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1235" tabRatio="761"/>
  </bookViews>
  <sheets>
    <sheet name="Summary Biennial" sheetId="107" r:id="rId1"/>
    <sheet name="Cash Flow" sheetId="108" r:id="rId2"/>
    <sheet name="Calcs Biennial" sheetId="106" r:id="rId3"/>
    <sheet name="Calcs Annual" sheetId="3" r:id="rId4"/>
    <sheet name="Res Bill Biennial" sheetId="103" r:id="rId5"/>
    <sheet name="Res Bill Annual" sheetId="4" r:id="rId6"/>
    <sheet name="Monthly GA Stats" sheetId="105" r:id="rId7"/>
    <sheet name="Monthly Demand Stats" sheetId="104" r:id="rId8"/>
    <sheet name="Historical Data" sheetId="22" r:id="rId9"/>
    <sheet name="IESO HOEP-GA" sheetId="1" r:id="rId10"/>
    <sheet name="IESO Res Bill" sheetId="5" r:id="rId11"/>
    <sheet name="Nav commod adjust" sheetId="109" r:id="rId12"/>
  </sheets>
  <externalReferences>
    <externalReference r:id="rId13"/>
    <externalReference r:id="rId14"/>
  </externalReferences>
  <definedNames>
    <definedName name="Anco">[1]ANCO!$A$3:$D$14</definedName>
    <definedName name="EV__LASTREFTIME__" hidden="1">41368.6125231481</definedName>
    <definedName name="ExchangeRates">'[2]CAD-US Exchange Rate'!$B$4:$C$734</definedName>
    <definedName name="HOM">'[1]Heat, O&amp;M rates'!$A$2:$C$13</definedName>
    <definedName name="_xlnm.Print_Area" localSheetId="4">'Res Bill Biennial'!$B$9:$N$29</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'Calcs Annual'!#REF!</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45621"/>
  <oleSize ref="A1:XFD81"/>
</workbook>
</file>

<file path=xl/comments1.xml><?xml version="1.0" encoding="utf-8"?>
<comments xmlns="http://schemas.openxmlformats.org/spreadsheetml/2006/main">
  <authors>
    <author>Macpherson, Robin (ENERGY)</author>
  </authors>
  <commentList>
    <comment ref="M19" authorId="0">
      <text>
        <r>
          <rPr>
            <b/>
            <sz val="9"/>
            <color indexed="81"/>
            <rFont val="Tahoma"/>
            <family val="2"/>
          </rPr>
          <t>Macpherson, Robin (ENERGY):</t>
        </r>
        <r>
          <rPr>
            <sz val="9"/>
            <color indexed="81"/>
            <rFont val="Tahoma"/>
            <family val="2"/>
          </rPr>
          <t xml:space="preserve">
Adjustment to include only 12/4 of the annual increase as increase starts from Jul, not May</t>
        </r>
      </text>
    </comment>
  </commentList>
</comments>
</file>

<file path=xl/comments2.xml><?xml version="1.0" encoding="utf-8"?>
<comments xmlns="http://schemas.openxmlformats.org/spreadsheetml/2006/main">
  <authors>
    <author>Malecki, Justin (ENERGY)</author>
  </authors>
  <commentList>
    <comment ref="B23" authorId="0">
      <text>
        <r>
          <rPr>
            <b/>
            <sz val="9"/>
            <color indexed="81"/>
            <rFont val="Tahoma"/>
            <family val="2"/>
          </rPr>
          <t>Malecki, Justin (ENERGY):</t>
        </r>
        <r>
          <rPr>
            <sz val="9"/>
            <color indexed="81"/>
            <rFont val="Tahoma"/>
            <family val="2"/>
          </rPr>
          <t xml:space="preserve">
Cost savings due to tax-basing of social programs for 2017-2021 provided by SNAP. Impact for 2022+ determined by CAGR.
</t>
        </r>
      </text>
    </comment>
  </commentList>
</comments>
</file>

<file path=xl/sharedStrings.xml><?xml version="1.0" encoding="utf-8"?>
<sst xmlns="http://schemas.openxmlformats.org/spreadsheetml/2006/main" count="592" uniqueCount="243">
  <si>
    <t>HOEP (2016$/MWh)</t>
  </si>
  <si>
    <t>Revised Base</t>
  </si>
  <si>
    <t>Class A GA (2016$/MWh)</t>
  </si>
  <si>
    <t>Class B GA (2016$/MWh)</t>
  </si>
  <si>
    <t>Average monthly residential consumtion (MW)</t>
  </si>
  <si>
    <t>Total GA (2016$ million)</t>
  </si>
  <si>
    <t>Total GA (nominal $ million)</t>
  </si>
  <si>
    <t>nominal $/month</t>
  </si>
  <si>
    <t>Global Impacts</t>
  </si>
  <si>
    <t>Residential Bills (assuming 750 kWh/month)</t>
  </si>
  <si>
    <t>Year to pay off debt</t>
  </si>
  <si>
    <t>Relative change in GA</t>
  </si>
  <si>
    <t>Growth Rate</t>
  </si>
  <si>
    <t>OPO Demand - Outlook B + Extrapolation</t>
  </si>
  <si>
    <t>750 kWh/month</t>
  </si>
  <si>
    <t>Electricity</t>
  </si>
  <si>
    <t>Distribution</t>
  </si>
  <si>
    <t>Transmission</t>
  </si>
  <si>
    <t>Regulatory</t>
  </si>
  <si>
    <t>DRC</t>
  </si>
  <si>
    <t>Tax</t>
  </si>
  <si>
    <t>OCEB</t>
  </si>
  <si>
    <t>Total</t>
  </si>
  <si>
    <t>Commodity</t>
  </si>
  <si>
    <t>HST</t>
  </si>
  <si>
    <t xml:space="preserve"> Total Bill before Taxes</t>
  </si>
  <si>
    <t>Annual interest on debt</t>
  </si>
  <si>
    <t>IESO Class B GA Rate - Revised Base ($2016/MWh)</t>
  </si>
  <si>
    <t>IESO Class B GA Rate - Revised Base Extrapolated ($2016/MWh)</t>
  </si>
  <si>
    <t>2016 Act</t>
  </si>
  <si>
    <t>Regulated Charges (Wholesale Uplift and DRC)</t>
  </si>
  <si>
    <t>8% Rebate on Bill before Taxes</t>
  </si>
  <si>
    <t xml:space="preserve">  Total Bill After Rebate</t>
  </si>
  <si>
    <t>All</t>
  </si>
  <si>
    <t>Share of consumption</t>
  </si>
  <si>
    <t>Class B</t>
  </si>
  <si>
    <t>Share of GA savings</t>
  </si>
  <si>
    <t>RPP</t>
  </si>
  <si>
    <t>RPP Fraction of Class B conumption</t>
  </si>
  <si>
    <t>Residential Monthly Bills - Based on TOU Shares (65% Off-Peak, 17% Mid-Peak, 18% On-peak)</t>
  </si>
  <si>
    <t>Updated 2016 History with Revised share values on TOU rates</t>
  </si>
  <si>
    <t>Revised Base Case with updated share values (provided by Joyce Poon, IESO Feb 17, 2017)</t>
  </si>
  <si>
    <t>RPP Eligible</t>
  </si>
  <si>
    <t>Assumed RPP Eligible Demand (TWh) (from Robin/Mark)</t>
  </si>
  <si>
    <t>Tax-basing of social programs CAGR</t>
  </si>
  <si>
    <t>May</t>
  </si>
  <si>
    <t>Nov</t>
  </si>
  <si>
    <t>Assumed CPI increase since previous RPP period</t>
  </si>
  <si>
    <t>Total Demand (TWh)</t>
  </si>
  <si>
    <t>Date</t>
  </si>
  <si>
    <t>Hour</t>
  </si>
  <si>
    <t>Total Market Demand</t>
  </si>
  <si>
    <t>Ontario Demand</t>
  </si>
  <si>
    <t>Month</t>
  </si>
  <si>
    <t>Fraction of Annual Demand</t>
  </si>
  <si>
    <t>RPP Period Start</t>
  </si>
  <si>
    <t>From IESO website</t>
  </si>
  <si>
    <t>Fraction of current year's demand</t>
  </si>
  <si>
    <t>Fraction of next year's demand</t>
  </si>
  <si>
    <t>RPP Period beginning</t>
  </si>
  <si>
    <t>Target Bill with OFHP with tax ($/month)</t>
  </si>
  <si>
    <t>HST on OFHP bill ($/month)</t>
  </si>
  <si>
    <t>8% Rebate on OFHP bill ($/month)</t>
  </si>
  <si>
    <t>Pre-tax subtotal of OFHP bill ($/month)</t>
  </si>
  <si>
    <t>From the IESO website</t>
  </si>
  <si>
    <t>Jan</t>
  </si>
  <si>
    <t>Feb</t>
  </si>
  <si>
    <t>Mar</t>
  </si>
  <si>
    <t>Apr</t>
  </si>
  <si>
    <t>Jun</t>
  </si>
  <si>
    <t>Jul</t>
  </si>
  <si>
    <t>Aug</t>
  </si>
  <si>
    <t>Sept</t>
  </si>
  <si>
    <t>Oct</t>
  </si>
  <si>
    <t>Dec</t>
  </si>
  <si>
    <t>GA-OEFC-NUG (M$)</t>
  </si>
  <si>
    <t>GA-OPG (M$)</t>
  </si>
  <si>
    <t>GA-OPA (M$)</t>
  </si>
  <si>
    <t>Total GA (M$)</t>
  </si>
  <si>
    <t>Fraction of total</t>
  </si>
  <si>
    <t>Fraction of current year's GA cost</t>
  </si>
  <si>
    <t>Fraction of next year's GA cost</t>
  </si>
  <si>
    <t>RPP Fraction of Class B consumption</t>
  </si>
  <si>
    <t>Change in GA Cost ($ million)</t>
  </si>
  <si>
    <t>Savings due to tax-basing social programs ($/month)</t>
  </si>
  <si>
    <t>Impact of GA Financing ($/month)</t>
  </si>
  <si>
    <t>Fraction of  6-month RPP total</t>
  </si>
  <si>
    <t>Annual interest rate (nominal)</t>
  </si>
  <si>
    <t>Accumulated Debt at end of period ($ million)</t>
  </si>
  <si>
    <t>Change in level of accumulated debt</t>
  </si>
  <si>
    <t>$ nominal million</t>
  </si>
  <si>
    <t>Actual Accumulated debt</t>
  </si>
  <si>
    <t>Actual Interest</t>
  </si>
  <si>
    <t>2017-May</t>
  </si>
  <si>
    <t>2017-Nov</t>
  </si>
  <si>
    <t>2018-May</t>
  </si>
  <si>
    <t>2018-Nov</t>
  </si>
  <si>
    <t>2019-May</t>
  </si>
  <si>
    <t>2019-Nov</t>
  </si>
  <si>
    <t>2020-May</t>
  </si>
  <si>
    <t>2020-Nov</t>
  </si>
  <si>
    <t>2021-May</t>
  </si>
  <si>
    <t>2021-Nov</t>
  </si>
  <si>
    <t>2022-May</t>
  </si>
  <si>
    <t>2022-Nov</t>
  </si>
  <si>
    <t>2023-May</t>
  </si>
  <si>
    <t>2023-Nov</t>
  </si>
  <si>
    <t>2024-May</t>
  </si>
  <si>
    <t>2024-Nov</t>
  </si>
  <si>
    <t>2025-May</t>
  </si>
  <si>
    <t>2025-Nov</t>
  </si>
  <si>
    <t>2026-May</t>
  </si>
  <si>
    <t>2026-Nov</t>
  </si>
  <si>
    <t>2027-May</t>
  </si>
  <si>
    <t>2027-Nov</t>
  </si>
  <si>
    <t>2028-May</t>
  </si>
  <si>
    <t>2028-Nov</t>
  </si>
  <si>
    <t>2029-May</t>
  </si>
  <si>
    <t>2029-Nov</t>
  </si>
  <si>
    <t>2030-May</t>
  </si>
  <si>
    <t>2030-Nov</t>
  </si>
  <si>
    <t>2031-May</t>
  </si>
  <si>
    <t>2031-Nov</t>
  </si>
  <si>
    <t>2032-May</t>
  </si>
  <si>
    <t>2032-Nov</t>
  </si>
  <si>
    <t>2033-May</t>
  </si>
  <si>
    <t>2033-Nov</t>
  </si>
  <si>
    <t>2034-May</t>
  </si>
  <si>
    <t>2034-Nov</t>
  </si>
  <si>
    <t>2035-May</t>
  </si>
  <si>
    <t>2035-Nov</t>
  </si>
  <si>
    <t>2036-May</t>
  </si>
  <si>
    <t>2036-Nov</t>
  </si>
  <si>
    <t>2037-May</t>
  </si>
  <si>
    <t>2037-Nov</t>
  </si>
  <si>
    <t>2038-May</t>
  </si>
  <si>
    <t>2038-Nov</t>
  </si>
  <si>
    <t>2039-May</t>
  </si>
  <si>
    <t>2039-Nov</t>
  </si>
  <si>
    <t>2040-May</t>
  </si>
  <si>
    <t>2040-Nov</t>
  </si>
  <si>
    <t>2041-May</t>
  </si>
  <si>
    <t>2041-Nov</t>
  </si>
  <si>
    <t>2042-May</t>
  </si>
  <si>
    <t>2042-Nov</t>
  </si>
  <si>
    <t>2043-May</t>
  </si>
  <si>
    <t>2043-Nov</t>
  </si>
  <si>
    <t>2044-May</t>
  </si>
  <si>
    <t>2044-Nov</t>
  </si>
  <si>
    <t>2045-May</t>
  </si>
  <si>
    <t>2045-Nov</t>
  </si>
  <si>
    <t>2046-May</t>
  </si>
  <si>
    <t>2046-Nov</t>
  </si>
  <si>
    <t>2047-May</t>
  </si>
  <si>
    <t>2047-Nov</t>
  </si>
  <si>
    <t>2048-May</t>
  </si>
  <si>
    <t>2048-Nov</t>
  </si>
  <si>
    <t>2049-May</t>
  </si>
  <si>
    <t>2049-Nov</t>
  </si>
  <si>
    <t>No OFHP</t>
  </si>
  <si>
    <t>Actual Bill with OFHP with tax ($/month)</t>
  </si>
  <si>
    <t>IESO analysis, revised from OPO.</t>
  </si>
  <si>
    <t>YoY Increase</t>
  </si>
  <si>
    <t>$ million</t>
  </si>
  <si>
    <t>Total GA paid by ratepayer</t>
  </si>
  <si>
    <t xml:space="preserve">Difference of Payment from Forecast Cost </t>
  </si>
  <si>
    <t>Interest from previous period</t>
  </si>
  <si>
    <t>GA Paid by Ratepayers</t>
  </si>
  <si>
    <t>IESO GA Cost Forecast</t>
  </si>
  <si>
    <t>&lt;-----</t>
  </si>
  <si>
    <t>Number of months in RPP period</t>
  </si>
  <si>
    <t>Number of months in a year</t>
  </si>
  <si>
    <t>Effective RPP period rate, monthly compounding</t>
  </si>
  <si>
    <t>Change this so that the amount of debt (shown in C11) in the final year (set in C6) is zero</t>
  </si>
  <si>
    <t>Change in bill with OFHP relative to bill without OFHP in 2017</t>
  </si>
  <si>
    <t>YoY Increase in bill with OFHP 2018-2021</t>
  </si>
  <si>
    <t>YoY Increase in bill with OFHP 2022+</t>
  </si>
  <si>
    <t>Maximum increase in bill with OFHP above bill without OFHP in any year</t>
  </si>
  <si>
    <t>Class to which savings/costs accrue</t>
  </si>
  <si>
    <t>Cost Savings due to tax-basing social programs</t>
  </si>
  <si>
    <t>Assumed RPP Eligible Demand (TWh) (from Energy Economics)</t>
  </si>
  <si>
    <t>Average Growth Rate in non-OFHP bill</t>
  </si>
  <si>
    <t>Relative change in non-OFHP Bill</t>
  </si>
  <si>
    <t>Non-OFHP Bill with rebate and tax</t>
  </si>
  <si>
    <t>Non-OFHP Bill  Extrapolated</t>
  </si>
  <si>
    <t>Non-OFHP Bill no rebate with tax</t>
  </si>
  <si>
    <t>non-OFHP bill no rebate no tax</t>
  </si>
  <si>
    <t>Average Demand Growth Rate</t>
  </si>
  <si>
    <t>Amount of debt in November of final year ($ million, should be zero)</t>
  </si>
  <si>
    <t>Maximum debt ($ million)</t>
  </si>
  <si>
    <t>Total Interest Cost ($ million)</t>
  </si>
  <si>
    <t>Change this so that maximum debt (C10) is the maximum amount that can be borrowed (e.g. $28 billion for OPG)</t>
  </si>
  <si>
    <t>n/a</t>
  </si>
  <si>
    <t>Impact of GA financing as % of monthly bill (%)</t>
  </si>
  <si>
    <t>May special</t>
  </si>
  <si>
    <t>Jul special</t>
  </si>
  <si>
    <t>2017-Jul</t>
  </si>
  <si>
    <t>2021-Jul</t>
  </si>
  <si>
    <t>Period (1 = May, 2 = Nov, 3 or 4 = May or Jul special)</t>
  </si>
  <si>
    <t>OFHP target starting reduction</t>
  </si>
  <si>
    <t>Inflation cap period</t>
  </si>
  <si>
    <t>Post cap</t>
  </si>
  <si>
    <t>OEB actual</t>
  </si>
  <si>
    <t>Status Quo</t>
  </si>
  <si>
    <t>Item</t>
  </si>
  <si>
    <t>Fair Allocation Amount</t>
  </si>
  <si>
    <t>Navigant datasheet 'OPG Refinancing 061517_DRAFT'</t>
  </si>
  <si>
    <t>Nominal $M</t>
  </si>
  <si>
    <t>Difference absolute</t>
  </si>
  <si>
    <t>Commodity adjustment with Fair Allocation Amount</t>
  </si>
  <si>
    <t>Bill no rebate no tax with Fair Allocation Amount</t>
  </si>
  <si>
    <t>Growth 2030-35</t>
  </si>
  <si>
    <t>Forecast monthly bill - no rebate with tax ($/month)</t>
  </si>
  <si>
    <t>Forecast monthly bill - no rebate no tax ($/month)</t>
  </si>
  <si>
    <t>Forecast monthly bill - with rebate with tax ($/month)</t>
  </si>
  <si>
    <t xml:space="preserve">Fair Allocation Amount delta </t>
  </si>
  <si>
    <t>$m - nominal</t>
  </si>
  <si>
    <t>%</t>
  </si>
  <si>
    <t>Difference</t>
  </si>
  <si>
    <t>$/Month residential bill</t>
  </si>
  <si>
    <t>Residential Bills (May RPP period)</t>
  </si>
  <si>
    <t>OFHP smoothed ($/month)</t>
  </si>
  <si>
    <t>Ratepayer bill % change (%)</t>
  </si>
  <si>
    <t>Accumulated debt ($ B)</t>
  </si>
  <si>
    <t>OFHP Navigant ($/month)</t>
  </si>
  <si>
    <t>Bill rebate with tax with Fair Allocation Amount</t>
  </si>
  <si>
    <t>Lines for ad-hoc analysis</t>
  </si>
  <si>
    <t>OFHP Navigant Accumlated debt</t>
  </si>
  <si>
    <t>RPP to Calendar year converter</t>
  </si>
  <si>
    <t>RPP period</t>
  </si>
  <si>
    <t>Calendar year</t>
  </si>
  <si>
    <t>Current year portion</t>
  </si>
  <si>
    <t>Previous year portion</t>
  </si>
  <si>
    <t>Calendar year portion</t>
  </si>
  <si>
    <t>Item 1</t>
  </si>
  <si>
    <t>Item 2 (hardcode for comparison)</t>
  </si>
  <si>
    <t>Item 1 vs 2 diff</t>
  </si>
  <si>
    <t>Debt by RPP period</t>
  </si>
  <si>
    <t>OFHP Navigant</t>
  </si>
  <si>
    <t xml:space="preserve">Dummy line for shading 1 </t>
  </si>
  <si>
    <t>Dummary line for shading 2</t>
  </si>
  <si>
    <t>Smoothed at 5%</t>
  </si>
  <si>
    <t>OFHP Smoothed 5%</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</si>
</sst>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quot;$&quot;* #,##0.00_-;\-&quot;$&quot;* #,##0.00_-;_-&quot;$&quot;* &quot;-&quot;??_-;_-@_-"/>
    <numFmt numFmtId="43" formatCode="_-* #,##0.00_-;\-* #,##0.00_-;_-* &quot;-&quot;??_-;_-@_-"/>
    <numFmt numFmtId="164" formatCode="0.000"/>
    <numFmt numFmtId="165" formatCode="_-&quot;$&quot;* #,##0_-;\-&quot;$&quot;* #,##0_-;_-&quot;$&quot;* &quot;-&quot;??_-;_-@_-"/>
    <numFmt numFmtId="166" formatCode="_([$€-2]* #,##0.00_);_([$€-2]* \(#,##0.00\);_([$€-2]* &quot;-&quot;??_)"/>
    <numFmt numFmtId="167" formatCode="0.00000000000000"/>
    <numFmt numFmtId="168" formatCode="0.0%"/>
    <numFmt numFmtId="169" formatCode="_(&quot;$&quot;* #,##0.00_);_(&quot;$&quot;* \(#,##0.00\);_(&quot;$&quot;* &quot;-&quot;??_);_(@_)"/>
    <numFmt numFmtId="170" formatCode="_(* #,##0.00_);_(* \(#,##0.00\);_(* &quot;-&quot;??_);_(@_)"/>
    <numFmt numFmtId="171" formatCode="0.0000000"/>
    <numFmt numFmtId="172" formatCode="0.000000"/>
    <numFmt numFmtId="173" formatCode="&quot;$&quot;#,##0.00;[Red]\ \(&quot;$&quot;#,##0.00\)"/>
    <numFmt numFmtId="174" formatCode="0.00000"/>
    <numFmt numFmtId="175" formatCode="_-&quot;$&quot;* #,##0.000000_-;\-&quot;$&quot;* #,##0.000000_-;_-&quot;$&quot;* &quot;-&quot;??_-;_-@_-"/>
    <numFmt numFmtId="176" formatCode="0.0000"/>
    <numFmt numFmtId="177" formatCode="0.0"/>
    <numFmt numFmtId="178" formatCode="#,##0_ ;\-#,##0\ "/>
    <numFmt numFmtId="179" formatCode="_-* #,##0_-;\-* #,##0_-;_-* &quot;-&quot;??_-;_-@_-"/>
    <numFmt numFmtId="180" formatCode="_-* #,##0.000_-;\-* #,##0.000_-;_-* &quot;-&quot;??_-;_-@_-"/>
  </numFmts>
  <fonts count="37">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2"/>
      <color rgb="FF000000"/>
      <name val="Calibri"/>
      <family val="2"/>
    </font>
    <font>
      <sz val="9"/>
      <color rgb="FF000000"/>
      <name val="Arial"/>
      <family val="2"/>
    </font>
    <font>
      <sz val="11"/>
      <color rgb="FF00206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b/>
      <sz val="11"/>
      <color rgb="FF002060"/>
      <name val="Arial"/>
      <family val="2"/>
    </font>
    <font>
      <sz val="10"/>
      <name val="Arial"/>
      <family val="2"/>
    </font>
    <font>
      <u/>
      <sz val="10"/>
      <color indexed="12"/>
      <name val="Arial"/>
      <family val="2"/>
    </font>
    <font>
      <b/>
      <sz val="10"/>
      <color indexed="8"/>
      <name val="Arial"/>
      <family val="2"/>
    </font>
    <font>
      <sz val="10"/>
      <color indexed="8"/>
      <name val="Arial"/>
      <family val="2"/>
    </font>
    <font>
      <sz val="11"/>
      <color rgb="FF333333"/>
      <name val="Whitney SSm A"/>
    </font>
    <font>
      <sz val="11"/>
      <color rgb="FF333333"/>
      <name val="Whitney SSm A"/>
    </font>
    <font>
      <sz val="9"/>
      <color indexed="81"/>
      <name val="Tahoma"/>
      <family val="2"/>
    </font>
    <font>
      <b/>
      <sz val="9"/>
      <color indexed="81"/>
      <name val="Tahoma"/>
      <family val="2"/>
    </font>
    <font>
      <sz val="11"/>
      <name val="Arial"/>
      <family val="2"/>
    </font>
    <font>
      <sz val="11"/>
      <name val="Calibri"/>
      <family val="2"/>
      <scheme val="minor"/>
    </font>
    <font>
      <sz val="12"/>
      <color theme="1"/>
      <name val="Calibri"/>
      <family val="2"/>
      <scheme val="minor"/>
    </font>
    <font>
      <sz val="14"/>
      <color theme="1"/>
      <name val="Calibri"/>
      <family val="2"/>
      <scheme val="minor"/>
    </font>
  </fonts>
  <fills count="50">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43"/>
      </patternFill>
    </fill>
    <fill>
      <patternFill patternType="solid">
        <fgColor indexed="41"/>
      </patternFill>
    </fill>
    <fill>
      <patternFill patternType="solid">
        <fgColor theme="4"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F4F4F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theme="5"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right/>
      <top/>
      <bottom style="medium">
        <color rgb="FF010101"/>
      </bottom>
      <diagonal/>
    </border>
    <border>
      <left/>
      <right/>
      <top/>
      <bottom style="medium">
        <color rgb="FFD7D7D7"/>
      </bottom>
      <diagonal/>
    </border>
  </borders>
  <cellStyleXfs count="116">
    <xf numFmtId="0" fontId="0" fillId="0" borderId="0"/>
    <xf numFmtId="44" fontId="1" fillId="0" borderId="0" applyFont="0" applyFill="0" applyBorder="0" applyAlignment="0" applyProtection="0"/>
    <xf numFmtId="9" fontId="1" fillId="0" borderId="0" applyFont="0" applyFill="0" applyBorder="0" applyAlignment="0" applyProtection="0"/>
    <xf numFmtId="166" fontId="8" fillId="0" borderId="0" applyNumberFormat="0" applyFill="0" applyBorder="0" applyAlignment="0" applyProtection="0"/>
    <xf numFmtId="166" fontId="9" fillId="0" borderId="6" applyNumberFormat="0" applyFill="0" applyAlignment="0" applyProtection="0"/>
    <xf numFmtId="166" fontId="10" fillId="0" borderId="7" applyNumberFormat="0" applyFill="0" applyAlignment="0" applyProtection="0"/>
    <xf numFmtId="166" fontId="11" fillId="0" borderId="8" applyNumberFormat="0" applyFill="0" applyAlignment="0" applyProtection="0"/>
    <xf numFmtId="166" fontId="11" fillId="0" borderId="0" applyNumberFormat="0" applyFill="0" applyBorder="0" applyAlignment="0" applyProtection="0"/>
    <xf numFmtId="166" fontId="12" fillId="3" borderId="0" applyNumberFormat="0" applyBorder="0" applyAlignment="0" applyProtection="0"/>
    <xf numFmtId="166" fontId="13" fillId="4" borderId="0" applyNumberFormat="0" applyBorder="0" applyAlignment="0" applyProtection="0"/>
    <xf numFmtId="166" fontId="14" fillId="5" borderId="0" applyNumberFormat="0" applyBorder="0" applyAlignment="0" applyProtection="0"/>
    <xf numFmtId="166" fontId="15" fillId="6" borderId="9" applyNumberFormat="0" applyAlignment="0" applyProtection="0"/>
    <xf numFmtId="166" fontId="16" fillId="7" borderId="10" applyNumberFormat="0" applyAlignment="0" applyProtection="0"/>
    <xf numFmtId="166" fontId="17" fillId="7" borderId="9" applyNumberFormat="0" applyAlignment="0" applyProtection="0"/>
    <xf numFmtId="166" fontId="18" fillId="0" borderId="11" applyNumberFormat="0" applyFill="0" applyAlignment="0" applyProtection="0"/>
    <xf numFmtId="166" fontId="19" fillId="8" borderId="12" applyNumberFormat="0" applyAlignment="0" applyProtection="0"/>
    <xf numFmtId="166" fontId="20" fillId="0" borderId="0" applyNumberFormat="0" applyFill="0" applyBorder="0" applyAlignment="0" applyProtection="0"/>
    <xf numFmtId="166" fontId="1" fillId="9" borderId="13" applyNumberFormat="0" applyFont="0" applyAlignment="0" applyProtection="0"/>
    <xf numFmtId="166" fontId="21" fillId="0" borderId="0" applyNumberFormat="0" applyFill="0" applyBorder="0" applyAlignment="0" applyProtection="0"/>
    <xf numFmtId="166" fontId="2" fillId="0" borderId="14" applyNumberFormat="0" applyFill="0" applyAlignment="0" applyProtection="0"/>
    <xf numFmtId="166" fontId="22" fillId="10" borderId="0" applyNumberFormat="0" applyBorder="0" applyAlignment="0" applyProtection="0"/>
    <xf numFmtId="166" fontId="1" fillId="11" borderId="0" applyNumberFormat="0" applyBorder="0" applyAlignment="0" applyProtection="0"/>
    <xf numFmtId="166" fontId="1" fillId="12" borderId="0" applyNumberFormat="0" applyBorder="0" applyAlignment="0" applyProtection="0"/>
    <xf numFmtId="166" fontId="22" fillId="13" borderId="0" applyNumberFormat="0" applyBorder="0" applyAlignment="0" applyProtection="0"/>
    <xf numFmtId="166" fontId="22" fillId="14" borderId="0" applyNumberFormat="0" applyBorder="0" applyAlignment="0" applyProtection="0"/>
    <xf numFmtId="166" fontId="1" fillId="15" borderId="0" applyNumberFormat="0" applyBorder="0" applyAlignment="0" applyProtection="0"/>
    <xf numFmtId="166" fontId="1" fillId="16" borderId="0" applyNumberFormat="0" applyBorder="0" applyAlignment="0" applyProtection="0"/>
    <xf numFmtId="166" fontId="22" fillId="17" borderId="0" applyNumberFormat="0" applyBorder="0" applyAlignment="0" applyProtection="0"/>
    <xf numFmtId="166" fontId="22" fillId="18" borderId="0" applyNumberFormat="0" applyBorder="0" applyAlignment="0" applyProtection="0"/>
    <xf numFmtId="166" fontId="1" fillId="19" borderId="0" applyNumberFormat="0" applyBorder="0" applyAlignment="0" applyProtection="0"/>
    <xf numFmtId="166" fontId="1" fillId="20" borderId="0" applyNumberFormat="0" applyBorder="0" applyAlignment="0" applyProtection="0"/>
    <xf numFmtId="166" fontId="22" fillId="21" borderId="0" applyNumberFormat="0" applyBorder="0" applyAlignment="0" applyProtection="0"/>
    <xf numFmtId="166" fontId="22" fillId="22" borderId="0" applyNumberFormat="0" applyBorder="0" applyAlignment="0" applyProtection="0"/>
    <xf numFmtId="166" fontId="1" fillId="23" borderId="0" applyNumberFormat="0" applyBorder="0" applyAlignment="0" applyProtection="0"/>
    <xf numFmtId="166" fontId="1" fillId="24" borderId="0" applyNumberFormat="0" applyBorder="0" applyAlignment="0" applyProtection="0"/>
    <xf numFmtId="166" fontId="22" fillId="25" borderId="0" applyNumberFormat="0" applyBorder="0" applyAlignment="0" applyProtection="0"/>
    <xf numFmtId="166" fontId="22" fillId="26" borderId="0" applyNumberFormat="0" applyBorder="0" applyAlignment="0" applyProtection="0"/>
    <xf numFmtId="166" fontId="1" fillId="27" borderId="0" applyNumberFormat="0" applyBorder="0" applyAlignment="0" applyProtection="0"/>
    <xf numFmtId="166" fontId="1" fillId="28" borderId="0" applyNumberFormat="0" applyBorder="0" applyAlignment="0" applyProtection="0"/>
    <xf numFmtId="166" fontId="22" fillId="29" borderId="0" applyNumberFormat="0" applyBorder="0" applyAlignment="0" applyProtection="0"/>
    <xf numFmtId="166" fontId="22" fillId="30" borderId="0" applyNumberFormat="0" applyBorder="0" applyAlignment="0" applyProtection="0"/>
    <xf numFmtId="166" fontId="1" fillId="31" borderId="0" applyNumberFormat="0" applyBorder="0" applyAlignment="0" applyProtection="0"/>
    <xf numFmtId="166" fontId="1" fillId="32" borderId="0" applyNumberFormat="0" applyBorder="0" applyAlignment="0" applyProtection="0"/>
    <xf numFmtId="166" fontId="22" fillId="33" borderId="0" applyNumberFormat="0" applyBorder="0" applyAlignment="0" applyProtection="0"/>
    <xf numFmtId="170"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0" fontId="25" fillId="0" borderId="0"/>
    <xf numFmtId="170" fontId="25" fillId="0" borderId="0" applyFont="0" applyFill="0" applyBorder="0" applyAlignment="0" applyProtection="0"/>
    <xf numFmtId="169" fontId="25" fillId="0" borderId="0" applyFont="0" applyFill="0" applyBorder="0" applyAlignment="0" applyProtection="0"/>
    <xf numFmtId="9" fontId="25" fillId="0" borderId="0" applyFont="0" applyFill="0" applyBorder="0" applyAlignment="0" applyProtection="0"/>
    <xf numFmtId="0" fontId="25" fillId="0" borderId="0"/>
    <xf numFmtId="172" fontId="25" fillId="0" borderId="0">
      <alignment horizontal="left" wrapText="1"/>
    </xf>
    <xf numFmtId="173" fontId="25" fillId="0" borderId="0" applyFont="0" applyFill="0" applyBorder="0" applyAlignment="0" applyProtection="0">
      <alignment vertical="center"/>
    </xf>
    <xf numFmtId="43" fontId="1"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4" fontId="1" fillId="0" borderId="0" applyFont="0" applyFill="0" applyBorder="0" applyAlignment="0" applyProtection="0"/>
    <xf numFmtId="0" fontId="25" fillId="0" borderId="0" applyFont="0" applyFill="0" applyBorder="0" applyAlignment="0" applyProtection="0"/>
    <xf numFmtId="0" fontId="26"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4" fontId="27" fillId="35" borderId="15" applyNumberFormat="0" applyProtection="0">
      <alignment vertical="center"/>
    </xf>
    <xf numFmtId="4" fontId="28" fillId="36" borderId="15" applyNumberFormat="0" applyProtection="0">
      <alignment horizontal="right" vertical="center"/>
    </xf>
    <xf numFmtId="172" fontId="25" fillId="0" borderId="0">
      <alignment horizontal="left" wrapText="1"/>
    </xf>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1" fillId="9" borderId="13" applyNumberFormat="0" applyFont="0" applyAlignment="0" applyProtection="0"/>
    <xf numFmtId="0" fontId="21" fillId="0" borderId="0" applyNumberFormat="0" applyFill="0" applyBorder="0" applyAlignment="0" applyProtection="0"/>
    <xf numFmtId="0" fontId="2" fillId="0" borderId="14"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xf numFmtId="43" fontId="1" fillId="0" borderId="0" applyFont="0" applyFill="0" applyBorder="0" applyAlignment="0" applyProtection="0"/>
  </cellStyleXfs>
  <cellXfs count="146">
    <xf numFmtId="0" fontId="0" fillId="0" borderId="0" xfId="0"/>
    <xf numFmtId="0" fontId="4" fillId="0" borderId="2" xfId="0" applyFont="1" applyBorder="1" applyAlignment="1">
      <alignment vertical="center"/>
    </xf>
    <xf numFmtId="0" fontId="4" fillId="0" borderId="3" xfId="0" applyFont="1" applyBorder="1" applyAlignment="1">
      <alignment horizontal="right" vertical="center"/>
    </xf>
    <xf numFmtId="0" fontId="0" fillId="0" borderId="0" xfId="0"/>
    <xf numFmtId="0" fontId="2" fillId="0" borderId="0" xfId="0" applyFont="1"/>
    <xf numFmtId="44" fontId="0" fillId="0" borderId="0" xfId="0" applyNumberFormat="1"/>
    <xf numFmtId="44" fontId="0" fillId="0" borderId="0" xfId="1" applyFont="1"/>
    <xf numFmtId="0" fontId="0" fillId="0" borderId="0" xfId="0"/>
    <xf numFmtId="164" fontId="0" fillId="0" borderId="0" xfId="0" applyNumberFormat="1"/>
    <xf numFmtId="44" fontId="0" fillId="0" borderId="0" xfId="0" applyNumberFormat="1"/>
    <xf numFmtId="0" fontId="2" fillId="0" borderId="1" xfId="0" applyFont="1" applyBorder="1"/>
    <xf numFmtId="0" fontId="0" fillId="0" borderId="1" xfId="0" applyBorder="1"/>
    <xf numFmtId="0" fontId="6" fillId="0" borderId="0" xfId="0" applyFont="1" applyBorder="1" applyAlignment="1">
      <alignment horizontal="right" vertical="center"/>
    </xf>
    <xf numFmtId="1" fontId="0" fillId="0" borderId="0" xfId="0" applyNumberFormat="1"/>
    <xf numFmtId="0" fontId="3" fillId="0" borderId="0" xfId="0" applyFont="1"/>
    <xf numFmtId="0" fontId="2" fillId="0" borderId="0" xfId="0" applyFont="1" applyBorder="1" applyAlignment="1">
      <alignment wrapText="1"/>
    </xf>
    <xf numFmtId="165" fontId="0" fillId="0" borderId="0" xfId="0" applyNumberFormat="1"/>
    <xf numFmtId="9" fontId="0" fillId="0" borderId="0" xfId="0" applyNumberFormat="1"/>
    <xf numFmtId="1" fontId="0" fillId="0" borderId="1" xfId="0" applyNumberFormat="1" applyBorder="1"/>
    <xf numFmtId="1" fontId="0" fillId="2" borderId="1" xfId="0" applyNumberFormat="1" applyFill="1" applyBorder="1"/>
    <xf numFmtId="0" fontId="0" fillId="0" borderId="0" xfId="0"/>
    <xf numFmtId="0" fontId="2" fillId="0" borderId="0" xfId="0" applyFont="1" applyFill="1" applyBorder="1" applyAlignment="1">
      <alignment wrapText="1"/>
    </xf>
    <xf numFmtId="167" fontId="0" fillId="0" borderId="0" xfId="0" applyNumberFormat="1"/>
    <xf numFmtId="9" fontId="0" fillId="0" borderId="0" xfId="2" applyFont="1"/>
    <xf numFmtId="0" fontId="0" fillId="0" borderId="0" xfId="0" applyFont="1" applyBorder="1" applyAlignment="1">
      <alignment wrapText="1"/>
    </xf>
    <xf numFmtId="168" fontId="6" fillId="0" borderId="0" xfId="2" applyNumberFormat="1" applyFont="1" applyBorder="1" applyAlignment="1">
      <alignment horizontal="right" vertical="center"/>
    </xf>
    <xf numFmtId="10" fontId="6" fillId="0" borderId="0" xfId="2" applyNumberFormat="1" applyFont="1" applyBorder="1" applyAlignment="1">
      <alignment horizontal="right" vertical="center"/>
    </xf>
    <xf numFmtId="0" fontId="24" fillId="0" borderId="2" xfId="0" applyFont="1" applyBorder="1" applyAlignment="1">
      <alignment vertical="center"/>
    </xf>
    <xf numFmtId="0" fontId="24"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0" fillId="0" borderId="0" xfId="0"/>
    <xf numFmtId="0" fontId="0" fillId="2" borderId="1" xfId="0" applyFill="1" applyBorder="1"/>
    <xf numFmtId="2" fontId="0" fillId="0" borderId="0" xfId="0" applyNumberFormat="1"/>
    <xf numFmtId="0" fontId="0" fillId="0" borderId="0" xfId="0"/>
    <xf numFmtId="0" fontId="0" fillId="0" borderId="0" xfId="0" applyFont="1" applyFill="1" applyBorder="1" applyAlignment="1">
      <alignment wrapText="1"/>
    </xf>
    <xf numFmtId="0" fontId="0" fillId="0" borderId="0" xfId="0" applyBorder="1"/>
    <xf numFmtId="0" fontId="2" fillId="0" borderId="0" xfId="0" applyFont="1" applyBorder="1"/>
    <xf numFmtId="1" fontId="0" fillId="0" borderId="0" xfId="0" applyNumberFormat="1" applyBorder="1"/>
    <xf numFmtId="9" fontId="0" fillId="0" borderId="0" xfId="2" applyNumberFormat="1" applyFont="1" applyBorder="1"/>
    <xf numFmtId="9" fontId="0" fillId="0" borderId="0" xfId="2" applyFont="1" applyBorder="1"/>
    <xf numFmtId="0" fontId="0" fillId="2" borderId="1" xfId="0" applyFill="1" applyBorder="1" applyAlignment="1">
      <alignment horizontal="center"/>
    </xf>
    <xf numFmtId="0" fontId="23" fillId="0" borderId="1" xfId="0" applyFont="1" applyBorder="1"/>
    <xf numFmtId="174" fontId="0" fillId="0" borderId="0" xfId="0" applyNumberFormat="1"/>
    <xf numFmtId="171" fontId="0" fillId="0" borderId="0" xfId="0" applyNumberFormat="1"/>
    <xf numFmtId="175" fontId="0" fillId="0" borderId="0" xfId="0" applyNumberFormat="1"/>
    <xf numFmtId="176" fontId="0" fillId="0" borderId="0" xfId="0" applyNumberFormat="1"/>
    <xf numFmtId="168" fontId="0" fillId="0" borderId="0" xfId="0" applyNumberFormat="1"/>
    <xf numFmtId="0" fontId="0" fillId="0" borderId="0" xfId="0"/>
    <xf numFmtId="15" fontId="0" fillId="0" borderId="0" xfId="0" applyNumberFormat="1"/>
    <xf numFmtId="0" fontId="0" fillId="0" borderId="0" xfId="0"/>
    <xf numFmtId="0" fontId="0" fillId="2" borderId="1" xfId="0" applyFill="1" applyBorder="1" applyAlignment="1">
      <alignment horizontal="center"/>
    </xf>
    <xf numFmtId="0" fontId="0" fillId="37" borderId="0" xfId="0" applyFill="1"/>
    <xf numFmtId="0" fontId="0" fillId="38" borderId="0" xfId="0" applyFill="1"/>
    <xf numFmtId="0" fontId="30" fillId="34" borderId="16" xfId="0" applyFont="1" applyFill="1" applyBorder="1" applyAlignment="1">
      <alignment horizontal="left" vertical="center" wrapText="1" indent="1"/>
    </xf>
    <xf numFmtId="0" fontId="30" fillId="34" borderId="16" xfId="0" applyFont="1" applyFill="1" applyBorder="1" applyAlignment="1">
      <alignment horizontal="center" vertical="center" wrapText="1"/>
    </xf>
    <xf numFmtId="0" fontId="29" fillId="34" borderId="17" xfId="0" applyFont="1" applyFill="1" applyBorder="1" applyAlignment="1">
      <alignment vertical="top" wrapText="1" indent="1"/>
    </xf>
    <xf numFmtId="0" fontId="29" fillId="40" borderId="17" xfId="0" applyFont="1" applyFill="1" applyBorder="1" applyAlignment="1">
      <alignment vertical="top" wrapText="1" indent="1"/>
    </xf>
    <xf numFmtId="0" fontId="29" fillId="34" borderId="17" xfId="0" applyFont="1" applyFill="1" applyBorder="1" applyAlignment="1">
      <alignment vertical="top" indent="1"/>
    </xf>
    <xf numFmtId="0" fontId="30" fillId="34" borderId="17" xfId="0" applyFont="1" applyFill="1" applyBorder="1" applyAlignment="1">
      <alignment vertical="top" indent="1"/>
    </xf>
    <xf numFmtId="0" fontId="30" fillId="34" borderId="0" xfId="0" applyFont="1" applyFill="1" applyBorder="1" applyAlignment="1">
      <alignment horizontal="center" vertical="center" wrapText="1"/>
    </xf>
    <xf numFmtId="0" fontId="0" fillId="39" borderId="0" xfId="0" applyFill="1"/>
    <xf numFmtId="0" fontId="29" fillId="34" borderId="0" xfId="0" applyFont="1" applyFill="1" applyBorder="1" applyAlignment="1">
      <alignment vertical="top" indent="1"/>
    </xf>
    <xf numFmtId="3" fontId="0" fillId="0" borderId="0" xfId="0" applyNumberFormat="1"/>
    <xf numFmtId="0" fontId="0" fillId="0" borderId="0" xfId="0" applyAlignment="1">
      <alignment horizontal="center"/>
    </xf>
    <xf numFmtId="0" fontId="3" fillId="0" borderId="1" xfId="0" applyFont="1" applyBorder="1"/>
    <xf numFmtId="0" fontId="0" fillId="41" borderId="0" xfId="0" applyFill="1"/>
    <xf numFmtId="1" fontId="0" fillId="41" borderId="0" xfId="0" applyNumberFormat="1" applyFill="1"/>
    <xf numFmtId="0" fontId="0" fillId="0" borderId="0" xfId="0" applyFill="1"/>
    <xf numFmtId="0" fontId="5" fillId="0" borderId="4" xfId="0" applyFont="1" applyFill="1" applyBorder="1" applyAlignment="1">
      <alignment vertical="center"/>
    </xf>
    <xf numFmtId="0" fontId="5" fillId="0" borderId="5" xfId="0" applyFont="1" applyFill="1" applyBorder="1" applyAlignment="1">
      <alignment horizontal="right" vertical="center"/>
    </xf>
    <xf numFmtId="1" fontId="5" fillId="0" borderId="5" xfId="0" applyNumberFormat="1" applyFont="1" applyFill="1" applyBorder="1" applyAlignment="1">
      <alignment horizontal="right" vertical="center"/>
    </xf>
    <xf numFmtId="2" fontId="33" fillId="0" borderId="0" xfId="0" applyNumberFormat="1" applyFont="1" applyAlignment="1">
      <alignment vertical="center"/>
    </xf>
    <xf numFmtId="2" fontId="34" fillId="0" borderId="0" xfId="0" applyNumberFormat="1" applyFont="1"/>
    <xf numFmtId="2" fontId="33" fillId="0" borderId="0" xfId="0" applyNumberFormat="1" applyFont="1" applyFill="1" applyAlignment="1">
      <alignment vertical="center"/>
    </xf>
    <xf numFmtId="2" fontId="34" fillId="0" borderId="0" xfId="0" applyNumberFormat="1" applyFont="1" applyFill="1"/>
    <xf numFmtId="0" fontId="0" fillId="0" borderId="0" xfId="0" applyAlignment="1">
      <alignment horizontal="right"/>
    </xf>
    <xf numFmtId="14" fontId="2" fillId="0" borderId="1" xfId="0" applyNumberFormat="1" applyFont="1" applyBorder="1"/>
    <xf numFmtId="0" fontId="2" fillId="0" borderId="1" xfId="0" applyNumberFormat="1" applyFont="1" applyBorder="1"/>
    <xf numFmtId="177" fontId="0" fillId="0" borderId="0" xfId="0" applyNumberFormat="1"/>
    <xf numFmtId="0" fontId="0" fillId="42" borderId="0" xfId="0" applyFill="1"/>
    <xf numFmtId="0" fontId="0" fillId="43" borderId="0" xfId="0" applyFill="1"/>
    <xf numFmtId="0" fontId="0" fillId="44" borderId="0" xfId="0" applyFill="1"/>
    <xf numFmtId="178" fontId="35" fillId="0" borderId="0" xfId="115" applyNumberFormat="1" applyFont="1" applyBorder="1"/>
    <xf numFmtId="0" fontId="35" fillId="0" borderId="0" xfId="0" applyFont="1" applyBorder="1"/>
    <xf numFmtId="9" fontId="35" fillId="0" borderId="0" xfId="2" applyFont="1" applyBorder="1"/>
    <xf numFmtId="9" fontId="35" fillId="0" borderId="0" xfId="2" applyNumberFormat="1" applyFont="1" applyBorder="1"/>
    <xf numFmtId="179" fontId="0" fillId="2" borderId="0" xfId="115" applyNumberFormat="1" applyFont="1" applyFill="1"/>
    <xf numFmtId="179" fontId="0" fillId="0" borderId="0" xfId="0" applyNumberFormat="1"/>
    <xf numFmtId="169" fontId="34" fillId="2" borderId="0" xfId="49" applyFont="1" applyFill="1" applyBorder="1"/>
    <xf numFmtId="169" fontId="34" fillId="0" borderId="0" xfId="49" applyFont="1" applyBorder="1"/>
    <xf numFmtId="169" fontId="34" fillId="2" borderId="0" xfId="49" applyNumberFormat="1" applyFont="1" applyFill="1" applyBorder="1"/>
    <xf numFmtId="0" fontId="36" fillId="0" borderId="0" xfId="0" applyFont="1" applyBorder="1"/>
    <xf numFmtId="0" fontId="0" fillId="0" borderId="0" xfId="0" applyFont="1" applyBorder="1"/>
    <xf numFmtId="1" fontId="25" fillId="0" borderId="0" xfId="48" applyNumberFormat="1" applyFont="1" applyBorder="1"/>
    <xf numFmtId="0" fontId="25" fillId="0" borderId="0" xfId="47" applyFont="1" applyBorder="1"/>
    <xf numFmtId="0" fontId="25" fillId="0" borderId="0" xfId="47" applyFont="1" applyBorder="1" applyAlignment="1">
      <alignment wrapText="1"/>
    </xf>
    <xf numFmtId="0" fontId="25" fillId="0" borderId="0" xfId="47" applyFont="1" applyFill="1" applyBorder="1"/>
    <xf numFmtId="0" fontId="0" fillId="0" borderId="0" xfId="0" applyFont="1" applyFill="1" applyBorder="1"/>
    <xf numFmtId="44" fontId="0" fillId="0" borderId="0" xfId="0" applyNumberFormat="1" applyFont="1" applyBorder="1"/>
    <xf numFmtId="169" fontId="0" fillId="0" borderId="0" xfId="0" applyNumberFormat="1" applyFont="1" applyBorder="1"/>
    <xf numFmtId="1" fontId="0" fillId="0" borderId="0" xfId="0" applyNumberFormat="1" applyFont="1" applyBorder="1"/>
    <xf numFmtId="0" fontId="0" fillId="0" borderId="0" xfId="0" applyFont="1" applyBorder="1" applyAlignment="1">
      <alignment horizontal="center" vertical="center" wrapText="1"/>
    </xf>
    <xf numFmtId="1" fontId="25" fillId="0" borderId="0" xfId="48" applyNumberFormat="1" applyFont="1" applyBorder="1" applyAlignment="1">
      <alignment horizontal="center" vertical="center"/>
    </xf>
    <xf numFmtId="10" fontId="25" fillId="0" borderId="0" xfId="2" applyNumberFormat="1" applyFont="1" applyBorder="1"/>
    <xf numFmtId="177" fontId="0" fillId="0" borderId="0" xfId="0" applyNumberFormat="1" applyFont="1" applyBorder="1"/>
    <xf numFmtId="177" fontId="34" fillId="0" borderId="0" xfId="49" applyNumberFormat="1" applyFont="1" applyBorder="1"/>
    <xf numFmtId="179" fontId="0" fillId="0" borderId="0" xfId="115" applyNumberFormat="1" applyFont="1"/>
    <xf numFmtId="0" fontId="0" fillId="0" borderId="0" xfId="0" applyNumberFormat="1"/>
    <xf numFmtId="43" fontId="0" fillId="0" borderId="0" xfId="0" applyNumberFormat="1"/>
    <xf numFmtId="180" fontId="0" fillId="0" borderId="0" xfId="0" applyNumberFormat="1"/>
    <xf numFmtId="0" fontId="0" fillId="0" borderId="1" xfId="0" applyBorder="1" applyAlignment="1">
      <alignment horizontal="center"/>
    </xf>
    <xf numFmtId="1" fontId="0" fillId="0" borderId="1" xfId="0" applyNumberFormat="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0" fontId="0" fillId="45" borderId="1" xfId="0" applyFill="1" applyBorder="1"/>
    <xf numFmtId="1" fontId="0" fillId="45" borderId="1" xfId="0" applyNumberFormat="1" applyFill="1" applyBorder="1" applyAlignment="1">
      <alignment horizontal="center"/>
    </xf>
    <xf numFmtId="168" fontId="0" fillId="45" borderId="1" xfId="2" applyNumberFormat="1" applyFont="1" applyFill="1" applyBorder="1"/>
    <xf numFmtId="177" fontId="0" fillId="45" borderId="1" xfId="0" applyNumberFormat="1" applyFill="1" applyBorder="1" applyAlignment="1">
      <alignment horizontal="center"/>
    </xf>
    <xf numFmtId="0" fontId="0" fillId="46" borderId="1" xfId="0" applyFill="1" applyBorder="1"/>
    <xf numFmtId="1" fontId="0" fillId="46" borderId="1" xfId="0" applyNumberFormat="1" applyFill="1" applyBorder="1" applyAlignment="1">
      <alignment horizontal="center"/>
    </xf>
    <xf numFmtId="168" fontId="0" fillId="46" borderId="1" xfId="2" applyNumberFormat="1" applyFont="1" applyFill="1" applyBorder="1"/>
    <xf numFmtId="177" fontId="0" fillId="46" borderId="1" xfId="0" applyNumberFormat="1" applyFill="1" applyBorder="1" applyAlignment="1">
      <alignment horizontal="center"/>
    </xf>
    <xf numFmtId="1" fontId="0" fillId="0" borderId="0" xfId="0" applyNumberFormat="1" applyFill="1"/>
    <xf numFmtId="1" fontId="22" fillId="47" borderId="0" xfId="0" applyNumberFormat="1" applyFont="1" applyFill="1" applyBorder="1"/>
    <xf numFmtId="1" fontId="0" fillId="0" borderId="0" xfId="0" applyNumberFormat="1" applyFill="1" applyBorder="1"/>
    <xf numFmtId="0" fontId="0" fillId="0" borderId="0" xfId="0" applyFill="1" applyBorder="1"/>
    <xf numFmtId="0" fontId="0" fillId="47" borderId="0" xfId="0" applyFill="1" applyBorder="1"/>
    <xf numFmtId="177" fontId="0" fillId="0" borderId="0" xfId="0" applyNumberFormat="1" applyFill="1"/>
    <xf numFmtId="0" fontId="0" fillId="48" borderId="0" xfId="0" applyFill="1"/>
    <xf numFmtId="1" fontId="0" fillId="48" borderId="0" xfId="0" applyNumberFormat="1" applyFill="1"/>
    <xf numFmtId="177" fontId="0" fillId="48" borderId="0" xfId="0" applyNumberFormat="1" applyFill="1"/>
    <xf numFmtId="0" fontId="0" fillId="49" borderId="0" xfId="0" applyFill="1"/>
    <xf numFmtId="0" fontId="22" fillId="49" borderId="0" xfId="0" applyFont="1" applyFill="1"/>
    <xf numFmtId="177" fontId="0" fillId="0" borderId="1" xfId="0" applyNumberFormat="1" applyBorder="1"/>
    <xf numFmtId="1" fontId="2" fillId="0" borderId="0" xfId="0" applyNumberFormat="1" applyFont="1" applyFill="1"/>
    <xf numFmtId="0" fontId="2" fillId="0" borderId="0" xfId="0" applyFont="1" applyFill="1"/>
    <xf numFmtId="1" fontId="0" fillId="2" borderId="0" xfId="0" applyNumberFormat="1" applyFill="1"/>
    <xf numFmtId="0" fontId="0" fillId="0" borderId="0" xfId="2" applyNumberFormat="1" applyFont="1"/>
    <xf numFmtId="177" fontId="0" fillId="0" borderId="0" xfId="0" applyNumberFormat="1" applyBorder="1"/>
    <xf numFmtId="1" fontId="34" fillId="0" borderId="0" xfId="0" applyNumberFormat="1" applyFont="1" applyFill="1" applyBorder="1"/>
    <xf numFmtId="0" fontId="34" fillId="0" borderId="0" xfId="0" applyFont="1" applyFill="1" applyBorder="1"/>
    <xf numFmtId="0" fontId="34" fillId="0" borderId="0" xfId="0" applyFont="1" applyFill="1"/>
    <xf numFmtId="0" fontId="34" fillId="0" borderId="1" xfId="0" applyFont="1" applyFill="1" applyBorder="1"/>
    <xf numFmtId="1" fontId="34" fillId="0" borderId="1" xfId="0" applyNumberFormat="1" applyFont="1" applyFill="1" applyBorder="1"/>
    <xf numFmtId="0" fontId="0" fillId="0" borderId="1" xfId="0" applyFill="1" applyBorder="1"/>
  </cellXfs>
  <cellStyles count="116">
    <cellStyle name=" 1" xfId="52"/>
    <cellStyle name="20% - Accent1" xfId="92" builtinId="30" customBuiltin="1"/>
    <cellStyle name="20% - Accent1 2" xfId="21"/>
    <cellStyle name="20% - Accent2" xfId="96" builtinId="34" customBuiltin="1"/>
    <cellStyle name="20% - Accent2 2" xfId="25"/>
    <cellStyle name="20% - Accent3" xfId="100" builtinId="38" customBuiltin="1"/>
    <cellStyle name="20% - Accent3 2" xfId="29"/>
    <cellStyle name="20% - Accent4" xfId="104" builtinId="42" customBuiltin="1"/>
    <cellStyle name="20% - Accent4 2" xfId="33"/>
    <cellStyle name="20% - Accent5" xfId="108" builtinId="46" customBuiltin="1"/>
    <cellStyle name="20% - Accent5 2" xfId="37"/>
    <cellStyle name="20% - Accent6" xfId="112" builtinId="50" customBuiltin="1"/>
    <cellStyle name="20% - Accent6 2" xfId="41"/>
    <cellStyle name="40% - Accent1" xfId="93" builtinId="31" customBuiltin="1"/>
    <cellStyle name="40% - Accent1 2" xfId="22"/>
    <cellStyle name="40% - Accent2" xfId="97" builtinId="35" customBuiltin="1"/>
    <cellStyle name="40% - Accent2 2" xfId="26"/>
    <cellStyle name="40% - Accent3" xfId="101" builtinId="39" customBuiltin="1"/>
    <cellStyle name="40% - Accent3 2" xfId="30"/>
    <cellStyle name="40% - Accent4" xfId="105" builtinId="43" customBuiltin="1"/>
    <cellStyle name="40% - Accent4 2" xfId="34"/>
    <cellStyle name="40% - Accent5" xfId="109" builtinId="47" customBuiltin="1"/>
    <cellStyle name="40% - Accent5 2" xfId="38"/>
    <cellStyle name="40% - Accent6" xfId="113" builtinId="51" customBuiltin="1"/>
    <cellStyle name="40% - Accent6 2" xfId="42"/>
    <cellStyle name="60% - Accent1" xfId="94" builtinId="32" customBuiltin="1"/>
    <cellStyle name="60% - Accent1 2" xfId="23"/>
    <cellStyle name="60% - Accent2" xfId="98" builtinId="36" customBuiltin="1"/>
    <cellStyle name="60% - Accent2 2" xfId="27"/>
    <cellStyle name="60% - Accent3" xfId="102" builtinId="40" customBuiltin="1"/>
    <cellStyle name="60% - Accent3 2" xfId="31"/>
    <cellStyle name="60% - Accent4" xfId="106" builtinId="44" customBuiltin="1"/>
    <cellStyle name="60% - Accent4 2" xfId="35"/>
    <cellStyle name="60% - Accent5" xfId="110" builtinId="48" customBuiltin="1"/>
    <cellStyle name="60% - Accent5 2" xfId="39"/>
    <cellStyle name="60% - Accent6" xfId="114" builtinId="52" customBuiltin="1"/>
    <cellStyle name="60% - Accent6 2" xfId="43"/>
    <cellStyle name="Accent1" xfId="91" builtinId="29" customBuiltin="1"/>
    <cellStyle name="Accent1 2" xfId="20"/>
    <cellStyle name="Accent2" xfId="95" builtinId="33" customBuiltin="1"/>
    <cellStyle name="Accent2 2" xfId="24"/>
    <cellStyle name="Accent3" xfId="99" builtinId="37" customBuiltin="1"/>
    <cellStyle name="Accent3 2" xfId="28"/>
    <cellStyle name="Accent4" xfId="103" builtinId="41" customBuiltin="1"/>
    <cellStyle name="Accent4 2" xfId="32"/>
    <cellStyle name="Accent5" xfId="107" builtinId="45" customBuiltin="1"/>
    <cellStyle name="Accent5 2" xfId="36"/>
    <cellStyle name="Accent6" xfId="111" builtinId="49" customBuiltin="1"/>
    <cellStyle name="Accent6 2" xfId="40"/>
    <cellStyle name="Accounting" xfId="53"/>
    <cellStyle name="Bad" xfId="80" builtinId="27" customBuiltin="1"/>
    <cellStyle name="Bad 2" xfId="9"/>
    <cellStyle name="Calculation" xfId="84" builtinId="22" customBuiltin="1"/>
    <cellStyle name="Calculation 2" xfId="13"/>
    <cellStyle name="Check Cell" xfId="86" builtinId="23" customBuiltin="1"/>
    <cellStyle name="Check Cell 2" xfId="15"/>
    <cellStyle name="Comma" xfId="115" builtinId="3"/>
    <cellStyle name="Comma 2" xfId="44"/>
    <cellStyle name="Comma 2 10" xfId="48"/>
    <cellStyle name="Comma 3" xfId="54"/>
    <cellStyle name="Comma 3 2" xfId="55"/>
    <cellStyle name="Comma 4" xfId="56"/>
    <cellStyle name="Currency" xfId="1" builtinId="4"/>
    <cellStyle name="Currency 15" xfId="46"/>
    <cellStyle name="Currency 2" xfId="45"/>
    <cellStyle name="Currency 2 10" xfId="49"/>
    <cellStyle name="Currency 3" xfId="57"/>
    <cellStyle name="Euro" xfId="58"/>
    <cellStyle name="Explanatory Text" xfId="89" builtinId="53" customBuiltin="1"/>
    <cellStyle name="Explanatory Text 2" xfId="18"/>
    <cellStyle name="Good" xfId="79" builtinId="26" customBuiltin="1"/>
    <cellStyle name="Good 2" xfId="8"/>
    <cellStyle name="Heading 1" xfId="75" builtinId="16" customBuiltin="1"/>
    <cellStyle name="Heading 1 2" xfId="4"/>
    <cellStyle name="Heading 2" xfId="76" builtinId="17" customBuiltin="1"/>
    <cellStyle name="Heading 2 2" xfId="5"/>
    <cellStyle name="Heading 3" xfId="77" builtinId="18" customBuiltin="1"/>
    <cellStyle name="Heading 3 2" xfId="6"/>
    <cellStyle name="Heading 4" xfId="78" builtinId="19" customBuiltin="1"/>
    <cellStyle name="Heading 4 2" xfId="7"/>
    <cellStyle name="Hyperlink 2" xfId="59"/>
    <cellStyle name="Input" xfId="82" builtinId="20" customBuiltin="1"/>
    <cellStyle name="Input 2" xfId="11"/>
    <cellStyle name="Linked Cell" xfId="85" builtinId="24" customBuiltin="1"/>
    <cellStyle name="Linked Cell 2" xfId="14"/>
    <cellStyle name="Neutral" xfId="81" builtinId="28" customBuiltin="1"/>
    <cellStyle name="Neutral 2" xfId="10"/>
    <cellStyle name="Normal" xfId="0" builtinId="0" customBuiltin="1"/>
    <cellStyle name="Normal 10 10" xfId="47"/>
    <cellStyle name="Normal 2" xfId="60"/>
    <cellStyle name="Normal 2 2" xfId="61"/>
    <cellStyle name="Normal 2 2 2" xfId="62"/>
    <cellStyle name="Normal 3" xfId="51"/>
    <cellStyle name="Normal 3 2" xfId="63"/>
    <cellStyle name="Normal 4" xfId="64"/>
    <cellStyle name="Normal 4 2" xfId="65"/>
    <cellStyle name="Normal 4 2 2" xfId="66"/>
    <cellStyle name="Normal 4 3" xfId="67"/>
    <cellStyle name="Normal 5" xfId="68"/>
    <cellStyle name="Normal 5 2" xfId="69"/>
    <cellStyle name="Note" xfId="88" builtinId="10" customBuiltin="1"/>
    <cellStyle name="Note 2" xfId="17"/>
    <cellStyle name="Output" xfId="83" builtinId="21" customBuiltin="1"/>
    <cellStyle name="Output 2" xfId="12"/>
    <cellStyle name="Percent" xfId="2" builtinId="5"/>
    <cellStyle name="Percent 10 10" xfId="50"/>
    <cellStyle name="Percent 2" xfId="70"/>
    <cellStyle name="SAPBEXaggData" xfId="71"/>
    <cellStyle name="SAPBEXstdData" xfId="72"/>
    <cellStyle name="Style 1" xfId="73"/>
    <cellStyle name="Title" xfId="74" builtinId="15" customBuiltin="1"/>
    <cellStyle name="Title 2" xfId="3"/>
    <cellStyle name="Total" xfId="90" builtinId="25" customBuiltin="1"/>
    <cellStyle name="Total 2" xfId="19"/>
    <cellStyle name="Warning Text" xfId="87" builtinId="11" customBuiltin="1"/>
    <cellStyle name="Warning Text 2" xfId="16"/>
  </cellStyles>
  <dxfs count="0"/>
  <tableStyles count="0" defaultTableStyle="TableStyleMedium2" defaultPivotStyle="PivotStyleLight16"/>
  <colors>
    <mruColors>
      <color rgb="FFA6A6A6"/>
      <color rgb="FFD99694"/>
      <color rgb="FF953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3068057337065"/>
          <c:y val="4.3992146421258448E-2"/>
          <c:w val="0.87503849788261645"/>
          <c:h val="0.65149895555944493"/>
        </c:manualLayout>
      </c:layout>
      <c:areaChart>
        <c:grouping val="standard"/>
        <c:varyColors val="0"/>
        <c:ser>
          <c:idx val="4"/>
          <c:order val="2"/>
          <c:tx>
            <c:strRef>
              <c:f>'Summary Biennial'!$B$41</c:f>
              <c:strCache>
                <c:ptCount val="1"/>
                <c:pt idx="0">
                  <c:v>Actual Accumulated debt</c:v>
                </c:pt>
              </c:strCache>
            </c:strRef>
          </c:tx>
          <c:spPr>
            <a:solidFill>
              <a:schemeClr val="accent2">
                <a:alpha val="50196"/>
              </a:schemeClr>
            </a:solidFill>
            <a:ln>
              <a:solidFill>
                <a:sysClr val="windowText" lastClr="000000"/>
              </a:solidFill>
              <a:prstDash val="dash"/>
            </a:ln>
          </c:spPr>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Biennial'!$C$41:$BR$41</c:f>
              <c:numCache>
                <c:formatCode>0</c:formatCode>
                <c:ptCount val="68"/>
                <c:pt idx="0">
                  <c:v>134.55163006437544</c:v>
                </c:pt>
                <c:pt idx="1">
                  <c:v>986.01043958977891</c:v>
                </c:pt>
                <c:pt idx="2">
                  <c:v>2312.6529090173826</c:v>
                </c:pt>
                <c:pt idx="3">
                  <c:v>3608.4641706591101</c:v>
                </c:pt>
                <c:pt idx="4">
                  <c:v>4999.5820293247616</c:v>
                </c:pt>
                <c:pt idx="5">
                  <c:v>6357.9947060245458</c:v>
                </c:pt>
                <c:pt idx="6">
                  <c:v>8039.1133663889941</c:v>
                </c:pt>
                <c:pt idx="7">
                  <c:v>9807.7619641608253</c:v>
                </c:pt>
                <c:pt idx="8">
                  <c:v>11548.15099538992</c:v>
                </c:pt>
                <c:pt idx="9">
                  <c:v>12302.440059848348</c:v>
                </c:pt>
                <c:pt idx="10">
                  <c:v>13557.145838071785</c:v>
                </c:pt>
                <c:pt idx="11">
                  <c:v>15210.669289751831</c:v>
                </c:pt>
                <c:pt idx="12">
                  <c:v>16810.083915969488</c:v>
                </c:pt>
                <c:pt idx="13">
                  <c:v>18421.41275765088</c:v>
                </c:pt>
                <c:pt idx="14">
                  <c:v>19989.773524917633</c:v>
                </c:pt>
                <c:pt idx="15">
                  <c:v>21501.867220438904</c:v>
                </c:pt>
                <c:pt idx="16">
                  <c:v>22928.535396037762</c:v>
                </c:pt>
                <c:pt idx="17">
                  <c:v>24466.900547869507</c:v>
                </c:pt>
                <c:pt idx="18">
                  <c:v>26000.693839487059</c:v>
                </c:pt>
                <c:pt idx="19">
                  <c:v>27244.731676040432</c:v>
                </c:pt>
                <c:pt idx="20">
                  <c:v>28268.465403007507</c:v>
                </c:pt>
                <c:pt idx="21">
                  <c:v>29405.986189362484</c:v>
                </c:pt>
                <c:pt idx="22">
                  <c:v>30519.019364814478</c:v>
                </c:pt>
                <c:pt idx="23">
                  <c:v>31470.226976144273</c:v>
                </c:pt>
                <c:pt idx="24">
                  <c:v>32245.67045369578</c:v>
                </c:pt>
                <c:pt idx="25">
                  <c:v>32801.49537253545</c:v>
                </c:pt>
                <c:pt idx="26">
                  <c:v>33136.255209071845</c:v>
                </c:pt>
                <c:pt idx="27">
                  <c:v>33320.966806382967</c:v>
                </c:pt>
                <c:pt idx="28">
                  <c:v>33303.395138678992</c:v>
                </c:pt>
                <c:pt idx="29">
                  <c:v>33132.97787754325</c:v>
                </c:pt>
                <c:pt idx="30">
                  <c:v>32744.440055935964</c:v>
                </c:pt>
                <c:pt idx="31">
                  <c:v>32210.654200994013</c:v>
                </c:pt>
                <c:pt idx="32">
                  <c:v>31643.614619808352</c:v>
                </c:pt>
                <c:pt idx="33">
                  <c:v>31057.237395225144</c:v>
                </c:pt>
                <c:pt idx="34">
                  <c:v>30436.530712992095</c:v>
                </c:pt>
                <c:pt idx="35">
                  <c:v>29797.730099922577</c:v>
                </c:pt>
                <c:pt idx="36">
                  <c:v>29124.307358267353</c:v>
                </c:pt>
                <c:pt idx="37">
                  <c:v>28444.344191233275</c:v>
                </c:pt>
                <c:pt idx="38">
                  <c:v>27735.13010797276</c:v>
                </c:pt>
                <c:pt idx="39">
                  <c:v>27010.114247074351</c:v>
                </c:pt>
                <c:pt idx="40">
                  <c:v>26250.342097060053</c:v>
                </c:pt>
                <c:pt idx="41">
                  <c:v>25473.504953754717</c:v>
                </c:pt>
                <c:pt idx="42">
                  <c:v>24660.433742279136</c:v>
                </c:pt>
                <c:pt idx="43">
                  <c:v>23828.965112739497</c:v>
                </c:pt>
                <c:pt idx="44">
                  <c:v>22959.711763577976</c:v>
                </c:pt>
                <c:pt idx="45">
                  <c:v>22070.655771846916</c:v>
                </c:pt>
                <c:pt idx="46">
                  <c:v>21142.187833317785</c:v>
                </c:pt>
                <c:pt idx="47">
                  <c:v>20192.435453067632</c:v>
                </c:pt>
                <c:pt idx="48">
                  <c:v>19201.56343055172</c:v>
                </c:pt>
                <c:pt idx="49">
                  <c:v>18187.844623865556</c:v>
                </c:pt>
                <c:pt idx="50">
                  <c:v>17131.21391966804</c:v>
                </c:pt>
                <c:pt idx="51">
                  <c:v>16050.089373243134</c:v>
                </c:pt>
                <c:pt idx="52">
                  <c:v>14924.171813702658</c:v>
                </c:pt>
                <c:pt idx="53">
                  <c:v>13772.024251873305</c:v>
                </c:pt>
                <c:pt idx="54">
                  <c:v>12573.109180594949</c:v>
                </c:pt>
                <c:pt idx="55">
                  <c:v>11346.134233517663</c:v>
                </c:pt>
                <c:pt idx="56">
                  <c:v>10070.319148525658</c:v>
                </c:pt>
                <c:pt idx="57">
                  <c:v>8764.5157527616539</c:v>
                </c:pt>
                <c:pt idx="58">
                  <c:v>7407.6964642315179</c:v>
                </c:pt>
                <c:pt idx="59">
                  <c:v>6018.8567717965607</c:v>
                </c:pt>
                <c:pt idx="60">
                  <c:v>4576.7170558321768</c:v>
                </c:pt>
                <c:pt idx="61">
                  <c:v>3100.4158265594979</c:v>
                </c:pt>
                <c:pt idx="62">
                  <c:v>1568.4165492252475</c:v>
                </c:pt>
                <c:pt idx="63">
                  <c:v>9.0587093382055173E-11</c:v>
                </c:pt>
                <c:pt idx="64">
                  <c:v>0</c:v>
                </c:pt>
                <c:pt idx="65">
                  <c:v>0</c:v>
                </c:pt>
                <c:pt idx="66">
                  <c:v>0</c:v>
                </c:pt>
                <c:pt idx="67">
                  <c:v>0</c:v>
                </c:pt>
              </c:numCache>
            </c:numRef>
          </c:val>
        </c:ser>
        <c:dLbls>
          <c:showLegendKey val="0"/>
          <c:showVal val="0"/>
          <c:showCatName val="0"/>
          <c:showSerName val="0"/>
          <c:showPercent val="0"/>
          <c:showBubbleSize val="0"/>
        </c:dLbls>
        <c:axId val="40039936"/>
        <c:axId val="50791168"/>
      </c:areaChart>
      <c:barChart>
        <c:barDir val="col"/>
        <c:grouping val="clustered"/>
        <c:varyColors val="0"/>
        <c:ser>
          <c:idx val="2"/>
          <c:order val="1"/>
          <c:tx>
            <c:strRef>
              <c:f>'Summary Biennial'!$B$40</c:f>
              <c:strCache>
                <c:ptCount val="1"/>
                <c:pt idx="0">
                  <c:v>Total GA paid by ratepayer</c:v>
                </c:pt>
              </c:strCache>
            </c:strRef>
          </c:tx>
          <c:spPr>
            <a:solidFill>
              <a:schemeClr val="accent2">
                <a:lumMod val="60000"/>
                <a:lumOff val="40000"/>
              </a:schemeClr>
            </a:solidFill>
            <a:ln>
              <a:solidFill>
                <a:sysClr val="windowText" lastClr="000000"/>
              </a:solidFill>
            </a:ln>
          </c:spPr>
          <c:invertIfNegative val="0"/>
          <c:cat>
            <c:numRef>
              <c:f>#REF!</c:f>
              <c:numCache>
                <c:formatCode>General</c:formatCode>
                <c:ptCount val="19"/>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numCache>
            </c:numRef>
          </c:cat>
          <c:val>
            <c:numRef>
              <c:f>'Summary Biennial'!$C$40:$BR$40</c:f>
              <c:numCache>
                <c:formatCode>0</c:formatCode>
                <c:ptCount val="68"/>
                <c:pt idx="0">
                  <c:v>1885.2143316452423</c:v>
                </c:pt>
                <c:pt idx="1">
                  <c:v>2967.3187237351349</c:v>
                </c:pt>
                <c:pt idx="2">
                  <c:v>4869.9634484222352</c:v>
                </c:pt>
                <c:pt idx="3">
                  <c:v>4468.7477948354181</c:v>
                </c:pt>
                <c:pt idx="4">
                  <c:v>4729.0284675195562</c:v>
                </c:pt>
                <c:pt idx="5">
                  <c:v>4337.7782078628998</c:v>
                </c:pt>
                <c:pt idx="6">
                  <c:v>4678.8453608438194</c:v>
                </c:pt>
                <c:pt idx="7">
                  <c:v>4301.4888724680886</c:v>
                </c:pt>
                <c:pt idx="8">
                  <c:v>4341.9819824218794</c:v>
                </c:pt>
                <c:pt idx="9">
                  <c:v>1345.1962699374503</c:v>
                </c:pt>
                <c:pt idx="10">
                  <c:v>2476.5815103988111</c:v>
                </c:pt>
                <c:pt idx="11">
                  <c:v>4230.2887149014168</c:v>
                </c:pt>
                <c:pt idx="12">
                  <c:v>3911.8792528600015</c:v>
                </c:pt>
                <c:pt idx="13">
                  <c:v>4182.4386064987611</c:v>
                </c:pt>
                <c:pt idx="14">
                  <c:v>3835.9089010820699</c:v>
                </c:pt>
                <c:pt idx="15">
                  <c:v>4609.0904622405105</c:v>
                </c:pt>
                <c:pt idx="16">
                  <c:v>4481.9747233269036</c:v>
                </c:pt>
                <c:pt idx="17">
                  <c:v>4591.7325578403761</c:v>
                </c:pt>
                <c:pt idx="18">
                  <c:v>4159.928736730737</c:v>
                </c:pt>
                <c:pt idx="19">
                  <c:v>4690.2179878904371</c:v>
                </c:pt>
                <c:pt idx="20">
                  <c:v>4502.1072506870814</c:v>
                </c:pt>
                <c:pt idx="21">
                  <c:v>5127.9687343890628</c:v>
                </c:pt>
                <c:pt idx="22">
                  <c:v>4954.166947575105</c:v>
                </c:pt>
                <c:pt idx="23">
                  <c:v>5459.4260879949043</c:v>
                </c:pt>
                <c:pt idx="24">
                  <c:v>5236.022942826472</c:v>
                </c:pt>
                <c:pt idx="25">
                  <c:v>5575.8755791730837</c:v>
                </c:pt>
                <c:pt idx="26">
                  <c:v>5319.5967880720536</c:v>
                </c:pt>
                <c:pt idx="27">
                  <c:v>5734.1324522162768</c:v>
                </c:pt>
                <c:pt idx="28">
                  <c:v>5546.5504528165866</c:v>
                </c:pt>
                <c:pt idx="29">
                  <c:v>5670.0349025147871</c:v>
                </c:pt>
                <c:pt idx="30">
                  <c:v>5398.3319456055424</c:v>
                </c:pt>
                <c:pt idx="31">
                  <c:v>5900.9540753952779</c:v>
                </c:pt>
                <c:pt idx="32">
                  <c:v>5633.3084359433242</c:v>
                </c:pt>
                <c:pt idx="33">
                  <c:v>5748.1163963568506</c:v>
                </c:pt>
                <c:pt idx="34">
                  <c:v>5377.2724975596921</c:v>
                </c:pt>
                <c:pt idx="35">
                  <c:v>5504.0473285518547</c:v>
                </c:pt>
                <c:pt idx="36">
                  <c:v>5165.9642122074238</c:v>
                </c:pt>
                <c:pt idx="37">
                  <c:v>4694.5619216676332</c:v>
                </c:pt>
                <c:pt idx="38">
                  <c:v>4157.8813757498174</c:v>
                </c:pt>
                <c:pt idx="39">
                  <c:v>4261.5198670695927</c:v>
                </c:pt>
                <c:pt idx="40">
                  <c:v>4040.3502774625849</c:v>
                </c:pt>
                <c:pt idx="41">
                  <c:v>4138.8671845333665</c:v>
                </c:pt>
                <c:pt idx="42">
                  <c:v>3929.3423010308725</c:v>
                </c:pt>
                <c:pt idx="43">
                  <c:v>4022.9842757093675</c:v>
                </c:pt>
                <c:pt idx="44">
                  <c:v>3824.551714713175</c:v>
                </c:pt>
                <c:pt idx="45">
                  <c:v>3913.5534959053603</c:v>
                </c:pt>
                <c:pt idx="46">
                  <c:v>3725.6876668789196</c:v>
                </c:pt>
                <c:pt idx="47">
                  <c:v>3810.2726560157762</c:v>
                </c:pt>
                <c:pt idx="48">
                  <c:v>3632.4734688972867</c:v>
                </c:pt>
                <c:pt idx="49">
                  <c:v>3712.8542776193917</c:v>
                </c:pt>
                <c:pt idx="50">
                  <c:v>3544.645912684523</c:v>
                </c:pt>
                <c:pt idx="51">
                  <c:v>3621.0248840778268</c:v>
                </c:pt>
                <c:pt idx="52">
                  <c:v>3461.9546212361138</c:v>
                </c:pt>
                <c:pt idx="53">
                  <c:v>3534.5243258963401</c:v>
                </c:pt>
                <c:pt idx="54">
                  <c:v>3384.1614305511912</c:v>
                </c:pt>
                <c:pt idx="55">
                  <c:v>3453.1051386926774</c:v>
                </c:pt>
                <c:pt idx="56">
                  <c:v>3311.0398014333341</c:v>
                </c:pt>
                <c:pt idx="57">
                  <c:v>3376.5319321993793</c:v>
                </c:pt>
                <c:pt idx="58">
                  <c:v>3242.3742597252922</c:v>
                </c:pt>
                <c:pt idx="59">
                  <c:v>3304.5808088011504</c:v>
                </c:pt>
                <c:pt idx="60">
                  <c:v>3177.9598636046662</c:v>
                </c:pt>
                <c:pt idx="61">
                  <c:v>3237.0388101812168</c:v>
                </c:pt>
                <c:pt idx="62">
                  <c:v>3117.6016966340567</c:v>
                </c:pt>
                <c:pt idx="63">
                  <c:v>3173.7033907195437</c:v>
                </c:pt>
                <c:pt idx="64">
                  <c:v>1434.4820698207225</c:v>
                </c:pt>
                <c:pt idx="65">
                  <c:v>1490.0477701876389</c:v>
                </c:pt>
                <c:pt idx="66">
                  <c:v>1365.1999888782327</c:v>
                </c:pt>
                <c:pt idx="67">
                  <c:v>1418.0819977362494</c:v>
                </c:pt>
              </c:numCache>
            </c:numRef>
          </c:val>
        </c:ser>
        <c:dLbls>
          <c:showLegendKey val="0"/>
          <c:showVal val="0"/>
          <c:showCatName val="0"/>
          <c:showSerName val="0"/>
          <c:showPercent val="0"/>
          <c:showBubbleSize val="0"/>
        </c:dLbls>
        <c:gapWidth val="150"/>
        <c:axId val="40039936"/>
        <c:axId val="50791168"/>
      </c:barChart>
      <c:lineChart>
        <c:grouping val="standard"/>
        <c:varyColors val="0"/>
        <c:ser>
          <c:idx val="0"/>
          <c:order val="0"/>
          <c:tx>
            <c:strRef>
              <c:f>'Summary Biennial'!$B$39</c:f>
              <c:strCache>
                <c:ptCount val="1"/>
                <c:pt idx="0">
                  <c:v>IESO GA Cost Forecast</c:v>
                </c:pt>
              </c:strCache>
            </c:strRef>
          </c:tx>
          <c:spPr>
            <a:ln w="38100">
              <a:solidFill>
                <a:sysClr val="windowText" lastClr="000000"/>
              </a:solidFill>
            </a:ln>
          </c:spPr>
          <c:marker>
            <c:symbol val="none"/>
          </c:marker>
          <c:cat>
            <c:strRef>
              <c:f>'Summary Biennial'!$C$38:$BR$38</c:f>
              <c:strCache>
                <c:ptCount val="68"/>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pt idx="65">
                  <c:v>2048-Nov</c:v>
                </c:pt>
                <c:pt idx="66">
                  <c:v>2049-May</c:v>
                </c:pt>
                <c:pt idx="67">
                  <c:v>2049-Nov</c:v>
                </c:pt>
              </c:strCache>
            </c:strRef>
          </c:cat>
          <c:val>
            <c:numRef>
              <c:f>'Summary Biennial'!$C$39:$BR$39</c:f>
              <c:numCache>
                <c:formatCode>0</c:formatCode>
                <c:ptCount val="68"/>
                <c:pt idx="0">
                  <c:v>2016.4506862487815</c:v>
                </c:pt>
                <c:pt idx="1">
                  <c:v>3815.3785077487773</c:v>
                </c:pt>
                <c:pt idx="2">
                  <c:v>6171.6974523230756</c:v>
                </c:pt>
                <c:pt idx="3">
                  <c:v>5706.1371240647522</c:v>
                </c:pt>
                <c:pt idx="4">
                  <c:v>6028.9897807871512</c:v>
                </c:pt>
                <c:pt idx="5">
                  <c:v>5569.8921035097455</c:v>
                </c:pt>
                <c:pt idx="6">
                  <c:v>6199.3491984886996</c:v>
                </c:pt>
                <c:pt idx="7">
                  <c:v>5867.0544499062298</c:v>
                </c:pt>
                <c:pt idx="8">
                  <c:v>5834.6086259823023</c:v>
                </c:pt>
                <c:pt idx="9">
                  <c:v>1807.7574688306804</c:v>
                </c:pt>
                <c:pt idx="10">
                  <c:v>3420.5046723111132</c:v>
                </c:pt>
                <c:pt idx="11">
                  <c:v>5541.3333385789865</c:v>
                </c:pt>
                <c:pt idx="12">
                  <c:v>5127.0439599790252</c:v>
                </c:pt>
                <c:pt idx="13">
                  <c:v>5369.113327989372</c:v>
                </c:pt>
                <c:pt idx="14">
                  <c:v>4938.9103717280668</c:v>
                </c:pt>
                <c:pt idx="15">
                  <c:v>5616.2051385331724</c:v>
                </c:pt>
                <c:pt idx="16">
                  <c:v>5365.4655684259251</c:v>
                </c:pt>
                <c:pt idx="17">
                  <c:v>5550.8800761052953</c:v>
                </c:pt>
                <c:pt idx="18">
                  <c:v>5075.6424174499489</c:v>
                </c:pt>
                <c:pt idx="19">
                  <c:v>5277.4297299429891</c:v>
                </c:pt>
                <c:pt idx="20">
                  <c:v>4837.5881635958131</c:v>
                </c:pt>
                <c:pt idx="21">
                  <c:v>5551.3752804543965</c:v>
                </c:pt>
                <c:pt idx="22">
                  <c:v>5324.3499828369559</c:v>
                </c:pt>
                <c:pt idx="23">
                  <c:v>5639.6662620272082</c:v>
                </c:pt>
                <c:pt idx="24">
                  <c:v>5216.4697020056765</c:v>
                </c:pt>
                <c:pt idx="25">
                  <c:v>5317.114628904299</c:v>
                </c:pt>
                <c:pt idx="26">
                  <c:v>4825.7295797943952</c:v>
                </c:pt>
                <c:pt idx="27">
                  <c:v>5081.7603459262591</c:v>
                </c:pt>
                <c:pt idx="28">
                  <c:v>4687.22892153052</c:v>
                </c:pt>
                <c:pt idx="29">
                  <c:v>4658.3116709462347</c:v>
                </c:pt>
                <c:pt idx="30">
                  <c:v>4172.7932119134375</c:v>
                </c:pt>
                <c:pt idx="31">
                  <c:v>4539.9824995133158</c:v>
                </c:pt>
                <c:pt idx="32">
                  <c:v>4252.5675616012195</c:v>
                </c:pt>
                <c:pt idx="33">
                  <c:v>4362.3623576421433</c:v>
                </c:pt>
                <c:pt idx="34">
                  <c:v>3972.0019852141386</c:v>
                </c:pt>
                <c:pt idx="35">
                  <c:v>4096.3630956149382</c:v>
                </c:pt>
                <c:pt idx="36">
                  <c:v>3739.7951474214733</c:v>
                </c:pt>
                <c:pt idx="37">
                  <c:v>3278.864347880135</c:v>
                </c:pt>
                <c:pt idx="38">
                  <c:v>2730.1100254754874</c:v>
                </c:pt>
                <c:pt idx="39">
                  <c:v>2835.8628116802288</c:v>
                </c:pt>
                <c:pt idx="40">
                  <c:v>2598.2521879003307</c:v>
                </c:pt>
                <c:pt idx="41">
                  <c:v>2698.8973654093106</c:v>
                </c:pt>
                <c:pt idx="42">
                  <c:v>2472.7627710729676</c:v>
                </c:pt>
                <c:pt idx="43">
                  <c:v>2568.5470252693813</c:v>
                </c:pt>
                <c:pt idx="44">
                  <c:v>2353.3341953791182</c:v>
                </c:pt>
                <c:pt idx="45">
                  <c:v>2444.4922973273688</c:v>
                </c:pt>
                <c:pt idx="46">
                  <c:v>2239.6737365702033</c:v>
                </c:pt>
                <c:pt idx="47">
                  <c:v>2326.429118449229</c:v>
                </c:pt>
                <c:pt idx="48">
                  <c:v>2131.5028082844156</c:v>
                </c:pt>
                <c:pt idx="49">
                  <c:v>2214.0681110289634</c:v>
                </c:pt>
                <c:pt idx="50">
                  <c:v>2028.5562792203325</c:v>
                </c:pt>
                <c:pt idx="51">
                  <c:v>2107.1338737124488</c:v>
                </c:pt>
                <c:pt idx="52">
                  <c:v>1930.5818232894167</c:v>
                </c:pt>
                <c:pt idx="53">
                  <c:v>2005.3643063776308</c:v>
                </c:pt>
                <c:pt idx="54">
                  <c:v>1837.3393011546132</c:v>
                </c:pt>
                <c:pt idx="55">
                  <c:v>1908.5099677165708</c:v>
                </c:pt>
                <c:pt idx="56">
                  <c:v>1748.6001716391638</c:v>
                </c:pt>
                <c:pt idx="57">
                  <c:v>1816.3334638447495</c:v>
                </c:pt>
                <c:pt idx="58">
                  <c:v>1664.1469315629759</c:v>
                </c:pt>
                <c:pt idx="59">
                  <c:v>1728.6088664391004</c:v>
                </c:pt>
                <c:pt idx="60">
                  <c:v>1583.7725826335732</c:v>
                </c:pt>
                <c:pt idx="61">
                  <c:v>1645.1211589785898</c:v>
                </c:pt>
                <c:pt idx="62">
                  <c:v>1507.2801240849421</c:v>
                </c:pt>
                <c:pt idx="63">
                  <c:v>1565.6657097300663</c:v>
                </c:pt>
                <c:pt idx="64">
                  <c:v>1434.4820698207225</c:v>
                </c:pt>
                <c:pt idx="65">
                  <c:v>1490.0477701876389</c:v>
                </c:pt>
                <c:pt idx="66">
                  <c:v>1365.1999888782327</c:v>
                </c:pt>
                <c:pt idx="67">
                  <c:v>1418.0819977362494</c:v>
                </c:pt>
              </c:numCache>
            </c:numRef>
          </c:val>
          <c:smooth val="0"/>
        </c:ser>
        <c:dLbls>
          <c:showLegendKey val="0"/>
          <c:showVal val="0"/>
          <c:showCatName val="0"/>
          <c:showSerName val="0"/>
          <c:showPercent val="0"/>
          <c:showBubbleSize val="0"/>
        </c:dLbls>
        <c:marker val="1"/>
        <c:smooth val="0"/>
        <c:axId val="40039936"/>
        <c:axId val="50791168"/>
      </c:lineChart>
      <c:catAx>
        <c:axId val="40039936"/>
        <c:scaling>
          <c:orientation val="minMax"/>
        </c:scaling>
        <c:delete val="0"/>
        <c:axPos val="b"/>
        <c:title>
          <c:tx>
            <c:rich>
              <a:bodyPr/>
              <a:lstStyle/>
              <a:p>
                <a:pPr>
                  <a:defRPr/>
                </a:pPr>
                <a:r>
                  <a:rPr lang="en-US"/>
                  <a:t>RPP Period</a:t>
                </a:r>
              </a:p>
            </c:rich>
          </c:tx>
          <c:layout/>
          <c:overlay val="0"/>
        </c:title>
        <c:numFmt formatCode="General" sourceLinked="1"/>
        <c:majorTickMark val="out"/>
        <c:minorTickMark val="none"/>
        <c:tickLblPos val="nextTo"/>
        <c:crossAx val="50791168"/>
        <c:crosses val="autoZero"/>
        <c:auto val="1"/>
        <c:lblAlgn val="ctr"/>
        <c:lblOffset val="100"/>
        <c:noMultiLvlLbl val="0"/>
      </c:catAx>
      <c:valAx>
        <c:axId val="50791168"/>
        <c:scaling>
          <c:orientation val="minMax"/>
        </c:scaling>
        <c:delete val="0"/>
        <c:axPos val="l"/>
        <c:majorGridlines/>
        <c:title>
          <c:tx>
            <c:rich>
              <a:bodyPr rot="-5400000" vert="horz"/>
              <a:lstStyle/>
              <a:p>
                <a:pPr>
                  <a:defRPr/>
                </a:pPr>
                <a:r>
                  <a:rPr lang="en-US"/>
                  <a:t>Global</a:t>
                </a:r>
                <a:r>
                  <a:rPr lang="en-US" baseline="0"/>
                  <a:t> Adjustment</a:t>
                </a:r>
              </a:p>
              <a:p>
                <a:pPr>
                  <a:defRPr/>
                </a:pPr>
                <a:r>
                  <a:rPr lang="en-US" baseline="0"/>
                  <a:t>(</a:t>
                </a:r>
                <a:r>
                  <a:rPr lang="en-US"/>
                  <a:t>Nominal $ million)</a:t>
                </a:r>
              </a:p>
            </c:rich>
          </c:tx>
          <c:layout/>
          <c:overlay val="0"/>
        </c:title>
        <c:numFmt formatCode="0" sourceLinked="1"/>
        <c:majorTickMark val="out"/>
        <c:minorTickMark val="none"/>
        <c:tickLblPos val="nextTo"/>
        <c:crossAx val="40039936"/>
        <c:crosses val="autoZero"/>
        <c:crossBetween val="between"/>
      </c:valAx>
    </c:plotArea>
    <c:legend>
      <c:legendPos val="b"/>
      <c:layout/>
      <c:overlay val="0"/>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lineChart>
        <c:grouping val="standard"/>
        <c:varyColors val="0"/>
        <c:ser>
          <c:idx val="1"/>
          <c:order val="0"/>
          <c:tx>
            <c:strRef>
              <c:f>'Summary Biennial'!$B$47</c:f>
              <c:strCache>
                <c:ptCount val="1"/>
                <c:pt idx="0">
                  <c:v>Status Quo</c:v>
                </c:pt>
              </c:strCache>
            </c:strRef>
          </c:tx>
          <c:spPr>
            <a:ln>
              <a:solidFill>
                <a:schemeClr val="bg1">
                  <a:lumMod val="50000"/>
                </a:schemeClr>
              </a:solidFill>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Biennial'!$C$47:$BO$47</c:f>
              <c:numCache>
                <c:formatCode>0</c:formatCode>
                <c:ptCount val="65"/>
                <c:pt idx="0">
                  <c:v>152.70563809980166</c:v>
                </c:pt>
                <c:pt idx="1">
                  <c:v>152.70563809980166</c:v>
                </c:pt>
                <c:pt idx="2">
                  <c:v>154.40587065880652</c:v>
                </c:pt>
                <c:pt idx="3">
                  <c:v>155.25080956850243</c:v>
                </c:pt>
                <c:pt idx="4">
                  <c:v>157.0080511003132</c:v>
                </c:pt>
                <c:pt idx="5">
                  <c:v>157.88132089866929</c:v>
                </c:pt>
                <c:pt idx="6">
                  <c:v>164.51677827793776</c:v>
                </c:pt>
                <c:pt idx="7">
                  <c:v>167.81430136892874</c:v>
                </c:pt>
                <c:pt idx="8">
                  <c:v>166.51033651309044</c:v>
                </c:pt>
                <c:pt idx="9">
                  <c:v>165.86232478214305</c:v>
                </c:pt>
                <c:pt idx="10">
                  <c:v>165.86232478214305</c:v>
                </c:pt>
                <c:pt idx="11">
                  <c:v>168.03713569164037</c:v>
                </c:pt>
                <c:pt idx="12">
                  <c:v>169.11791864038065</c:v>
                </c:pt>
                <c:pt idx="13">
                  <c:v>172.22407657090244</c:v>
                </c:pt>
                <c:pt idx="14">
                  <c:v>173.76769698992013</c:v>
                </c:pt>
                <c:pt idx="15">
                  <c:v>175.54009915130592</c:v>
                </c:pt>
                <c:pt idx="16">
                  <c:v>176.42090309889093</c:v>
                </c:pt>
                <c:pt idx="17">
                  <c:v>182.13439903085171</c:v>
                </c:pt>
                <c:pt idx="18">
                  <c:v>184.97374885845932</c:v>
                </c:pt>
                <c:pt idx="19">
                  <c:v>182.01026998765644</c:v>
                </c:pt>
                <c:pt idx="20">
                  <c:v>180.53755462719496</c:v>
                </c:pt>
                <c:pt idx="21">
                  <c:v>186.79465258915201</c:v>
                </c:pt>
                <c:pt idx="22">
                  <c:v>189.9041481118887</c:v>
                </c:pt>
                <c:pt idx="23">
                  <c:v>190.26729508148432</c:v>
                </c:pt>
                <c:pt idx="24">
                  <c:v>190.44776274923035</c:v>
                </c:pt>
                <c:pt idx="25">
                  <c:v>189.87788903627788</c:v>
                </c:pt>
                <c:pt idx="26">
                  <c:v>189.59468749944327</c:v>
                </c:pt>
                <c:pt idx="27">
                  <c:v>191.03041399854155</c:v>
                </c:pt>
                <c:pt idx="28">
                  <c:v>191.74390532438682</c:v>
                </c:pt>
                <c:pt idx="29">
                  <c:v>193.45627021779913</c:v>
                </c:pt>
                <c:pt idx="30">
                  <c:v>194.307238350587</c:v>
                </c:pt>
                <c:pt idx="31">
                  <c:v>195.84373851326302</c:v>
                </c:pt>
                <c:pt idx="32">
                  <c:v>196.60730980550969</c:v>
                </c:pt>
                <c:pt idx="33">
                  <c:v>197.97265133735317</c:v>
                </c:pt>
                <c:pt idx="34">
                  <c:v>198.65116450848882</c:v>
                </c:pt>
                <c:pt idx="35">
                  <c:v>199.61119907772087</c:v>
                </c:pt>
                <c:pt idx="36">
                  <c:v>200.08829296578998</c:v>
                </c:pt>
                <c:pt idx="37">
                  <c:v>198.01482400359333</c:v>
                </c:pt>
                <c:pt idx="38">
                  <c:v>196.98440343263789</c:v>
                </c:pt>
                <c:pt idx="39">
                  <c:v>197.62693536760608</c:v>
                </c:pt>
                <c:pt idx="40">
                  <c:v>197.94624476425395</c:v>
                </c:pt>
                <c:pt idx="41">
                  <c:v>198.59191407335513</c:v>
                </c:pt>
                <c:pt idx="42">
                  <c:v>198.91278260346695</c:v>
                </c:pt>
                <c:pt idx="43">
                  <c:v>199.5616046059653</c:v>
                </c:pt>
                <c:pt idx="44">
                  <c:v>199.88403988252458</c:v>
                </c:pt>
                <c:pt idx="45">
                  <c:v>200.53602997248569</c:v>
                </c:pt>
                <c:pt idx="46">
                  <c:v>200.86003964564873</c:v>
                </c:pt>
                <c:pt idx="47">
                  <c:v>201.51521329230465</c:v>
                </c:pt>
                <c:pt idx="48">
                  <c:v>201.84080504958229</c:v>
                </c:pt>
                <c:pt idx="49">
                  <c:v>202.49917779769888</c:v>
                </c:pt>
                <c:pt idx="50">
                  <c:v>202.82635936413865</c:v>
                </c:pt>
                <c:pt idx="51">
                  <c:v>203.48794683438402</c:v>
                </c:pt>
                <c:pt idx="52">
                  <c:v>203.81672597275372</c:v>
                </c:pt>
                <c:pt idx="53">
                  <c:v>204.48154386206917</c:v>
                </c:pt>
                <c:pt idx="54">
                  <c:v>204.8119283730407</c:v>
                </c:pt>
                <c:pt idx="55">
                  <c:v>205.47999245501305</c:v>
                </c:pt>
                <c:pt idx="56">
                  <c:v>205.81199017734767</c:v>
                </c:pt>
                <c:pt idx="57">
                  <c:v>206.48331630258343</c:v>
                </c:pt>
                <c:pt idx="58">
                  <c:v>206.81693511331781</c:v>
                </c:pt>
                <c:pt idx="59">
                  <c:v>207.49153920981928</c:v>
                </c:pt>
                <c:pt idx="60">
                  <c:v>207.82678702445236</c:v>
                </c:pt>
                <c:pt idx="61">
                  <c:v>208.50468509799558</c:v>
                </c:pt>
                <c:pt idx="62">
                  <c:v>208.84156987067624</c:v>
                </c:pt>
                <c:pt idx="63">
                  <c:v>209.52277800519073</c:v>
                </c:pt>
                <c:pt idx="64">
                  <c:v>209.86130772890667</c:v>
                </c:pt>
              </c:numCache>
            </c:numRef>
          </c:val>
          <c:smooth val="0"/>
        </c:ser>
        <c:ser>
          <c:idx val="2"/>
          <c:order val="1"/>
          <c:tx>
            <c:strRef>
              <c:f>'Summary Biennial'!$B$48</c:f>
              <c:strCache>
                <c:ptCount val="1"/>
                <c:pt idx="0">
                  <c:v>OFHP Smoothed 5%</c:v>
                </c:pt>
              </c:strCache>
            </c:strRef>
          </c:tx>
          <c:spPr>
            <a:ln>
              <a:solidFill>
                <a:srgbClr val="FF0000"/>
              </a:solidFill>
              <a:prstDash val="solid"/>
            </a:ln>
          </c:spPr>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Biennial'!$C$48:$BO$48</c:f>
              <c:numCache>
                <c:formatCode>0</c:formatCode>
                <c:ptCount val="65"/>
                <c:pt idx="0">
                  <c:v>141.06</c:v>
                </c:pt>
                <c:pt idx="1">
                  <c:v>123.25526503769706</c:v>
                </c:pt>
                <c:pt idx="2">
                  <c:v>123.25526503769706</c:v>
                </c:pt>
                <c:pt idx="3">
                  <c:v>125.720370338451</c:v>
                </c:pt>
                <c:pt idx="4">
                  <c:v>125.720370338451</c:v>
                </c:pt>
                <c:pt idx="5">
                  <c:v>128.23477774522001</c:v>
                </c:pt>
                <c:pt idx="6">
                  <c:v>128.23477774522001</c:v>
                </c:pt>
                <c:pt idx="7">
                  <c:v>130.79947330012442</c:v>
                </c:pt>
                <c:pt idx="8">
                  <c:v>130.79947330012442</c:v>
                </c:pt>
                <c:pt idx="9">
                  <c:v>130.79947330012442</c:v>
                </c:pt>
                <c:pt idx="10">
                  <c:v>132.97946452179315</c:v>
                </c:pt>
                <c:pt idx="11">
                  <c:v>136.30395113483797</c:v>
                </c:pt>
                <c:pt idx="12">
                  <c:v>139.7115499132089</c:v>
                </c:pt>
                <c:pt idx="13">
                  <c:v>143.20433866103912</c:v>
                </c:pt>
                <c:pt idx="14">
                  <c:v>146.78444712756507</c:v>
                </c:pt>
                <c:pt idx="15">
                  <c:v>150.45405830575419</c:v>
                </c:pt>
                <c:pt idx="16">
                  <c:v>154.21540976339804</c:v>
                </c:pt>
                <c:pt idx="17">
                  <c:v>158.07079500748299</c:v>
                </c:pt>
                <c:pt idx="18">
                  <c:v>162.02256488267005</c:v>
                </c:pt>
                <c:pt idx="19">
                  <c:v>166.07312900473678</c:v>
                </c:pt>
                <c:pt idx="20">
                  <c:v>170.22495722985519</c:v>
                </c:pt>
                <c:pt idx="21">
                  <c:v>174.48058116060156</c:v>
                </c:pt>
                <c:pt idx="22">
                  <c:v>178.84259568961659</c:v>
                </c:pt>
                <c:pt idx="23">
                  <c:v>183.31366058185699</c:v>
                </c:pt>
                <c:pt idx="24">
                  <c:v>187.8965020964034</c:v>
                </c:pt>
                <c:pt idx="25">
                  <c:v>192.59391464881347</c:v>
                </c:pt>
                <c:pt idx="26">
                  <c:v>197.4087625150338</c:v>
                </c:pt>
                <c:pt idx="27">
                  <c:v>202.34398157790963</c:v>
                </c:pt>
                <c:pt idx="28">
                  <c:v>207.40258111735736</c:v>
                </c:pt>
                <c:pt idx="29">
                  <c:v>212.58764564529127</c:v>
                </c:pt>
                <c:pt idx="30">
                  <c:v>217.90233678642355</c:v>
                </c:pt>
                <c:pt idx="31">
                  <c:v>222.46479032325806</c:v>
                </c:pt>
                <c:pt idx="32">
                  <c:v>223.33215390973803</c:v>
                </c:pt>
                <c:pt idx="33">
                  <c:v>224.88308640268889</c:v>
                </c:pt>
                <c:pt idx="34">
                  <c:v>225.65382991225502</c:v>
                </c:pt>
                <c:pt idx="35">
                  <c:v>226.74436204143421</c:v>
                </c:pt>
                <c:pt idx="36">
                  <c:v>227.28630733199873</c:v>
                </c:pt>
                <c:pt idx="37">
                  <c:v>224.93099160212859</c:v>
                </c:pt>
                <c:pt idx="38">
                  <c:v>223.76050589754297</c:v>
                </c:pt>
                <c:pt idx="39">
                  <c:v>224.49037723922498</c:v>
                </c:pt>
                <c:pt idx="40">
                  <c:v>224.85309038243176</c:v>
                </c:pt>
                <c:pt idx="41">
                  <c:v>225.58652556171191</c:v>
                </c:pt>
                <c:pt idx="42">
                  <c:v>225.95100977149335</c:v>
                </c:pt>
                <c:pt idx="43">
                  <c:v>226.6880261899843</c:v>
                </c:pt>
                <c:pt idx="44">
                  <c:v>227.05429011415723</c:v>
                </c:pt>
                <c:pt idx="45">
                  <c:v>227.79490525844085</c:v>
                </c:pt>
                <c:pt idx="46">
                  <c:v>228.16295758704794</c:v>
                </c:pt>
                <c:pt idx="47">
                  <c:v>228.90718902909001</c:v>
                </c:pt>
                <c:pt idx="48">
                  <c:v>229.27703849460582</c:v>
                </c:pt>
                <c:pt idx="49">
                  <c:v>230.0249038921732</c:v>
                </c:pt>
                <c:pt idx="50">
                  <c:v>230.39655926971153</c:v>
                </c:pt>
                <c:pt idx="51">
                  <c:v>231.1480763667908</c:v>
                </c:pt>
                <c:pt idx="52">
                  <c:v>231.52154647431283</c:v>
                </c:pt>
                <c:pt idx="53">
                  <c:v>232.27673310153148</c:v>
                </c:pt>
                <c:pt idx="54">
                  <c:v>232.65202680005504</c:v>
                </c:pt>
                <c:pt idx="55">
                  <c:v>233.41090087510449</c:v>
                </c:pt>
                <c:pt idx="56">
                  <c:v>233.7880270689142</c:v>
                </c:pt>
                <c:pt idx="57">
                  <c:v>234.55060659697492</c:v>
                </c:pt>
                <c:pt idx="58">
                  <c:v>234.92957423383353</c:v>
                </c:pt>
                <c:pt idx="59">
                  <c:v>235.69587730800225</c:v>
                </c:pt>
                <c:pt idx="60">
                  <c:v>236.07669537936289</c:v>
                </c:pt>
                <c:pt idx="61">
                  <c:v>236.8467401810818</c:v>
                </c:pt>
                <c:pt idx="62">
                  <c:v>237.22941772230135</c:v>
                </c:pt>
                <c:pt idx="63">
                  <c:v>238.0032225217895</c:v>
                </c:pt>
                <c:pt idx="64">
                  <c:v>205.94692409170099</c:v>
                </c:pt>
              </c:numCache>
            </c:numRef>
          </c:val>
          <c:smooth val="0"/>
        </c:ser>
        <c:ser>
          <c:idx val="0"/>
          <c:order val="2"/>
          <c:tx>
            <c:strRef>
              <c:f>'Summary Biennial'!$B$52</c:f>
              <c:strCache>
                <c:ptCount val="1"/>
                <c:pt idx="0">
                  <c:v>OFHP Navigant</c:v>
                </c:pt>
              </c:strCache>
            </c:strRef>
          </c:tx>
          <c:marker>
            <c:symbol val="none"/>
          </c:marker>
          <c:cat>
            <c:strRef>
              <c:f>'Summary Biennial'!$C$45:$BO$45</c:f>
              <c:strCache>
                <c:ptCount val="65"/>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pt idx="19">
                  <c:v>2025-Nov</c:v>
                </c:pt>
                <c:pt idx="20">
                  <c:v>2026-May</c:v>
                </c:pt>
                <c:pt idx="21">
                  <c:v>2026-Nov</c:v>
                </c:pt>
                <c:pt idx="22">
                  <c:v>2027-May</c:v>
                </c:pt>
                <c:pt idx="23">
                  <c:v>2027-Nov</c:v>
                </c:pt>
                <c:pt idx="24">
                  <c:v>2028-May</c:v>
                </c:pt>
                <c:pt idx="25">
                  <c:v>2028-Nov</c:v>
                </c:pt>
                <c:pt idx="26">
                  <c:v>2029-May</c:v>
                </c:pt>
                <c:pt idx="27">
                  <c:v>2029-Nov</c:v>
                </c:pt>
                <c:pt idx="28">
                  <c:v>2030-May</c:v>
                </c:pt>
                <c:pt idx="29">
                  <c:v>2030-Nov</c:v>
                </c:pt>
                <c:pt idx="30">
                  <c:v>2031-May</c:v>
                </c:pt>
                <c:pt idx="31">
                  <c:v>2031-Nov</c:v>
                </c:pt>
                <c:pt idx="32">
                  <c:v>2032-May</c:v>
                </c:pt>
                <c:pt idx="33">
                  <c:v>2032-Nov</c:v>
                </c:pt>
                <c:pt idx="34">
                  <c:v>2033-May</c:v>
                </c:pt>
                <c:pt idx="35">
                  <c:v>2033-Nov</c:v>
                </c:pt>
                <c:pt idx="36">
                  <c:v>2034-May</c:v>
                </c:pt>
                <c:pt idx="37">
                  <c:v>2034-Nov</c:v>
                </c:pt>
                <c:pt idx="38">
                  <c:v>2035-May</c:v>
                </c:pt>
                <c:pt idx="39">
                  <c:v>2035-Nov</c:v>
                </c:pt>
                <c:pt idx="40">
                  <c:v>2036-May</c:v>
                </c:pt>
                <c:pt idx="41">
                  <c:v>2036-Nov</c:v>
                </c:pt>
                <c:pt idx="42">
                  <c:v>2037-May</c:v>
                </c:pt>
                <c:pt idx="43">
                  <c:v>2037-Nov</c:v>
                </c:pt>
                <c:pt idx="44">
                  <c:v>2038-May</c:v>
                </c:pt>
                <c:pt idx="45">
                  <c:v>2038-Nov</c:v>
                </c:pt>
                <c:pt idx="46">
                  <c:v>2039-May</c:v>
                </c:pt>
                <c:pt idx="47">
                  <c:v>2039-Nov</c:v>
                </c:pt>
                <c:pt idx="48">
                  <c:v>2040-May</c:v>
                </c:pt>
                <c:pt idx="49">
                  <c:v>2040-Nov</c:v>
                </c:pt>
                <c:pt idx="50">
                  <c:v>2041-May</c:v>
                </c:pt>
                <c:pt idx="51">
                  <c:v>2041-Nov</c:v>
                </c:pt>
                <c:pt idx="52">
                  <c:v>2042-May</c:v>
                </c:pt>
                <c:pt idx="53">
                  <c:v>2042-Nov</c:v>
                </c:pt>
                <c:pt idx="54">
                  <c:v>2043-May</c:v>
                </c:pt>
                <c:pt idx="55">
                  <c:v>2043-Nov</c:v>
                </c:pt>
                <c:pt idx="56">
                  <c:v>2044-May</c:v>
                </c:pt>
                <c:pt idx="57">
                  <c:v>2044-Nov</c:v>
                </c:pt>
                <c:pt idx="58">
                  <c:v>2045-May</c:v>
                </c:pt>
                <c:pt idx="59">
                  <c:v>2045-Nov</c:v>
                </c:pt>
                <c:pt idx="60">
                  <c:v>2046-May</c:v>
                </c:pt>
                <c:pt idx="61">
                  <c:v>2046-Nov</c:v>
                </c:pt>
                <c:pt idx="62">
                  <c:v>2047-May</c:v>
                </c:pt>
                <c:pt idx="63">
                  <c:v>2047-Nov</c:v>
                </c:pt>
                <c:pt idx="64">
                  <c:v>2048-May</c:v>
                </c:pt>
              </c:strCache>
            </c:strRef>
          </c:cat>
          <c:val>
            <c:numRef>
              <c:f>'Summary Biennial'!$C$52:$BO$52</c:f>
              <c:numCache>
                <c:formatCode>0</c:formatCode>
                <c:ptCount val="65"/>
                <c:pt idx="0">
                  <c:v>141.06</c:v>
                </c:pt>
                <c:pt idx="1">
                  <c:v>123.25526503769706</c:v>
                </c:pt>
                <c:pt idx="2">
                  <c:v>123.25526503769706</c:v>
                </c:pt>
                <c:pt idx="3">
                  <c:v>125.720370338451</c:v>
                </c:pt>
                <c:pt idx="4">
                  <c:v>125.720370338451</c:v>
                </c:pt>
                <c:pt idx="5">
                  <c:v>128.23477774522001</c:v>
                </c:pt>
                <c:pt idx="6">
                  <c:v>128.23477774522001</c:v>
                </c:pt>
                <c:pt idx="7">
                  <c:v>130.79947330012442</c:v>
                </c:pt>
                <c:pt idx="8">
                  <c:v>130.79947330012442</c:v>
                </c:pt>
                <c:pt idx="9">
                  <c:v>130.79947330012442</c:v>
                </c:pt>
                <c:pt idx="10">
                  <c:v>159.58229065602876</c:v>
                </c:pt>
                <c:pt idx="11">
                  <c:v>162.2985054742276</c:v>
                </c:pt>
                <c:pt idx="12">
                  <c:v>163.64834175093802</c:v>
                </c:pt>
                <c:pt idx="13">
                  <c:v>167.29064638371094</c:v>
                </c:pt>
                <c:pt idx="14">
                  <c:v>169.10070753616705</c:v>
                </c:pt>
                <c:pt idx="15">
                  <c:v>171.14655156969113</c:v>
                </c:pt>
                <c:pt idx="16">
                  <c:v>172.1632437968448</c:v>
                </c:pt>
                <c:pt idx="17">
                  <c:v>178.46681161351924</c:v>
                </c:pt>
                <c:pt idx="18">
                  <c:v>181.59940055848855</c:v>
                </c:pt>
                <c:pt idx="19">
                  <c:v>179.46780455571789</c:v>
                </c:pt>
                <c:pt idx="20">
                  <c:v>178.40849746684088</c:v>
                </c:pt>
                <c:pt idx="21">
                  <c:v>184.84582926093799</c:v>
                </c:pt>
                <c:pt idx="22">
                  <c:v>188.0448928705886</c:v>
                </c:pt>
                <c:pt idx="23">
                  <c:v>189.88931022896526</c:v>
                </c:pt>
                <c:pt idx="24">
                  <c:v>190.80590248192343</c:v>
                </c:pt>
                <c:pt idx="25">
                  <c:v>193.01966981392496</c:v>
                </c:pt>
                <c:pt idx="26">
                  <c:v>194.11981234790676</c:v>
                </c:pt>
                <c:pt idx="27">
                  <c:v>199.73034594766006</c:v>
                </c:pt>
                <c:pt idx="28">
                  <c:v>202.51852813925555</c:v>
                </c:pt>
                <c:pt idx="29">
                  <c:v>203.91890409342878</c:v>
                </c:pt>
                <c:pt idx="30">
                  <c:v>204.61482779258208</c:v>
                </c:pt>
                <c:pt idx="31">
                  <c:v>207.74951597443439</c:v>
                </c:pt>
                <c:pt idx="32">
                  <c:v>209.30731464178928</c:v>
                </c:pt>
                <c:pt idx="33">
                  <c:v>211.3491636757054</c:v>
                </c:pt>
                <c:pt idx="34">
                  <c:v>212.29535497334561</c:v>
                </c:pt>
                <c:pt idx="35">
                  <c:v>213.32132872067339</c:v>
                </c:pt>
                <c:pt idx="36">
                  <c:v>213.83119140672335</c:v>
                </c:pt>
                <c:pt idx="37">
                  <c:v>211.61530794867826</c:v>
                </c:pt>
                <c:pt idx="38">
                  <c:v>210.51411379547974</c:v>
                </c:pt>
                <c:pt idx="39">
                  <c:v>211.20077750345891</c:v>
                </c:pt>
                <c:pt idx="40">
                  <c:v>211.54201840116727</c:v>
                </c:pt>
                <c:pt idx="41">
                  <c:v>212.23203497121955</c:v>
                </c:pt>
                <c:pt idx="42">
                  <c:v>212.57494209018057</c:v>
                </c:pt>
                <c:pt idx="43">
                  <c:v>213.26832789376104</c:v>
                </c:pt>
                <c:pt idx="44">
                  <c:v>213.61290936984969</c:v>
                </c:pt>
                <c:pt idx="45">
                  <c:v>214.30968085835252</c:v>
                </c:pt>
                <c:pt idx="46">
                  <c:v>214.65594486716989</c:v>
                </c:pt>
                <c:pt idx="47">
                  <c:v>215.35611857231854</c:v>
                </c:pt>
                <c:pt idx="48">
                  <c:v>215.70407332938564</c:v>
                </c:pt>
                <c:pt idx="49">
                  <c:v>216.40766586362531</c:v>
                </c:pt>
                <c:pt idx="50">
                  <c:v>216.75731962457823</c:v>
                </c:pt>
                <c:pt idx="51">
                  <c:v>217.46434768146972</c:v>
                </c:pt>
                <c:pt idx="52">
                  <c:v>217.8157087422554</c:v>
                </c:pt>
                <c:pt idx="53">
                  <c:v>218.52618909687135</c:v>
                </c:pt>
                <c:pt idx="54">
                  <c:v>218.87926579394446</c:v>
                </c:pt>
                <c:pt idx="55">
                  <c:v>219.59321530326739</c:v>
                </c:pt>
                <c:pt idx="56">
                  <c:v>219.94801601378805</c:v>
                </c:pt>
                <c:pt idx="57">
                  <c:v>220.66545161711022</c:v>
                </c:pt>
                <c:pt idx="58">
                  <c:v>221.02198475914287</c:v>
                </c:pt>
                <c:pt idx="59">
                  <c:v>221.74292347846827</c:v>
                </c:pt>
                <c:pt idx="60">
                  <c:v>222.10119751118114</c:v>
                </c:pt>
                <c:pt idx="61">
                  <c:v>222.82565645162927</c:v>
                </c:pt>
                <c:pt idx="62">
                  <c:v>223.18567987549548</c:v>
                </c:pt>
                <c:pt idx="63">
                  <c:v>205.62598944689861</c:v>
                </c:pt>
                <c:pt idx="64">
                  <c:v>205.94692409170099</c:v>
                </c:pt>
              </c:numCache>
            </c:numRef>
          </c:val>
          <c:smooth val="0"/>
        </c:ser>
        <c:dLbls>
          <c:showLegendKey val="0"/>
          <c:showVal val="0"/>
          <c:showCatName val="0"/>
          <c:showSerName val="0"/>
          <c:showPercent val="0"/>
          <c:showBubbleSize val="0"/>
        </c:dLbls>
        <c:marker val="1"/>
        <c:smooth val="0"/>
        <c:axId val="51370624"/>
        <c:axId val="51396992"/>
      </c:lineChart>
      <c:catAx>
        <c:axId val="51370624"/>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51396992"/>
        <c:crosses val="autoZero"/>
        <c:auto val="1"/>
        <c:lblAlgn val="ctr"/>
        <c:lblOffset val="100"/>
        <c:noMultiLvlLbl val="0"/>
      </c:catAx>
      <c:valAx>
        <c:axId val="51396992"/>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51370624"/>
        <c:crosses val="autoZero"/>
        <c:crossBetween val="between"/>
      </c:valAx>
      <c:spPr>
        <a:ln>
          <a:noFill/>
        </a:ln>
      </c:spPr>
    </c:plotArea>
    <c:legend>
      <c:legendPos val="b"/>
      <c:layout>
        <c:manualLayout>
          <c:xMode val="edge"/>
          <c:yMode val="edge"/>
          <c:x val="4.0978332734723302E-2"/>
          <c:y val="0.92332390166212042"/>
          <c:w val="0.9434988802667621"/>
          <c:h val="6.0537774690364449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64963696114757E-2"/>
          <c:y val="2.6907485286807562E-2"/>
          <c:w val="0.88102583118657873"/>
          <c:h val="0.73862036393825925"/>
        </c:manualLayout>
      </c:layout>
      <c:areaChart>
        <c:grouping val="stacked"/>
        <c:varyColors val="0"/>
        <c:ser>
          <c:idx val="3"/>
          <c:order val="3"/>
          <c:tx>
            <c:strRef>
              <c:f>'Summary Biennial'!$B$66</c:f>
              <c:strCache>
                <c:ptCount val="1"/>
                <c:pt idx="0">
                  <c:v>Dummy line for shading 1 </c:v>
                </c:pt>
              </c:strCache>
            </c:strRef>
          </c:tx>
          <c:spPr>
            <a:noFill/>
          </c:spPr>
          <c:val>
            <c:numRef>
              <c:f>'Summary Biennial'!$C$66:$U$66</c:f>
              <c:numCache>
                <c:formatCode>0</c:formatCode>
                <c:ptCount val="19"/>
                <c:pt idx="0">
                  <c:v>141.06</c:v>
                </c:pt>
                <c:pt idx="1">
                  <c:v>123.25526503769706</c:v>
                </c:pt>
                <c:pt idx="2">
                  <c:v>123.25526503769706</c:v>
                </c:pt>
                <c:pt idx="3">
                  <c:v>125.720370338451</c:v>
                </c:pt>
                <c:pt idx="4">
                  <c:v>125.720370338451</c:v>
                </c:pt>
                <c:pt idx="5">
                  <c:v>128.23477774522001</c:v>
                </c:pt>
                <c:pt idx="6">
                  <c:v>128.23477774522001</c:v>
                </c:pt>
                <c:pt idx="7">
                  <c:v>130.79947330012442</c:v>
                </c:pt>
                <c:pt idx="8">
                  <c:v>130.79947330012442</c:v>
                </c:pt>
                <c:pt idx="9">
                  <c:v>130.79947330012442</c:v>
                </c:pt>
                <c:pt idx="10">
                  <c:v>132.97946452179315</c:v>
                </c:pt>
                <c:pt idx="11">
                  <c:v>136.30395113483797</c:v>
                </c:pt>
                <c:pt idx="12">
                  <c:v>139.7115499132089</c:v>
                </c:pt>
                <c:pt idx="13">
                  <c:v>143.20433866103912</c:v>
                </c:pt>
                <c:pt idx="14">
                  <c:v>146.78444712756507</c:v>
                </c:pt>
                <c:pt idx="15">
                  <c:v>150.45405830575419</c:v>
                </c:pt>
                <c:pt idx="16">
                  <c:v>154.21540976339804</c:v>
                </c:pt>
                <c:pt idx="17">
                  <c:v>158.07079500748299</c:v>
                </c:pt>
                <c:pt idx="18">
                  <c:v>162.02256488267005</c:v>
                </c:pt>
              </c:numCache>
            </c:numRef>
          </c:val>
        </c:ser>
        <c:ser>
          <c:idx val="4"/>
          <c:order val="4"/>
          <c:tx>
            <c:strRef>
              <c:f>'Summary Biennial'!$B$67</c:f>
              <c:strCache>
                <c:ptCount val="1"/>
                <c:pt idx="0">
                  <c:v>Dummary line for shading 2</c:v>
                </c:pt>
              </c:strCache>
            </c:strRef>
          </c:tx>
          <c:spPr>
            <a:pattFill prst="ltUpDiag">
              <a:fgClr>
                <a:schemeClr val="bg2">
                  <a:lumMod val="75000"/>
                </a:schemeClr>
              </a:fgClr>
              <a:bgClr>
                <a:schemeClr val="bg1"/>
              </a:bgClr>
            </a:pattFill>
            <a:ln>
              <a:noFill/>
            </a:ln>
          </c:spPr>
          <c:val>
            <c:numRef>
              <c:f>'Summary Biennial'!$C$67:$U$67</c:f>
              <c:numCache>
                <c:formatCode>0</c:formatCode>
                <c:ptCount val="19"/>
                <c:pt idx="0">
                  <c:v>0</c:v>
                </c:pt>
                <c:pt idx="1">
                  <c:v>0</c:v>
                </c:pt>
                <c:pt idx="2">
                  <c:v>0</c:v>
                </c:pt>
                <c:pt idx="3">
                  <c:v>0</c:v>
                </c:pt>
                <c:pt idx="4">
                  <c:v>0</c:v>
                </c:pt>
                <c:pt idx="5">
                  <c:v>0</c:v>
                </c:pt>
                <c:pt idx="6">
                  <c:v>0</c:v>
                </c:pt>
                <c:pt idx="7">
                  <c:v>0</c:v>
                </c:pt>
                <c:pt idx="8">
                  <c:v>0</c:v>
                </c:pt>
                <c:pt idx="9">
                  <c:v>0</c:v>
                </c:pt>
                <c:pt idx="10">
                  <c:v>26.602826134235613</c:v>
                </c:pt>
                <c:pt idx="11">
                  <c:v>25.994554339389623</c:v>
                </c:pt>
                <c:pt idx="12">
                  <c:v>23.936791837729118</c:v>
                </c:pt>
                <c:pt idx="13">
                  <c:v>24.086307722671819</c:v>
                </c:pt>
                <c:pt idx="14">
                  <c:v>22.316260408601977</c:v>
                </c:pt>
                <c:pt idx="15">
                  <c:v>20.692493263936939</c:v>
                </c:pt>
                <c:pt idx="16">
                  <c:v>17.947834033446753</c:v>
                </c:pt>
                <c:pt idx="17">
                  <c:v>20.396016606036255</c:v>
                </c:pt>
                <c:pt idx="18">
                  <c:v>19.576835675818501</c:v>
                </c:pt>
              </c:numCache>
            </c:numRef>
          </c:val>
        </c:ser>
        <c:dLbls>
          <c:showLegendKey val="0"/>
          <c:showVal val="0"/>
          <c:showCatName val="0"/>
          <c:showSerName val="0"/>
          <c:showPercent val="0"/>
          <c:showBubbleSize val="0"/>
        </c:dLbls>
        <c:axId val="39793408"/>
        <c:axId val="39794944"/>
      </c:areaChart>
      <c:lineChart>
        <c:grouping val="standard"/>
        <c:varyColors val="0"/>
        <c:ser>
          <c:idx val="1"/>
          <c:order val="0"/>
          <c:tx>
            <c:strRef>
              <c:f>'Summary Biennial'!$B$47</c:f>
              <c:strCache>
                <c:ptCount val="1"/>
                <c:pt idx="0">
                  <c:v>Status Quo</c:v>
                </c:pt>
              </c:strCache>
            </c:strRef>
          </c:tx>
          <c:spPr>
            <a:ln>
              <a:solidFill>
                <a:schemeClr val="bg1">
                  <a:lumMod val="50000"/>
                </a:schemeClr>
              </a:solidFill>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Biennial'!$C$47:$U$47</c:f>
              <c:numCache>
                <c:formatCode>0</c:formatCode>
                <c:ptCount val="19"/>
                <c:pt idx="0">
                  <c:v>152.70563809980166</c:v>
                </c:pt>
                <c:pt idx="1">
                  <c:v>152.70563809980166</c:v>
                </c:pt>
                <c:pt idx="2">
                  <c:v>154.40587065880652</c:v>
                </c:pt>
                <c:pt idx="3">
                  <c:v>155.25080956850243</c:v>
                </c:pt>
                <c:pt idx="4">
                  <c:v>157.0080511003132</c:v>
                </c:pt>
                <c:pt idx="5">
                  <c:v>157.88132089866929</c:v>
                </c:pt>
                <c:pt idx="6">
                  <c:v>164.51677827793776</c:v>
                </c:pt>
                <c:pt idx="7">
                  <c:v>167.81430136892874</c:v>
                </c:pt>
                <c:pt idx="8">
                  <c:v>166.51033651309044</c:v>
                </c:pt>
                <c:pt idx="9">
                  <c:v>165.86232478214305</c:v>
                </c:pt>
                <c:pt idx="10">
                  <c:v>165.86232478214305</c:v>
                </c:pt>
                <c:pt idx="11">
                  <c:v>168.03713569164037</c:v>
                </c:pt>
                <c:pt idx="12">
                  <c:v>169.11791864038065</c:v>
                </c:pt>
                <c:pt idx="13">
                  <c:v>172.22407657090244</c:v>
                </c:pt>
                <c:pt idx="14">
                  <c:v>173.76769698992013</c:v>
                </c:pt>
                <c:pt idx="15">
                  <c:v>175.54009915130592</c:v>
                </c:pt>
                <c:pt idx="16">
                  <c:v>176.42090309889093</c:v>
                </c:pt>
                <c:pt idx="17">
                  <c:v>182.13439903085171</c:v>
                </c:pt>
                <c:pt idx="18">
                  <c:v>184.97374885845932</c:v>
                </c:pt>
              </c:numCache>
            </c:numRef>
          </c:val>
          <c:smooth val="0"/>
        </c:ser>
        <c:ser>
          <c:idx val="2"/>
          <c:order val="1"/>
          <c:tx>
            <c:strRef>
              <c:f>'Summary Biennial'!$B$48</c:f>
              <c:strCache>
                <c:ptCount val="1"/>
                <c:pt idx="0">
                  <c:v>OFHP Smoothed 5%</c:v>
                </c:pt>
              </c:strCache>
            </c:strRef>
          </c:tx>
          <c:spPr>
            <a:ln>
              <a:solidFill>
                <a:srgbClr val="FF0000"/>
              </a:solidFill>
              <a:prstDash val="solid"/>
            </a:ln>
          </c:spPr>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Biennial'!$C$48:$U$48</c:f>
              <c:numCache>
                <c:formatCode>0</c:formatCode>
                <c:ptCount val="19"/>
                <c:pt idx="0">
                  <c:v>141.06</c:v>
                </c:pt>
                <c:pt idx="1">
                  <c:v>123.25526503769706</c:v>
                </c:pt>
                <c:pt idx="2">
                  <c:v>123.25526503769706</c:v>
                </c:pt>
                <c:pt idx="3">
                  <c:v>125.720370338451</c:v>
                </c:pt>
                <c:pt idx="4">
                  <c:v>125.720370338451</c:v>
                </c:pt>
                <c:pt idx="5">
                  <c:v>128.23477774522001</c:v>
                </c:pt>
                <c:pt idx="6">
                  <c:v>128.23477774522001</c:v>
                </c:pt>
                <c:pt idx="7">
                  <c:v>130.79947330012442</c:v>
                </c:pt>
                <c:pt idx="8">
                  <c:v>130.79947330012442</c:v>
                </c:pt>
                <c:pt idx="9">
                  <c:v>130.79947330012442</c:v>
                </c:pt>
                <c:pt idx="10">
                  <c:v>132.97946452179315</c:v>
                </c:pt>
                <c:pt idx="11">
                  <c:v>136.30395113483797</c:v>
                </c:pt>
                <c:pt idx="12">
                  <c:v>139.7115499132089</c:v>
                </c:pt>
                <c:pt idx="13">
                  <c:v>143.20433866103912</c:v>
                </c:pt>
                <c:pt idx="14">
                  <c:v>146.78444712756507</c:v>
                </c:pt>
                <c:pt idx="15">
                  <c:v>150.45405830575419</c:v>
                </c:pt>
                <c:pt idx="16">
                  <c:v>154.21540976339804</c:v>
                </c:pt>
                <c:pt idx="17">
                  <c:v>158.07079500748299</c:v>
                </c:pt>
                <c:pt idx="18">
                  <c:v>162.02256488267005</c:v>
                </c:pt>
              </c:numCache>
            </c:numRef>
          </c:val>
          <c:smooth val="0"/>
        </c:ser>
        <c:ser>
          <c:idx val="0"/>
          <c:order val="2"/>
          <c:tx>
            <c:strRef>
              <c:f>'Summary Biennial'!$B$52</c:f>
              <c:strCache>
                <c:ptCount val="1"/>
                <c:pt idx="0">
                  <c:v>OFHP Navigant</c:v>
                </c:pt>
              </c:strCache>
            </c:strRef>
          </c:tx>
          <c:marker>
            <c:symbol val="none"/>
          </c:marker>
          <c:cat>
            <c:strRef>
              <c:f>'Summary Biennial'!$C$45:$U$45</c:f>
              <c:strCache>
                <c:ptCount val="19"/>
                <c:pt idx="0">
                  <c:v>2017-May</c:v>
                </c:pt>
                <c:pt idx="1">
                  <c:v>2017-Jul</c:v>
                </c:pt>
                <c:pt idx="2">
                  <c:v>2017-Nov</c:v>
                </c:pt>
                <c:pt idx="3">
                  <c:v>2018-May</c:v>
                </c:pt>
                <c:pt idx="4">
                  <c:v>2018-Nov</c:v>
                </c:pt>
                <c:pt idx="5">
                  <c:v>2019-May</c:v>
                </c:pt>
                <c:pt idx="6">
                  <c:v>2019-Nov</c:v>
                </c:pt>
                <c:pt idx="7">
                  <c:v>2020-May</c:v>
                </c:pt>
                <c:pt idx="8">
                  <c:v>2020-Nov</c:v>
                </c:pt>
                <c:pt idx="9">
                  <c:v>2021-May</c:v>
                </c:pt>
                <c:pt idx="10">
                  <c:v>2021-Jul</c:v>
                </c:pt>
                <c:pt idx="11">
                  <c:v>2021-Nov</c:v>
                </c:pt>
                <c:pt idx="12">
                  <c:v>2022-May</c:v>
                </c:pt>
                <c:pt idx="13">
                  <c:v>2022-Nov</c:v>
                </c:pt>
                <c:pt idx="14">
                  <c:v>2023-May</c:v>
                </c:pt>
                <c:pt idx="15">
                  <c:v>2023-Nov</c:v>
                </c:pt>
                <c:pt idx="16">
                  <c:v>2024-May</c:v>
                </c:pt>
                <c:pt idx="17">
                  <c:v>2024-Nov</c:v>
                </c:pt>
                <c:pt idx="18">
                  <c:v>2025-May</c:v>
                </c:pt>
              </c:strCache>
            </c:strRef>
          </c:cat>
          <c:val>
            <c:numRef>
              <c:f>'Summary Biennial'!$C$52:$U$52</c:f>
              <c:numCache>
                <c:formatCode>0</c:formatCode>
                <c:ptCount val="19"/>
                <c:pt idx="0">
                  <c:v>141.06</c:v>
                </c:pt>
                <c:pt idx="1">
                  <c:v>123.25526503769706</c:v>
                </c:pt>
                <c:pt idx="2">
                  <c:v>123.25526503769706</c:v>
                </c:pt>
                <c:pt idx="3">
                  <c:v>125.720370338451</c:v>
                </c:pt>
                <c:pt idx="4">
                  <c:v>125.720370338451</c:v>
                </c:pt>
                <c:pt idx="5">
                  <c:v>128.23477774522001</c:v>
                </c:pt>
                <c:pt idx="6">
                  <c:v>128.23477774522001</c:v>
                </c:pt>
                <c:pt idx="7">
                  <c:v>130.79947330012442</c:v>
                </c:pt>
                <c:pt idx="8">
                  <c:v>130.79947330012442</c:v>
                </c:pt>
                <c:pt idx="9">
                  <c:v>130.79947330012442</c:v>
                </c:pt>
                <c:pt idx="10">
                  <c:v>159.58229065602876</c:v>
                </c:pt>
                <c:pt idx="11">
                  <c:v>162.2985054742276</c:v>
                </c:pt>
                <c:pt idx="12">
                  <c:v>163.64834175093802</c:v>
                </c:pt>
                <c:pt idx="13">
                  <c:v>167.29064638371094</c:v>
                </c:pt>
                <c:pt idx="14">
                  <c:v>169.10070753616705</c:v>
                </c:pt>
                <c:pt idx="15">
                  <c:v>171.14655156969113</c:v>
                </c:pt>
                <c:pt idx="16">
                  <c:v>172.1632437968448</c:v>
                </c:pt>
                <c:pt idx="17">
                  <c:v>178.46681161351924</c:v>
                </c:pt>
                <c:pt idx="18">
                  <c:v>181.59940055848855</c:v>
                </c:pt>
              </c:numCache>
            </c:numRef>
          </c:val>
          <c:smooth val="0"/>
        </c:ser>
        <c:dLbls>
          <c:showLegendKey val="0"/>
          <c:showVal val="0"/>
          <c:showCatName val="0"/>
          <c:showSerName val="0"/>
          <c:showPercent val="0"/>
          <c:showBubbleSize val="0"/>
        </c:dLbls>
        <c:marker val="1"/>
        <c:smooth val="0"/>
        <c:axId val="39793408"/>
        <c:axId val="39794944"/>
      </c:lineChart>
      <c:catAx>
        <c:axId val="39793408"/>
        <c:scaling>
          <c:orientation val="minMax"/>
        </c:scaling>
        <c:delete val="0"/>
        <c:axPos val="b"/>
        <c:numFmt formatCode="m/d/yyyy" sourceLinked="0"/>
        <c:majorTickMark val="out"/>
        <c:minorTickMark val="none"/>
        <c:tickLblPos val="nextTo"/>
        <c:txPr>
          <a:bodyPr rot="-5400000" vert="horz"/>
          <a:lstStyle/>
          <a:p>
            <a:pPr>
              <a:defRPr/>
            </a:pPr>
            <a:endParaRPr lang="en-US"/>
          </a:p>
        </c:txPr>
        <c:crossAx val="39794944"/>
        <c:crosses val="autoZero"/>
        <c:auto val="1"/>
        <c:lblAlgn val="ctr"/>
        <c:lblOffset val="100"/>
        <c:noMultiLvlLbl val="0"/>
      </c:catAx>
      <c:valAx>
        <c:axId val="39794944"/>
        <c:scaling>
          <c:orientation val="minMax"/>
          <c:min val="90"/>
        </c:scaling>
        <c:delete val="0"/>
        <c:axPos val="l"/>
        <c:majorGridlines/>
        <c:title>
          <c:tx>
            <c:rich>
              <a:bodyPr rot="-5400000" vert="horz"/>
              <a:lstStyle/>
              <a:p>
                <a:pPr>
                  <a:defRPr sz="1200"/>
                </a:pPr>
                <a:r>
                  <a:rPr lang="en-US" sz="1200"/>
                  <a:t>Average Residential Bill with tax</a:t>
                </a:r>
              </a:p>
              <a:p>
                <a:pPr>
                  <a:defRPr sz="1200"/>
                </a:pPr>
                <a:r>
                  <a:rPr lang="en-US" sz="1200"/>
                  <a:t>(nominal $/month)</a:t>
                </a:r>
              </a:p>
            </c:rich>
          </c:tx>
          <c:layout>
            <c:manualLayout>
              <c:xMode val="edge"/>
              <c:yMode val="edge"/>
              <c:x val="1.8388765767918046E-2"/>
              <c:y val="0.17834414869283816"/>
            </c:manualLayout>
          </c:layout>
          <c:overlay val="0"/>
        </c:title>
        <c:numFmt formatCode="0" sourceLinked="1"/>
        <c:majorTickMark val="out"/>
        <c:minorTickMark val="none"/>
        <c:tickLblPos val="nextTo"/>
        <c:crossAx val="39793408"/>
        <c:crosses val="autoZero"/>
        <c:crossBetween val="between"/>
      </c:valAx>
      <c:spPr>
        <a:ln>
          <a:noFill/>
        </a:ln>
      </c:spPr>
    </c:plotArea>
    <c:legend>
      <c:legendPos val="b"/>
      <c:legendEntry>
        <c:idx val="0"/>
        <c:delete val="1"/>
      </c:legendEntry>
      <c:legendEntry>
        <c:idx val="1"/>
        <c:delete val="1"/>
      </c:legendEntry>
      <c:layout>
        <c:manualLayout>
          <c:xMode val="edge"/>
          <c:yMode val="edge"/>
          <c:x val="4.0978332734723302E-2"/>
          <c:y val="0.92332390166212042"/>
          <c:w val="0.40268905329753152"/>
          <c:h val="5.5148802968434961E-2"/>
        </c:manualLayout>
      </c:layout>
      <c:overlay val="0"/>
      <c:txPr>
        <a:bodyPr/>
        <a:lstStyle/>
        <a:p>
          <a:pPr>
            <a:defRPr sz="12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'Cash Flow'!$B$34</c:f>
              <c:strCache>
                <c:ptCount val="1"/>
                <c:pt idx="0">
                  <c:v>Money borrowed to pay GA ($21b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Flow'!$C$34:$BP$34</c:f>
              <c:numCache>
                <c:formatCode>0</c:formatCode>
                <c:ptCount val="66"/>
                <c:pt idx="0">
                  <c:v>131.23635460353921</c:v>
                </c:pt>
                <c:pt idx="1">
                  <c:v>1301.7340039008404</c:v>
                </c:pt>
                <c:pt idx="2">
                  <c:v>1237.3893292293342</c:v>
                </c:pt>
                <c:pt idx="3">
                  <c:v>1299.961313267595</c:v>
                </c:pt>
                <c:pt idx="4">
                  <c:v>1232.1138956468458</c:v>
                </c:pt>
                <c:pt idx="5">
                  <c:v>1520.5038376448802</c:v>
                </c:pt>
                <c:pt idx="6">
                  <c:v>1565.5655774381412</c:v>
                </c:pt>
                <c:pt idx="7">
                  <c:v>1492.626643560423</c:v>
                </c:pt>
                <c:pt idx="8">
                  <c:v>462.56119889323008</c:v>
                </c:pt>
                <c:pt idx="9">
                  <c:v>1311.0446236775697</c:v>
                </c:pt>
                <c:pt idx="10">
                  <c:v>1215.1647071190237</c:v>
                </c:pt>
                <c:pt idx="11">
                  <c:v>1186.6747214906109</c:v>
                </c:pt>
                <c:pt idx="12">
                  <c:v>1103.001470645997</c:v>
                </c:pt>
                <c:pt idx="13">
                  <c:v>1007.1146762926619</c:v>
                </c:pt>
                <c:pt idx="14">
                  <c:v>883.4908450990215</c:v>
                </c:pt>
                <c:pt idx="15">
                  <c:v>959.1475182649192</c:v>
                </c:pt>
                <c:pt idx="16">
                  <c:v>915.71368071921188</c:v>
                </c:pt>
                <c:pt idx="17">
                  <c:v>587.21174205255193</c:v>
                </c:pt>
                <c:pt idx="18">
                  <c:v>335.48091290873163</c:v>
                </c:pt>
                <c:pt idx="19">
                  <c:v>423.40654606533371</c:v>
                </c:pt>
                <c:pt idx="20">
                  <c:v>370.18303526185082</c:v>
                </c:pt>
                <c:pt idx="21">
                  <c:v>180.24017403230391</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val>
        </c:ser>
        <c:ser>
          <c:idx val="1"/>
          <c:order val="1"/>
          <c:tx>
            <c:strRef>
              <c:f>'Cash Flow'!$B$35</c:f>
              <c:strCache>
                <c:ptCount val="1"/>
                <c:pt idx="0">
                  <c:v>Interest ($31b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Flow'!$C$35:$BP$35</c:f>
              <c:numCache>
                <c:formatCode>0</c:formatCode>
                <c:ptCount val="66"/>
                <c:pt idx="1">
                  <c:v>24.908465526763315</c:v>
                </c:pt>
                <c:pt idx="2">
                  <c:v>58.421932412393403</c:v>
                </c:pt>
                <c:pt idx="3">
                  <c:v>91.156545398056195</c:v>
                </c:pt>
                <c:pt idx="4">
                  <c:v>126.29878105293858</c:v>
                </c:pt>
                <c:pt idx="5">
                  <c:v>160.61482271956842</c:v>
                </c:pt>
                <c:pt idx="6">
                  <c:v>203.08302033369077</c:v>
                </c:pt>
                <c:pt idx="7">
                  <c:v>247.76238766867189</c:v>
                </c:pt>
                <c:pt idx="8">
                  <c:v>291.72786556519645</c:v>
                </c:pt>
                <c:pt idx="9">
                  <c:v>342.47882800247618</c:v>
                </c:pt>
                <c:pt idx="10">
                  <c:v>384.24991909863382</c:v>
                </c:pt>
                <c:pt idx="11">
                  <c:v>424.65412019078269</c:v>
                </c:pt>
                <c:pt idx="12">
                  <c:v>465.35929662075898</c:v>
                </c:pt>
                <c:pt idx="13">
                  <c:v>504.97901922860973</c:v>
                </c:pt>
                <c:pt idx="14">
                  <c:v>543.17733049983462</c:v>
                </c:pt>
                <c:pt idx="15">
                  <c:v>579.21763356682754</c:v>
                </c:pt>
                <c:pt idx="16">
                  <c:v>618.07961089834237</c:v>
                </c:pt>
                <c:pt idx="17">
                  <c:v>656.82609450081952</c:v>
                </c:pt>
                <c:pt idx="18">
                  <c:v>688.25281405834346</c:v>
                </c:pt>
                <c:pt idx="19">
                  <c:v>714.11424028964507</c:v>
                </c:pt>
                <c:pt idx="20">
                  <c:v>742.85014019014488</c:v>
                </c:pt>
                <c:pt idx="21">
                  <c:v>770.96743729749005</c:v>
                </c:pt>
                <c:pt idx="22">
                  <c:v>794.99671837230346</c:v>
                </c:pt>
                <c:pt idx="23">
                  <c:v>814.58586910845702</c:v>
                </c:pt>
                <c:pt idx="24">
                  <c:v>828.6270448140549</c:v>
                </c:pt>
                <c:pt idx="25">
                  <c:v>837.08370360113713</c:v>
                </c:pt>
                <c:pt idx="26">
                  <c:v>841.74986358209185</c:v>
                </c:pt>
                <c:pt idx="27">
                  <c:v>841.30597043281216</c:v>
                </c:pt>
                <c:pt idx="28">
                  <c:v>837.00091208481831</c:v>
                </c:pt>
                <c:pt idx="29">
                  <c:v>827.18572094001138</c:v>
                </c:pt>
                <c:pt idx="30">
                  <c:v>813.70129315644044</c:v>
                </c:pt>
                <c:pt idx="31">
                  <c:v>799.37681413150267</c:v>
                </c:pt>
                <c:pt idx="32">
                  <c:v>784.5638301125033</c:v>
                </c:pt>
                <c:pt idx="33">
                  <c:v>768.88361986740097</c:v>
                </c:pt>
                <c:pt idx="34">
                  <c:v>752.74632313072823</c:v>
                </c:pt>
                <c:pt idx="35">
                  <c:v>735.73440675341669</c:v>
                </c:pt>
                <c:pt idx="36">
                  <c:v>718.55726701381752</c:v>
                </c:pt>
                <c:pt idx="37">
                  <c:v>700.64119449095551</c:v>
                </c:pt>
                <c:pt idx="38">
                  <c:v>682.3259395479572</c:v>
                </c:pt>
                <c:pt idx="39">
                  <c:v>663.13267581872174</c:v>
                </c:pt>
                <c:pt idx="40">
                  <c:v>643.50831848232212</c:v>
                </c:pt>
                <c:pt idx="41">
                  <c:v>622.96862090034824</c:v>
                </c:pt>
                <c:pt idx="42">
                  <c:v>601.96417017253475</c:v>
                </c:pt>
                <c:pt idx="43">
                  <c:v>580.00520684693208</c:v>
                </c:pt>
                <c:pt idx="44">
                  <c:v>557.54599177958585</c:v>
                </c:pt>
                <c:pt idx="45">
                  <c:v>534.09115731639338</c:v>
                </c:pt>
                <c:pt idx="46">
                  <c:v>510.09863809695742</c:v>
                </c:pt>
                <c:pt idx="47">
                  <c:v>485.06735990426381</c:v>
                </c:pt>
                <c:pt idx="48">
                  <c:v>459.45892926667437</c:v>
                </c:pt>
                <c:pt idx="49">
                  <c:v>432.76646394047225</c:v>
                </c:pt>
                <c:pt idx="50">
                  <c:v>405.45523840622127</c:v>
                </c:pt>
                <c:pt idx="51">
                  <c:v>377.01245768935661</c:v>
                </c:pt>
                <c:pt idx="52">
                  <c:v>347.9070581182217</c:v>
                </c:pt>
                <c:pt idx="53">
                  <c:v>317.62022389882117</c:v>
                </c:pt>
                <c:pt idx="54">
                  <c:v>286.62454480216587</c:v>
                </c:pt>
                <c:pt idx="55">
                  <c:v>254.39507259062498</c:v>
                </c:pt>
                <c:pt idx="56">
                  <c:v>221.4080396321807</c:v>
                </c:pt>
                <c:pt idx="57">
                  <c:v>187.13224992709291</c:v>
                </c:pt>
                <c:pt idx="58">
                  <c:v>152.04756500670894</c:v>
                </c:pt>
                <c:pt idx="59">
                  <c:v>115.61642192994809</c:v>
                </c:pt>
                <c:pt idx="60">
                  <c:v>78.322295214864155</c:v>
                </c:pt>
                <c:pt idx="61">
                  <c:v>39.621131764320445</c:v>
                </c:pt>
                <c:pt idx="62">
                  <c:v>0</c:v>
                </c:pt>
                <c:pt idx="63">
                  <c:v>0</c:v>
                </c:pt>
                <c:pt idx="64">
                  <c:v>0</c:v>
                </c:pt>
                <c:pt idx="65">
                  <c:v>0</c:v>
                </c:pt>
              </c:numCache>
            </c:numRef>
          </c:val>
        </c:ser>
        <c:ser>
          <c:idx val="2"/>
          <c:order val="2"/>
          <c:tx>
            <c:strRef>
              <c:f>'Cash Flow'!$B$36</c:f>
              <c:strCache>
                <c:ptCount val="1"/>
                <c:pt idx="0">
                  <c:v>Repayment from ratepayers ($54b total)</c:v>
                </c:pt>
              </c:strCache>
            </c:strRef>
          </c:tx>
          <c:invertIfNegative val="0"/>
          <c:cat>
            <c:strRef>
              <c:f>'Cash Flow'!$C$33:$BP$33</c:f>
              <c:strCache>
                <c:ptCount val="66"/>
                <c:pt idx="0">
                  <c:v>2017-May</c:v>
                </c:pt>
                <c:pt idx="1">
                  <c:v>2017-Nov</c:v>
                </c:pt>
                <c:pt idx="2">
                  <c:v>2018-May</c:v>
                </c:pt>
                <c:pt idx="3">
                  <c:v>2018-Nov</c:v>
                </c:pt>
                <c:pt idx="4">
                  <c:v>2019-May</c:v>
                </c:pt>
                <c:pt idx="5">
                  <c:v>2019-Nov</c:v>
                </c:pt>
                <c:pt idx="6">
                  <c:v>2020-May</c:v>
                </c:pt>
                <c:pt idx="7">
                  <c:v>2020-Nov</c:v>
                </c:pt>
                <c:pt idx="8">
                  <c:v>2021-May</c:v>
                </c:pt>
                <c:pt idx="9">
                  <c:v>2021-Nov</c:v>
                </c:pt>
                <c:pt idx="10">
                  <c:v>2022-May</c:v>
                </c:pt>
                <c:pt idx="11">
                  <c:v>2022-Nov</c:v>
                </c:pt>
                <c:pt idx="12">
                  <c:v>2023-May</c:v>
                </c:pt>
                <c:pt idx="13">
                  <c:v>2023-Nov</c:v>
                </c:pt>
                <c:pt idx="14">
                  <c:v>2024-May</c:v>
                </c:pt>
                <c:pt idx="15">
                  <c:v>2024-Nov</c:v>
                </c:pt>
                <c:pt idx="16">
                  <c:v>2025-May</c:v>
                </c:pt>
                <c:pt idx="17">
                  <c:v>2025-Nov</c:v>
                </c:pt>
                <c:pt idx="18">
                  <c:v>2026-May</c:v>
                </c:pt>
                <c:pt idx="19">
                  <c:v>2026-Nov</c:v>
                </c:pt>
                <c:pt idx="20">
                  <c:v>2027-May</c:v>
                </c:pt>
                <c:pt idx="21">
                  <c:v>2027-Nov</c:v>
                </c:pt>
                <c:pt idx="22">
                  <c:v>2028-May</c:v>
                </c:pt>
                <c:pt idx="23">
                  <c:v>2028-Nov</c:v>
                </c:pt>
                <c:pt idx="24">
                  <c:v>2029-May</c:v>
                </c:pt>
                <c:pt idx="25">
                  <c:v>2029-Nov</c:v>
                </c:pt>
                <c:pt idx="26">
                  <c:v>2030-May</c:v>
                </c:pt>
                <c:pt idx="27">
                  <c:v>2030-Nov</c:v>
                </c:pt>
                <c:pt idx="28">
                  <c:v>2031-May</c:v>
                </c:pt>
                <c:pt idx="29">
                  <c:v>2031-Nov</c:v>
                </c:pt>
                <c:pt idx="30">
                  <c:v>2032-May</c:v>
                </c:pt>
                <c:pt idx="31">
                  <c:v>2032-Nov</c:v>
                </c:pt>
                <c:pt idx="32">
                  <c:v>2033-May</c:v>
                </c:pt>
                <c:pt idx="33">
                  <c:v>2033-Nov</c:v>
                </c:pt>
                <c:pt idx="34">
                  <c:v>2034-May</c:v>
                </c:pt>
                <c:pt idx="35">
                  <c:v>2034-Nov</c:v>
                </c:pt>
                <c:pt idx="36">
                  <c:v>2035-May</c:v>
                </c:pt>
                <c:pt idx="37">
                  <c:v>2035-Nov</c:v>
                </c:pt>
                <c:pt idx="38">
                  <c:v>2036-May</c:v>
                </c:pt>
                <c:pt idx="39">
                  <c:v>2036-Nov</c:v>
                </c:pt>
                <c:pt idx="40">
                  <c:v>2037-May</c:v>
                </c:pt>
                <c:pt idx="41">
                  <c:v>2037-Nov</c:v>
                </c:pt>
                <c:pt idx="42">
                  <c:v>2038-May</c:v>
                </c:pt>
                <c:pt idx="43">
                  <c:v>2038-Nov</c:v>
                </c:pt>
                <c:pt idx="44">
                  <c:v>2039-May</c:v>
                </c:pt>
                <c:pt idx="45">
                  <c:v>2039-Nov</c:v>
                </c:pt>
                <c:pt idx="46">
                  <c:v>2040-May</c:v>
                </c:pt>
                <c:pt idx="47">
                  <c:v>2040-Nov</c:v>
                </c:pt>
                <c:pt idx="48">
                  <c:v>2041-May</c:v>
                </c:pt>
                <c:pt idx="49">
                  <c:v>2041-Nov</c:v>
                </c:pt>
                <c:pt idx="50">
                  <c:v>2042-May</c:v>
                </c:pt>
                <c:pt idx="51">
                  <c:v>2042-Nov</c:v>
                </c:pt>
                <c:pt idx="52">
                  <c:v>2043-May</c:v>
                </c:pt>
                <c:pt idx="53">
                  <c:v>2043-Nov</c:v>
                </c:pt>
                <c:pt idx="54">
                  <c:v>2044-May</c:v>
                </c:pt>
                <c:pt idx="55">
                  <c:v>2044-Nov</c:v>
                </c:pt>
                <c:pt idx="56">
                  <c:v>2045-May</c:v>
                </c:pt>
                <c:pt idx="57">
                  <c:v>2045-Nov</c:v>
                </c:pt>
                <c:pt idx="58">
                  <c:v>2046-May</c:v>
                </c:pt>
                <c:pt idx="59">
                  <c:v>2046-Nov</c:v>
                </c:pt>
                <c:pt idx="60">
                  <c:v>2047-May</c:v>
                </c:pt>
                <c:pt idx="61">
                  <c:v>2047-Nov</c:v>
                </c:pt>
                <c:pt idx="62">
                  <c:v>2048-May</c:v>
                </c:pt>
                <c:pt idx="63">
                  <c:v>2048-Nov</c:v>
                </c:pt>
                <c:pt idx="64">
                  <c:v>2049-May</c:v>
                </c:pt>
                <c:pt idx="65">
                  <c:v>2049-Nov</c:v>
                </c:pt>
              </c:strCache>
            </c:strRef>
          </c:cat>
          <c:val>
            <c:numRef>
              <c:f>'Cash Flow'!$C$36:$BP$36</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
                  <c:v>0</c:v>
                </c:pt>
                <c:pt idx="19" formatCode="0">
                  <c:v>0</c:v>
                </c:pt>
                <c:pt idx="20" formatCode="0">
                  <c:v>0</c:v>
                </c:pt>
                <c:pt idx="21" formatCode="0">
                  <c:v>0</c:v>
                </c:pt>
                <c:pt idx="22" formatCode="0">
                  <c:v>-19.553240820795509</c:v>
                </c:pt>
                <c:pt idx="23" formatCode="0">
                  <c:v>-258.76095026878465</c:v>
                </c:pt>
                <c:pt idx="24" formatCode="0">
                  <c:v>-493.86720827765839</c:v>
                </c:pt>
                <c:pt idx="25" formatCode="0">
                  <c:v>-652.37210629001765</c:v>
                </c:pt>
                <c:pt idx="26" formatCode="0">
                  <c:v>-859.3215312860666</c:v>
                </c:pt>
                <c:pt idx="27" formatCode="0">
                  <c:v>-1011.7232315685524</c:v>
                </c:pt>
                <c:pt idx="28" formatCode="0">
                  <c:v>-1225.5387336921049</c:v>
                </c:pt>
                <c:pt idx="29" formatCode="0">
                  <c:v>-1360.9715758819621</c:v>
                </c:pt>
                <c:pt idx="30" formatCode="0">
                  <c:v>-1380.7408743421047</c:v>
                </c:pt>
                <c:pt idx="31" formatCode="0">
                  <c:v>-1385.7540387147073</c:v>
                </c:pt>
                <c:pt idx="32" formatCode="0">
                  <c:v>-1405.2705123455535</c:v>
                </c:pt>
                <c:pt idx="33" formatCode="0">
                  <c:v>-1407.6842329369165</c:v>
                </c:pt>
                <c:pt idx="34" formatCode="0">
                  <c:v>-1426.1690647859505</c:v>
                </c:pt>
                <c:pt idx="35" formatCode="0">
                  <c:v>-1415.6975737874982</c:v>
                </c:pt>
                <c:pt idx="36" formatCode="0">
                  <c:v>-1427.77135027433</c:v>
                </c:pt>
                <c:pt idx="37" formatCode="0">
                  <c:v>-1425.6570553893639</c:v>
                </c:pt>
                <c:pt idx="38" formatCode="0">
                  <c:v>-1442.0980895622542</c:v>
                </c:pt>
                <c:pt idx="39" formatCode="0">
                  <c:v>-1439.9698191240559</c:v>
                </c:pt>
                <c:pt idx="40" formatCode="0">
                  <c:v>-1456.5795299579049</c:v>
                </c:pt>
                <c:pt idx="41" formatCode="0">
                  <c:v>-1454.4372504399862</c:v>
                </c:pt>
                <c:pt idx="42" formatCode="0">
                  <c:v>-1471.2175193340568</c:v>
                </c:pt>
                <c:pt idx="43" formatCode="0">
                  <c:v>-1469.0611985779915</c:v>
                </c:pt>
                <c:pt idx="44" formatCode="0">
                  <c:v>-1486.0139303087162</c:v>
                </c:pt>
                <c:pt idx="45" formatCode="0">
                  <c:v>-1483.8435375665472</c:v>
                </c:pt>
                <c:pt idx="46" formatCode="0">
                  <c:v>-1500.9706606128711</c:v>
                </c:pt>
                <c:pt idx="47" formatCode="0">
                  <c:v>-1498.7861665904284</c:v>
                </c:pt>
                <c:pt idx="48" formatCode="0">
                  <c:v>-1516.0896334641905</c:v>
                </c:pt>
                <c:pt idx="49" formatCode="0">
                  <c:v>-1513.891010365378</c:v>
                </c:pt>
                <c:pt idx="50" formatCode="0">
                  <c:v>-1531.3727979466971</c:v>
                </c:pt>
                <c:pt idx="51" formatCode="0">
                  <c:v>-1529.1600195187093</c:v>
                </c:pt>
                <c:pt idx="52" formatCode="0">
                  <c:v>-1546.822129396578</c:v>
                </c:pt>
                <c:pt idx="53" formatCode="0">
                  <c:v>-1544.5951709761066</c:v>
                </c:pt>
                <c:pt idx="54" formatCode="0">
                  <c:v>-1562.4396297941703</c:v>
                </c:pt>
                <c:pt idx="55" formatCode="0">
                  <c:v>-1560.1984683546298</c:v>
                </c:pt>
                <c:pt idx="56" formatCode="0">
                  <c:v>-1578.2273281623163</c:v>
                </c:pt>
                <c:pt idx="57" formatCode="0">
                  <c:v>-1575.97194236205</c:v>
                </c:pt>
                <c:pt idx="58" formatCode="0">
                  <c:v>-1594.1872809710931</c:v>
                </c:pt>
                <c:pt idx="59" formatCode="0">
                  <c:v>-1591.917651202627</c:v>
                </c:pt>
                <c:pt idx="60" formatCode="0">
                  <c:v>-1610.3215725491145</c:v>
                </c:pt>
                <c:pt idx="61" formatCode="0">
                  <c:v>-1608.0376809894774</c:v>
                </c:pt>
                <c:pt idx="62" formatCode="0">
                  <c:v>0</c:v>
                </c:pt>
                <c:pt idx="63" formatCode="0">
                  <c:v>0</c:v>
                </c:pt>
                <c:pt idx="64" formatCode="0">
                  <c:v>0</c:v>
                </c:pt>
                <c:pt idx="65" formatCode="0">
                  <c:v>0</c:v>
                </c:pt>
              </c:numCache>
            </c:numRef>
          </c:val>
        </c:ser>
        <c:dLbls>
          <c:showLegendKey val="0"/>
          <c:showVal val="0"/>
          <c:showCatName val="0"/>
          <c:showSerName val="0"/>
          <c:showPercent val="0"/>
          <c:showBubbleSize val="0"/>
        </c:dLbls>
        <c:gapWidth val="150"/>
        <c:overlap val="100"/>
        <c:axId val="50844800"/>
        <c:axId val="50846336"/>
      </c:barChart>
      <c:catAx>
        <c:axId val="50844800"/>
        <c:scaling>
          <c:orientation val="minMax"/>
        </c:scaling>
        <c:delete val="0"/>
        <c:axPos val="b"/>
        <c:numFmt formatCode="General" sourceLinked="0"/>
        <c:majorTickMark val="out"/>
        <c:minorTickMark val="none"/>
        <c:tickLblPos val="nextTo"/>
        <c:crossAx val="50846336"/>
        <c:crosses val="autoZero"/>
        <c:auto val="1"/>
        <c:lblAlgn val="ctr"/>
        <c:lblOffset val="100"/>
        <c:noMultiLvlLbl val="0"/>
      </c:catAx>
      <c:valAx>
        <c:axId val="50846336"/>
        <c:scaling>
          <c:orientation val="minMax"/>
        </c:scaling>
        <c:delete val="0"/>
        <c:axPos val="l"/>
        <c:majorGridlines/>
        <c:title>
          <c:tx>
            <c:rich>
              <a:bodyPr rot="-5400000" vert="horz"/>
              <a:lstStyle/>
              <a:p>
                <a:pPr>
                  <a:defRPr/>
                </a:pPr>
                <a:r>
                  <a:rPr lang="en-US"/>
                  <a:t>$ million</a:t>
                </a:r>
              </a:p>
            </c:rich>
          </c:tx>
          <c:overlay val="0"/>
        </c:title>
        <c:numFmt formatCode="0" sourceLinked="1"/>
        <c:majorTickMark val="out"/>
        <c:minorTickMark val="none"/>
        <c:tickLblPos val="nextTo"/>
        <c:crossAx val="5084480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217715</xdr:colOff>
      <xdr:row>11</xdr:row>
      <xdr:rowOff>176892</xdr:rowOff>
    </xdr:from>
    <xdr:to>
      <xdr:col>7</xdr:col>
      <xdr:colOff>217713</xdr:colOff>
      <xdr:row>31</xdr:row>
      <xdr:rowOff>143555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625926</xdr:colOff>
      <xdr:row>7</xdr:row>
      <xdr:rowOff>54428</xdr:rowOff>
    </xdr:from>
    <xdr:to>
      <xdr:col>14</xdr:col>
      <xdr:colOff>1019175</xdr:colOff>
      <xdr:row>32</xdr:row>
      <xdr:rowOff>13608</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xdr:row>
      <xdr:rowOff>0</xdr:rowOff>
    </xdr:from>
    <xdr:to>
      <xdr:col>22</xdr:col>
      <xdr:colOff>444049</xdr:colOff>
      <xdr:row>31</xdr:row>
      <xdr:rowOff>149680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177800</xdr:colOff>
      <xdr:row>0</xdr:row>
      <xdr:rowOff>177800</xdr:rowOff>
    </xdr:from>
    <xdr:ext cx="1564821" cy="4680857"/>
    <xdr:sp macro="" textlink="">
      <xdr:nvSpPr>
        <xdr:cNvPr id="5" name="TextBox 4"/>
        <xdr:cNvSpPr txBox="1"/>
      </xdr:nvSpPr>
      <xdr:spPr>
        <a:xfrm>
          <a:off x="177800" y="177800"/>
          <a:ext cx="1564821" cy="4680857"/>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- 27-Jun:</a:t>
          </a:r>
          <a:r>
            <a:rPr lang="en-CA" sz="1100" baseline="0">
              <a:solidFill>
                <a:schemeClr val="bg1"/>
              </a:solidFill>
            </a:rPr>
            <a:t> 8% rebate line renamed "Status Quo".</a:t>
          </a:r>
        </a:p>
        <a:p>
          <a:r>
            <a:rPr lang="en-CA" sz="1100" baseline="0">
              <a:solidFill>
                <a:schemeClr val="bg1"/>
              </a:solidFill>
            </a:rPr>
            <a:t>- Target bill renamed 'OFHP Smoothed'</a:t>
          </a:r>
        </a:p>
        <a:p>
          <a:r>
            <a:rPr lang="en-CA" sz="1100" baseline="0">
              <a:solidFill>
                <a:schemeClr val="bg1"/>
              </a:solidFill>
            </a:rPr>
            <a:t>- Added lines for ad-hoc analysis</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727982</xdr:colOff>
      <xdr:row>2</xdr:row>
      <xdr:rowOff>57149</xdr:rowOff>
    </xdr:from>
    <xdr:to>
      <xdr:col>13</xdr:col>
      <xdr:colOff>571501</xdr:colOff>
      <xdr:row>27</xdr:row>
      <xdr:rowOff>95249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114300</xdr:colOff>
      <xdr:row>36</xdr:row>
      <xdr:rowOff>0</xdr:rowOff>
    </xdr:from>
    <xdr:ext cx="4408714" cy="1447800"/>
    <xdr:sp macro="" textlink="">
      <xdr:nvSpPr>
        <xdr:cNvPr id="2" name="TextBox 1"/>
        <xdr:cNvSpPr txBox="1"/>
      </xdr:nvSpPr>
      <xdr:spPr>
        <a:xfrm>
          <a:off x="723900" y="6858000"/>
          <a:ext cx="4408714" cy="1447800"/>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OEB actual entered for May 2017 then reverts to IESO target bill</a:t>
          </a:r>
        </a:p>
        <a:p>
          <a:r>
            <a:rPr lang="en-CA" sz="1100" baseline="0">
              <a:solidFill>
                <a:schemeClr val="bg1"/>
              </a:solidFill>
            </a:rPr>
            <a:t>- 26-Jun: for internal consistency Forecast Monthly Bill reverted to IESO Feb 2017 projection (row 16 must be consistent).</a:t>
          </a:r>
          <a:endParaRPr lang="en-CA" sz="1100">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149678</xdr:colOff>
      <xdr:row>27</xdr:row>
      <xdr:rowOff>163286</xdr:rowOff>
    </xdr:from>
    <xdr:ext cx="4408714" cy="2149929"/>
    <xdr:sp macro="" textlink="">
      <xdr:nvSpPr>
        <xdr:cNvPr id="3" name="TextBox 2"/>
        <xdr:cNvSpPr txBox="1"/>
      </xdr:nvSpPr>
      <xdr:spPr>
        <a:xfrm>
          <a:off x="761999" y="5361215"/>
          <a:ext cx="4408714" cy="2149929"/>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25-26 added to represent forecast bill with rebate and tax, and without rebate or tax and Fair Allocation Amount. IESO forecast bill rows 21-22. Fair Allocation Amount post 2035 projection on basis of CGAR for last 5 years of each bill component as previous forecast method (of applying simple average to total bill) would not reflect the non-linear delta between Status Quo and Fair Allocation Amount in period 2035-2050. See IESO Res Bill tab for further details.</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244929</xdr:colOff>
      <xdr:row>18</xdr:row>
      <xdr:rowOff>54428</xdr:rowOff>
    </xdr:from>
    <xdr:ext cx="3823606" cy="2149929"/>
    <xdr:sp macro="" textlink="">
      <xdr:nvSpPr>
        <xdr:cNvPr id="5" name="TextBox 4"/>
        <xdr:cNvSpPr txBox="1"/>
      </xdr:nvSpPr>
      <xdr:spPr>
        <a:xfrm>
          <a:off x="408215" y="3728357"/>
          <a:ext cx="3823606" cy="2149929"/>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100">
              <a:solidFill>
                <a:schemeClr val="bg1"/>
              </a:solidFill>
            </a:rPr>
            <a:t>Page notes:</a:t>
          </a:r>
        </a:p>
        <a:p>
          <a:r>
            <a:rPr lang="en-CA" sz="1100">
              <a:solidFill>
                <a:schemeClr val="bg1"/>
              </a:solidFill>
            </a:rPr>
            <a:t>- 26-Jun</a:t>
          </a:r>
          <a:r>
            <a:rPr lang="en-CA" sz="1100" baseline="0">
              <a:solidFill>
                <a:schemeClr val="bg1"/>
              </a:solidFill>
            </a:rPr>
            <a:t>: rows 11-12 added to reflect delta on GA cost between Status Quo and Fair Allocation Amount. Delta reflected as an average from Navigant projected values (see Nav commod adjust tab). Row 12 provides projection for bill to 2050 incorporating projected and extended IESO values for all bill components exc. commodity + commodity with delta from Navigant GA analysis. IESO bill components exc. commodity for period 2035-2050 based on CGAR 2030-2035.</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UGs\Incremental%20Power\IFPC%20Incremental%20PowerJULY%20(UBS)%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Contract%20Management/Settlement%20System/Imputed%20Net%20Revenues%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daily gas prices "/>
      <sheetName val="Heat, O&amp;M rates"/>
      <sheetName val="ANCO"/>
      <sheetName val="Calc"/>
      <sheetName val="fx"/>
    </sheetNames>
    <sheetDataSet>
      <sheetData sheetId="0"/>
      <sheetData sheetId="1"/>
      <sheetData sheetId="2" refreshError="1">
        <row r="2">
          <cell r="A2">
            <v>1</v>
          </cell>
        </row>
        <row r="3">
          <cell r="A3">
            <v>2</v>
          </cell>
        </row>
        <row r="4">
          <cell r="A4">
            <v>3</v>
          </cell>
        </row>
        <row r="5">
          <cell r="A5">
            <v>4</v>
          </cell>
        </row>
        <row r="6">
          <cell r="A6">
            <v>5</v>
          </cell>
        </row>
        <row r="7">
          <cell r="A7">
            <v>6</v>
          </cell>
          <cell r="B7">
            <v>10.6</v>
          </cell>
          <cell r="C7">
            <v>1.18</v>
          </cell>
        </row>
        <row r="8">
          <cell r="A8">
            <v>7</v>
          </cell>
          <cell r="B8">
            <v>10.6</v>
          </cell>
          <cell r="C8">
            <v>1.21</v>
          </cell>
        </row>
        <row r="9">
          <cell r="A9">
            <v>8</v>
          </cell>
          <cell r="B9">
            <v>10</v>
          </cell>
          <cell r="C9">
            <v>1.58</v>
          </cell>
        </row>
        <row r="10">
          <cell r="A10">
            <v>9</v>
          </cell>
          <cell r="B10">
            <v>10.1</v>
          </cell>
          <cell r="C10">
            <v>1.53</v>
          </cell>
        </row>
        <row r="11">
          <cell r="A11">
            <v>10</v>
          </cell>
          <cell r="B11">
            <v>9.1999999999999993</v>
          </cell>
          <cell r="C11">
            <v>2.13</v>
          </cell>
        </row>
        <row r="12">
          <cell r="A12">
            <v>11</v>
          </cell>
          <cell r="B12">
            <v>10.3</v>
          </cell>
          <cell r="C12">
            <v>1.4</v>
          </cell>
        </row>
        <row r="13">
          <cell r="A13">
            <v>12</v>
          </cell>
          <cell r="B13">
            <v>12.3</v>
          </cell>
          <cell r="C13">
            <v>0</v>
          </cell>
        </row>
      </sheetData>
      <sheetData sheetId="3" refreshError="1">
        <row r="3">
          <cell r="A3">
            <v>1</v>
          </cell>
          <cell r="B3">
            <v>95.9</v>
          </cell>
          <cell r="C3">
            <v>100.69500000000001</v>
          </cell>
          <cell r="D3">
            <v>96.8</v>
          </cell>
        </row>
        <row r="4">
          <cell r="A4">
            <v>2</v>
          </cell>
          <cell r="B4">
            <v>93.2</v>
          </cell>
          <cell r="C4">
            <v>97.860000000000014</v>
          </cell>
          <cell r="D4">
            <v>94.6</v>
          </cell>
        </row>
        <row r="5">
          <cell r="A5">
            <v>3</v>
          </cell>
          <cell r="B5">
            <v>90</v>
          </cell>
          <cell r="C5">
            <v>94.5</v>
          </cell>
          <cell r="D5">
            <v>92.2</v>
          </cell>
        </row>
        <row r="6">
          <cell r="A6">
            <v>4</v>
          </cell>
          <cell r="B6">
            <v>84.5</v>
          </cell>
          <cell r="C6">
            <v>88.725000000000009</v>
          </cell>
          <cell r="D6">
            <v>86.5</v>
          </cell>
        </row>
        <row r="7">
          <cell r="A7">
            <v>5</v>
          </cell>
          <cell r="B7">
            <v>80.099999999999994</v>
          </cell>
          <cell r="C7">
            <v>84.105000000000004</v>
          </cell>
          <cell r="D7">
            <v>82.3</v>
          </cell>
        </row>
        <row r="8">
          <cell r="A8">
            <v>6</v>
          </cell>
          <cell r="B8">
            <v>76.599999999999994</v>
          </cell>
          <cell r="C8">
            <v>80.429999999999993</v>
          </cell>
          <cell r="D8">
            <v>79</v>
          </cell>
        </row>
        <row r="9">
          <cell r="A9">
            <v>7</v>
          </cell>
          <cell r="B9">
            <v>74.2</v>
          </cell>
          <cell r="C9">
            <v>77.910000000000011</v>
          </cell>
          <cell r="D9">
            <v>76.599999999999994</v>
          </cell>
        </row>
        <row r="10">
          <cell r="A10">
            <v>8</v>
          </cell>
          <cell r="B10">
            <v>75</v>
          </cell>
          <cell r="C10">
            <v>78.75</v>
          </cell>
          <cell r="D10">
            <v>77.2</v>
          </cell>
        </row>
        <row r="11">
          <cell r="A11">
            <v>9</v>
          </cell>
          <cell r="B11">
            <v>78.7</v>
          </cell>
          <cell r="C11">
            <v>82.635000000000005</v>
          </cell>
          <cell r="D11">
            <v>80.2</v>
          </cell>
        </row>
        <row r="12">
          <cell r="A12">
            <v>10</v>
          </cell>
          <cell r="B12">
            <v>82.5</v>
          </cell>
          <cell r="C12">
            <v>86.625</v>
          </cell>
          <cell r="D12">
            <v>84.9</v>
          </cell>
        </row>
        <row r="13">
          <cell r="A13">
            <v>11</v>
          </cell>
          <cell r="B13">
            <v>87.9</v>
          </cell>
          <cell r="C13">
            <v>92.295000000000016</v>
          </cell>
          <cell r="D13">
            <v>88.5</v>
          </cell>
        </row>
        <row r="14">
          <cell r="A14">
            <v>12</v>
          </cell>
          <cell r="B14">
            <v>93.5</v>
          </cell>
          <cell r="C14">
            <v>98.174999999999997</v>
          </cell>
          <cell r="D14">
            <v>94.1</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s&amp;Assumptions"/>
      <sheetName val="Hourly Prices &amp; Daily Summaries"/>
      <sheetName val="Summary Gas Projects"/>
      <sheetName val="Summary Non-Gas Projects"/>
      <sheetName val="Summary DR Projects"/>
      <sheetName val="CAD-US Exchange Rate"/>
      <sheetName val="Dawn Gas Index"/>
      <sheetName val="Sheet1"/>
    </sheetNames>
    <sheetDataSet>
      <sheetData sheetId="0" refreshError="1"/>
      <sheetData sheetId="1" refreshError="1"/>
      <sheetData sheetId="2" refreshError="1"/>
      <sheetData sheetId="3" refreshError="1"/>
      <sheetData sheetId="4" refreshError="1"/>
      <sheetData sheetId="5" refreshError="1">
        <row r="4">
          <cell r="B4">
            <v>37469</v>
          </cell>
          <cell r="C4">
            <v>0.63175184787415506</v>
          </cell>
        </row>
        <row r="5">
          <cell r="B5">
            <v>37470</v>
          </cell>
          <cell r="C5">
            <v>0.63079543304106478</v>
          </cell>
        </row>
        <row r="6">
          <cell r="B6">
            <v>37471</v>
          </cell>
          <cell r="C6">
            <v>0.63079543304106478</v>
          </cell>
        </row>
        <row r="7">
          <cell r="B7">
            <v>37472</v>
          </cell>
          <cell r="C7">
            <v>0.63079543304106478</v>
          </cell>
        </row>
        <row r="8">
          <cell r="B8">
            <v>37473</v>
          </cell>
          <cell r="C8">
            <v>0.63079543304106478</v>
          </cell>
        </row>
        <row r="9">
          <cell r="B9">
            <v>37474</v>
          </cell>
          <cell r="C9">
            <v>0.63111391606184919</v>
          </cell>
        </row>
        <row r="10">
          <cell r="B10">
            <v>37475</v>
          </cell>
          <cell r="C10">
            <v>0.6340752013188764</v>
          </cell>
        </row>
        <row r="11">
          <cell r="B11">
            <v>37476</v>
          </cell>
          <cell r="C11">
            <v>0.63307166371233226</v>
          </cell>
        </row>
        <row r="12">
          <cell r="B12">
            <v>37477</v>
          </cell>
          <cell r="C12">
            <v>0.63524329818320413</v>
          </cell>
        </row>
        <row r="13">
          <cell r="B13">
            <v>37478</v>
          </cell>
          <cell r="C13">
            <v>0.63524329818320413</v>
          </cell>
        </row>
        <row r="14">
          <cell r="B14">
            <v>37479</v>
          </cell>
          <cell r="C14">
            <v>0.63524329818320413</v>
          </cell>
        </row>
        <row r="15">
          <cell r="B15">
            <v>37480</v>
          </cell>
          <cell r="C15">
            <v>0.63528365415157861</v>
          </cell>
        </row>
        <row r="16">
          <cell r="B16">
            <v>37481</v>
          </cell>
          <cell r="C16">
            <v>0.63914099450338746</v>
          </cell>
        </row>
        <row r="17">
          <cell r="B17">
            <v>37482</v>
          </cell>
          <cell r="C17">
            <v>0.63959066197633518</v>
          </cell>
        </row>
        <row r="18">
          <cell r="B18">
            <v>37483</v>
          </cell>
          <cell r="C18">
            <v>0.6408202499198975</v>
          </cell>
        </row>
        <row r="19">
          <cell r="B19">
            <v>37484</v>
          </cell>
          <cell r="C19">
            <v>0.6408202499198975</v>
          </cell>
        </row>
        <row r="20">
          <cell r="B20">
            <v>37485</v>
          </cell>
          <cell r="C20">
            <v>0.6408202499198975</v>
          </cell>
        </row>
        <row r="21">
          <cell r="B21">
            <v>37486</v>
          </cell>
          <cell r="C21">
            <v>0.6408202499198975</v>
          </cell>
        </row>
        <row r="22">
          <cell r="B22">
            <v>37487</v>
          </cell>
          <cell r="C22">
            <v>0.63544512931308372</v>
          </cell>
        </row>
        <row r="23">
          <cell r="B23">
            <v>37488</v>
          </cell>
          <cell r="C23">
            <v>0.63832503510787697</v>
          </cell>
        </row>
        <row r="24">
          <cell r="B24">
            <v>37489</v>
          </cell>
          <cell r="C24">
            <v>0.6420133538777606</v>
          </cell>
        </row>
        <row r="25">
          <cell r="B25">
            <v>37490</v>
          </cell>
          <cell r="C25">
            <v>0.64102564102564097</v>
          </cell>
        </row>
        <row r="26">
          <cell r="B26">
            <v>37491</v>
          </cell>
          <cell r="C26">
            <v>0.6421782686873877</v>
          </cell>
        </row>
        <row r="27">
          <cell r="B27">
            <v>37492</v>
          </cell>
          <cell r="C27">
            <v>0.6421782686873877</v>
          </cell>
        </row>
        <row r="28">
          <cell r="B28">
            <v>37493</v>
          </cell>
          <cell r="C28">
            <v>0.6421782686873877</v>
          </cell>
        </row>
        <row r="29">
          <cell r="B29">
            <v>37494</v>
          </cell>
          <cell r="C29">
            <v>0.64296277245547484</v>
          </cell>
        </row>
        <row r="30">
          <cell r="B30">
            <v>37495</v>
          </cell>
          <cell r="C30">
            <v>0.64358347277641903</v>
          </cell>
        </row>
        <row r="31">
          <cell r="B31">
            <v>37496</v>
          </cell>
          <cell r="C31">
            <v>0.64123116383456236</v>
          </cell>
        </row>
        <row r="32">
          <cell r="B32">
            <v>37497</v>
          </cell>
          <cell r="C32">
            <v>0.64188972334552918</v>
          </cell>
        </row>
        <row r="33">
          <cell r="B33">
            <v>37498</v>
          </cell>
          <cell r="C33">
            <v>0.64151911726969468</v>
          </cell>
        </row>
        <row r="34">
          <cell r="B34">
            <v>37499</v>
          </cell>
          <cell r="C34">
            <v>0.64151911726969468</v>
          </cell>
        </row>
        <row r="35">
          <cell r="B35">
            <v>37500</v>
          </cell>
          <cell r="C35">
            <v>0.64151911726969468</v>
          </cell>
        </row>
        <row r="36">
          <cell r="B36">
            <v>37501</v>
          </cell>
          <cell r="C36">
            <v>0.64151911726969468</v>
          </cell>
        </row>
        <row r="37">
          <cell r="B37">
            <v>37502</v>
          </cell>
          <cell r="C37">
            <v>0.64416387528987373</v>
          </cell>
        </row>
        <row r="38">
          <cell r="B38">
            <v>37503</v>
          </cell>
          <cell r="C38">
            <v>0.63808065339458908</v>
          </cell>
        </row>
        <row r="39">
          <cell r="B39">
            <v>37504</v>
          </cell>
          <cell r="C39">
            <v>0.63617278452827786</v>
          </cell>
        </row>
        <row r="40">
          <cell r="B40">
            <v>37505</v>
          </cell>
          <cell r="C40">
            <v>0.64106673504711842</v>
          </cell>
        </row>
        <row r="41">
          <cell r="B41">
            <v>37506</v>
          </cell>
          <cell r="C41">
            <v>0.64106673504711842</v>
          </cell>
        </row>
        <row r="42">
          <cell r="B42">
            <v>37507</v>
          </cell>
          <cell r="C42">
            <v>0.64106673504711842</v>
          </cell>
        </row>
        <row r="43">
          <cell r="B43">
            <v>37508</v>
          </cell>
          <cell r="C43">
            <v>0.63950885719767214</v>
          </cell>
        </row>
        <row r="44">
          <cell r="B44">
            <v>37509</v>
          </cell>
          <cell r="C44">
            <v>0.63580874872838256</v>
          </cell>
        </row>
        <row r="45">
          <cell r="B45">
            <v>37510</v>
          </cell>
          <cell r="C45">
            <v>0.63259109311740891</v>
          </cell>
        </row>
        <row r="46">
          <cell r="B46">
            <v>37511</v>
          </cell>
          <cell r="C46">
            <v>0.63039778099981081</v>
          </cell>
        </row>
        <row r="47">
          <cell r="B47">
            <v>37512</v>
          </cell>
          <cell r="C47">
            <v>0.63211125158027814</v>
          </cell>
        </row>
        <row r="48">
          <cell r="B48">
            <v>37513</v>
          </cell>
          <cell r="C48">
            <v>0.63211125158027814</v>
          </cell>
        </row>
        <row r="49">
          <cell r="B49">
            <v>37514</v>
          </cell>
          <cell r="C49">
            <v>0.63211125158027814</v>
          </cell>
        </row>
        <row r="50">
          <cell r="B50">
            <v>37515</v>
          </cell>
          <cell r="C50">
            <v>0.63207129764237402</v>
          </cell>
        </row>
        <row r="51">
          <cell r="B51">
            <v>37516</v>
          </cell>
          <cell r="C51">
            <v>0.63211125158027814</v>
          </cell>
        </row>
        <row r="52">
          <cell r="B52">
            <v>37517</v>
          </cell>
          <cell r="C52">
            <v>0.63363325307312124</v>
          </cell>
        </row>
        <row r="53">
          <cell r="B53">
            <v>37518</v>
          </cell>
          <cell r="C53">
            <v>0.63544512931308372</v>
          </cell>
        </row>
        <row r="54">
          <cell r="B54">
            <v>37519</v>
          </cell>
          <cell r="C54">
            <v>0.63528365415157861</v>
          </cell>
        </row>
        <row r="55">
          <cell r="B55">
            <v>37520</v>
          </cell>
          <cell r="C55">
            <v>0.63528365415157861</v>
          </cell>
        </row>
        <row r="56">
          <cell r="B56">
            <v>37521</v>
          </cell>
          <cell r="C56">
            <v>0.63528365415157861</v>
          </cell>
        </row>
        <row r="57">
          <cell r="B57">
            <v>37522</v>
          </cell>
          <cell r="C57">
            <v>0.63191153238546605</v>
          </cell>
        </row>
        <row r="58">
          <cell r="B58">
            <v>37523</v>
          </cell>
          <cell r="C58">
            <v>0.63000063000063</v>
          </cell>
        </row>
        <row r="59">
          <cell r="B59">
            <v>37524</v>
          </cell>
          <cell r="C59">
            <v>0.63295145262358377</v>
          </cell>
        </row>
        <row r="60">
          <cell r="B60">
            <v>37525</v>
          </cell>
          <cell r="C60">
            <v>0.63463857333248708</v>
          </cell>
        </row>
        <row r="61">
          <cell r="B61">
            <v>37526</v>
          </cell>
          <cell r="C61">
            <v>0.63399480124262986</v>
          </cell>
        </row>
        <row r="62">
          <cell r="B62">
            <v>37527</v>
          </cell>
          <cell r="C62">
            <v>0.63399480124262986</v>
          </cell>
        </row>
        <row r="63">
          <cell r="B63">
            <v>37528</v>
          </cell>
          <cell r="C63">
            <v>0.63399480124262986</v>
          </cell>
        </row>
        <row r="64">
          <cell r="B64">
            <v>37529</v>
          </cell>
          <cell r="C64">
            <v>0.63004032258064513</v>
          </cell>
        </row>
        <row r="65">
          <cell r="B65">
            <v>37530</v>
          </cell>
          <cell r="C65">
            <v>0.63243106501391355</v>
          </cell>
        </row>
        <row r="66">
          <cell r="B66">
            <v>37531</v>
          </cell>
          <cell r="C66">
            <v>0.63015943033587496</v>
          </cell>
        </row>
        <row r="67">
          <cell r="B67">
            <v>37532</v>
          </cell>
          <cell r="C67">
            <v>0.62814070351758788</v>
          </cell>
        </row>
        <row r="68">
          <cell r="B68">
            <v>37533</v>
          </cell>
          <cell r="C68">
            <v>0.63399480124262986</v>
          </cell>
        </row>
        <row r="69">
          <cell r="B69">
            <v>37534</v>
          </cell>
          <cell r="C69">
            <v>0.63399480124262986</v>
          </cell>
        </row>
        <row r="70">
          <cell r="B70">
            <v>37535</v>
          </cell>
          <cell r="C70">
            <v>0.63399480124262986</v>
          </cell>
        </row>
        <row r="71">
          <cell r="B71">
            <v>37536</v>
          </cell>
          <cell r="C71">
            <v>0.62703787308753445</v>
          </cell>
        </row>
        <row r="72">
          <cell r="B72">
            <v>37537</v>
          </cell>
          <cell r="C72">
            <v>0.62648790878336047</v>
          </cell>
        </row>
        <row r="73">
          <cell r="B73">
            <v>37538</v>
          </cell>
          <cell r="C73">
            <v>0.62578222778473092</v>
          </cell>
        </row>
        <row r="74">
          <cell r="B74">
            <v>37539</v>
          </cell>
          <cell r="C74">
            <v>0.6288517167651867</v>
          </cell>
        </row>
        <row r="75">
          <cell r="B75">
            <v>37540</v>
          </cell>
          <cell r="C75">
            <v>0.63015943033587496</v>
          </cell>
        </row>
        <row r="76">
          <cell r="B76">
            <v>37541</v>
          </cell>
          <cell r="C76">
            <v>0.63015943033587496</v>
          </cell>
        </row>
        <row r="77">
          <cell r="B77">
            <v>37542</v>
          </cell>
          <cell r="C77">
            <v>0.63015943033587496</v>
          </cell>
        </row>
        <row r="78">
          <cell r="B78">
            <v>37543</v>
          </cell>
          <cell r="C78">
            <v>0.63015943033587496</v>
          </cell>
        </row>
        <row r="79">
          <cell r="B79">
            <v>37544</v>
          </cell>
          <cell r="C79">
            <v>0.63047727129436981</v>
          </cell>
        </row>
        <row r="80">
          <cell r="B80">
            <v>37545</v>
          </cell>
          <cell r="C80">
            <v>0.63135298945640506</v>
          </cell>
        </row>
        <row r="81">
          <cell r="B81">
            <v>37546</v>
          </cell>
          <cell r="C81">
            <v>0.63653723742838964</v>
          </cell>
        </row>
        <row r="82">
          <cell r="B82">
            <v>37547</v>
          </cell>
          <cell r="C82">
            <v>0.63556628956400152</v>
          </cell>
        </row>
        <row r="83">
          <cell r="B83">
            <v>37548</v>
          </cell>
          <cell r="C83">
            <v>0.63556628956400152</v>
          </cell>
        </row>
        <row r="84">
          <cell r="B84">
            <v>37549</v>
          </cell>
          <cell r="C84">
            <v>0.63556628956400152</v>
          </cell>
        </row>
        <row r="85">
          <cell r="B85">
            <v>37550</v>
          </cell>
          <cell r="C85">
            <v>0.63967248768630469</v>
          </cell>
        </row>
        <row r="86">
          <cell r="B86">
            <v>37551</v>
          </cell>
          <cell r="C86">
            <v>0.63726739739994909</v>
          </cell>
        </row>
        <row r="87">
          <cell r="B87">
            <v>37552</v>
          </cell>
          <cell r="C87">
            <v>0.63848806027327287</v>
          </cell>
        </row>
        <row r="88">
          <cell r="B88">
            <v>37553</v>
          </cell>
          <cell r="C88">
            <v>0.63897763578274758</v>
          </cell>
        </row>
        <row r="89">
          <cell r="B89">
            <v>37554</v>
          </cell>
          <cell r="C89">
            <v>0.63791783618269959</v>
          </cell>
        </row>
        <row r="90">
          <cell r="B90">
            <v>37555</v>
          </cell>
          <cell r="C90">
            <v>0.63791783618269959</v>
          </cell>
        </row>
        <row r="91">
          <cell r="B91">
            <v>37556</v>
          </cell>
          <cell r="C91">
            <v>0.63791783618269959</v>
          </cell>
        </row>
        <row r="92">
          <cell r="B92">
            <v>37557</v>
          </cell>
          <cell r="C92">
            <v>0.64172495668356544</v>
          </cell>
        </row>
        <row r="93">
          <cell r="B93">
            <v>37558</v>
          </cell>
          <cell r="C93">
            <v>0.63991809048441806</v>
          </cell>
        </row>
        <row r="94">
          <cell r="B94">
            <v>37559</v>
          </cell>
          <cell r="C94">
            <v>0.63852882957665535</v>
          </cell>
        </row>
        <row r="95">
          <cell r="B95">
            <v>37560</v>
          </cell>
          <cell r="C95">
            <v>0.6420545746388443</v>
          </cell>
        </row>
        <row r="96">
          <cell r="B96">
            <v>37561</v>
          </cell>
          <cell r="C96">
            <v>0.63791783618269959</v>
          </cell>
        </row>
        <row r="97">
          <cell r="B97">
            <v>37562</v>
          </cell>
          <cell r="C97">
            <v>0.63791783618269959</v>
          </cell>
        </row>
        <row r="98">
          <cell r="B98">
            <v>37563</v>
          </cell>
          <cell r="C98">
            <v>0.63791783618269959</v>
          </cell>
        </row>
        <row r="99">
          <cell r="B99">
            <v>37564</v>
          </cell>
          <cell r="C99">
            <v>0.64337643955478352</v>
          </cell>
        </row>
        <row r="100">
          <cell r="B100">
            <v>37565</v>
          </cell>
          <cell r="C100">
            <v>0.64238453138048435</v>
          </cell>
        </row>
        <row r="101">
          <cell r="B101">
            <v>37566</v>
          </cell>
          <cell r="C101">
            <v>0.64358347277641903</v>
          </cell>
        </row>
        <row r="102">
          <cell r="B102">
            <v>37567</v>
          </cell>
          <cell r="C102">
            <v>0.64226075786769432</v>
          </cell>
        </row>
        <row r="103">
          <cell r="B103">
            <v>37568</v>
          </cell>
          <cell r="C103">
            <v>0.6391818472355385</v>
          </cell>
        </row>
        <row r="104">
          <cell r="B104">
            <v>37569</v>
          </cell>
          <cell r="C104">
            <v>0.6391818472355385</v>
          </cell>
        </row>
        <row r="105">
          <cell r="B105">
            <v>37570</v>
          </cell>
          <cell r="C105">
            <v>0.6391818472355385</v>
          </cell>
        </row>
        <row r="106">
          <cell r="B106">
            <v>37571</v>
          </cell>
          <cell r="C106">
            <v>0.6391818472355385</v>
          </cell>
        </row>
        <row r="107">
          <cell r="B107">
            <v>37572</v>
          </cell>
          <cell r="C107">
            <v>0.6338742393509128</v>
          </cell>
        </row>
        <row r="108">
          <cell r="B108">
            <v>37573</v>
          </cell>
          <cell r="C108">
            <v>0.63500127000254003</v>
          </cell>
        </row>
        <row r="109">
          <cell r="B109">
            <v>37574</v>
          </cell>
          <cell r="C109">
            <v>0.63492063492063489</v>
          </cell>
        </row>
        <row r="110">
          <cell r="B110">
            <v>37575</v>
          </cell>
          <cell r="C110">
            <v>0.63119358707315532</v>
          </cell>
        </row>
        <row r="111">
          <cell r="B111">
            <v>37576</v>
          </cell>
          <cell r="C111">
            <v>0.63119358707315532</v>
          </cell>
        </row>
        <row r="112">
          <cell r="B112">
            <v>37577</v>
          </cell>
          <cell r="C112">
            <v>0.63119358707315532</v>
          </cell>
        </row>
        <row r="113">
          <cell r="B113">
            <v>37578</v>
          </cell>
          <cell r="C113">
            <v>0.62873310279786232</v>
          </cell>
        </row>
        <row r="114">
          <cell r="B114">
            <v>37579</v>
          </cell>
          <cell r="C114">
            <v>0.63115374905326938</v>
          </cell>
        </row>
        <row r="115">
          <cell r="B115">
            <v>37580</v>
          </cell>
          <cell r="C115">
            <v>0.63059654433093704</v>
          </cell>
        </row>
        <row r="116">
          <cell r="B116">
            <v>37581</v>
          </cell>
          <cell r="C116">
            <v>0.63379389022689814</v>
          </cell>
        </row>
        <row r="117">
          <cell r="B117">
            <v>37582</v>
          </cell>
          <cell r="C117">
            <v>0.63367340472720357</v>
          </cell>
        </row>
        <row r="118">
          <cell r="B118">
            <v>37583</v>
          </cell>
          <cell r="C118">
            <v>0.63367340472720357</v>
          </cell>
        </row>
        <row r="119">
          <cell r="B119">
            <v>37584</v>
          </cell>
          <cell r="C119">
            <v>0.63367340472720357</v>
          </cell>
        </row>
        <row r="120">
          <cell r="B120">
            <v>37585</v>
          </cell>
          <cell r="C120">
            <v>0.63544512931308372</v>
          </cell>
        </row>
        <row r="121">
          <cell r="B121">
            <v>37586</v>
          </cell>
          <cell r="C121">
            <v>0.63463857333248708</v>
          </cell>
        </row>
        <row r="122">
          <cell r="B122">
            <v>37587</v>
          </cell>
          <cell r="C122">
            <v>0.63576832602199762</v>
          </cell>
        </row>
        <row r="123">
          <cell r="B123">
            <v>37588</v>
          </cell>
          <cell r="C123">
            <v>0.63576832602199762</v>
          </cell>
        </row>
        <row r="124">
          <cell r="B124">
            <v>37589</v>
          </cell>
          <cell r="C124">
            <v>0.63576832602199762</v>
          </cell>
        </row>
        <row r="125">
          <cell r="B125">
            <v>37590</v>
          </cell>
          <cell r="C125">
            <v>0.63576832602199762</v>
          </cell>
        </row>
        <row r="126">
          <cell r="B126">
            <v>37591</v>
          </cell>
          <cell r="C126">
            <v>0.63576832602199762</v>
          </cell>
        </row>
        <row r="127">
          <cell r="B127">
            <v>37592</v>
          </cell>
          <cell r="C127">
            <v>0.64254963695945511</v>
          </cell>
        </row>
        <row r="128">
          <cell r="B128">
            <v>37593</v>
          </cell>
          <cell r="C128">
            <v>0.64226075786769432</v>
          </cell>
        </row>
        <row r="129">
          <cell r="B129">
            <v>37594</v>
          </cell>
          <cell r="C129">
            <v>0.64098455227229023</v>
          </cell>
        </row>
        <row r="130">
          <cell r="B130">
            <v>37595</v>
          </cell>
          <cell r="C130">
            <v>0.64040986231187957</v>
          </cell>
        </row>
        <row r="131">
          <cell r="B131">
            <v>37596</v>
          </cell>
          <cell r="C131">
            <v>0.63869195886823782</v>
          </cell>
        </row>
        <row r="132">
          <cell r="B132">
            <v>37597</v>
          </cell>
          <cell r="C132">
            <v>0.63869195886823782</v>
          </cell>
        </row>
        <row r="133">
          <cell r="B133">
            <v>37598</v>
          </cell>
          <cell r="C133">
            <v>0.63869195886823782</v>
          </cell>
        </row>
        <row r="134">
          <cell r="B134">
            <v>37599</v>
          </cell>
          <cell r="C134">
            <v>0.64</v>
          </cell>
        </row>
        <row r="135">
          <cell r="B135">
            <v>37600</v>
          </cell>
          <cell r="C135">
            <v>0.64077918749199025</v>
          </cell>
        </row>
        <row r="136">
          <cell r="B136">
            <v>37601</v>
          </cell>
          <cell r="C136">
            <v>0.64283877603497042</v>
          </cell>
        </row>
        <row r="137">
          <cell r="B137">
            <v>37602</v>
          </cell>
          <cell r="C137">
            <v>0.64333504889346371</v>
          </cell>
        </row>
        <row r="138">
          <cell r="B138">
            <v>37603</v>
          </cell>
          <cell r="C138">
            <v>0.64065603177653918</v>
          </cell>
        </row>
        <row r="139">
          <cell r="B139">
            <v>37604</v>
          </cell>
          <cell r="C139">
            <v>0.64065603177653918</v>
          </cell>
        </row>
        <row r="140">
          <cell r="B140">
            <v>37605</v>
          </cell>
          <cell r="C140">
            <v>0.64065603177653918</v>
          </cell>
        </row>
        <row r="141">
          <cell r="B141">
            <v>37606</v>
          </cell>
          <cell r="C141">
            <v>0.64053292339226242</v>
          </cell>
        </row>
        <row r="142">
          <cell r="B142">
            <v>37607</v>
          </cell>
          <cell r="C142">
            <v>0.64566115702479343</v>
          </cell>
        </row>
        <row r="143">
          <cell r="B143">
            <v>37608</v>
          </cell>
          <cell r="C143">
            <v>0.64424687540265424</v>
          </cell>
        </row>
        <row r="144">
          <cell r="B144">
            <v>37609</v>
          </cell>
          <cell r="C144">
            <v>0.64395646854272648</v>
          </cell>
        </row>
        <row r="145">
          <cell r="B145">
            <v>37610</v>
          </cell>
          <cell r="C145">
            <v>0.64528618442279151</v>
          </cell>
        </row>
        <row r="146">
          <cell r="B146">
            <v>37611</v>
          </cell>
          <cell r="C146">
            <v>0.64528618442279151</v>
          </cell>
        </row>
        <row r="147">
          <cell r="B147">
            <v>37612</v>
          </cell>
          <cell r="C147">
            <v>0.64528618442279151</v>
          </cell>
        </row>
        <row r="148">
          <cell r="B148">
            <v>37613</v>
          </cell>
          <cell r="C148">
            <v>0.64428838348044581</v>
          </cell>
        </row>
        <row r="149">
          <cell r="B149">
            <v>37614</v>
          </cell>
          <cell r="C149">
            <v>0.64428838348044581</v>
          </cell>
        </row>
        <row r="150">
          <cell r="B150">
            <v>37615</v>
          </cell>
          <cell r="C150">
            <v>0.64428838348044581</v>
          </cell>
        </row>
        <row r="151">
          <cell r="B151">
            <v>37616</v>
          </cell>
          <cell r="C151">
            <v>0.64428838348044581</v>
          </cell>
        </row>
        <row r="152">
          <cell r="B152">
            <v>37617</v>
          </cell>
          <cell r="C152">
            <v>0.63714558776680474</v>
          </cell>
        </row>
        <row r="153">
          <cell r="B153">
            <v>37618</v>
          </cell>
          <cell r="C153">
            <v>0.63714558776680474</v>
          </cell>
        </row>
        <row r="154">
          <cell r="B154">
            <v>37619</v>
          </cell>
          <cell r="C154">
            <v>0.63714558776680474</v>
          </cell>
        </row>
        <row r="155">
          <cell r="B155">
            <v>37620</v>
          </cell>
          <cell r="C155">
            <v>0.63714558776680474</v>
          </cell>
        </row>
        <row r="156">
          <cell r="B156">
            <v>37621</v>
          </cell>
          <cell r="C156">
            <v>0.6338742393509128</v>
          </cell>
        </row>
        <row r="157">
          <cell r="B157">
            <v>37622</v>
          </cell>
          <cell r="C157">
            <v>0.6338742393509128</v>
          </cell>
        </row>
        <row r="158">
          <cell r="B158">
            <v>37623</v>
          </cell>
          <cell r="C158">
            <v>0.63808065339458908</v>
          </cell>
        </row>
        <row r="159">
          <cell r="B159">
            <v>37624</v>
          </cell>
          <cell r="C159">
            <v>0.6391818472355385</v>
          </cell>
        </row>
        <row r="160">
          <cell r="B160">
            <v>37625</v>
          </cell>
          <cell r="C160">
            <v>0.6391818472355385</v>
          </cell>
        </row>
        <row r="161">
          <cell r="B161">
            <v>37626</v>
          </cell>
          <cell r="C161">
            <v>0.6391818472355385</v>
          </cell>
        </row>
        <row r="162">
          <cell r="B162">
            <v>37627</v>
          </cell>
          <cell r="C162">
            <v>0.64131340986340024</v>
          </cell>
        </row>
        <row r="163">
          <cell r="B163">
            <v>37628</v>
          </cell>
          <cell r="C163">
            <v>0.64</v>
          </cell>
        </row>
        <row r="164">
          <cell r="B164">
            <v>37629</v>
          </cell>
          <cell r="C164">
            <v>0.64036885245901631</v>
          </cell>
        </row>
        <row r="165">
          <cell r="B165">
            <v>37630</v>
          </cell>
          <cell r="C165">
            <v>0.64457908985432522</v>
          </cell>
        </row>
        <row r="166">
          <cell r="B166">
            <v>37631</v>
          </cell>
          <cell r="C166">
            <v>0.64708166170570725</v>
          </cell>
        </row>
        <row r="167">
          <cell r="B167">
            <v>37632</v>
          </cell>
          <cell r="C167">
            <v>0.64708166170570725</v>
          </cell>
        </row>
        <row r="168">
          <cell r="B168">
            <v>37633</v>
          </cell>
          <cell r="C168">
            <v>0.64708166170570725</v>
          </cell>
        </row>
        <row r="169">
          <cell r="B169">
            <v>37634</v>
          </cell>
          <cell r="C169">
            <v>0.6487187804086928</v>
          </cell>
        </row>
        <row r="170">
          <cell r="B170">
            <v>37635</v>
          </cell>
          <cell r="C170">
            <v>0.64909775412177073</v>
          </cell>
        </row>
        <row r="171">
          <cell r="B171">
            <v>37636</v>
          </cell>
          <cell r="C171">
            <v>0.65070275897969809</v>
          </cell>
        </row>
        <row r="172">
          <cell r="B172">
            <v>37637</v>
          </cell>
          <cell r="C172">
            <v>0.6516356053694774</v>
          </cell>
        </row>
        <row r="173">
          <cell r="B173">
            <v>37638</v>
          </cell>
          <cell r="C173">
            <v>0.65133850061877152</v>
          </cell>
        </row>
        <row r="174">
          <cell r="B174">
            <v>37639</v>
          </cell>
          <cell r="C174">
            <v>0.65133850061877152</v>
          </cell>
        </row>
        <row r="175">
          <cell r="B175">
            <v>37640</v>
          </cell>
          <cell r="C175">
            <v>0.65133850061877152</v>
          </cell>
        </row>
        <row r="176">
          <cell r="B176">
            <v>37641</v>
          </cell>
          <cell r="C176">
            <v>0.65133850061877152</v>
          </cell>
        </row>
        <row r="177">
          <cell r="B177">
            <v>37642</v>
          </cell>
          <cell r="C177">
            <v>0.65121125293045057</v>
          </cell>
        </row>
        <row r="178">
          <cell r="B178">
            <v>37643</v>
          </cell>
          <cell r="C178">
            <v>0.65265631118652923</v>
          </cell>
        </row>
        <row r="179">
          <cell r="B179">
            <v>37644</v>
          </cell>
          <cell r="C179">
            <v>0.65295461965393398</v>
          </cell>
        </row>
        <row r="180">
          <cell r="B180">
            <v>37645</v>
          </cell>
          <cell r="C180">
            <v>0.65573770491803285</v>
          </cell>
        </row>
        <row r="181">
          <cell r="B181">
            <v>37646</v>
          </cell>
          <cell r="C181">
            <v>0.65573770491803285</v>
          </cell>
        </row>
        <row r="182">
          <cell r="B182">
            <v>37647</v>
          </cell>
          <cell r="C182">
            <v>0.6585879873551107</v>
          </cell>
        </row>
        <row r="183">
          <cell r="B183">
            <v>37648</v>
          </cell>
          <cell r="C183">
            <v>0.65586672788089462</v>
          </cell>
        </row>
        <row r="184">
          <cell r="B184">
            <v>37649</v>
          </cell>
          <cell r="C184">
            <v>0.65427898455901601</v>
          </cell>
        </row>
        <row r="185">
          <cell r="B185">
            <v>37650</v>
          </cell>
          <cell r="C185">
            <v>0.65690074229783879</v>
          </cell>
        </row>
        <row r="186">
          <cell r="B186">
            <v>37651</v>
          </cell>
          <cell r="C186">
            <v>0.65690074229783879</v>
          </cell>
        </row>
        <row r="187">
          <cell r="B187">
            <v>37652</v>
          </cell>
          <cell r="C187">
            <v>0.65724613867893522</v>
          </cell>
        </row>
        <row r="188">
          <cell r="B188">
            <v>37653</v>
          </cell>
          <cell r="C188">
            <v>0.65724613867893522</v>
          </cell>
        </row>
        <row r="189">
          <cell r="B189">
            <v>37654</v>
          </cell>
          <cell r="C189">
            <v>0.65724613867893522</v>
          </cell>
        </row>
        <row r="190">
          <cell r="B190">
            <v>37655</v>
          </cell>
          <cell r="C190">
            <v>0.65919578114700073</v>
          </cell>
        </row>
        <row r="191">
          <cell r="B191">
            <v>37656</v>
          </cell>
          <cell r="C191">
            <v>0.66019673862811123</v>
          </cell>
        </row>
        <row r="192">
          <cell r="B192">
            <v>37657</v>
          </cell>
          <cell r="C192">
            <v>0.65737575598211928</v>
          </cell>
        </row>
        <row r="193">
          <cell r="B193">
            <v>37658</v>
          </cell>
          <cell r="C193">
            <v>0.65910888478776686</v>
          </cell>
        </row>
        <row r="194">
          <cell r="B194">
            <v>37659</v>
          </cell>
          <cell r="C194">
            <v>0.65759189846781085</v>
          </cell>
        </row>
        <row r="195">
          <cell r="B195">
            <v>37660</v>
          </cell>
          <cell r="C195">
            <v>0.65759189846781085</v>
          </cell>
        </row>
        <row r="196">
          <cell r="B196">
            <v>37661</v>
          </cell>
          <cell r="C196">
            <v>0.65759189846781085</v>
          </cell>
        </row>
        <row r="197">
          <cell r="B197">
            <v>37662</v>
          </cell>
          <cell r="C197">
            <v>0.65372295221285215</v>
          </cell>
        </row>
        <row r="198">
          <cell r="B198">
            <v>37663</v>
          </cell>
          <cell r="C198">
            <v>0.65393669892754391</v>
          </cell>
        </row>
        <row r="199">
          <cell r="B199">
            <v>37664</v>
          </cell>
          <cell r="C199">
            <v>0.65393669892754391</v>
          </cell>
        </row>
        <row r="200">
          <cell r="B200">
            <v>37665</v>
          </cell>
          <cell r="C200">
            <v>0.65893516078017922</v>
          </cell>
        </row>
        <row r="201">
          <cell r="B201">
            <v>37666</v>
          </cell>
          <cell r="C201">
            <v>0.65655570875188762</v>
          </cell>
        </row>
        <row r="202">
          <cell r="B202">
            <v>37667</v>
          </cell>
          <cell r="C202">
            <v>0.65655570875188762</v>
          </cell>
        </row>
        <row r="203">
          <cell r="B203">
            <v>37668</v>
          </cell>
          <cell r="C203">
            <v>0.65655570875188762</v>
          </cell>
        </row>
        <row r="204">
          <cell r="B204">
            <v>37669</v>
          </cell>
          <cell r="C204">
            <v>0.65655570875188762</v>
          </cell>
        </row>
        <row r="205">
          <cell r="B205">
            <v>37670</v>
          </cell>
          <cell r="C205">
            <v>0.65919578114700073</v>
          </cell>
        </row>
        <row r="206">
          <cell r="B206">
            <v>37671</v>
          </cell>
          <cell r="C206">
            <v>0.6609822195782934</v>
          </cell>
        </row>
        <row r="207">
          <cell r="B207">
            <v>37672</v>
          </cell>
          <cell r="C207">
            <v>0.66445182724252494</v>
          </cell>
        </row>
        <row r="208">
          <cell r="B208">
            <v>37673</v>
          </cell>
          <cell r="C208">
            <v>0.66445182724252494</v>
          </cell>
        </row>
        <row r="209">
          <cell r="B209">
            <v>37674</v>
          </cell>
          <cell r="C209">
            <v>0.66445182724252494</v>
          </cell>
        </row>
        <row r="210">
          <cell r="B210">
            <v>37675</v>
          </cell>
          <cell r="C210">
            <v>0.66445182724252494</v>
          </cell>
        </row>
        <row r="211">
          <cell r="B211">
            <v>37676</v>
          </cell>
          <cell r="C211">
            <v>0.67033114358493096</v>
          </cell>
        </row>
        <row r="212">
          <cell r="B212">
            <v>37677</v>
          </cell>
          <cell r="C212">
            <v>0.66912010705921721</v>
          </cell>
        </row>
        <row r="213">
          <cell r="B213">
            <v>37678</v>
          </cell>
          <cell r="C213">
            <v>0.66889632107023411</v>
          </cell>
        </row>
        <row r="214">
          <cell r="B214">
            <v>37679</v>
          </cell>
          <cell r="C214">
            <v>0.6694336591243808</v>
          </cell>
        </row>
        <row r="215">
          <cell r="B215">
            <v>37680</v>
          </cell>
          <cell r="C215">
            <v>0.67385444743935308</v>
          </cell>
        </row>
        <row r="216">
          <cell r="B216">
            <v>37681</v>
          </cell>
          <cell r="C216">
            <v>0.67385444743935308</v>
          </cell>
        </row>
        <row r="217">
          <cell r="B217">
            <v>37682</v>
          </cell>
          <cell r="C217">
            <v>0.67385444743935308</v>
          </cell>
        </row>
        <row r="218">
          <cell r="B218">
            <v>37683</v>
          </cell>
          <cell r="C218">
            <v>0.67403612833647886</v>
          </cell>
        </row>
        <row r="219">
          <cell r="B219">
            <v>37684</v>
          </cell>
          <cell r="C219">
            <v>0.67622396537733298</v>
          </cell>
        </row>
        <row r="220">
          <cell r="B220">
            <v>37685</v>
          </cell>
          <cell r="C220">
            <v>0.68078153720471102</v>
          </cell>
        </row>
        <row r="221">
          <cell r="B221">
            <v>37686</v>
          </cell>
          <cell r="C221">
            <v>0.67999456004351966</v>
          </cell>
        </row>
        <row r="222">
          <cell r="B222">
            <v>37687</v>
          </cell>
          <cell r="C222">
            <v>0.68240753377917296</v>
          </cell>
        </row>
        <row r="223">
          <cell r="B223">
            <v>37688</v>
          </cell>
          <cell r="C223">
            <v>0.68240753377917296</v>
          </cell>
        </row>
        <row r="224">
          <cell r="B224">
            <v>37689</v>
          </cell>
          <cell r="C224">
            <v>0.68250068250068252</v>
          </cell>
        </row>
        <row r="225">
          <cell r="B225">
            <v>37690</v>
          </cell>
          <cell r="C225">
            <v>0.6793939805693322</v>
          </cell>
        </row>
        <row r="226">
          <cell r="B226">
            <v>37691</v>
          </cell>
          <cell r="C226">
            <v>0.67801206861482133</v>
          </cell>
        </row>
        <row r="227">
          <cell r="B227">
            <v>37692</v>
          </cell>
          <cell r="C227">
            <v>0.67380904251735063</v>
          </cell>
        </row>
        <row r="228">
          <cell r="B228">
            <v>37693</v>
          </cell>
          <cell r="C228">
            <v>0.67879446103719787</v>
          </cell>
        </row>
        <row r="229">
          <cell r="B229">
            <v>37694</v>
          </cell>
          <cell r="C229">
            <v>0.67879446103719787</v>
          </cell>
        </row>
        <row r="230">
          <cell r="B230">
            <v>37695</v>
          </cell>
          <cell r="C230">
            <v>0.67879446103719787</v>
          </cell>
        </row>
        <row r="231">
          <cell r="B231">
            <v>37696</v>
          </cell>
          <cell r="C231">
            <v>0.67879446103719787</v>
          </cell>
        </row>
        <row r="232">
          <cell r="B232">
            <v>37697</v>
          </cell>
          <cell r="C232">
            <v>0.67563002499831093</v>
          </cell>
        </row>
        <row r="233">
          <cell r="B233">
            <v>37698</v>
          </cell>
          <cell r="C233">
            <v>0.67824199674443841</v>
          </cell>
        </row>
        <row r="234">
          <cell r="B234">
            <v>37699</v>
          </cell>
          <cell r="C234">
            <v>0.67453625632377745</v>
          </cell>
        </row>
        <row r="235">
          <cell r="B235">
            <v>37700</v>
          </cell>
          <cell r="C235">
            <v>0.67512827437213063</v>
          </cell>
        </row>
        <row r="236">
          <cell r="B236">
            <v>37701</v>
          </cell>
          <cell r="C236">
            <v>0.66916488222698078</v>
          </cell>
        </row>
        <row r="237">
          <cell r="B237">
            <v>37702</v>
          </cell>
          <cell r="C237">
            <v>0.66916488222698078</v>
          </cell>
        </row>
        <row r="238">
          <cell r="B238">
            <v>37703</v>
          </cell>
          <cell r="C238">
            <v>0.66916488222698078</v>
          </cell>
        </row>
        <row r="239">
          <cell r="B239">
            <v>37704</v>
          </cell>
          <cell r="C239">
            <v>0.67563002499831093</v>
          </cell>
        </row>
        <row r="240">
          <cell r="B240">
            <v>37705</v>
          </cell>
          <cell r="C240">
            <v>0.6775067750677507</v>
          </cell>
        </row>
        <row r="241">
          <cell r="B241">
            <v>37706</v>
          </cell>
          <cell r="C241">
            <v>0.68064252654505852</v>
          </cell>
        </row>
        <row r="242">
          <cell r="B242">
            <v>37707</v>
          </cell>
          <cell r="C242">
            <v>0.68362045392398141</v>
          </cell>
        </row>
        <row r="243">
          <cell r="B243">
            <v>37708</v>
          </cell>
          <cell r="C243">
            <v>0.67934782608695654</v>
          </cell>
        </row>
        <row r="244">
          <cell r="B244">
            <v>37709</v>
          </cell>
          <cell r="C244">
            <v>0.67934782608695654</v>
          </cell>
        </row>
        <row r="245">
          <cell r="B245">
            <v>37710</v>
          </cell>
          <cell r="C245">
            <v>0.67934782608695654</v>
          </cell>
        </row>
        <row r="246">
          <cell r="B246">
            <v>37711</v>
          </cell>
          <cell r="C246">
            <v>0.68129172911840852</v>
          </cell>
        </row>
        <row r="247">
          <cell r="B247">
            <v>37712</v>
          </cell>
          <cell r="C247">
            <v>0.67842605156037994</v>
          </cell>
        </row>
        <row r="248">
          <cell r="B248">
            <v>37713</v>
          </cell>
          <cell r="C248">
            <v>0.68027210884353739</v>
          </cell>
        </row>
        <row r="249">
          <cell r="B249">
            <v>37714</v>
          </cell>
          <cell r="C249">
            <v>0.67865626060400408</v>
          </cell>
        </row>
        <row r="250">
          <cell r="B250">
            <v>37715</v>
          </cell>
          <cell r="C250">
            <v>0.67953248165262303</v>
          </cell>
        </row>
        <row r="251">
          <cell r="B251">
            <v>37716</v>
          </cell>
          <cell r="C251">
            <v>0.67953248165262303</v>
          </cell>
        </row>
        <row r="252">
          <cell r="B252">
            <v>37717</v>
          </cell>
          <cell r="C252">
            <v>0.67953248165262303</v>
          </cell>
        </row>
        <row r="253">
          <cell r="B253">
            <v>37718</v>
          </cell>
          <cell r="C253">
            <v>0.67636117686844777</v>
          </cell>
        </row>
        <row r="254">
          <cell r="B254">
            <v>37719</v>
          </cell>
          <cell r="C254">
            <v>0.68133814812291338</v>
          </cell>
        </row>
        <row r="255">
          <cell r="B255">
            <v>37720</v>
          </cell>
          <cell r="C255">
            <v>0.68166325835037489</v>
          </cell>
        </row>
        <row r="256">
          <cell r="B256">
            <v>37721</v>
          </cell>
          <cell r="C256">
            <v>0.68789984178303643</v>
          </cell>
        </row>
        <row r="257">
          <cell r="B257">
            <v>37722</v>
          </cell>
          <cell r="C257">
            <v>0.68799449604403162</v>
          </cell>
        </row>
        <row r="258">
          <cell r="B258">
            <v>37723</v>
          </cell>
          <cell r="C258">
            <v>0.68799449604403162</v>
          </cell>
        </row>
        <row r="259">
          <cell r="B259">
            <v>37724</v>
          </cell>
          <cell r="C259">
            <v>0.68799449604403162</v>
          </cell>
        </row>
        <row r="260">
          <cell r="B260">
            <v>37725</v>
          </cell>
          <cell r="C260">
            <v>0.68789984178303643</v>
          </cell>
        </row>
        <row r="261">
          <cell r="B261">
            <v>37726</v>
          </cell>
          <cell r="C261">
            <v>0.68975031038763968</v>
          </cell>
        </row>
        <row r="262">
          <cell r="B262">
            <v>37727</v>
          </cell>
          <cell r="C262">
            <v>0.68766332003850916</v>
          </cell>
        </row>
        <row r="263">
          <cell r="B263">
            <v>37728</v>
          </cell>
          <cell r="C263">
            <v>0.68884755803540676</v>
          </cell>
        </row>
        <row r="264">
          <cell r="B264">
            <v>37729</v>
          </cell>
          <cell r="C264">
            <v>0.68884755803540676</v>
          </cell>
        </row>
        <row r="265">
          <cell r="B265">
            <v>37730</v>
          </cell>
          <cell r="C265">
            <v>0.68884755803540676</v>
          </cell>
        </row>
        <row r="266">
          <cell r="B266">
            <v>37731</v>
          </cell>
          <cell r="C266">
            <v>0.68884755803540676</v>
          </cell>
        </row>
        <row r="267">
          <cell r="B267">
            <v>37732</v>
          </cell>
          <cell r="C267">
            <v>0.68761603520594106</v>
          </cell>
        </row>
        <row r="268">
          <cell r="B268">
            <v>37733</v>
          </cell>
          <cell r="C268">
            <v>0.69089401685781404</v>
          </cell>
        </row>
        <row r="269">
          <cell r="B269">
            <v>37734</v>
          </cell>
          <cell r="C269">
            <v>0.68908489525909589</v>
          </cell>
        </row>
        <row r="270">
          <cell r="B270">
            <v>37735</v>
          </cell>
          <cell r="C270">
            <v>0.68709633090559297</v>
          </cell>
        </row>
        <row r="271">
          <cell r="B271">
            <v>37736</v>
          </cell>
          <cell r="C271">
            <v>0.69056004419584283</v>
          </cell>
        </row>
        <row r="272">
          <cell r="B272">
            <v>37737</v>
          </cell>
          <cell r="C272">
            <v>0.69056004419584283</v>
          </cell>
        </row>
        <row r="273">
          <cell r="B273">
            <v>37738</v>
          </cell>
          <cell r="C273">
            <v>0.69056004419584283</v>
          </cell>
        </row>
        <row r="274">
          <cell r="B274">
            <v>37739</v>
          </cell>
          <cell r="C274">
            <v>0.69056004419584283</v>
          </cell>
        </row>
        <row r="275">
          <cell r="B275">
            <v>37740</v>
          </cell>
          <cell r="C275">
            <v>0.69056004419584283</v>
          </cell>
        </row>
        <row r="276">
          <cell r="B276">
            <v>37741</v>
          </cell>
          <cell r="C276">
            <v>0.69304872132510909</v>
          </cell>
        </row>
        <row r="277">
          <cell r="B277">
            <v>37742</v>
          </cell>
          <cell r="C277">
            <v>0.69304872132510909</v>
          </cell>
        </row>
        <row r="278">
          <cell r="B278">
            <v>37743</v>
          </cell>
          <cell r="C278">
            <v>0.69764197014092366</v>
          </cell>
        </row>
        <row r="279">
          <cell r="B279">
            <v>37744</v>
          </cell>
          <cell r="C279">
            <v>0.69764197014092366</v>
          </cell>
        </row>
        <row r="280">
          <cell r="B280">
            <v>37745</v>
          </cell>
          <cell r="C280">
            <v>0.70437416355568083</v>
          </cell>
        </row>
        <row r="281">
          <cell r="B281">
            <v>37746</v>
          </cell>
          <cell r="C281">
            <v>0.70472163495419304</v>
          </cell>
        </row>
        <row r="282">
          <cell r="B282">
            <v>37747</v>
          </cell>
          <cell r="C282">
            <v>0.70472163495419304</v>
          </cell>
        </row>
        <row r="283">
          <cell r="B283">
            <v>37748</v>
          </cell>
          <cell r="C283">
            <v>0.70816514411160691</v>
          </cell>
        </row>
        <row r="284">
          <cell r="B284">
            <v>37749</v>
          </cell>
          <cell r="C284">
            <v>0.71823601235365941</v>
          </cell>
        </row>
        <row r="285">
          <cell r="B285">
            <v>37750</v>
          </cell>
          <cell r="C285">
            <v>0.71561471303850011</v>
          </cell>
        </row>
        <row r="286">
          <cell r="B286">
            <v>37751</v>
          </cell>
          <cell r="C286">
            <v>0.71561471303850011</v>
          </cell>
        </row>
        <row r="287">
          <cell r="B287">
            <v>37752</v>
          </cell>
          <cell r="C287">
            <v>0.71561471303850011</v>
          </cell>
        </row>
        <row r="288">
          <cell r="B288">
            <v>37753</v>
          </cell>
          <cell r="C288">
            <v>0.7180297264306742</v>
          </cell>
        </row>
        <row r="289">
          <cell r="B289">
            <v>37754</v>
          </cell>
          <cell r="C289">
            <v>0.7180297264306742</v>
          </cell>
        </row>
        <row r="290">
          <cell r="B290">
            <v>37755</v>
          </cell>
          <cell r="C290">
            <v>0.71921749136939006</v>
          </cell>
        </row>
        <row r="291">
          <cell r="B291">
            <v>37756</v>
          </cell>
          <cell r="C291">
            <v>0.72087658592848902</v>
          </cell>
        </row>
        <row r="292">
          <cell r="B292">
            <v>37757</v>
          </cell>
          <cell r="C292">
            <v>0.72780203784570596</v>
          </cell>
        </row>
        <row r="293">
          <cell r="B293">
            <v>37758</v>
          </cell>
          <cell r="C293">
            <v>0.72780203784570596</v>
          </cell>
        </row>
        <row r="294">
          <cell r="B294">
            <v>37759</v>
          </cell>
          <cell r="C294">
            <v>0.72780203784570596</v>
          </cell>
        </row>
        <row r="295">
          <cell r="B295">
            <v>37760</v>
          </cell>
          <cell r="C295">
            <v>0.7327617791455997</v>
          </cell>
        </row>
        <row r="296">
          <cell r="B296">
            <v>37761</v>
          </cell>
          <cell r="C296">
            <v>0.7327617791455997</v>
          </cell>
        </row>
        <row r="297">
          <cell r="B297">
            <v>37762</v>
          </cell>
          <cell r="C297">
            <v>0.7327617791455997</v>
          </cell>
        </row>
        <row r="298">
          <cell r="B298">
            <v>37763</v>
          </cell>
          <cell r="C298">
            <v>0.74035685200266532</v>
          </cell>
        </row>
        <row r="299">
          <cell r="B299">
            <v>37764</v>
          </cell>
          <cell r="C299">
            <v>0.74019245003700962</v>
          </cell>
        </row>
        <row r="300">
          <cell r="B300">
            <v>37765</v>
          </cell>
          <cell r="C300">
            <v>0.74019245003700962</v>
          </cell>
        </row>
        <row r="301">
          <cell r="B301">
            <v>37766</v>
          </cell>
          <cell r="C301">
            <v>0.74019245003700962</v>
          </cell>
        </row>
        <row r="302">
          <cell r="B302">
            <v>37767</v>
          </cell>
          <cell r="C302">
            <v>0.74019245003700962</v>
          </cell>
        </row>
        <row r="303">
          <cell r="B303">
            <v>37768</v>
          </cell>
          <cell r="C303">
            <v>0.72759022118742722</v>
          </cell>
        </row>
        <row r="304">
          <cell r="B304">
            <v>37769</v>
          </cell>
          <cell r="C304">
            <v>0.72759022118742722</v>
          </cell>
        </row>
        <row r="305">
          <cell r="B305">
            <v>37770</v>
          </cell>
          <cell r="C305">
            <v>0.72621641249092228</v>
          </cell>
        </row>
        <row r="306">
          <cell r="B306">
            <v>37771</v>
          </cell>
          <cell r="C306">
            <v>0.72176109707686753</v>
          </cell>
        </row>
        <row r="307">
          <cell r="B307">
            <v>37772</v>
          </cell>
          <cell r="C307">
            <v>0.72176109707686753</v>
          </cell>
        </row>
        <row r="308">
          <cell r="B308">
            <v>37773</v>
          </cell>
          <cell r="C308">
            <v>0.72176109707686753</v>
          </cell>
        </row>
        <row r="309">
          <cell r="B309">
            <v>37774</v>
          </cell>
          <cell r="C309">
            <v>0.73072707343807086</v>
          </cell>
        </row>
        <row r="310">
          <cell r="B310">
            <v>37775</v>
          </cell>
          <cell r="C310">
            <v>0.73072707343807086</v>
          </cell>
        </row>
        <row r="311">
          <cell r="B311">
            <v>37776</v>
          </cell>
          <cell r="C311">
            <v>0.73019350127783866</v>
          </cell>
        </row>
        <row r="312">
          <cell r="B312">
            <v>37777</v>
          </cell>
          <cell r="C312">
            <v>0.73243975683000073</v>
          </cell>
        </row>
        <row r="313">
          <cell r="B313">
            <v>37778</v>
          </cell>
          <cell r="C313">
            <v>0.7370826269624825</v>
          </cell>
        </row>
        <row r="314">
          <cell r="B314">
            <v>37779</v>
          </cell>
          <cell r="C314">
            <v>0.7370826269624825</v>
          </cell>
        </row>
        <row r="315">
          <cell r="B315">
            <v>37780</v>
          </cell>
          <cell r="C315">
            <v>0.7370826269624825</v>
          </cell>
        </row>
        <row r="316">
          <cell r="B316">
            <v>37781</v>
          </cell>
          <cell r="C316">
            <v>0.7370826269624825</v>
          </cell>
        </row>
        <row r="317">
          <cell r="B317">
            <v>37782</v>
          </cell>
          <cell r="C317">
            <v>0.7370826269624825</v>
          </cell>
        </row>
        <row r="318">
          <cell r="B318">
            <v>37783</v>
          </cell>
          <cell r="C318">
            <v>0.73572689817539727</v>
          </cell>
        </row>
        <row r="319">
          <cell r="B319">
            <v>37784</v>
          </cell>
          <cell r="C319">
            <v>0.73448402497245691</v>
          </cell>
        </row>
        <row r="320">
          <cell r="B320">
            <v>37785</v>
          </cell>
          <cell r="C320">
            <v>0.73997336095900557</v>
          </cell>
        </row>
        <row r="321">
          <cell r="B321">
            <v>37786</v>
          </cell>
          <cell r="C321">
            <v>0.73997336095900557</v>
          </cell>
        </row>
        <row r="322">
          <cell r="B322">
            <v>37787</v>
          </cell>
          <cell r="C322">
            <v>0.73997336095900557</v>
          </cell>
        </row>
        <row r="323">
          <cell r="B323">
            <v>37788</v>
          </cell>
          <cell r="C323">
            <v>0.74906367041198507</v>
          </cell>
        </row>
        <row r="324">
          <cell r="B324">
            <v>37789</v>
          </cell>
          <cell r="C324">
            <v>0.74906367041198507</v>
          </cell>
        </row>
        <row r="325">
          <cell r="B325">
            <v>37790</v>
          </cell>
          <cell r="C325">
            <v>0.74449076831447292</v>
          </cell>
        </row>
        <row r="326">
          <cell r="B326">
            <v>37791</v>
          </cell>
          <cell r="C326">
            <v>0.74688176861602806</v>
          </cell>
        </row>
        <row r="327">
          <cell r="B327">
            <v>37792</v>
          </cell>
          <cell r="C327">
            <v>0.74833495472573519</v>
          </cell>
        </row>
        <row r="328">
          <cell r="B328">
            <v>37793</v>
          </cell>
          <cell r="C328">
            <v>0.74833495472573519</v>
          </cell>
        </row>
        <row r="329">
          <cell r="B329">
            <v>37794</v>
          </cell>
          <cell r="C329">
            <v>0.74833495472573519</v>
          </cell>
        </row>
        <row r="330">
          <cell r="B330">
            <v>37795</v>
          </cell>
          <cell r="C330">
            <v>0.74906367041198507</v>
          </cell>
        </row>
        <row r="331">
          <cell r="B331">
            <v>37796</v>
          </cell>
          <cell r="C331">
            <v>0.74906367041198507</v>
          </cell>
        </row>
        <row r="332">
          <cell r="B332">
            <v>37797</v>
          </cell>
          <cell r="C332">
            <v>0.7356186552890982</v>
          </cell>
        </row>
        <row r="333">
          <cell r="B333">
            <v>37798</v>
          </cell>
          <cell r="C333">
            <v>0.7356186552890982</v>
          </cell>
        </row>
        <row r="334">
          <cell r="B334">
            <v>37799</v>
          </cell>
          <cell r="C334">
            <v>0.74310767630229624</v>
          </cell>
        </row>
        <row r="335">
          <cell r="B335">
            <v>37800</v>
          </cell>
          <cell r="C335">
            <v>0.74310767630229624</v>
          </cell>
        </row>
        <row r="336">
          <cell r="B336">
            <v>37801</v>
          </cell>
          <cell r="C336">
            <v>0.74310767630229624</v>
          </cell>
        </row>
        <row r="337">
          <cell r="B337">
            <v>37802</v>
          </cell>
          <cell r="C337">
            <v>0.74277649855158578</v>
          </cell>
        </row>
        <row r="338">
          <cell r="B338">
            <v>37803</v>
          </cell>
          <cell r="C338">
            <v>0.74277649855158578</v>
          </cell>
        </row>
        <row r="339">
          <cell r="B339">
            <v>37804</v>
          </cell>
          <cell r="C339">
            <v>0.7421150278293136</v>
          </cell>
        </row>
        <row r="340">
          <cell r="B340">
            <v>37805</v>
          </cell>
          <cell r="C340">
            <v>0.7421150278293136</v>
          </cell>
        </row>
        <row r="341">
          <cell r="B341">
            <v>37806</v>
          </cell>
          <cell r="C341">
            <v>0.74883929908641611</v>
          </cell>
        </row>
        <row r="342">
          <cell r="B342">
            <v>37807</v>
          </cell>
          <cell r="C342">
            <v>0.74883929908641611</v>
          </cell>
        </row>
        <row r="343">
          <cell r="B343">
            <v>37808</v>
          </cell>
          <cell r="C343">
            <v>0.74883929908641611</v>
          </cell>
        </row>
        <row r="344">
          <cell r="B344">
            <v>37809</v>
          </cell>
          <cell r="C344">
            <v>0.7482229704451927</v>
          </cell>
        </row>
        <row r="345">
          <cell r="B345">
            <v>37810</v>
          </cell>
          <cell r="C345">
            <v>0.7482229704451927</v>
          </cell>
        </row>
        <row r="346">
          <cell r="B346">
            <v>37811</v>
          </cell>
          <cell r="C346">
            <v>0.74222519112298679</v>
          </cell>
        </row>
        <row r="347">
          <cell r="B347">
            <v>37812</v>
          </cell>
          <cell r="C347">
            <v>0.73292289651128695</v>
          </cell>
        </row>
        <row r="348">
          <cell r="B348">
            <v>37813</v>
          </cell>
          <cell r="C348">
            <v>0.72737852778585976</v>
          </cell>
        </row>
        <row r="349">
          <cell r="B349">
            <v>37814</v>
          </cell>
          <cell r="C349">
            <v>0.72737852778585976</v>
          </cell>
        </row>
        <row r="350">
          <cell r="B350">
            <v>37815</v>
          </cell>
          <cell r="C350">
            <v>0.72737852778585976</v>
          </cell>
        </row>
        <row r="351">
          <cell r="B351">
            <v>37816</v>
          </cell>
          <cell r="C351">
            <v>0.7261636772928618</v>
          </cell>
        </row>
        <row r="352">
          <cell r="B352">
            <v>37817</v>
          </cell>
          <cell r="C352">
            <v>0.7261636772928618</v>
          </cell>
        </row>
        <row r="353">
          <cell r="B353">
            <v>37818</v>
          </cell>
          <cell r="C353">
            <v>0.72737852778585976</v>
          </cell>
        </row>
        <row r="354">
          <cell r="B354">
            <v>37819</v>
          </cell>
          <cell r="C354">
            <v>0.7183391997701315</v>
          </cell>
        </row>
        <row r="355">
          <cell r="B355">
            <v>37820</v>
          </cell>
          <cell r="C355">
            <v>0.72118851867878264</v>
          </cell>
        </row>
        <row r="356">
          <cell r="B356">
            <v>37821</v>
          </cell>
          <cell r="C356">
            <v>0.72118851867878264</v>
          </cell>
        </row>
        <row r="357">
          <cell r="B357">
            <v>37822</v>
          </cell>
          <cell r="C357">
            <v>0.72118851867878264</v>
          </cell>
        </row>
        <row r="358">
          <cell r="B358">
            <v>37823</v>
          </cell>
          <cell r="C358">
            <v>0.71063104036384306</v>
          </cell>
        </row>
        <row r="359">
          <cell r="B359">
            <v>37824</v>
          </cell>
          <cell r="C359">
            <v>0.71063104036384306</v>
          </cell>
        </row>
        <row r="360">
          <cell r="B360">
            <v>37825</v>
          </cell>
          <cell r="C360">
            <v>0.71174377224199292</v>
          </cell>
        </row>
        <row r="361">
          <cell r="B361">
            <v>37826</v>
          </cell>
          <cell r="C361">
            <v>0.70606509920214644</v>
          </cell>
        </row>
        <row r="362">
          <cell r="B362">
            <v>37827</v>
          </cell>
          <cell r="C362">
            <v>0.71540992988982688</v>
          </cell>
        </row>
        <row r="363">
          <cell r="B363">
            <v>37828</v>
          </cell>
          <cell r="C363">
            <v>0.71540992988982688</v>
          </cell>
        </row>
        <row r="364">
          <cell r="B364">
            <v>37829</v>
          </cell>
          <cell r="C364">
            <v>0.71540992988982688</v>
          </cell>
        </row>
        <row r="365">
          <cell r="B365">
            <v>37830</v>
          </cell>
          <cell r="C365">
            <v>0.72479524534319062</v>
          </cell>
        </row>
        <row r="366">
          <cell r="B366">
            <v>37831</v>
          </cell>
          <cell r="C366">
            <v>0.72479524534319062</v>
          </cell>
        </row>
        <row r="367">
          <cell r="B367">
            <v>37832</v>
          </cell>
          <cell r="C367">
            <v>0.72228241242325741</v>
          </cell>
        </row>
        <row r="368">
          <cell r="B368">
            <v>37833</v>
          </cell>
          <cell r="C368">
            <v>0.72176109707686753</v>
          </cell>
        </row>
        <row r="369">
          <cell r="B369">
            <v>37834</v>
          </cell>
          <cell r="C369">
            <v>0.71403070332024277</v>
          </cell>
        </row>
        <row r="370">
          <cell r="B370">
            <v>37835</v>
          </cell>
          <cell r="C370">
            <v>0.71403070332024277</v>
          </cell>
        </row>
        <row r="371">
          <cell r="B371">
            <v>37836</v>
          </cell>
          <cell r="C371">
            <v>0.71403070332024277</v>
          </cell>
        </row>
        <row r="372">
          <cell r="B372">
            <v>37837</v>
          </cell>
          <cell r="C372">
            <v>0.71469411092052604</v>
          </cell>
        </row>
        <row r="373">
          <cell r="B373">
            <v>37838</v>
          </cell>
          <cell r="C373">
            <v>0.71469411092052604</v>
          </cell>
        </row>
        <row r="374">
          <cell r="B374">
            <v>37839</v>
          </cell>
          <cell r="C374">
            <v>0.71469411092052604</v>
          </cell>
        </row>
        <row r="375">
          <cell r="B375">
            <v>37840</v>
          </cell>
          <cell r="C375">
            <v>0.71275837491090521</v>
          </cell>
        </row>
        <row r="376">
          <cell r="B376">
            <v>37841</v>
          </cell>
          <cell r="C376">
            <v>0.71240293510009267</v>
          </cell>
        </row>
        <row r="377">
          <cell r="B377">
            <v>37842</v>
          </cell>
          <cell r="C377">
            <v>0.71240293510009267</v>
          </cell>
        </row>
        <row r="378">
          <cell r="B378">
            <v>37843</v>
          </cell>
          <cell r="C378">
            <v>0.71240293510009267</v>
          </cell>
        </row>
        <row r="379">
          <cell r="B379">
            <v>37844</v>
          </cell>
          <cell r="C379">
            <v>0.71864893999281354</v>
          </cell>
        </row>
        <row r="380">
          <cell r="B380">
            <v>37845</v>
          </cell>
          <cell r="C380">
            <v>0.71864893999281354</v>
          </cell>
        </row>
        <row r="381">
          <cell r="B381">
            <v>37846</v>
          </cell>
          <cell r="C381">
            <v>0.72437522636725826</v>
          </cell>
        </row>
        <row r="382">
          <cell r="B382">
            <v>37847</v>
          </cell>
          <cell r="C382">
            <v>0.72238676587444917</v>
          </cell>
        </row>
        <row r="383">
          <cell r="B383">
            <v>37848</v>
          </cell>
          <cell r="C383">
            <v>0.72490032620514677</v>
          </cell>
        </row>
        <row r="384">
          <cell r="B384">
            <v>37849</v>
          </cell>
          <cell r="C384">
            <v>0.72490032620514677</v>
          </cell>
        </row>
        <row r="385">
          <cell r="B385">
            <v>37850</v>
          </cell>
          <cell r="C385">
            <v>0.72490032620514677</v>
          </cell>
        </row>
        <row r="386">
          <cell r="B386">
            <v>37851</v>
          </cell>
          <cell r="C386">
            <v>0.72082462336913433</v>
          </cell>
        </row>
        <row r="387">
          <cell r="B387">
            <v>37852</v>
          </cell>
          <cell r="C387">
            <v>0.72082462336913433</v>
          </cell>
        </row>
        <row r="388">
          <cell r="B388">
            <v>37853</v>
          </cell>
          <cell r="C388">
            <v>0.71911405148856611</v>
          </cell>
        </row>
        <row r="389">
          <cell r="B389">
            <v>37854</v>
          </cell>
          <cell r="C389">
            <v>0.71597336579079252</v>
          </cell>
        </row>
        <row r="390">
          <cell r="B390">
            <v>37855</v>
          </cell>
          <cell r="C390">
            <v>0.71235218692121383</v>
          </cell>
        </row>
        <row r="391">
          <cell r="B391">
            <v>37856</v>
          </cell>
          <cell r="C391">
            <v>0.71235218692121383</v>
          </cell>
        </row>
        <row r="392">
          <cell r="B392">
            <v>37857</v>
          </cell>
          <cell r="C392">
            <v>0.71235218692121383</v>
          </cell>
        </row>
        <row r="393">
          <cell r="B393">
            <v>37858</v>
          </cell>
          <cell r="C393">
            <v>0.71341941927659269</v>
          </cell>
        </row>
        <row r="394">
          <cell r="B394">
            <v>37859</v>
          </cell>
          <cell r="C394">
            <v>0.71341941927659269</v>
          </cell>
        </row>
        <row r="395">
          <cell r="B395">
            <v>37860</v>
          </cell>
          <cell r="C395">
            <v>0.7135212272565109</v>
          </cell>
        </row>
        <row r="396">
          <cell r="B396">
            <v>37861</v>
          </cell>
          <cell r="C396">
            <v>0.71782355896920536</v>
          </cell>
        </row>
        <row r="397">
          <cell r="B397">
            <v>37862</v>
          </cell>
          <cell r="C397">
            <v>0.71311416957854945</v>
          </cell>
        </row>
        <row r="398">
          <cell r="B398">
            <v>37863</v>
          </cell>
          <cell r="C398">
            <v>0.7167944950182783</v>
          </cell>
        </row>
        <row r="399">
          <cell r="B399">
            <v>37864</v>
          </cell>
          <cell r="C399">
            <v>0.7167944950182783</v>
          </cell>
        </row>
        <row r="400">
          <cell r="B400">
            <v>37865</v>
          </cell>
          <cell r="C400">
            <v>0.7167944950182783</v>
          </cell>
        </row>
        <row r="401">
          <cell r="B401">
            <v>37866</v>
          </cell>
          <cell r="C401">
            <v>0.72165692429818873</v>
          </cell>
        </row>
        <row r="402">
          <cell r="B402">
            <v>37867</v>
          </cell>
          <cell r="C402">
            <v>0.72165692429818873</v>
          </cell>
        </row>
        <row r="403">
          <cell r="B403">
            <v>37868</v>
          </cell>
          <cell r="C403">
            <v>0.71849403649949706</v>
          </cell>
        </row>
        <row r="404">
          <cell r="B404">
            <v>37869</v>
          </cell>
          <cell r="C404">
            <v>0.7246376811594204</v>
          </cell>
        </row>
        <row r="405">
          <cell r="B405">
            <v>37870</v>
          </cell>
          <cell r="C405">
            <v>0.7246376811594204</v>
          </cell>
        </row>
        <row r="406">
          <cell r="B406">
            <v>37871</v>
          </cell>
          <cell r="C406">
            <v>0.7246376811594204</v>
          </cell>
        </row>
        <row r="407">
          <cell r="B407">
            <v>37872</v>
          </cell>
          <cell r="C407">
            <v>0.73014018691588789</v>
          </cell>
        </row>
        <row r="408">
          <cell r="B408">
            <v>37873</v>
          </cell>
          <cell r="C408">
            <v>0.73014018691588789</v>
          </cell>
        </row>
        <row r="409">
          <cell r="B409">
            <v>37874</v>
          </cell>
          <cell r="C409">
            <v>0.72817301390810463</v>
          </cell>
        </row>
        <row r="410">
          <cell r="B410">
            <v>37875</v>
          </cell>
          <cell r="C410">
            <v>0.73185011709601866</v>
          </cell>
        </row>
        <row r="411">
          <cell r="B411">
            <v>37876</v>
          </cell>
          <cell r="C411">
            <v>0.73168947098851245</v>
          </cell>
        </row>
        <row r="412">
          <cell r="B412">
            <v>37877</v>
          </cell>
          <cell r="C412">
            <v>0.73168947098851245</v>
          </cell>
        </row>
        <row r="413">
          <cell r="B413">
            <v>37878</v>
          </cell>
          <cell r="C413">
            <v>0.73168947098851245</v>
          </cell>
        </row>
        <row r="414">
          <cell r="B414">
            <v>37879</v>
          </cell>
          <cell r="C414">
            <v>0.7332453438920663</v>
          </cell>
        </row>
        <row r="415">
          <cell r="B415">
            <v>37880</v>
          </cell>
          <cell r="C415">
            <v>0.7332453438920663</v>
          </cell>
        </row>
        <row r="416">
          <cell r="B416">
            <v>37881</v>
          </cell>
          <cell r="C416">
            <v>0.73185011709601866</v>
          </cell>
        </row>
        <row r="417">
          <cell r="B417">
            <v>37882</v>
          </cell>
          <cell r="C417">
            <v>0.73078047354574682</v>
          </cell>
        </row>
        <row r="418">
          <cell r="B418">
            <v>37883</v>
          </cell>
          <cell r="C418">
            <v>0.73243975683000073</v>
          </cell>
        </row>
        <row r="419">
          <cell r="B419">
            <v>37884</v>
          </cell>
          <cell r="C419">
            <v>0.73243975683000073</v>
          </cell>
        </row>
        <row r="420">
          <cell r="B420">
            <v>37885</v>
          </cell>
          <cell r="C420">
            <v>0.73243975683000073</v>
          </cell>
        </row>
        <row r="421">
          <cell r="B421">
            <v>37886</v>
          </cell>
          <cell r="C421">
            <v>0.7332453438920663</v>
          </cell>
        </row>
        <row r="422">
          <cell r="B422">
            <v>37887</v>
          </cell>
          <cell r="C422">
            <v>0.7332453438920663</v>
          </cell>
        </row>
        <row r="423">
          <cell r="B423">
            <v>37888</v>
          </cell>
          <cell r="C423">
            <v>0.74239049740163332</v>
          </cell>
        </row>
        <row r="424">
          <cell r="B424">
            <v>37889</v>
          </cell>
          <cell r="C424">
            <v>0.73675679658144844</v>
          </cell>
        </row>
        <row r="425">
          <cell r="B425">
            <v>37890</v>
          </cell>
          <cell r="C425">
            <v>0.74101519081141165</v>
          </cell>
        </row>
        <row r="426">
          <cell r="B426">
            <v>37891</v>
          </cell>
          <cell r="C426">
            <v>0.74101519081141165</v>
          </cell>
        </row>
        <row r="427">
          <cell r="B427">
            <v>37892</v>
          </cell>
          <cell r="C427">
            <v>0.74101519081141165</v>
          </cell>
        </row>
        <row r="428">
          <cell r="B428">
            <v>37893</v>
          </cell>
          <cell r="C428">
            <v>0.73915293074137034</v>
          </cell>
        </row>
        <row r="429">
          <cell r="B429">
            <v>37894</v>
          </cell>
          <cell r="C429">
            <v>0.73915293074137034</v>
          </cell>
        </row>
        <row r="430">
          <cell r="B430">
            <v>37895</v>
          </cell>
          <cell r="C430">
            <v>0.73909830007390986</v>
          </cell>
        </row>
        <row r="431">
          <cell r="B431">
            <v>37896</v>
          </cell>
          <cell r="C431">
            <v>0.74079561448996212</v>
          </cell>
        </row>
        <row r="432">
          <cell r="B432">
            <v>37897</v>
          </cell>
          <cell r="C432">
            <v>0.74343914950561296</v>
          </cell>
        </row>
        <row r="433">
          <cell r="B433">
            <v>37898</v>
          </cell>
          <cell r="C433">
            <v>0.74343914950561296</v>
          </cell>
        </row>
        <row r="434">
          <cell r="B434">
            <v>37899</v>
          </cell>
          <cell r="C434">
            <v>0.74343914950561296</v>
          </cell>
        </row>
        <row r="435">
          <cell r="B435">
            <v>37900</v>
          </cell>
          <cell r="C435">
            <v>0.74366029597679784</v>
          </cell>
        </row>
        <row r="436">
          <cell r="B436">
            <v>37901</v>
          </cell>
          <cell r="C436">
            <v>0.74366029597679784</v>
          </cell>
        </row>
        <row r="437">
          <cell r="B437">
            <v>37902</v>
          </cell>
          <cell r="C437">
            <v>0.74621296918140434</v>
          </cell>
        </row>
        <row r="438">
          <cell r="B438">
            <v>37903</v>
          </cell>
          <cell r="C438">
            <v>0.75103266992114159</v>
          </cell>
        </row>
        <row r="439">
          <cell r="B439">
            <v>37904</v>
          </cell>
          <cell r="C439">
            <v>0.7498500299940013</v>
          </cell>
        </row>
        <row r="440">
          <cell r="B440">
            <v>37905</v>
          </cell>
          <cell r="C440">
            <v>0.7498500299940013</v>
          </cell>
        </row>
        <row r="441">
          <cell r="B441">
            <v>37906</v>
          </cell>
          <cell r="C441">
            <v>0.7498500299940013</v>
          </cell>
        </row>
        <row r="442">
          <cell r="B442">
            <v>37907</v>
          </cell>
          <cell r="C442">
            <v>0.75728890571753127</v>
          </cell>
        </row>
        <row r="443">
          <cell r="B443">
            <v>37908</v>
          </cell>
          <cell r="C443">
            <v>0.75728890571753127</v>
          </cell>
        </row>
        <row r="444">
          <cell r="B444">
            <v>37909</v>
          </cell>
          <cell r="C444">
            <v>0.75728890571753127</v>
          </cell>
        </row>
        <row r="445">
          <cell r="B445">
            <v>37910</v>
          </cell>
          <cell r="C445">
            <v>0.75545818538943865</v>
          </cell>
        </row>
        <row r="446">
          <cell r="B446">
            <v>37911</v>
          </cell>
          <cell r="C446">
            <v>0.75403408234052172</v>
          </cell>
        </row>
        <row r="447">
          <cell r="B447">
            <v>37912</v>
          </cell>
          <cell r="C447">
            <v>0.75403408234052172</v>
          </cell>
        </row>
        <row r="448">
          <cell r="B448">
            <v>37913</v>
          </cell>
          <cell r="C448">
            <v>0.75403408234052172</v>
          </cell>
        </row>
        <row r="449">
          <cell r="B449">
            <v>37914</v>
          </cell>
          <cell r="C449">
            <v>0.76045627376425862</v>
          </cell>
        </row>
        <row r="450">
          <cell r="B450">
            <v>37915</v>
          </cell>
          <cell r="C450">
            <v>0.76045627376425862</v>
          </cell>
        </row>
        <row r="451">
          <cell r="B451">
            <v>37916</v>
          </cell>
          <cell r="C451">
            <v>0.75763315402682019</v>
          </cell>
        </row>
        <row r="452">
          <cell r="B452">
            <v>37917</v>
          </cell>
          <cell r="C452">
            <v>0.75970523436906479</v>
          </cell>
        </row>
        <row r="453">
          <cell r="B453">
            <v>37918</v>
          </cell>
          <cell r="C453">
            <v>0.76687116564417179</v>
          </cell>
        </row>
        <row r="454">
          <cell r="B454">
            <v>37919</v>
          </cell>
          <cell r="C454">
            <v>0.76687116564417179</v>
          </cell>
        </row>
        <row r="455">
          <cell r="B455">
            <v>37920</v>
          </cell>
          <cell r="C455">
            <v>0.76687116564417179</v>
          </cell>
        </row>
        <row r="456">
          <cell r="B456">
            <v>37921</v>
          </cell>
          <cell r="C456">
            <v>0.76505240608981717</v>
          </cell>
        </row>
        <row r="457">
          <cell r="B457">
            <v>37922</v>
          </cell>
          <cell r="C457">
            <v>0.76505240608981717</v>
          </cell>
        </row>
        <row r="458">
          <cell r="B458">
            <v>37923</v>
          </cell>
          <cell r="C458">
            <v>0.76277650648360029</v>
          </cell>
        </row>
        <row r="459">
          <cell r="B459">
            <v>37924</v>
          </cell>
          <cell r="C459">
            <v>0.7637668983426259</v>
          </cell>
        </row>
        <row r="460">
          <cell r="B460">
            <v>37925</v>
          </cell>
          <cell r="C460">
            <v>0.76236944423267505</v>
          </cell>
        </row>
        <row r="461">
          <cell r="B461">
            <v>37926</v>
          </cell>
          <cell r="C461">
            <v>0.76236944423267505</v>
          </cell>
        </row>
        <row r="462">
          <cell r="B462">
            <v>37927</v>
          </cell>
          <cell r="C462">
            <v>0.76236944423267505</v>
          </cell>
        </row>
        <row r="463">
          <cell r="B463">
            <v>37928</v>
          </cell>
          <cell r="C463">
            <v>0.75987841945288748</v>
          </cell>
        </row>
        <row r="464">
          <cell r="B464">
            <v>37929</v>
          </cell>
          <cell r="C464">
            <v>0.75838010010617318</v>
          </cell>
        </row>
        <row r="465">
          <cell r="B465">
            <v>37930</v>
          </cell>
          <cell r="C465">
            <v>0.75018754688672173</v>
          </cell>
        </row>
        <row r="466">
          <cell r="B466">
            <v>37931</v>
          </cell>
          <cell r="C466">
            <v>0.75255869957856714</v>
          </cell>
        </row>
        <row r="467">
          <cell r="B467">
            <v>37932</v>
          </cell>
          <cell r="C467">
            <v>0.75052536775743017</v>
          </cell>
        </row>
        <row r="468">
          <cell r="B468">
            <v>37933</v>
          </cell>
          <cell r="C468">
            <v>0.75052536775743017</v>
          </cell>
        </row>
        <row r="469">
          <cell r="B469">
            <v>37934</v>
          </cell>
          <cell r="C469">
            <v>0.75052536775743017</v>
          </cell>
        </row>
        <row r="470">
          <cell r="B470">
            <v>37935</v>
          </cell>
          <cell r="C470">
            <v>0.75580077091678632</v>
          </cell>
        </row>
        <row r="471">
          <cell r="B471">
            <v>37936</v>
          </cell>
          <cell r="C471">
            <v>0.75580077091678632</v>
          </cell>
        </row>
        <row r="472">
          <cell r="B472">
            <v>37937</v>
          </cell>
          <cell r="C472">
            <v>0.76207895137936288</v>
          </cell>
        </row>
        <row r="473">
          <cell r="B473">
            <v>37938</v>
          </cell>
          <cell r="C473">
            <v>0.76207895137936288</v>
          </cell>
        </row>
        <row r="474">
          <cell r="B474">
            <v>37939</v>
          </cell>
          <cell r="C474">
            <v>0.76675356540407913</v>
          </cell>
        </row>
        <row r="475">
          <cell r="B475">
            <v>37940</v>
          </cell>
          <cell r="C475">
            <v>0.76675356540407913</v>
          </cell>
        </row>
        <row r="476">
          <cell r="B476">
            <v>37941</v>
          </cell>
          <cell r="C476">
            <v>0.76675356540407913</v>
          </cell>
        </row>
        <row r="477">
          <cell r="B477">
            <v>37942</v>
          </cell>
          <cell r="C477">
            <v>0.76787222606158334</v>
          </cell>
        </row>
        <row r="478">
          <cell r="B478">
            <v>37943</v>
          </cell>
          <cell r="C478">
            <v>0.76787222606158334</v>
          </cell>
        </row>
        <row r="479">
          <cell r="B479">
            <v>37944</v>
          </cell>
          <cell r="C479">
            <v>0.76196281621456874</v>
          </cell>
        </row>
        <row r="480">
          <cell r="B480">
            <v>37945</v>
          </cell>
          <cell r="C480">
            <v>0.76940832499807643</v>
          </cell>
        </row>
        <row r="481">
          <cell r="B481">
            <v>37946</v>
          </cell>
          <cell r="C481">
            <v>0.76634224844815702</v>
          </cell>
        </row>
        <row r="482">
          <cell r="B482">
            <v>37947</v>
          </cell>
          <cell r="C482">
            <v>0.76634224844815702</v>
          </cell>
        </row>
        <row r="483">
          <cell r="B483">
            <v>37948</v>
          </cell>
          <cell r="C483">
            <v>0.76634224844815702</v>
          </cell>
        </row>
        <row r="484">
          <cell r="B484">
            <v>37949</v>
          </cell>
          <cell r="C484">
            <v>0.76775431861804222</v>
          </cell>
        </row>
        <row r="485">
          <cell r="B485">
            <v>37950</v>
          </cell>
          <cell r="C485">
            <v>0.75803517283201949</v>
          </cell>
        </row>
        <row r="486">
          <cell r="B486">
            <v>37951</v>
          </cell>
          <cell r="C486">
            <v>0.76318400366328321</v>
          </cell>
        </row>
        <row r="487">
          <cell r="B487">
            <v>37952</v>
          </cell>
          <cell r="C487">
            <v>0.76318400366328321</v>
          </cell>
        </row>
        <row r="488">
          <cell r="B488">
            <v>37953</v>
          </cell>
          <cell r="C488">
            <v>0.76318400366328321</v>
          </cell>
        </row>
        <row r="489">
          <cell r="B489">
            <v>37954</v>
          </cell>
          <cell r="C489">
            <v>0.76318400366328321</v>
          </cell>
        </row>
        <row r="490">
          <cell r="B490">
            <v>37955</v>
          </cell>
          <cell r="C490">
            <v>0.76318400366328321</v>
          </cell>
        </row>
        <row r="491">
          <cell r="B491">
            <v>37956</v>
          </cell>
          <cell r="C491">
            <v>0.76318400366328321</v>
          </cell>
        </row>
        <row r="492">
          <cell r="B492">
            <v>37957</v>
          </cell>
          <cell r="C492">
            <v>0.76681236101525951</v>
          </cell>
        </row>
        <row r="493">
          <cell r="B493">
            <v>37958</v>
          </cell>
          <cell r="C493">
            <v>0.76716532412734939</v>
          </cell>
        </row>
        <row r="494">
          <cell r="B494">
            <v>37959</v>
          </cell>
          <cell r="C494">
            <v>0.77041602465331271</v>
          </cell>
        </row>
        <row r="495">
          <cell r="B495">
            <v>37960</v>
          </cell>
          <cell r="C495">
            <v>0.76946752847029853</v>
          </cell>
        </row>
        <row r="496">
          <cell r="B496">
            <v>37961</v>
          </cell>
          <cell r="C496">
            <v>0.76946752847029853</v>
          </cell>
        </row>
        <row r="497">
          <cell r="B497">
            <v>37962</v>
          </cell>
          <cell r="C497">
            <v>0.76946752847029853</v>
          </cell>
        </row>
        <row r="498">
          <cell r="B498">
            <v>37963</v>
          </cell>
          <cell r="C498">
            <v>0.76616610481152314</v>
          </cell>
        </row>
        <row r="499">
          <cell r="B499">
            <v>37964</v>
          </cell>
          <cell r="C499">
            <v>0.76616610481152314</v>
          </cell>
        </row>
        <row r="500">
          <cell r="B500">
            <v>37965</v>
          </cell>
          <cell r="C500">
            <v>0.7701786814540974</v>
          </cell>
        </row>
        <row r="501">
          <cell r="B501">
            <v>37966</v>
          </cell>
          <cell r="C501">
            <v>0.76440911175661208</v>
          </cell>
        </row>
        <row r="502">
          <cell r="B502">
            <v>37967</v>
          </cell>
          <cell r="C502">
            <v>0.76475986540226359</v>
          </cell>
        </row>
        <row r="503">
          <cell r="B503">
            <v>37968</v>
          </cell>
          <cell r="C503">
            <v>0.76475986540226359</v>
          </cell>
        </row>
        <row r="504">
          <cell r="B504">
            <v>37969</v>
          </cell>
          <cell r="C504">
            <v>0.76475986540226359</v>
          </cell>
        </row>
        <row r="505">
          <cell r="B505">
            <v>37970</v>
          </cell>
          <cell r="C505">
            <v>0.75935910091882453</v>
          </cell>
        </row>
        <row r="506">
          <cell r="B506">
            <v>37971</v>
          </cell>
          <cell r="C506">
            <v>0.75935910091882453</v>
          </cell>
        </row>
        <row r="507">
          <cell r="B507">
            <v>37972</v>
          </cell>
          <cell r="C507">
            <v>0.76190476190476186</v>
          </cell>
        </row>
        <row r="508">
          <cell r="B508">
            <v>37973</v>
          </cell>
          <cell r="C508">
            <v>0.75318219477291548</v>
          </cell>
        </row>
        <row r="509">
          <cell r="B509">
            <v>37974</v>
          </cell>
          <cell r="C509">
            <v>0.75443228970199927</v>
          </cell>
        </row>
        <row r="510">
          <cell r="B510">
            <v>37975</v>
          </cell>
          <cell r="C510">
            <v>0.75443228970199927</v>
          </cell>
        </row>
        <row r="511">
          <cell r="B511">
            <v>37976</v>
          </cell>
          <cell r="C511">
            <v>0.75443228970199927</v>
          </cell>
        </row>
        <row r="512">
          <cell r="B512">
            <v>37977</v>
          </cell>
          <cell r="C512">
            <v>0.74777536827936897</v>
          </cell>
        </row>
        <row r="513">
          <cell r="B513">
            <v>37978</v>
          </cell>
          <cell r="C513">
            <v>0.74777536827936897</v>
          </cell>
        </row>
        <row r="514">
          <cell r="B514">
            <v>37979</v>
          </cell>
          <cell r="C514">
            <v>0.75193623580720348</v>
          </cell>
        </row>
        <row r="515">
          <cell r="B515">
            <v>37980</v>
          </cell>
          <cell r="C515">
            <v>0.75193623580720348</v>
          </cell>
        </row>
        <row r="516">
          <cell r="B516">
            <v>37981</v>
          </cell>
          <cell r="C516">
            <v>0.75193623580720348</v>
          </cell>
        </row>
        <row r="517">
          <cell r="B517">
            <v>37982</v>
          </cell>
          <cell r="C517">
            <v>0.75193623580720348</v>
          </cell>
        </row>
        <row r="518">
          <cell r="B518">
            <v>37983</v>
          </cell>
          <cell r="C518">
            <v>0.75193623580720348</v>
          </cell>
        </row>
        <row r="519">
          <cell r="B519">
            <v>37984</v>
          </cell>
          <cell r="C519">
            <v>0.75608649629517621</v>
          </cell>
        </row>
        <row r="520">
          <cell r="B520">
            <v>37985</v>
          </cell>
          <cell r="C520">
            <v>0.76487685482637302</v>
          </cell>
        </row>
        <row r="521">
          <cell r="B521">
            <v>37986</v>
          </cell>
          <cell r="C521">
            <v>0.76289288983826675</v>
          </cell>
        </row>
        <row r="522">
          <cell r="B522">
            <v>37987</v>
          </cell>
          <cell r="C522">
            <v>0.76289288983826675</v>
          </cell>
        </row>
        <row r="523">
          <cell r="B523">
            <v>37988</v>
          </cell>
          <cell r="C523">
            <v>0.76289288983826675</v>
          </cell>
        </row>
        <row r="524">
          <cell r="B524">
            <v>37989</v>
          </cell>
          <cell r="C524">
            <v>0.76289288983826675</v>
          </cell>
        </row>
        <row r="525">
          <cell r="B525">
            <v>37990</v>
          </cell>
          <cell r="C525">
            <v>0.76289288983826675</v>
          </cell>
        </row>
        <row r="526">
          <cell r="B526">
            <v>37991</v>
          </cell>
          <cell r="C526">
            <v>0.77130736598534522</v>
          </cell>
        </row>
        <row r="527">
          <cell r="B527">
            <v>37992</v>
          </cell>
          <cell r="C527">
            <v>0.77130736598534522</v>
          </cell>
        </row>
        <row r="528">
          <cell r="B528">
            <v>37993</v>
          </cell>
          <cell r="C528">
            <v>0.77990953049446265</v>
          </cell>
        </row>
        <row r="529">
          <cell r="B529">
            <v>37994</v>
          </cell>
          <cell r="C529">
            <v>0.77766544832413098</v>
          </cell>
        </row>
        <row r="530">
          <cell r="B530">
            <v>37995</v>
          </cell>
          <cell r="C530">
            <v>0.77513371056507241</v>
          </cell>
        </row>
        <row r="531">
          <cell r="B531">
            <v>37996</v>
          </cell>
          <cell r="C531">
            <v>0.77513371056507241</v>
          </cell>
        </row>
        <row r="532">
          <cell r="B532">
            <v>37997</v>
          </cell>
          <cell r="C532">
            <v>0.77513371056507241</v>
          </cell>
        </row>
        <row r="533">
          <cell r="B533">
            <v>37998</v>
          </cell>
          <cell r="C533">
            <v>0.78665827564505975</v>
          </cell>
        </row>
        <row r="534">
          <cell r="B534">
            <v>37999</v>
          </cell>
          <cell r="C534">
            <v>0.78665827564505975</v>
          </cell>
        </row>
        <row r="535">
          <cell r="B535">
            <v>38000</v>
          </cell>
          <cell r="C535">
            <v>0.78363764595251151</v>
          </cell>
        </row>
        <row r="536">
          <cell r="B536">
            <v>38001</v>
          </cell>
          <cell r="C536">
            <v>0.78634898167806866</v>
          </cell>
        </row>
        <row r="537">
          <cell r="B537">
            <v>38002</v>
          </cell>
          <cell r="C537">
            <v>0.77621671970814254</v>
          </cell>
        </row>
        <row r="538">
          <cell r="B538">
            <v>38003</v>
          </cell>
          <cell r="C538">
            <v>0.77621671970814254</v>
          </cell>
        </row>
        <row r="539">
          <cell r="B539">
            <v>38004</v>
          </cell>
          <cell r="C539">
            <v>0.77621671970814254</v>
          </cell>
        </row>
        <row r="540">
          <cell r="B540">
            <v>38005</v>
          </cell>
          <cell r="C540">
            <v>0.77621671970814254</v>
          </cell>
        </row>
        <row r="541">
          <cell r="B541">
            <v>38006</v>
          </cell>
          <cell r="C541">
            <v>0.76911244423934777</v>
          </cell>
        </row>
        <row r="542">
          <cell r="B542">
            <v>38007</v>
          </cell>
          <cell r="C542">
            <v>0.76911244423934777</v>
          </cell>
        </row>
        <row r="543">
          <cell r="B543">
            <v>38008</v>
          </cell>
          <cell r="C543">
            <v>0.77477337878670494</v>
          </cell>
        </row>
        <row r="544">
          <cell r="B544">
            <v>38009</v>
          </cell>
          <cell r="C544">
            <v>0.76881679095871458</v>
          </cell>
        </row>
        <row r="545">
          <cell r="B545">
            <v>38010</v>
          </cell>
          <cell r="C545">
            <v>0.76881679095871458</v>
          </cell>
        </row>
        <row r="546">
          <cell r="B546">
            <v>38011</v>
          </cell>
          <cell r="C546">
            <v>0.76881679095871458</v>
          </cell>
        </row>
        <row r="547">
          <cell r="B547">
            <v>38012</v>
          </cell>
          <cell r="C547">
            <v>0.76161462300076166</v>
          </cell>
        </row>
        <row r="548">
          <cell r="B548">
            <v>38013</v>
          </cell>
          <cell r="C548">
            <v>0.76161462300076166</v>
          </cell>
        </row>
        <row r="549">
          <cell r="B549">
            <v>38014</v>
          </cell>
          <cell r="C549">
            <v>0.76097709458945284</v>
          </cell>
        </row>
        <row r="550">
          <cell r="B550">
            <v>38015</v>
          </cell>
          <cell r="C550">
            <v>0.76616610481152314</v>
          </cell>
        </row>
        <row r="551">
          <cell r="B551">
            <v>38016</v>
          </cell>
          <cell r="C551">
            <v>0.75454614049649138</v>
          </cell>
        </row>
        <row r="552">
          <cell r="B552">
            <v>38017</v>
          </cell>
          <cell r="C552">
            <v>0.75454614049649138</v>
          </cell>
        </row>
        <row r="553">
          <cell r="B553">
            <v>38018</v>
          </cell>
          <cell r="C553">
            <v>0.75454614049649138</v>
          </cell>
        </row>
        <row r="554">
          <cell r="B554">
            <v>38019</v>
          </cell>
          <cell r="C554">
            <v>0.75187969924812026</v>
          </cell>
        </row>
        <row r="555">
          <cell r="B555">
            <v>38020</v>
          </cell>
          <cell r="C555">
            <v>0.75483091787439616</v>
          </cell>
        </row>
        <row r="556">
          <cell r="B556">
            <v>38021</v>
          </cell>
          <cell r="C556">
            <v>0.74760765550239239</v>
          </cell>
        </row>
        <row r="557">
          <cell r="B557">
            <v>38022</v>
          </cell>
          <cell r="C557">
            <v>0.74766355140186924</v>
          </cell>
        </row>
        <row r="558">
          <cell r="B558">
            <v>38023</v>
          </cell>
          <cell r="C558">
            <v>0.75018754688672173</v>
          </cell>
        </row>
        <row r="559">
          <cell r="B559">
            <v>38024</v>
          </cell>
          <cell r="C559">
            <v>0.75018754688672173</v>
          </cell>
        </row>
        <row r="560">
          <cell r="B560">
            <v>38025</v>
          </cell>
          <cell r="C560">
            <v>0.75018754688672173</v>
          </cell>
        </row>
        <row r="561">
          <cell r="B561">
            <v>38026</v>
          </cell>
          <cell r="C561">
            <v>0.75357950263752826</v>
          </cell>
        </row>
        <row r="562">
          <cell r="B562">
            <v>38027</v>
          </cell>
          <cell r="C562">
            <v>0.75357950263752826</v>
          </cell>
        </row>
        <row r="563">
          <cell r="B563">
            <v>38028</v>
          </cell>
          <cell r="C563">
            <v>0.75295534974775991</v>
          </cell>
        </row>
        <row r="564">
          <cell r="B564">
            <v>38029</v>
          </cell>
          <cell r="C564">
            <v>0.7517666516313336</v>
          </cell>
        </row>
        <row r="565">
          <cell r="B565">
            <v>38030</v>
          </cell>
          <cell r="C565">
            <v>0.76109292944668538</v>
          </cell>
        </row>
        <row r="566">
          <cell r="B566">
            <v>38031</v>
          </cell>
          <cell r="C566">
            <v>0.76109292944668538</v>
          </cell>
        </row>
        <row r="567">
          <cell r="B567">
            <v>38032</v>
          </cell>
          <cell r="C567">
            <v>0.76109292944668538</v>
          </cell>
        </row>
        <row r="568">
          <cell r="B568">
            <v>38033</v>
          </cell>
          <cell r="C568">
            <v>0.76109292944668538</v>
          </cell>
        </row>
        <row r="569">
          <cell r="B569">
            <v>38034</v>
          </cell>
          <cell r="C569">
            <v>0.75970523436906479</v>
          </cell>
        </row>
        <row r="570">
          <cell r="B570">
            <v>38035</v>
          </cell>
          <cell r="C570">
            <v>0.75970523436906479</v>
          </cell>
        </row>
        <row r="571">
          <cell r="B571">
            <v>38036</v>
          </cell>
          <cell r="C571">
            <v>0.76306753147653572</v>
          </cell>
        </row>
        <row r="572">
          <cell r="B572">
            <v>38037</v>
          </cell>
          <cell r="C572">
            <v>0.75483091787439616</v>
          </cell>
        </row>
        <row r="573">
          <cell r="B573">
            <v>38038</v>
          </cell>
          <cell r="C573">
            <v>0.75483091787439616</v>
          </cell>
        </row>
        <row r="574">
          <cell r="B574">
            <v>38039</v>
          </cell>
          <cell r="C574">
            <v>0.75483091787439616</v>
          </cell>
        </row>
        <row r="575">
          <cell r="B575">
            <v>38040</v>
          </cell>
          <cell r="C575">
            <v>0.74783128926114273</v>
          </cell>
        </row>
        <row r="576">
          <cell r="B576">
            <v>38041</v>
          </cell>
          <cell r="C576">
            <v>0.74783128926114273</v>
          </cell>
        </row>
        <row r="577">
          <cell r="B577">
            <v>38042</v>
          </cell>
          <cell r="C577">
            <v>0.74805505685218432</v>
          </cell>
        </row>
        <row r="578">
          <cell r="B578">
            <v>38043</v>
          </cell>
          <cell r="C578">
            <v>0.7523888345496953</v>
          </cell>
        </row>
        <row r="579">
          <cell r="B579">
            <v>38044</v>
          </cell>
          <cell r="C579">
            <v>0.74504544777231407</v>
          </cell>
        </row>
        <row r="580">
          <cell r="B580">
            <v>38045</v>
          </cell>
          <cell r="C580">
            <v>0.74504544777231407</v>
          </cell>
        </row>
        <row r="581">
          <cell r="B581">
            <v>38046</v>
          </cell>
          <cell r="C581">
            <v>0.74504544777231407</v>
          </cell>
        </row>
        <row r="582">
          <cell r="B582">
            <v>38047</v>
          </cell>
          <cell r="C582">
            <v>0.74504544777231407</v>
          </cell>
        </row>
        <row r="583">
          <cell r="B583">
            <v>38048</v>
          </cell>
          <cell r="C583">
            <v>0.74867110878191201</v>
          </cell>
        </row>
        <row r="584">
          <cell r="B584">
            <v>38049</v>
          </cell>
          <cell r="C584">
            <v>0.74671445639187572</v>
          </cell>
        </row>
        <row r="585">
          <cell r="B585">
            <v>38050</v>
          </cell>
          <cell r="C585">
            <v>0.74476800476651528</v>
          </cell>
        </row>
        <row r="586">
          <cell r="B586">
            <v>38051</v>
          </cell>
          <cell r="C586">
            <v>0.74693755602031675</v>
          </cell>
        </row>
        <row r="587">
          <cell r="B587">
            <v>38052</v>
          </cell>
          <cell r="C587">
            <v>0.74693755602031675</v>
          </cell>
        </row>
        <row r="588">
          <cell r="B588">
            <v>38053</v>
          </cell>
          <cell r="C588">
            <v>0.74693755602031675</v>
          </cell>
        </row>
        <row r="589">
          <cell r="B589">
            <v>38054</v>
          </cell>
          <cell r="C589">
            <v>0.75660134675039714</v>
          </cell>
        </row>
        <row r="590">
          <cell r="B590">
            <v>38055</v>
          </cell>
          <cell r="C590">
            <v>0.75660134675039714</v>
          </cell>
        </row>
        <row r="591">
          <cell r="B591">
            <v>38056</v>
          </cell>
          <cell r="C591">
            <v>0.75832259042996897</v>
          </cell>
        </row>
        <row r="592">
          <cell r="B592">
            <v>38057</v>
          </cell>
          <cell r="C592">
            <v>0.75540111799365461</v>
          </cell>
        </row>
        <row r="593">
          <cell r="B593">
            <v>38058</v>
          </cell>
          <cell r="C593">
            <v>0.75568654122270085</v>
          </cell>
        </row>
        <row r="594">
          <cell r="B594">
            <v>38059</v>
          </cell>
          <cell r="C594">
            <v>0.75568654122270085</v>
          </cell>
        </row>
        <row r="595">
          <cell r="B595">
            <v>38060</v>
          </cell>
          <cell r="C595">
            <v>0.75568654122270085</v>
          </cell>
        </row>
        <row r="596">
          <cell r="B596">
            <v>38061</v>
          </cell>
          <cell r="C596">
            <v>0.74878322725570956</v>
          </cell>
        </row>
        <row r="597">
          <cell r="B597">
            <v>38062</v>
          </cell>
          <cell r="C597">
            <v>0.74878322725570956</v>
          </cell>
        </row>
        <row r="598">
          <cell r="B598">
            <v>38063</v>
          </cell>
          <cell r="C598">
            <v>0.7496251874062968</v>
          </cell>
        </row>
        <row r="599">
          <cell r="B599">
            <v>38064</v>
          </cell>
          <cell r="C599">
            <v>0.75030012004801927</v>
          </cell>
        </row>
        <row r="600">
          <cell r="B600">
            <v>38065</v>
          </cell>
          <cell r="C600">
            <v>0.74710496824803885</v>
          </cell>
        </row>
        <row r="601">
          <cell r="B601">
            <v>38066</v>
          </cell>
          <cell r="C601">
            <v>0.74710496824803885</v>
          </cell>
        </row>
        <row r="602">
          <cell r="B602">
            <v>38067</v>
          </cell>
          <cell r="C602">
            <v>0.74710496824803885</v>
          </cell>
        </row>
        <row r="603">
          <cell r="B603">
            <v>38068</v>
          </cell>
          <cell r="C603">
            <v>0.74951281666916503</v>
          </cell>
        </row>
        <row r="604">
          <cell r="B604">
            <v>38069</v>
          </cell>
          <cell r="C604">
            <v>0.74951281666916503</v>
          </cell>
        </row>
        <row r="605">
          <cell r="B605">
            <v>38070</v>
          </cell>
          <cell r="C605">
            <v>0.74990626171728536</v>
          </cell>
        </row>
        <row r="606">
          <cell r="B606">
            <v>38071</v>
          </cell>
          <cell r="C606">
            <v>0.75046904315196994</v>
          </cell>
        </row>
        <row r="607">
          <cell r="B607">
            <v>38072</v>
          </cell>
          <cell r="C607">
            <v>0.74543421543048827</v>
          </cell>
        </row>
        <row r="608">
          <cell r="B608">
            <v>38073</v>
          </cell>
          <cell r="C608">
            <v>0.74543421543048827</v>
          </cell>
        </row>
        <row r="609">
          <cell r="B609">
            <v>38074</v>
          </cell>
          <cell r="C609">
            <v>0.74543421543048827</v>
          </cell>
        </row>
        <row r="610">
          <cell r="B610">
            <v>38075</v>
          </cell>
          <cell r="C610">
            <v>0.7584951456310679</v>
          </cell>
        </row>
        <row r="611">
          <cell r="B611">
            <v>38076</v>
          </cell>
          <cell r="C611">
            <v>0.7584951456310679</v>
          </cell>
        </row>
        <row r="612">
          <cell r="B612">
            <v>38077</v>
          </cell>
          <cell r="C612">
            <v>0.76440911175661208</v>
          </cell>
        </row>
        <row r="613">
          <cell r="B613">
            <v>38078</v>
          </cell>
          <cell r="C613">
            <v>0.76522803795531069</v>
          </cell>
        </row>
        <row r="614">
          <cell r="B614">
            <v>38079</v>
          </cell>
          <cell r="C614">
            <v>0.76260199801723483</v>
          </cell>
        </row>
        <row r="615">
          <cell r="B615">
            <v>38080</v>
          </cell>
          <cell r="C615">
            <v>0.76260199801723483</v>
          </cell>
        </row>
        <row r="616">
          <cell r="B616">
            <v>38081</v>
          </cell>
          <cell r="C616">
            <v>0.76260199801723483</v>
          </cell>
        </row>
        <row r="617">
          <cell r="B617">
            <v>38082</v>
          </cell>
          <cell r="C617">
            <v>0.76045627376425862</v>
          </cell>
        </row>
        <row r="618">
          <cell r="B618">
            <v>38083</v>
          </cell>
          <cell r="C618">
            <v>0.76045627376425862</v>
          </cell>
        </row>
        <row r="619">
          <cell r="B619">
            <v>38084</v>
          </cell>
          <cell r="C619">
            <v>0.76167263310229261</v>
          </cell>
        </row>
        <row r="620">
          <cell r="B620">
            <v>38085</v>
          </cell>
          <cell r="C620">
            <v>0.76423385555980128</v>
          </cell>
        </row>
        <row r="621">
          <cell r="B621">
            <v>38086</v>
          </cell>
          <cell r="C621">
            <v>0.76423385555980128</v>
          </cell>
        </row>
        <row r="622">
          <cell r="B622">
            <v>38087</v>
          </cell>
          <cell r="C622">
            <v>0.76423385555980128</v>
          </cell>
        </row>
        <row r="623">
          <cell r="B623">
            <v>38088</v>
          </cell>
          <cell r="C623">
            <v>0.76423385555980128</v>
          </cell>
        </row>
        <row r="624">
          <cell r="B624">
            <v>38089</v>
          </cell>
          <cell r="C624">
            <v>0.75369309617123903</v>
          </cell>
        </row>
        <row r="625">
          <cell r="B625">
            <v>38090</v>
          </cell>
          <cell r="C625">
            <v>0.75369309617123903</v>
          </cell>
        </row>
        <row r="626">
          <cell r="B626">
            <v>38091</v>
          </cell>
          <cell r="C626">
            <v>0.74867110878191201</v>
          </cell>
        </row>
        <row r="627">
          <cell r="B627">
            <v>38092</v>
          </cell>
          <cell r="C627">
            <v>0.7496251874062968</v>
          </cell>
        </row>
        <row r="628">
          <cell r="B628">
            <v>38093</v>
          </cell>
          <cell r="C628">
            <v>0.74321813452248242</v>
          </cell>
        </row>
        <row r="629">
          <cell r="B629">
            <v>38094</v>
          </cell>
          <cell r="C629">
            <v>0.74321813452248242</v>
          </cell>
        </row>
        <row r="630">
          <cell r="B630">
            <v>38095</v>
          </cell>
          <cell r="C630">
            <v>0.74321813452248242</v>
          </cell>
        </row>
        <row r="631">
          <cell r="B631">
            <v>38096</v>
          </cell>
          <cell r="C631">
            <v>0.74288685833147605</v>
          </cell>
        </row>
        <row r="632">
          <cell r="B632">
            <v>38097</v>
          </cell>
          <cell r="C632">
            <v>0.74288685833147605</v>
          </cell>
        </row>
        <row r="633">
          <cell r="B633">
            <v>38098</v>
          </cell>
          <cell r="C633">
            <v>0.74343914950561296</v>
          </cell>
        </row>
        <row r="634">
          <cell r="B634">
            <v>38099</v>
          </cell>
          <cell r="C634">
            <v>0.73702830188679247</v>
          </cell>
        </row>
        <row r="635">
          <cell r="B635">
            <v>38100</v>
          </cell>
          <cell r="C635">
            <v>0.73551044424830836</v>
          </cell>
        </row>
        <row r="636">
          <cell r="B636">
            <v>38101</v>
          </cell>
          <cell r="C636">
            <v>0.73551044424830836</v>
          </cell>
        </row>
        <row r="637">
          <cell r="B637">
            <v>38102</v>
          </cell>
          <cell r="C637">
            <v>0.73551044424830836</v>
          </cell>
        </row>
        <row r="638">
          <cell r="B638">
            <v>38103</v>
          </cell>
          <cell r="C638">
            <v>0.73491585213493049</v>
          </cell>
        </row>
        <row r="639">
          <cell r="B639">
            <v>38104</v>
          </cell>
          <cell r="C639">
            <v>0.73491585213493049</v>
          </cell>
        </row>
        <row r="640">
          <cell r="B640">
            <v>38105</v>
          </cell>
          <cell r="C640">
            <v>0.74117995849392238</v>
          </cell>
        </row>
        <row r="641">
          <cell r="B641">
            <v>38106</v>
          </cell>
          <cell r="C641">
            <v>0.74057616825890538</v>
          </cell>
        </row>
        <row r="642">
          <cell r="B642">
            <v>38107</v>
          </cell>
          <cell r="C642">
            <v>0.72753728628592207</v>
          </cell>
        </row>
        <row r="643">
          <cell r="B643">
            <v>38108</v>
          </cell>
          <cell r="C643">
            <v>0.72753728628592207</v>
          </cell>
        </row>
        <row r="644">
          <cell r="B644">
            <v>38109</v>
          </cell>
          <cell r="C644">
            <v>0.72753728628592207</v>
          </cell>
        </row>
        <row r="645">
          <cell r="B645">
            <v>38110</v>
          </cell>
          <cell r="C645">
            <v>0.72880985350921934</v>
          </cell>
        </row>
        <row r="646">
          <cell r="B646">
            <v>38111</v>
          </cell>
          <cell r="C646">
            <v>0.72880985350921934</v>
          </cell>
        </row>
        <row r="647">
          <cell r="B647">
            <v>38112</v>
          </cell>
          <cell r="C647">
            <v>0.72849129452903039</v>
          </cell>
        </row>
        <row r="648">
          <cell r="B648">
            <v>38113</v>
          </cell>
          <cell r="C648">
            <v>0.73056691992986555</v>
          </cell>
        </row>
        <row r="649">
          <cell r="B649">
            <v>38114</v>
          </cell>
          <cell r="C649">
            <v>0.72748435908627962</v>
          </cell>
        </row>
        <row r="650">
          <cell r="B650">
            <v>38115</v>
          </cell>
          <cell r="C650">
            <v>0.72748435908627962</v>
          </cell>
        </row>
        <row r="651">
          <cell r="B651">
            <v>38116</v>
          </cell>
          <cell r="C651">
            <v>0.72748435908627962</v>
          </cell>
        </row>
        <row r="652">
          <cell r="B652">
            <v>38117</v>
          </cell>
          <cell r="C652">
            <v>0.72306579898770784</v>
          </cell>
        </row>
        <row r="653">
          <cell r="B653">
            <v>38118</v>
          </cell>
          <cell r="C653">
            <v>0.72306579898770784</v>
          </cell>
        </row>
        <row r="654">
          <cell r="B654">
            <v>38119</v>
          </cell>
          <cell r="C654">
            <v>0.71906234270511249</v>
          </cell>
        </row>
        <row r="655">
          <cell r="B655">
            <v>38120</v>
          </cell>
          <cell r="C655">
            <v>0.72077266830041808</v>
          </cell>
        </row>
        <row r="656">
          <cell r="B656">
            <v>38121</v>
          </cell>
          <cell r="C656">
            <v>0.72051300525974493</v>
          </cell>
        </row>
        <row r="657">
          <cell r="B657">
            <v>38122</v>
          </cell>
          <cell r="C657">
            <v>0.72051300525974493</v>
          </cell>
        </row>
        <row r="658">
          <cell r="B658">
            <v>38123</v>
          </cell>
          <cell r="C658">
            <v>0.72051300525974493</v>
          </cell>
        </row>
        <row r="659">
          <cell r="B659">
            <v>38124</v>
          </cell>
          <cell r="C659">
            <v>0.71932096101280385</v>
          </cell>
        </row>
        <row r="660">
          <cell r="B660">
            <v>38125</v>
          </cell>
          <cell r="C660">
            <v>0.71932096101280385</v>
          </cell>
        </row>
        <row r="661">
          <cell r="B661">
            <v>38126</v>
          </cell>
          <cell r="C661">
            <v>0.71648635093501467</v>
          </cell>
        </row>
        <row r="662">
          <cell r="B662">
            <v>38127</v>
          </cell>
          <cell r="C662">
            <v>0.71916576770945695</v>
          </cell>
        </row>
        <row r="663">
          <cell r="B663">
            <v>38128</v>
          </cell>
          <cell r="C663">
            <v>0.72637466405171791</v>
          </cell>
        </row>
        <row r="664">
          <cell r="B664">
            <v>38129</v>
          </cell>
          <cell r="C664">
            <v>0.72637466405171791</v>
          </cell>
        </row>
        <row r="665">
          <cell r="B665">
            <v>38130</v>
          </cell>
          <cell r="C665">
            <v>0.72637466405171791</v>
          </cell>
        </row>
        <row r="666">
          <cell r="B666">
            <v>38131</v>
          </cell>
          <cell r="C666">
            <v>0.72637466405171791</v>
          </cell>
        </row>
        <row r="667">
          <cell r="B667">
            <v>38132</v>
          </cell>
          <cell r="C667">
            <v>0.72817301390810463</v>
          </cell>
        </row>
        <row r="668">
          <cell r="B668">
            <v>38133</v>
          </cell>
          <cell r="C668">
            <v>0.72817301390810463</v>
          </cell>
        </row>
        <row r="669">
          <cell r="B669">
            <v>38134</v>
          </cell>
          <cell r="C669">
            <v>0.72833211944646759</v>
          </cell>
        </row>
        <row r="670">
          <cell r="B670">
            <v>38135</v>
          </cell>
          <cell r="C670">
            <v>0.7362685907819172</v>
          </cell>
        </row>
        <row r="671">
          <cell r="B671">
            <v>38136</v>
          </cell>
          <cell r="C671">
            <v>0.7362685907819172</v>
          </cell>
        </row>
        <row r="672">
          <cell r="B672">
            <v>38137</v>
          </cell>
          <cell r="C672">
            <v>0.7362685907819172</v>
          </cell>
        </row>
        <row r="673">
          <cell r="B673">
            <v>38138</v>
          </cell>
          <cell r="C673">
            <v>0.7362685907819172</v>
          </cell>
        </row>
        <row r="674">
          <cell r="B674">
            <v>38139</v>
          </cell>
          <cell r="C674">
            <v>0.7362685907819172</v>
          </cell>
        </row>
        <row r="675">
          <cell r="B675">
            <v>38140</v>
          </cell>
          <cell r="C675">
            <v>0.73410659227719866</v>
          </cell>
        </row>
        <row r="676">
          <cell r="B676">
            <v>38141</v>
          </cell>
          <cell r="C676">
            <v>0.73195725369638409</v>
          </cell>
        </row>
        <row r="677">
          <cell r="B677">
            <v>38142</v>
          </cell>
          <cell r="C677">
            <v>0.73410659227719866</v>
          </cell>
        </row>
        <row r="678">
          <cell r="B678">
            <v>38143</v>
          </cell>
          <cell r="C678">
            <v>0.73410659227719866</v>
          </cell>
        </row>
        <row r="679">
          <cell r="B679">
            <v>38144</v>
          </cell>
          <cell r="C679">
            <v>0.73410659227719866</v>
          </cell>
        </row>
        <row r="680">
          <cell r="B680">
            <v>38145</v>
          </cell>
          <cell r="C680">
            <v>0.74019245003700962</v>
          </cell>
        </row>
        <row r="681">
          <cell r="B681">
            <v>38146</v>
          </cell>
          <cell r="C681">
            <v>0.74019245003700962</v>
          </cell>
        </row>
        <row r="682">
          <cell r="B682">
            <v>38147</v>
          </cell>
          <cell r="C682">
            <v>0.74310767630229624</v>
          </cell>
        </row>
        <row r="683">
          <cell r="B683">
            <v>38148</v>
          </cell>
          <cell r="C683">
            <v>0.74189479931745672</v>
          </cell>
        </row>
        <row r="684">
          <cell r="B684">
            <v>38149</v>
          </cell>
          <cell r="C684">
            <v>0.74189479931745672</v>
          </cell>
        </row>
        <row r="685">
          <cell r="B685">
            <v>38150</v>
          </cell>
          <cell r="C685">
            <v>0.74189479931745672</v>
          </cell>
        </row>
        <row r="686">
          <cell r="B686">
            <v>38151</v>
          </cell>
          <cell r="C686">
            <v>0.74189479931745672</v>
          </cell>
        </row>
        <row r="687">
          <cell r="B687">
            <v>38152</v>
          </cell>
          <cell r="C687">
            <v>0.735023888276369</v>
          </cell>
        </row>
        <row r="688">
          <cell r="B688">
            <v>38153</v>
          </cell>
          <cell r="C688">
            <v>0.735023888276369</v>
          </cell>
        </row>
        <row r="689">
          <cell r="B689">
            <v>38154</v>
          </cell>
          <cell r="C689">
            <v>0.72764316379247618</v>
          </cell>
        </row>
        <row r="690">
          <cell r="B690">
            <v>38155</v>
          </cell>
          <cell r="C690">
            <v>0.73056691992986555</v>
          </cell>
        </row>
        <row r="691">
          <cell r="B691">
            <v>38156</v>
          </cell>
          <cell r="C691">
            <v>0.72753728628592207</v>
          </cell>
        </row>
        <row r="692">
          <cell r="B692">
            <v>38157</v>
          </cell>
          <cell r="C692">
            <v>0.72753728628592207</v>
          </cell>
        </row>
        <row r="693">
          <cell r="B693">
            <v>38158</v>
          </cell>
          <cell r="C693">
            <v>0.72753728628592207</v>
          </cell>
        </row>
        <row r="694">
          <cell r="B694">
            <v>38159</v>
          </cell>
          <cell r="C694">
            <v>0.73340667400073345</v>
          </cell>
        </row>
        <row r="695">
          <cell r="B695">
            <v>38160</v>
          </cell>
          <cell r="C695">
            <v>0.73340667400073345</v>
          </cell>
        </row>
        <row r="696">
          <cell r="B696">
            <v>38161</v>
          </cell>
          <cell r="C696">
            <v>0.73297661804588432</v>
          </cell>
        </row>
        <row r="697">
          <cell r="B697">
            <v>38162</v>
          </cell>
          <cell r="C697">
            <v>0.73621438562909514</v>
          </cell>
        </row>
        <row r="698">
          <cell r="B698">
            <v>38163</v>
          </cell>
          <cell r="C698">
            <v>0.73567277275068055</v>
          </cell>
        </row>
        <row r="699">
          <cell r="B699">
            <v>38164</v>
          </cell>
          <cell r="C699">
            <v>0.73567277275068055</v>
          </cell>
        </row>
        <row r="700">
          <cell r="B700">
            <v>38165</v>
          </cell>
          <cell r="C700">
            <v>0.73567277275068055</v>
          </cell>
        </row>
        <row r="701">
          <cell r="B701">
            <v>38166</v>
          </cell>
          <cell r="C701">
            <v>0.74046649389115138</v>
          </cell>
        </row>
        <row r="702">
          <cell r="B702">
            <v>38167</v>
          </cell>
          <cell r="C702">
            <v>0.74046649389115138</v>
          </cell>
        </row>
        <row r="703">
          <cell r="B703">
            <v>38168</v>
          </cell>
          <cell r="C703">
            <v>0.74255587732976902</v>
          </cell>
        </row>
        <row r="704">
          <cell r="B704">
            <v>38169</v>
          </cell>
          <cell r="C704">
            <v>0.74371560315335417</v>
          </cell>
        </row>
        <row r="705">
          <cell r="B705">
            <v>38170</v>
          </cell>
          <cell r="C705">
            <v>0.74973759184285493</v>
          </cell>
        </row>
        <row r="706">
          <cell r="B706">
            <v>38171</v>
          </cell>
          <cell r="C706">
            <v>0.74973759184285493</v>
          </cell>
        </row>
        <row r="707">
          <cell r="B707">
            <v>38172</v>
          </cell>
          <cell r="C707">
            <v>0.74973759184285493</v>
          </cell>
        </row>
        <row r="708">
          <cell r="B708">
            <v>38173</v>
          </cell>
          <cell r="C708">
            <v>0.74973759184285493</v>
          </cell>
        </row>
        <row r="709">
          <cell r="B709">
            <v>38174</v>
          </cell>
          <cell r="C709">
            <v>0.75517293460202384</v>
          </cell>
        </row>
        <row r="710">
          <cell r="B710">
            <v>38175</v>
          </cell>
          <cell r="C710">
            <v>0.75517293460202384</v>
          </cell>
        </row>
        <row r="711">
          <cell r="B711">
            <v>38176</v>
          </cell>
          <cell r="C711">
            <v>0.75346594333936112</v>
          </cell>
        </row>
        <row r="712">
          <cell r="B712">
            <v>38177</v>
          </cell>
          <cell r="C712">
            <v>0.75642965204236001</v>
          </cell>
        </row>
        <row r="713">
          <cell r="B713">
            <v>38178</v>
          </cell>
          <cell r="C713">
            <v>0.75642965204236001</v>
          </cell>
        </row>
        <row r="714">
          <cell r="B714">
            <v>38179</v>
          </cell>
          <cell r="C714">
            <v>0.75642965204236001</v>
          </cell>
        </row>
        <row r="715">
          <cell r="B715">
            <v>38180</v>
          </cell>
          <cell r="C715">
            <v>0.75855268148372901</v>
          </cell>
        </row>
        <row r="716">
          <cell r="B716">
            <v>38181</v>
          </cell>
          <cell r="C716">
            <v>0.75855268148372901</v>
          </cell>
        </row>
        <row r="717">
          <cell r="B717">
            <v>38182</v>
          </cell>
          <cell r="C717">
            <v>0.75861022606584738</v>
          </cell>
        </row>
        <row r="718">
          <cell r="B718">
            <v>38183</v>
          </cell>
          <cell r="C718">
            <v>0.75820759724012432</v>
          </cell>
        </row>
        <row r="719">
          <cell r="B719">
            <v>38184</v>
          </cell>
          <cell r="C719">
            <v>0.75642965204236001</v>
          </cell>
        </row>
        <row r="720">
          <cell r="B720">
            <v>38185</v>
          </cell>
          <cell r="C720">
            <v>0.75642965204236001</v>
          </cell>
        </row>
        <row r="721">
          <cell r="B721">
            <v>38186</v>
          </cell>
          <cell r="C721">
            <v>0.75642965204236001</v>
          </cell>
        </row>
        <row r="722">
          <cell r="B722">
            <v>38187</v>
          </cell>
          <cell r="C722">
            <v>0.76341705473700283</v>
          </cell>
        </row>
        <row r="723">
          <cell r="B723">
            <v>38188</v>
          </cell>
          <cell r="C723">
            <v>0.76341705473700283</v>
          </cell>
        </row>
        <row r="724">
          <cell r="B724">
            <v>38189</v>
          </cell>
          <cell r="C724">
            <v>0.76505240608981717</v>
          </cell>
        </row>
        <row r="725">
          <cell r="B725">
            <v>38190</v>
          </cell>
          <cell r="C725">
            <v>0.76161462300076166</v>
          </cell>
        </row>
        <row r="726">
          <cell r="B726">
            <v>38191</v>
          </cell>
          <cell r="C726">
            <v>0.75585789871504161</v>
          </cell>
        </row>
        <row r="727">
          <cell r="B727">
            <v>38192</v>
          </cell>
          <cell r="C727">
            <v>0.75585789871504161</v>
          </cell>
        </row>
        <row r="728">
          <cell r="B728">
            <v>38193</v>
          </cell>
          <cell r="C728">
            <v>0.75585789871504161</v>
          </cell>
        </row>
        <row r="729">
          <cell r="B729">
            <v>38194</v>
          </cell>
          <cell r="C729">
            <v>0.75688767786860434</v>
          </cell>
        </row>
        <row r="730">
          <cell r="B730">
            <v>38195</v>
          </cell>
          <cell r="C730">
            <v>0.75688767786860434</v>
          </cell>
        </row>
        <row r="731">
          <cell r="B731">
            <v>38196</v>
          </cell>
          <cell r="C731">
            <v>0.7509762691498949</v>
          </cell>
        </row>
        <row r="732">
          <cell r="B732">
            <v>38197</v>
          </cell>
          <cell r="C732">
            <v>0.75046904315196994</v>
          </cell>
        </row>
        <row r="733">
          <cell r="B733">
            <v>38198</v>
          </cell>
          <cell r="C733">
            <v>0.75216246709289214</v>
          </cell>
        </row>
        <row r="734">
          <cell r="B734">
            <v>38199</v>
          </cell>
          <cell r="C734">
            <v>0.75216246709289214</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81"/>
  <sheetViews>
    <sheetView tabSelected="1" topLeftCell="F7" zoomScale="75" zoomScaleNormal="75" workbookViewId="0">
      <selection activeCell="A28" sqref="A28"/>
    </sheetView>
  </sheetViews>
  <sheetFormatPr defaultRowHeight="15"/>
  <cols>
    <col min="1" max="1" width="29.42578125" customWidth="1"/>
    <col min="2" max="2" width="87.28515625" customWidth="1"/>
    <col min="3" max="3" width="21.5703125" bestFit="1" customWidth="1"/>
    <col min="4" max="5" width="21.85546875" bestFit="1" customWidth="1"/>
    <col min="6" max="6" width="20.28515625" bestFit="1" customWidth="1"/>
    <col min="7" max="7" width="20.85546875" bestFit="1" customWidth="1"/>
    <col min="8" max="8" width="21.7109375" bestFit="1" customWidth="1"/>
    <col min="9" max="9" width="21.85546875" bestFit="1" customWidth="1"/>
    <col min="10" max="10" width="21.7109375" bestFit="1" customWidth="1"/>
    <col min="11" max="11" width="21.85546875" bestFit="1" customWidth="1"/>
    <col min="12" max="13" width="21.7109375" bestFit="1" customWidth="1"/>
    <col min="14" max="15" width="21.85546875" bestFit="1" customWidth="1"/>
    <col min="16" max="17" width="21.5703125" bestFit="1" customWidth="1"/>
    <col min="18" max="18" width="21.85546875" bestFit="1" customWidth="1"/>
    <col min="19" max="20" width="21.5703125" bestFit="1" customWidth="1"/>
    <col min="21" max="22" width="21.85546875" bestFit="1" customWidth="1"/>
    <col min="23" max="23" width="21.5703125" bestFit="1" customWidth="1"/>
    <col min="24" max="24" width="21.85546875" bestFit="1" customWidth="1"/>
    <col min="25" max="25" width="21.5703125" bestFit="1" customWidth="1"/>
    <col min="26" max="28" width="21.85546875" bestFit="1" customWidth="1"/>
    <col min="29" max="29" width="20.85546875" bestFit="1" customWidth="1"/>
    <col min="30" max="32" width="21.5703125" bestFit="1" customWidth="1"/>
    <col min="33" max="33" width="22.7109375" bestFit="1" customWidth="1"/>
    <col min="34" max="34" width="22.28515625" bestFit="1" customWidth="1"/>
    <col min="35" max="56" width="14.42578125" bestFit="1" customWidth="1"/>
    <col min="57" max="65" width="13.28515625" bestFit="1" customWidth="1"/>
    <col min="66" max="70" width="12.140625" bestFit="1" customWidth="1"/>
  </cols>
  <sheetData>
    <row r="2" spans="2:14">
      <c r="B2" s="42" t="s">
        <v>174</v>
      </c>
      <c r="C2" s="32">
        <v>-0.25</v>
      </c>
    </row>
    <row r="3" spans="2:14">
      <c r="B3" s="42" t="s">
        <v>175</v>
      </c>
      <c r="C3" s="32">
        <v>0.02</v>
      </c>
      <c r="J3" s="108"/>
      <c r="K3" s="138"/>
      <c r="L3" s="138"/>
    </row>
    <row r="4" spans="2:14">
      <c r="B4" s="42" t="s">
        <v>176</v>
      </c>
      <c r="C4" s="32">
        <v>0.05</v>
      </c>
      <c r="D4" s="64" t="s">
        <v>169</v>
      </c>
      <c r="E4" t="s">
        <v>191</v>
      </c>
      <c r="J4" s="108"/>
      <c r="K4" s="138"/>
      <c r="L4" s="138"/>
    </row>
    <row r="5" spans="2:14">
      <c r="B5" s="42" t="s">
        <v>177</v>
      </c>
      <c r="C5" s="32">
        <v>5.5510235985183669E-2</v>
      </c>
      <c r="D5" s="64" t="s">
        <v>169</v>
      </c>
      <c r="E5" t="s">
        <v>173</v>
      </c>
      <c r="J5" s="108"/>
      <c r="K5" s="138"/>
      <c r="L5" s="138"/>
    </row>
    <row r="6" spans="2:14">
      <c r="B6" s="10" t="s">
        <v>10</v>
      </c>
      <c r="C6" s="41">
        <v>2047</v>
      </c>
      <c r="J6" s="108"/>
      <c r="K6" s="138"/>
      <c r="L6" s="138"/>
      <c r="M6" s="23"/>
      <c r="N6" s="23"/>
    </row>
    <row r="7" spans="2:14">
      <c r="B7" s="10" t="s">
        <v>178</v>
      </c>
      <c r="C7" s="19" t="s">
        <v>42</v>
      </c>
    </row>
    <row r="8" spans="2:14">
      <c r="B8" s="10" t="s">
        <v>87</v>
      </c>
      <c r="C8" s="51">
        <v>0.05</v>
      </c>
    </row>
    <row r="9" spans="2:14">
      <c r="B9" s="10" t="s">
        <v>188</v>
      </c>
      <c r="C9" s="18">
        <f ca="1">OFFSET('Calcs Biennial'!B16, 0, MATCH('Summary Biennial'!C6 &amp; "-Nov", 'Calcs Biennial'!$C$6:$BT$6, 0))</f>
        <v>-9.0587093382055173E-11</v>
      </c>
    </row>
    <row r="10" spans="2:14">
      <c r="B10" s="10" t="s">
        <v>189</v>
      </c>
      <c r="C10" s="18">
        <f ca="1">MAX(C41:BR41)</f>
        <v>33320.966806382967</v>
      </c>
    </row>
    <row r="11" spans="2:14">
      <c r="B11" s="10" t="s">
        <v>190</v>
      </c>
      <c r="C11" s="18">
        <f ca="1">SUM(C42:BR42)</f>
        <v>31206.198269589033</v>
      </c>
      <c r="E11" s="50"/>
    </row>
    <row r="33" spans="1:70" s="50" customFormat="1"/>
    <row r="34" spans="1:70" s="50" customFormat="1">
      <c r="C34" s="13"/>
      <c r="D34" s="13"/>
      <c r="E34" s="13"/>
    </row>
    <row r="35" spans="1:70" s="50" customFormat="1">
      <c r="C35">
        <v>2017</v>
      </c>
      <c r="D35" s="50">
        <v>2017</v>
      </c>
      <c r="E35" s="50">
        <v>2017</v>
      </c>
      <c r="F35">
        <v>2018</v>
      </c>
      <c r="G35" s="50">
        <v>2018</v>
      </c>
      <c r="H35">
        <v>2019</v>
      </c>
      <c r="I35">
        <v>2019</v>
      </c>
      <c r="J35">
        <v>2020</v>
      </c>
      <c r="K35">
        <v>2020</v>
      </c>
      <c r="L35">
        <v>2021</v>
      </c>
      <c r="M35" s="50">
        <v>2021</v>
      </c>
      <c r="N35">
        <v>2021</v>
      </c>
      <c r="O35">
        <v>2022</v>
      </c>
      <c r="P35">
        <v>2022</v>
      </c>
      <c r="Q35">
        <v>2023</v>
      </c>
      <c r="R35">
        <v>2023</v>
      </c>
      <c r="S35">
        <v>2024</v>
      </c>
      <c r="T35">
        <v>2024</v>
      </c>
      <c r="U35">
        <v>2025</v>
      </c>
      <c r="V35">
        <v>2025</v>
      </c>
      <c r="W35">
        <v>2026</v>
      </c>
      <c r="X35">
        <v>2026</v>
      </c>
      <c r="Y35">
        <v>2027</v>
      </c>
      <c r="Z35">
        <v>2027</v>
      </c>
      <c r="AA35">
        <v>2028</v>
      </c>
      <c r="AB35">
        <v>2028</v>
      </c>
      <c r="AC35">
        <v>2029</v>
      </c>
      <c r="AD35">
        <v>2029</v>
      </c>
      <c r="AE35">
        <v>2030</v>
      </c>
      <c r="AF35">
        <v>2030</v>
      </c>
      <c r="AG35">
        <v>2031</v>
      </c>
      <c r="AH35">
        <v>2031</v>
      </c>
      <c r="AI35">
        <v>2032</v>
      </c>
      <c r="AJ35">
        <v>2032</v>
      </c>
      <c r="AK35">
        <v>2033</v>
      </c>
      <c r="AL35">
        <v>2033</v>
      </c>
      <c r="AM35">
        <v>2034</v>
      </c>
      <c r="AN35">
        <v>2034</v>
      </c>
      <c r="AO35">
        <v>2035</v>
      </c>
      <c r="AP35">
        <v>2035</v>
      </c>
      <c r="AQ35">
        <v>2036</v>
      </c>
      <c r="AR35">
        <v>2036</v>
      </c>
      <c r="AS35">
        <v>2037</v>
      </c>
      <c r="AT35">
        <v>2037</v>
      </c>
      <c r="AU35">
        <v>2038</v>
      </c>
      <c r="AV35">
        <v>2038</v>
      </c>
      <c r="AW35">
        <v>2039</v>
      </c>
      <c r="AX35">
        <v>2039</v>
      </c>
      <c r="AY35">
        <v>2040</v>
      </c>
      <c r="AZ35">
        <v>2040</v>
      </c>
      <c r="BA35">
        <v>2041</v>
      </c>
      <c r="BB35">
        <v>2041</v>
      </c>
      <c r="BC35">
        <v>2042</v>
      </c>
      <c r="BD35">
        <v>2042</v>
      </c>
      <c r="BE35">
        <v>2043</v>
      </c>
      <c r="BF35">
        <v>2043</v>
      </c>
      <c r="BG35">
        <v>2044</v>
      </c>
      <c r="BH35">
        <v>2044</v>
      </c>
      <c r="BI35">
        <v>2045</v>
      </c>
      <c r="BJ35">
        <v>2045</v>
      </c>
      <c r="BK35">
        <v>2046</v>
      </c>
      <c r="BL35">
        <v>2046</v>
      </c>
      <c r="BM35">
        <v>2047</v>
      </c>
      <c r="BN35">
        <v>2047</v>
      </c>
      <c r="BO35">
        <v>2048</v>
      </c>
      <c r="BP35">
        <v>2048</v>
      </c>
      <c r="BQ35">
        <v>2049</v>
      </c>
      <c r="BR35">
        <v>2049</v>
      </c>
    </row>
    <row r="36" spans="1:70">
      <c r="C36">
        <v>3</v>
      </c>
      <c r="D36" s="50">
        <v>4</v>
      </c>
      <c r="E36">
        <v>2</v>
      </c>
      <c r="F36">
        <v>1</v>
      </c>
      <c r="G36">
        <v>2</v>
      </c>
      <c r="H36">
        <v>1</v>
      </c>
      <c r="I36">
        <v>2</v>
      </c>
      <c r="J36">
        <v>1</v>
      </c>
      <c r="K36">
        <v>2</v>
      </c>
      <c r="L36" s="50">
        <v>3</v>
      </c>
      <c r="M36" s="50">
        <v>4</v>
      </c>
      <c r="N36">
        <v>2</v>
      </c>
      <c r="O36">
        <v>1</v>
      </c>
      <c r="P36">
        <v>2</v>
      </c>
      <c r="Q36">
        <v>1</v>
      </c>
      <c r="R36">
        <v>2</v>
      </c>
      <c r="S36">
        <v>1</v>
      </c>
      <c r="T36">
        <v>2</v>
      </c>
      <c r="U36">
        <v>1</v>
      </c>
      <c r="V36">
        <v>2</v>
      </c>
      <c r="W36">
        <v>1</v>
      </c>
      <c r="X36">
        <v>2</v>
      </c>
      <c r="Y36">
        <v>1</v>
      </c>
      <c r="Z36">
        <v>2</v>
      </c>
      <c r="AA36">
        <v>1</v>
      </c>
      <c r="AB36">
        <v>2</v>
      </c>
      <c r="AC36">
        <v>1</v>
      </c>
      <c r="AD36">
        <v>2</v>
      </c>
      <c r="AE36">
        <v>1</v>
      </c>
      <c r="AF36">
        <v>2</v>
      </c>
      <c r="AG36">
        <v>1</v>
      </c>
      <c r="AH36">
        <v>2</v>
      </c>
      <c r="AI36">
        <v>1</v>
      </c>
      <c r="AJ36">
        <v>2</v>
      </c>
      <c r="AK36">
        <v>1</v>
      </c>
      <c r="AL36">
        <v>2</v>
      </c>
      <c r="AM36">
        <v>1</v>
      </c>
      <c r="AN36">
        <v>2</v>
      </c>
      <c r="AO36">
        <v>1</v>
      </c>
      <c r="AP36">
        <v>2</v>
      </c>
      <c r="AQ36">
        <v>1</v>
      </c>
      <c r="AR36">
        <v>2</v>
      </c>
      <c r="AS36">
        <v>1</v>
      </c>
      <c r="AT36">
        <v>2</v>
      </c>
      <c r="AU36">
        <v>1</v>
      </c>
      <c r="AV36">
        <v>2</v>
      </c>
      <c r="AW36">
        <v>1</v>
      </c>
      <c r="AX36">
        <v>2</v>
      </c>
      <c r="AY36">
        <v>1</v>
      </c>
      <c r="AZ36">
        <v>2</v>
      </c>
      <c r="BA36">
        <v>1</v>
      </c>
      <c r="BB36">
        <v>2</v>
      </c>
      <c r="BC36">
        <v>1</v>
      </c>
      <c r="BD36">
        <v>2</v>
      </c>
      <c r="BE36">
        <v>1</v>
      </c>
      <c r="BF36">
        <v>2</v>
      </c>
      <c r="BG36">
        <v>1</v>
      </c>
      <c r="BH36">
        <v>2</v>
      </c>
      <c r="BI36">
        <v>1</v>
      </c>
      <c r="BJ36">
        <v>2</v>
      </c>
      <c r="BK36">
        <v>1</v>
      </c>
      <c r="BL36">
        <v>2</v>
      </c>
      <c r="BM36">
        <v>1</v>
      </c>
      <c r="BN36">
        <v>2</v>
      </c>
      <c r="BO36">
        <v>1</v>
      </c>
      <c r="BP36">
        <v>2</v>
      </c>
      <c r="BQ36">
        <v>1</v>
      </c>
      <c r="BR36">
        <v>2</v>
      </c>
    </row>
    <row r="37" spans="1:70">
      <c r="B37" s="10" t="s">
        <v>8</v>
      </c>
      <c r="C37" t="str">
        <f>C35&amp;C36</f>
        <v>20173</v>
      </c>
      <c r="D37" s="50" t="str">
        <f>D35&amp;D36</f>
        <v>20174</v>
      </c>
      <c r="E37" s="50" t="str">
        <f t="shared" ref="E37:BQ37" si="0">E35&amp;E36</f>
        <v>20172</v>
      </c>
      <c r="F37" s="50" t="str">
        <f t="shared" si="0"/>
        <v>20181</v>
      </c>
      <c r="G37" s="50" t="str">
        <f t="shared" si="0"/>
        <v>20182</v>
      </c>
      <c r="H37" s="50" t="str">
        <f t="shared" si="0"/>
        <v>20191</v>
      </c>
      <c r="I37" s="50" t="str">
        <f t="shared" si="0"/>
        <v>20192</v>
      </c>
      <c r="J37" s="50" t="str">
        <f t="shared" si="0"/>
        <v>20201</v>
      </c>
      <c r="K37" s="50" t="str">
        <f t="shared" si="0"/>
        <v>20202</v>
      </c>
      <c r="L37" s="50" t="str">
        <f>L35&amp;L36</f>
        <v>20213</v>
      </c>
      <c r="M37" s="50" t="str">
        <f>M35&amp;M36</f>
        <v>20214</v>
      </c>
      <c r="N37" s="50" t="str">
        <f t="shared" si="0"/>
        <v>20212</v>
      </c>
      <c r="O37" s="50" t="str">
        <f t="shared" si="0"/>
        <v>20221</v>
      </c>
      <c r="P37" s="50" t="str">
        <f t="shared" si="0"/>
        <v>20222</v>
      </c>
      <c r="Q37" s="50" t="str">
        <f t="shared" si="0"/>
        <v>20231</v>
      </c>
      <c r="R37" s="50" t="str">
        <f t="shared" si="0"/>
        <v>20232</v>
      </c>
      <c r="S37" s="50" t="str">
        <f t="shared" si="0"/>
        <v>20241</v>
      </c>
      <c r="T37" s="50" t="str">
        <f t="shared" si="0"/>
        <v>20242</v>
      </c>
      <c r="U37" s="50" t="str">
        <f t="shared" si="0"/>
        <v>20251</v>
      </c>
      <c r="V37" s="50" t="str">
        <f t="shared" si="0"/>
        <v>20252</v>
      </c>
      <c r="W37" s="50" t="str">
        <f t="shared" si="0"/>
        <v>20261</v>
      </c>
      <c r="X37" s="50" t="str">
        <f t="shared" si="0"/>
        <v>20262</v>
      </c>
      <c r="Y37" s="50" t="str">
        <f t="shared" si="0"/>
        <v>20271</v>
      </c>
      <c r="Z37" s="50" t="str">
        <f t="shared" si="0"/>
        <v>20272</v>
      </c>
      <c r="AA37" s="50" t="str">
        <f t="shared" si="0"/>
        <v>20281</v>
      </c>
      <c r="AB37" s="50" t="str">
        <f t="shared" si="0"/>
        <v>20282</v>
      </c>
      <c r="AC37" s="50" t="str">
        <f t="shared" si="0"/>
        <v>20291</v>
      </c>
      <c r="AD37" s="50" t="str">
        <f t="shared" si="0"/>
        <v>20292</v>
      </c>
      <c r="AE37" s="50" t="str">
        <f t="shared" si="0"/>
        <v>20301</v>
      </c>
      <c r="AF37" s="50" t="str">
        <f t="shared" si="0"/>
        <v>20302</v>
      </c>
      <c r="AG37" s="50" t="str">
        <f t="shared" si="0"/>
        <v>20311</v>
      </c>
      <c r="AH37" s="50" t="str">
        <f t="shared" si="0"/>
        <v>20312</v>
      </c>
      <c r="AI37" s="50" t="str">
        <f t="shared" si="0"/>
        <v>20321</v>
      </c>
      <c r="AJ37" s="50" t="str">
        <f t="shared" si="0"/>
        <v>20322</v>
      </c>
      <c r="AK37" s="50" t="str">
        <f t="shared" si="0"/>
        <v>20331</v>
      </c>
      <c r="AL37" s="50" t="str">
        <f t="shared" si="0"/>
        <v>20332</v>
      </c>
      <c r="AM37" s="50" t="str">
        <f t="shared" si="0"/>
        <v>20341</v>
      </c>
      <c r="AN37" s="50" t="str">
        <f t="shared" si="0"/>
        <v>20342</v>
      </c>
      <c r="AO37" s="50" t="str">
        <f t="shared" si="0"/>
        <v>20351</v>
      </c>
      <c r="AP37" s="50" t="str">
        <f t="shared" si="0"/>
        <v>20352</v>
      </c>
      <c r="AQ37" s="50" t="str">
        <f t="shared" si="0"/>
        <v>20361</v>
      </c>
      <c r="AR37" s="50" t="str">
        <f t="shared" si="0"/>
        <v>20362</v>
      </c>
      <c r="AS37" s="50" t="str">
        <f t="shared" si="0"/>
        <v>20371</v>
      </c>
      <c r="AT37" s="50" t="str">
        <f t="shared" si="0"/>
        <v>20372</v>
      </c>
      <c r="AU37" s="50" t="str">
        <f t="shared" si="0"/>
        <v>20381</v>
      </c>
      <c r="AV37" s="50" t="str">
        <f t="shared" si="0"/>
        <v>20382</v>
      </c>
      <c r="AW37" s="50" t="str">
        <f t="shared" si="0"/>
        <v>20391</v>
      </c>
      <c r="AX37" s="50" t="str">
        <f t="shared" si="0"/>
        <v>20392</v>
      </c>
      <c r="AY37" s="50" t="str">
        <f t="shared" si="0"/>
        <v>20401</v>
      </c>
      <c r="AZ37" s="50" t="str">
        <f t="shared" si="0"/>
        <v>20402</v>
      </c>
      <c r="BA37" s="50" t="str">
        <f t="shared" si="0"/>
        <v>20411</v>
      </c>
      <c r="BB37" s="50" t="str">
        <f t="shared" si="0"/>
        <v>20412</v>
      </c>
      <c r="BC37" s="50" t="str">
        <f t="shared" si="0"/>
        <v>20421</v>
      </c>
      <c r="BD37" s="50" t="str">
        <f t="shared" si="0"/>
        <v>20422</v>
      </c>
      <c r="BE37" s="50" t="str">
        <f t="shared" si="0"/>
        <v>20431</v>
      </c>
      <c r="BF37" s="50" t="str">
        <f t="shared" si="0"/>
        <v>20432</v>
      </c>
      <c r="BG37" s="50" t="str">
        <f t="shared" si="0"/>
        <v>20441</v>
      </c>
      <c r="BH37" s="50" t="str">
        <f t="shared" si="0"/>
        <v>20442</v>
      </c>
      <c r="BI37" s="50" t="str">
        <f t="shared" si="0"/>
        <v>20451</v>
      </c>
      <c r="BJ37" s="50" t="str">
        <f t="shared" si="0"/>
        <v>20452</v>
      </c>
      <c r="BK37" s="50" t="str">
        <f t="shared" si="0"/>
        <v>20461</v>
      </c>
      <c r="BL37" s="50" t="str">
        <f t="shared" si="0"/>
        <v>20462</v>
      </c>
      <c r="BM37" s="50" t="str">
        <f t="shared" si="0"/>
        <v>20471</v>
      </c>
      <c r="BN37" s="50" t="str">
        <f t="shared" si="0"/>
        <v>20472</v>
      </c>
      <c r="BO37" s="50" t="str">
        <f t="shared" si="0"/>
        <v>20481</v>
      </c>
      <c r="BP37" s="50" t="str">
        <f t="shared" si="0"/>
        <v>20482</v>
      </c>
      <c r="BQ37" s="50" t="str">
        <f t="shared" si="0"/>
        <v>20491</v>
      </c>
      <c r="BR37" s="50" t="str">
        <f t="shared" ref="BR37" si="1">BR35&amp;BR36</f>
        <v>20492</v>
      </c>
    </row>
    <row r="38" spans="1:70">
      <c r="B38" s="65" t="s">
        <v>90</v>
      </c>
      <c r="C38" s="10" t="s">
        <v>93</v>
      </c>
      <c r="D38" s="10" t="s">
        <v>196</v>
      </c>
      <c r="E38" s="10" t="s">
        <v>94</v>
      </c>
      <c r="F38" s="10" t="s">
        <v>95</v>
      </c>
      <c r="G38" s="10" t="s">
        <v>96</v>
      </c>
      <c r="H38" s="10" t="s">
        <v>97</v>
      </c>
      <c r="I38" s="10" t="s">
        <v>98</v>
      </c>
      <c r="J38" s="10" t="s">
        <v>99</v>
      </c>
      <c r="K38" s="10" t="s">
        <v>100</v>
      </c>
      <c r="L38" s="10" t="s">
        <v>101</v>
      </c>
      <c r="M38" s="10" t="s">
        <v>197</v>
      </c>
      <c r="N38" s="10" t="s">
        <v>102</v>
      </c>
      <c r="O38" s="10" t="s">
        <v>103</v>
      </c>
      <c r="P38" s="10" t="s">
        <v>104</v>
      </c>
      <c r="Q38" s="10" t="s">
        <v>105</v>
      </c>
      <c r="R38" s="10" t="s">
        <v>106</v>
      </c>
      <c r="S38" s="10" t="s">
        <v>107</v>
      </c>
      <c r="T38" s="10" t="s">
        <v>108</v>
      </c>
      <c r="U38" s="10" t="s">
        <v>109</v>
      </c>
      <c r="V38" s="10" t="s">
        <v>110</v>
      </c>
      <c r="W38" s="10" t="s">
        <v>111</v>
      </c>
      <c r="X38" s="10" t="s">
        <v>112</v>
      </c>
      <c r="Y38" s="10" t="s">
        <v>113</v>
      </c>
      <c r="Z38" s="10" t="s">
        <v>114</v>
      </c>
      <c r="AA38" s="10" t="s">
        <v>115</v>
      </c>
      <c r="AB38" s="10" t="s">
        <v>116</v>
      </c>
      <c r="AC38" s="10" t="s">
        <v>117</v>
      </c>
      <c r="AD38" s="10" t="s">
        <v>118</v>
      </c>
      <c r="AE38" s="10" t="s">
        <v>119</v>
      </c>
      <c r="AF38" s="10" t="s">
        <v>120</v>
      </c>
      <c r="AG38" s="10" t="s">
        <v>121</v>
      </c>
      <c r="AH38" s="10" t="s">
        <v>122</v>
      </c>
      <c r="AI38" s="10" t="s">
        <v>123</v>
      </c>
      <c r="AJ38" s="10" t="s">
        <v>124</v>
      </c>
      <c r="AK38" s="10" t="s">
        <v>125</v>
      </c>
      <c r="AL38" s="10" t="s">
        <v>126</v>
      </c>
      <c r="AM38" s="10" t="s">
        <v>127</v>
      </c>
      <c r="AN38" s="10" t="s">
        <v>128</v>
      </c>
      <c r="AO38" s="10" t="s">
        <v>129</v>
      </c>
      <c r="AP38" s="10" t="s">
        <v>130</v>
      </c>
      <c r="AQ38" s="10" t="s">
        <v>131</v>
      </c>
      <c r="AR38" s="10" t="s">
        <v>132</v>
      </c>
      <c r="AS38" s="10" t="s">
        <v>133</v>
      </c>
      <c r="AT38" s="10" t="s">
        <v>134</v>
      </c>
      <c r="AU38" s="10" t="s">
        <v>135</v>
      </c>
      <c r="AV38" s="10" t="s">
        <v>136</v>
      </c>
      <c r="AW38" s="10" t="s">
        <v>137</v>
      </c>
      <c r="AX38" s="10" t="s">
        <v>138</v>
      </c>
      <c r="AY38" s="10" t="s">
        <v>139</v>
      </c>
      <c r="AZ38" s="10" t="s">
        <v>140</v>
      </c>
      <c r="BA38" s="10" t="s">
        <v>141</v>
      </c>
      <c r="BB38" s="10" t="s">
        <v>142</v>
      </c>
      <c r="BC38" s="10" t="s">
        <v>143</v>
      </c>
      <c r="BD38" s="10" t="s">
        <v>144</v>
      </c>
      <c r="BE38" s="10" t="s">
        <v>145</v>
      </c>
      <c r="BF38" s="10" t="s">
        <v>146</v>
      </c>
      <c r="BG38" s="10" t="s">
        <v>147</v>
      </c>
      <c r="BH38" s="10" t="s">
        <v>148</v>
      </c>
      <c r="BI38" s="10" t="s">
        <v>149</v>
      </c>
      <c r="BJ38" s="10" t="s">
        <v>150</v>
      </c>
      <c r="BK38" s="10" t="s">
        <v>151</v>
      </c>
      <c r="BL38" s="10" t="s">
        <v>152</v>
      </c>
      <c r="BM38" s="10" t="s">
        <v>153</v>
      </c>
      <c r="BN38" s="10" t="s">
        <v>154</v>
      </c>
      <c r="BO38" s="10" t="s">
        <v>155</v>
      </c>
      <c r="BP38" s="10" t="s">
        <v>156</v>
      </c>
      <c r="BQ38" s="10" t="s">
        <v>157</v>
      </c>
      <c r="BR38" s="10" t="s">
        <v>158</v>
      </c>
    </row>
    <row r="39" spans="1:70">
      <c r="B39" s="11" t="s">
        <v>168</v>
      </c>
      <c r="C39" s="18">
        <f ca="1">INDEX('Calcs Biennial'!$C$10:$BT$21,MATCH('Summary Biennial'!$B39,'Calcs Biennial'!$B$10:$B$21,0),MATCH('Summary Biennial'!C$38,'Calcs Biennial'!$C$6:$BT$6,0))</f>
        <v>2016.4506862487815</v>
      </c>
      <c r="D39" s="18">
        <f ca="1">INDEX('Calcs Biennial'!$C$10:$BT$21,MATCH('Summary Biennial'!$B39,'Calcs Biennial'!$B$10:$B$21,0),MATCH('Summary Biennial'!D$38,'Calcs Biennial'!$C$6:$BT$6,0))</f>
        <v>3815.3785077487773</v>
      </c>
      <c r="E39" s="18">
        <f ca="1">INDEX('Calcs Biennial'!$C$10:$BT$21,MATCH('Summary Biennial'!$B39,'Calcs Biennial'!$B$10:$B$21,0),MATCH('Summary Biennial'!E$38,'Calcs Biennial'!$C$6:$BT$6,0))</f>
        <v>6171.6974523230756</v>
      </c>
      <c r="F39" s="18">
        <f ca="1">INDEX('Calcs Biennial'!$C$10:$BT$21,MATCH('Summary Biennial'!$B39,'Calcs Biennial'!$B$10:$B$21,0),MATCH('Summary Biennial'!F$38,'Calcs Biennial'!$C$6:$BT$6,0))</f>
        <v>5706.1371240647522</v>
      </c>
      <c r="G39" s="18">
        <f ca="1">INDEX('Calcs Biennial'!$C$10:$BT$21,MATCH('Summary Biennial'!$B39,'Calcs Biennial'!$B$10:$B$21,0),MATCH('Summary Biennial'!G$38,'Calcs Biennial'!$C$6:$BT$6,0))</f>
        <v>6028.9897807871512</v>
      </c>
      <c r="H39" s="18">
        <f ca="1">INDEX('Calcs Biennial'!$C$10:$BT$21,MATCH('Summary Biennial'!$B39,'Calcs Biennial'!$B$10:$B$21,0),MATCH('Summary Biennial'!H$38,'Calcs Biennial'!$C$6:$BT$6,0))</f>
        <v>5569.8921035097455</v>
      </c>
      <c r="I39" s="18">
        <f ca="1">INDEX('Calcs Biennial'!$C$10:$BT$21,MATCH('Summary Biennial'!$B39,'Calcs Biennial'!$B$10:$B$21,0),MATCH('Summary Biennial'!I$38,'Calcs Biennial'!$C$6:$BT$6,0))</f>
        <v>6199.3491984886996</v>
      </c>
      <c r="J39" s="18">
        <f ca="1">INDEX('Calcs Biennial'!$C$10:$BT$21,MATCH('Summary Biennial'!$B39,'Calcs Biennial'!$B$10:$B$21,0),MATCH('Summary Biennial'!J$38,'Calcs Biennial'!$C$6:$BT$6,0))</f>
        <v>5867.0544499062298</v>
      </c>
      <c r="K39" s="18">
        <f ca="1">INDEX('Calcs Biennial'!$C$10:$BT$21,MATCH('Summary Biennial'!$B39,'Calcs Biennial'!$B$10:$B$21,0),MATCH('Summary Biennial'!K$38,'Calcs Biennial'!$C$6:$BT$6,0))</f>
        <v>5834.6086259823023</v>
      </c>
      <c r="L39" s="18">
        <f ca="1">INDEX('Calcs Biennial'!$C$10:$BT$21,MATCH('Summary Biennial'!$B39,'Calcs Biennial'!$B$10:$B$21,0),MATCH('Summary Biennial'!L$38,'Calcs Biennial'!$C$6:$BT$6,0))</f>
        <v>1807.7574688306804</v>
      </c>
      <c r="M39" s="18">
        <f ca="1">INDEX('Calcs Biennial'!$C$10:$BT$21,MATCH('Summary Biennial'!$B39,'Calcs Biennial'!$B$10:$B$21,0),MATCH('Summary Biennial'!M$38,'Calcs Biennial'!$C$6:$BT$6,0))</f>
        <v>3420.5046723111132</v>
      </c>
      <c r="N39" s="18">
        <f ca="1">INDEX('Calcs Biennial'!$C$10:$BT$21,MATCH('Summary Biennial'!$B39,'Calcs Biennial'!$B$10:$B$21,0),MATCH('Summary Biennial'!N$38,'Calcs Biennial'!$C$6:$BT$6,0))</f>
        <v>5541.3333385789865</v>
      </c>
      <c r="O39" s="18">
        <f ca="1">INDEX('Calcs Biennial'!$C$10:$BT$21,MATCH('Summary Biennial'!$B39,'Calcs Biennial'!$B$10:$B$21,0),MATCH('Summary Biennial'!O$38,'Calcs Biennial'!$C$6:$BT$6,0))</f>
        <v>5127.0439599790252</v>
      </c>
      <c r="P39" s="18">
        <f ca="1">INDEX('Calcs Biennial'!$C$10:$BT$21,MATCH('Summary Biennial'!$B39,'Calcs Biennial'!$B$10:$B$21,0),MATCH('Summary Biennial'!P$38,'Calcs Biennial'!$C$6:$BT$6,0))</f>
        <v>5369.113327989372</v>
      </c>
      <c r="Q39" s="18">
        <f ca="1">INDEX('Calcs Biennial'!$C$10:$BT$21,MATCH('Summary Biennial'!$B39,'Calcs Biennial'!$B$10:$B$21,0),MATCH('Summary Biennial'!Q$38,'Calcs Biennial'!$C$6:$BT$6,0))</f>
        <v>4938.9103717280668</v>
      </c>
      <c r="R39" s="18">
        <f ca="1">INDEX('Calcs Biennial'!$C$10:$BT$21,MATCH('Summary Biennial'!$B39,'Calcs Biennial'!$B$10:$B$21,0),MATCH('Summary Biennial'!R$38,'Calcs Biennial'!$C$6:$BT$6,0))</f>
        <v>5616.2051385331724</v>
      </c>
      <c r="S39" s="18">
        <f ca="1">INDEX('Calcs Biennial'!$C$10:$BT$21,MATCH('Summary Biennial'!$B39,'Calcs Biennial'!$B$10:$B$21,0),MATCH('Summary Biennial'!S$38,'Calcs Biennial'!$C$6:$BT$6,0))</f>
        <v>5365.4655684259251</v>
      </c>
      <c r="T39" s="18">
        <f ca="1">INDEX('Calcs Biennial'!$C$10:$BT$21,MATCH('Summary Biennial'!$B39,'Calcs Biennial'!$B$10:$B$21,0),MATCH('Summary Biennial'!T$38,'Calcs Biennial'!$C$6:$BT$6,0))</f>
        <v>5550.8800761052953</v>
      </c>
      <c r="U39" s="18">
        <f ca="1">INDEX('Calcs Biennial'!$C$10:$BT$21,MATCH('Summary Biennial'!$B39,'Calcs Biennial'!$B$10:$B$21,0),MATCH('Summary Biennial'!U$38,'Calcs Biennial'!$C$6:$BT$6,0))</f>
        <v>5075.6424174499489</v>
      </c>
      <c r="V39" s="18">
        <f ca="1">INDEX('Calcs Biennial'!$C$10:$BT$21,MATCH('Summary Biennial'!$B39,'Calcs Biennial'!$B$10:$B$21,0),MATCH('Summary Biennial'!V$38,'Calcs Biennial'!$C$6:$BT$6,0))</f>
        <v>5277.4297299429891</v>
      </c>
      <c r="W39" s="18">
        <f ca="1">INDEX('Calcs Biennial'!$C$10:$BT$21,MATCH('Summary Biennial'!$B39,'Calcs Biennial'!$B$10:$B$21,0),MATCH('Summary Biennial'!W$38,'Calcs Biennial'!$C$6:$BT$6,0))</f>
        <v>4837.5881635958131</v>
      </c>
      <c r="X39" s="18">
        <f ca="1">INDEX('Calcs Biennial'!$C$10:$BT$21,MATCH('Summary Biennial'!$B39,'Calcs Biennial'!$B$10:$B$21,0),MATCH('Summary Biennial'!X$38,'Calcs Biennial'!$C$6:$BT$6,0))</f>
        <v>5551.3752804543965</v>
      </c>
      <c r="Y39" s="18">
        <f ca="1">INDEX('Calcs Biennial'!$C$10:$BT$21,MATCH('Summary Biennial'!$B39,'Calcs Biennial'!$B$10:$B$21,0),MATCH('Summary Biennial'!Y$38,'Calcs Biennial'!$C$6:$BT$6,0))</f>
        <v>5324.3499828369559</v>
      </c>
      <c r="Z39" s="18">
        <f ca="1">INDEX('Calcs Biennial'!$C$10:$BT$21,MATCH('Summary Biennial'!$B39,'Calcs Biennial'!$B$10:$B$21,0),MATCH('Summary Biennial'!Z$38,'Calcs Biennial'!$C$6:$BT$6,0))</f>
        <v>5639.6662620272082</v>
      </c>
      <c r="AA39" s="18">
        <f ca="1">INDEX('Calcs Biennial'!$C$10:$BT$21,MATCH('Summary Biennial'!$B39,'Calcs Biennial'!$B$10:$B$21,0),MATCH('Summary Biennial'!AA$38,'Calcs Biennial'!$C$6:$BT$6,0))</f>
        <v>5216.4697020056765</v>
      </c>
      <c r="AB39" s="18">
        <f ca="1">INDEX('Calcs Biennial'!$C$10:$BT$21,MATCH('Summary Biennial'!$B39,'Calcs Biennial'!$B$10:$B$21,0),MATCH('Summary Biennial'!AB$38,'Calcs Biennial'!$C$6:$BT$6,0))</f>
        <v>5317.114628904299</v>
      </c>
      <c r="AC39" s="18">
        <f ca="1">INDEX('Calcs Biennial'!$C$10:$BT$21,MATCH('Summary Biennial'!$B39,'Calcs Biennial'!$B$10:$B$21,0),MATCH('Summary Biennial'!AC$38,'Calcs Biennial'!$C$6:$BT$6,0))</f>
        <v>4825.7295797943952</v>
      </c>
      <c r="AD39" s="18">
        <f ca="1">INDEX('Calcs Biennial'!$C$10:$BT$21,MATCH('Summary Biennial'!$B39,'Calcs Biennial'!$B$10:$B$21,0),MATCH('Summary Biennial'!AD$38,'Calcs Biennial'!$C$6:$BT$6,0))</f>
        <v>5081.7603459262591</v>
      </c>
      <c r="AE39" s="18">
        <f ca="1">INDEX('Calcs Biennial'!$C$10:$BT$21,MATCH('Summary Biennial'!$B39,'Calcs Biennial'!$B$10:$B$21,0),MATCH('Summary Biennial'!AE$38,'Calcs Biennial'!$C$6:$BT$6,0))</f>
        <v>4687.22892153052</v>
      </c>
      <c r="AF39" s="18">
        <f ca="1">INDEX('Calcs Biennial'!$C$10:$BT$21,MATCH('Summary Biennial'!$B39,'Calcs Biennial'!$B$10:$B$21,0),MATCH('Summary Biennial'!AF$38,'Calcs Biennial'!$C$6:$BT$6,0))</f>
        <v>4658.3116709462347</v>
      </c>
      <c r="AG39" s="18">
        <f ca="1">INDEX('Calcs Biennial'!$C$10:$BT$21,MATCH('Summary Biennial'!$B39,'Calcs Biennial'!$B$10:$B$21,0),MATCH('Summary Biennial'!AG$38,'Calcs Biennial'!$C$6:$BT$6,0))</f>
        <v>4172.7932119134375</v>
      </c>
      <c r="AH39" s="18">
        <f ca="1">INDEX('Calcs Biennial'!$C$10:$BT$21,MATCH('Summary Biennial'!$B39,'Calcs Biennial'!$B$10:$B$21,0),MATCH('Summary Biennial'!AH$38,'Calcs Biennial'!$C$6:$BT$6,0))</f>
        <v>4539.9824995133158</v>
      </c>
      <c r="AI39" s="18">
        <f ca="1">INDEX('Calcs Biennial'!$C$10:$BT$21,MATCH('Summary Biennial'!$B39,'Calcs Biennial'!$B$10:$B$21,0),MATCH('Summary Biennial'!AI$38,'Calcs Biennial'!$C$6:$BT$6,0))</f>
        <v>4252.5675616012195</v>
      </c>
      <c r="AJ39" s="18">
        <f ca="1">INDEX('Calcs Biennial'!$C$10:$BT$21,MATCH('Summary Biennial'!$B39,'Calcs Biennial'!$B$10:$B$21,0),MATCH('Summary Biennial'!AJ$38,'Calcs Biennial'!$C$6:$BT$6,0))</f>
        <v>4362.3623576421433</v>
      </c>
      <c r="AK39" s="18">
        <f ca="1">INDEX('Calcs Biennial'!$C$10:$BT$21,MATCH('Summary Biennial'!$B39,'Calcs Biennial'!$B$10:$B$21,0),MATCH('Summary Biennial'!AK$38,'Calcs Biennial'!$C$6:$BT$6,0))</f>
        <v>3972.0019852141386</v>
      </c>
      <c r="AL39" s="18">
        <f ca="1">INDEX('Calcs Biennial'!$C$10:$BT$21,MATCH('Summary Biennial'!$B39,'Calcs Biennial'!$B$10:$B$21,0),MATCH('Summary Biennial'!AL$38,'Calcs Biennial'!$C$6:$BT$6,0))</f>
        <v>4096.3630956149382</v>
      </c>
      <c r="AM39" s="18">
        <f ca="1">INDEX('Calcs Biennial'!$C$10:$BT$21,MATCH('Summary Biennial'!$B39,'Calcs Biennial'!$B$10:$B$21,0),MATCH('Summary Biennial'!AM$38,'Calcs Biennial'!$C$6:$BT$6,0))</f>
        <v>3739.7951474214733</v>
      </c>
      <c r="AN39" s="18">
        <f ca="1">INDEX('Calcs Biennial'!$C$10:$BT$21,MATCH('Summary Biennial'!$B39,'Calcs Biennial'!$B$10:$B$21,0),MATCH('Summary Biennial'!AN$38,'Calcs Biennial'!$C$6:$BT$6,0))</f>
        <v>3278.864347880135</v>
      </c>
      <c r="AO39" s="18">
        <f ca="1">INDEX('Calcs Biennial'!$C$10:$BT$21,MATCH('Summary Biennial'!$B39,'Calcs Biennial'!$B$10:$B$21,0),MATCH('Summary Biennial'!AO$38,'Calcs Biennial'!$C$6:$BT$6,0))</f>
        <v>2730.1100254754874</v>
      </c>
      <c r="AP39" s="18">
        <f ca="1">INDEX('Calcs Biennial'!$C$10:$BT$21,MATCH('Summary Biennial'!$B39,'Calcs Biennial'!$B$10:$B$21,0),MATCH('Summary Biennial'!AP$38,'Calcs Biennial'!$C$6:$BT$6,0))</f>
        <v>2835.8628116802288</v>
      </c>
      <c r="AQ39" s="18">
        <f ca="1">INDEX('Calcs Biennial'!$C$10:$BT$21,MATCH('Summary Biennial'!$B39,'Calcs Biennial'!$B$10:$B$21,0),MATCH('Summary Biennial'!AQ$38,'Calcs Biennial'!$C$6:$BT$6,0))</f>
        <v>2598.2521879003307</v>
      </c>
      <c r="AR39" s="18">
        <f ca="1">INDEX('Calcs Biennial'!$C$10:$BT$21,MATCH('Summary Biennial'!$B39,'Calcs Biennial'!$B$10:$B$21,0),MATCH('Summary Biennial'!AR$38,'Calcs Biennial'!$C$6:$BT$6,0))</f>
        <v>2698.8973654093106</v>
      </c>
      <c r="AS39" s="18">
        <f ca="1">INDEX('Calcs Biennial'!$C$10:$BT$21,MATCH('Summary Biennial'!$B39,'Calcs Biennial'!$B$10:$B$21,0),MATCH('Summary Biennial'!AS$38,'Calcs Biennial'!$C$6:$BT$6,0))</f>
        <v>2472.7627710729676</v>
      </c>
      <c r="AT39" s="18">
        <f ca="1">INDEX('Calcs Biennial'!$C$10:$BT$21,MATCH('Summary Biennial'!$B39,'Calcs Biennial'!$B$10:$B$21,0),MATCH('Summary Biennial'!AT$38,'Calcs Biennial'!$C$6:$BT$6,0))</f>
        <v>2568.5470252693813</v>
      </c>
      <c r="AU39" s="18">
        <f ca="1">INDEX('Calcs Biennial'!$C$10:$BT$21,MATCH('Summary Biennial'!$B39,'Calcs Biennial'!$B$10:$B$21,0),MATCH('Summary Biennial'!AU$38,'Calcs Biennial'!$C$6:$BT$6,0))</f>
        <v>2353.3341953791182</v>
      </c>
      <c r="AV39" s="18">
        <f ca="1">INDEX('Calcs Biennial'!$C$10:$BT$21,MATCH('Summary Biennial'!$B39,'Calcs Biennial'!$B$10:$B$21,0),MATCH('Summary Biennial'!AV$38,'Calcs Biennial'!$C$6:$BT$6,0))</f>
        <v>2444.4922973273688</v>
      </c>
      <c r="AW39" s="18">
        <f ca="1">INDEX('Calcs Biennial'!$C$10:$BT$21,MATCH('Summary Biennial'!$B39,'Calcs Biennial'!$B$10:$B$21,0),MATCH('Summary Biennial'!AW$38,'Calcs Biennial'!$C$6:$BT$6,0))</f>
        <v>2239.6737365702033</v>
      </c>
      <c r="AX39" s="18">
        <f ca="1">INDEX('Calcs Biennial'!$C$10:$BT$21,MATCH('Summary Biennial'!$B39,'Calcs Biennial'!$B$10:$B$21,0),MATCH('Summary Biennial'!AX$38,'Calcs Biennial'!$C$6:$BT$6,0))</f>
        <v>2326.429118449229</v>
      </c>
      <c r="AY39" s="18">
        <f ca="1">INDEX('Calcs Biennial'!$C$10:$BT$21,MATCH('Summary Biennial'!$B39,'Calcs Biennial'!$B$10:$B$21,0),MATCH('Summary Biennial'!AY$38,'Calcs Biennial'!$C$6:$BT$6,0))</f>
        <v>2131.5028082844156</v>
      </c>
      <c r="AZ39" s="18">
        <f ca="1">INDEX('Calcs Biennial'!$C$10:$BT$21,MATCH('Summary Biennial'!$B39,'Calcs Biennial'!$B$10:$B$21,0),MATCH('Summary Biennial'!AZ$38,'Calcs Biennial'!$C$6:$BT$6,0))</f>
        <v>2214.0681110289634</v>
      </c>
      <c r="BA39" s="18">
        <f ca="1">INDEX('Calcs Biennial'!$C$10:$BT$21,MATCH('Summary Biennial'!$B39,'Calcs Biennial'!$B$10:$B$21,0),MATCH('Summary Biennial'!BA$38,'Calcs Biennial'!$C$6:$BT$6,0))</f>
        <v>2028.5562792203325</v>
      </c>
      <c r="BB39" s="18">
        <f ca="1">INDEX('Calcs Biennial'!$C$10:$BT$21,MATCH('Summary Biennial'!$B39,'Calcs Biennial'!$B$10:$B$21,0),MATCH('Summary Biennial'!BB$38,'Calcs Biennial'!$C$6:$BT$6,0))</f>
        <v>2107.1338737124488</v>
      </c>
      <c r="BC39" s="18">
        <f ca="1">INDEX('Calcs Biennial'!$C$10:$BT$21,MATCH('Summary Biennial'!$B39,'Calcs Biennial'!$B$10:$B$21,0),MATCH('Summary Biennial'!BC$38,'Calcs Biennial'!$C$6:$BT$6,0))</f>
        <v>1930.5818232894167</v>
      </c>
      <c r="BD39" s="18">
        <f ca="1">INDEX('Calcs Biennial'!$C$10:$BT$21,MATCH('Summary Biennial'!$B39,'Calcs Biennial'!$B$10:$B$21,0),MATCH('Summary Biennial'!BD$38,'Calcs Biennial'!$C$6:$BT$6,0))</f>
        <v>2005.3643063776308</v>
      </c>
      <c r="BE39" s="18">
        <f ca="1">INDEX('Calcs Biennial'!$C$10:$BT$21,MATCH('Summary Biennial'!$B39,'Calcs Biennial'!$B$10:$B$21,0),MATCH('Summary Biennial'!BE$38,'Calcs Biennial'!$C$6:$BT$6,0))</f>
        <v>1837.3393011546132</v>
      </c>
      <c r="BF39" s="18">
        <f ca="1">INDEX('Calcs Biennial'!$C$10:$BT$21,MATCH('Summary Biennial'!$B39,'Calcs Biennial'!$B$10:$B$21,0),MATCH('Summary Biennial'!BF$38,'Calcs Biennial'!$C$6:$BT$6,0))</f>
        <v>1908.5099677165708</v>
      </c>
      <c r="BG39" s="18">
        <f ca="1">INDEX('Calcs Biennial'!$C$10:$BT$21,MATCH('Summary Biennial'!$B39,'Calcs Biennial'!$B$10:$B$21,0),MATCH('Summary Biennial'!BG$38,'Calcs Biennial'!$C$6:$BT$6,0))</f>
        <v>1748.6001716391638</v>
      </c>
      <c r="BH39" s="18">
        <f ca="1">INDEX('Calcs Biennial'!$C$10:$BT$21,MATCH('Summary Biennial'!$B39,'Calcs Biennial'!$B$10:$B$21,0),MATCH('Summary Biennial'!BH$38,'Calcs Biennial'!$C$6:$BT$6,0))</f>
        <v>1816.3334638447495</v>
      </c>
      <c r="BI39" s="18">
        <f ca="1">INDEX('Calcs Biennial'!$C$10:$BT$21,MATCH('Summary Biennial'!$B39,'Calcs Biennial'!$B$10:$B$21,0),MATCH('Summary Biennial'!BI$38,'Calcs Biennial'!$C$6:$BT$6,0))</f>
        <v>1664.1469315629759</v>
      </c>
      <c r="BJ39" s="18">
        <f ca="1">INDEX('Calcs Biennial'!$C$10:$BT$21,MATCH('Summary Biennial'!$B39,'Calcs Biennial'!$B$10:$B$21,0),MATCH('Summary Biennial'!BJ$38,'Calcs Biennial'!$C$6:$BT$6,0))</f>
        <v>1728.6088664391004</v>
      </c>
      <c r="BK39" s="18">
        <f ca="1">INDEX('Calcs Biennial'!$C$10:$BT$21,MATCH('Summary Biennial'!$B39,'Calcs Biennial'!$B$10:$B$21,0),MATCH('Summary Biennial'!BK$38,'Calcs Biennial'!$C$6:$BT$6,0))</f>
        <v>1583.7725826335732</v>
      </c>
      <c r="BL39" s="18">
        <f ca="1">INDEX('Calcs Biennial'!$C$10:$BT$21,MATCH('Summary Biennial'!$B39,'Calcs Biennial'!$B$10:$B$21,0),MATCH('Summary Biennial'!BL$38,'Calcs Biennial'!$C$6:$BT$6,0))</f>
        <v>1645.1211589785898</v>
      </c>
      <c r="BM39" s="18">
        <f ca="1">INDEX('Calcs Biennial'!$C$10:$BT$21,MATCH('Summary Biennial'!$B39,'Calcs Biennial'!$B$10:$B$21,0),MATCH('Summary Biennial'!BM$38,'Calcs Biennial'!$C$6:$BT$6,0))</f>
        <v>1507.2801240849421</v>
      </c>
      <c r="BN39" s="18">
        <f ca="1">INDEX('Calcs Biennial'!$C$10:$BT$21,MATCH('Summary Biennial'!$B39,'Calcs Biennial'!$B$10:$B$21,0),MATCH('Summary Biennial'!BN$38,'Calcs Biennial'!$C$6:$BT$6,0))</f>
        <v>1565.6657097300663</v>
      </c>
      <c r="BO39" s="18">
        <f ca="1">INDEX('Calcs Biennial'!$C$10:$BT$21,MATCH('Summary Biennial'!$B39,'Calcs Biennial'!$B$10:$B$21,0),MATCH('Summary Biennial'!BO$38,'Calcs Biennial'!$C$6:$BT$6,0))</f>
        <v>1434.4820698207225</v>
      </c>
      <c r="BP39" s="18">
        <f ca="1">INDEX('Calcs Biennial'!$C$10:$BT$21,MATCH('Summary Biennial'!$B39,'Calcs Biennial'!$B$10:$B$21,0),MATCH('Summary Biennial'!BP$38,'Calcs Biennial'!$C$6:$BT$6,0))</f>
        <v>1490.0477701876389</v>
      </c>
      <c r="BQ39" s="18">
        <f ca="1">INDEX('Calcs Biennial'!$C$10:$BT$21,MATCH('Summary Biennial'!$B39,'Calcs Biennial'!$B$10:$B$21,0),MATCH('Summary Biennial'!BQ$38,'Calcs Biennial'!$C$6:$BT$6,0))</f>
        <v>1365.1999888782327</v>
      </c>
      <c r="BR39" s="18">
        <f ca="1">INDEX('Calcs Biennial'!$C$10:$BT$21,MATCH('Summary Biennial'!$B39,'Calcs Biennial'!$B$10:$B$21,0),MATCH('Summary Biennial'!BR$38,'Calcs Biennial'!$C$6:$BT$6,0))</f>
        <v>1418.0819977362494</v>
      </c>
    </row>
    <row r="40" spans="1:70">
      <c r="B40" s="11" t="s">
        <v>164</v>
      </c>
      <c r="C40" s="18">
        <f ca="1">INDEX('Calcs Biennial'!$C$10:$BT$21,MATCH('Summary Biennial'!$B40,'Calcs Biennial'!$B$10:$B$21,0),MATCH('Summary Biennial'!C$38,'Calcs Biennial'!$C$6:$BT$6,0))</f>
        <v>1885.2143316452423</v>
      </c>
      <c r="D40" s="18">
        <f ca="1">INDEX('Calcs Biennial'!$C$10:$BT$21,MATCH('Summary Biennial'!$B40,'Calcs Biennial'!$B$10:$B$21,0),MATCH('Summary Biennial'!D$38,'Calcs Biennial'!$C$6:$BT$6,0))</f>
        <v>2967.3187237351349</v>
      </c>
      <c r="E40" s="18">
        <f ca="1">INDEX('Calcs Biennial'!$C$10:$BT$21,MATCH('Summary Biennial'!$B40,'Calcs Biennial'!$B$10:$B$21,0),MATCH('Summary Biennial'!E$38,'Calcs Biennial'!$C$6:$BT$6,0))</f>
        <v>4869.9634484222352</v>
      </c>
      <c r="F40" s="18">
        <f ca="1">INDEX('Calcs Biennial'!$C$10:$BT$21,MATCH('Summary Biennial'!$B40,'Calcs Biennial'!$B$10:$B$21,0),MATCH('Summary Biennial'!F$38,'Calcs Biennial'!$C$6:$BT$6,0))</f>
        <v>4468.7477948354181</v>
      </c>
      <c r="G40" s="18">
        <f ca="1">INDEX('Calcs Biennial'!$C$10:$BT$21,MATCH('Summary Biennial'!$B40,'Calcs Biennial'!$B$10:$B$21,0),MATCH('Summary Biennial'!G$38,'Calcs Biennial'!$C$6:$BT$6,0))</f>
        <v>4729.0284675195562</v>
      </c>
      <c r="H40" s="18">
        <f ca="1">INDEX('Calcs Biennial'!$C$10:$BT$21,MATCH('Summary Biennial'!$B40,'Calcs Biennial'!$B$10:$B$21,0),MATCH('Summary Biennial'!H$38,'Calcs Biennial'!$C$6:$BT$6,0))</f>
        <v>4337.7782078628998</v>
      </c>
      <c r="I40" s="18">
        <f ca="1">INDEX('Calcs Biennial'!$C$10:$BT$21,MATCH('Summary Biennial'!$B40,'Calcs Biennial'!$B$10:$B$21,0),MATCH('Summary Biennial'!I$38,'Calcs Biennial'!$C$6:$BT$6,0))</f>
        <v>4678.8453608438194</v>
      </c>
      <c r="J40" s="18">
        <f ca="1">INDEX('Calcs Biennial'!$C$10:$BT$21,MATCH('Summary Biennial'!$B40,'Calcs Biennial'!$B$10:$B$21,0),MATCH('Summary Biennial'!J$38,'Calcs Biennial'!$C$6:$BT$6,0))</f>
        <v>4301.4888724680886</v>
      </c>
      <c r="K40" s="18">
        <f ca="1">INDEX('Calcs Biennial'!$C$10:$BT$21,MATCH('Summary Biennial'!$B40,'Calcs Biennial'!$B$10:$B$21,0),MATCH('Summary Biennial'!K$38,'Calcs Biennial'!$C$6:$BT$6,0))</f>
        <v>4341.9819824218794</v>
      </c>
      <c r="L40" s="18">
        <f ca="1">INDEX('Calcs Biennial'!$C$10:$BT$21,MATCH('Summary Biennial'!$B40,'Calcs Biennial'!$B$10:$B$21,0),MATCH('Summary Biennial'!L$38,'Calcs Biennial'!$C$6:$BT$6,0))</f>
        <v>1345.1962699374503</v>
      </c>
      <c r="M40" s="18">
        <f ca="1">INDEX('Calcs Biennial'!$C$10:$BT$21,MATCH('Summary Biennial'!$B40,'Calcs Biennial'!$B$10:$B$21,0),MATCH('Summary Biennial'!M$38,'Calcs Biennial'!$C$6:$BT$6,0))</f>
        <v>2476.5815103988111</v>
      </c>
      <c r="N40" s="18">
        <f ca="1">INDEX('Calcs Biennial'!$C$10:$BT$21,MATCH('Summary Biennial'!$B40,'Calcs Biennial'!$B$10:$B$21,0),MATCH('Summary Biennial'!N$38,'Calcs Biennial'!$C$6:$BT$6,0))</f>
        <v>4230.2887149014168</v>
      </c>
      <c r="O40" s="18">
        <f ca="1">INDEX('Calcs Biennial'!$C$10:$BT$21,MATCH('Summary Biennial'!$B40,'Calcs Biennial'!$B$10:$B$21,0),MATCH('Summary Biennial'!O$38,'Calcs Biennial'!$C$6:$BT$6,0))</f>
        <v>3911.8792528600015</v>
      </c>
      <c r="P40" s="18">
        <f ca="1">INDEX('Calcs Biennial'!$C$10:$BT$21,MATCH('Summary Biennial'!$B40,'Calcs Biennial'!$B$10:$B$21,0),MATCH('Summary Biennial'!P$38,'Calcs Biennial'!$C$6:$BT$6,0))</f>
        <v>4182.4386064987611</v>
      </c>
      <c r="Q40" s="18">
        <f ca="1">INDEX('Calcs Biennial'!$C$10:$BT$21,MATCH('Summary Biennial'!$B40,'Calcs Biennial'!$B$10:$B$21,0),MATCH('Summary Biennial'!Q$38,'Calcs Biennial'!$C$6:$BT$6,0))</f>
        <v>3835.9089010820699</v>
      </c>
      <c r="R40" s="18">
        <f ca="1">INDEX('Calcs Biennial'!$C$10:$BT$21,MATCH('Summary Biennial'!$B40,'Calcs Biennial'!$B$10:$B$21,0),MATCH('Summary Biennial'!R$38,'Calcs Biennial'!$C$6:$BT$6,0))</f>
        <v>4609.0904622405105</v>
      </c>
      <c r="S40" s="18">
        <f ca="1">INDEX('Calcs Biennial'!$C$10:$BT$21,MATCH('Summary Biennial'!$B40,'Calcs Biennial'!$B$10:$B$21,0),MATCH('Summary Biennial'!S$38,'Calcs Biennial'!$C$6:$BT$6,0))</f>
        <v>4481.9747233269036</v>
      </c>
      <c r="T40" s="18">
        <f ca="1">INDEX('Calcs Biennial'!$C$10:$BT$21,MATCH('Summary Biennial'!$B40,'Calcs Biennial'!$B$10:$B$21,0),MATCH('Summary Biennial'!T$38,'Calcs Biennial'!$C$6:$BT$6,0))</f>
        <v>4591.7325578403761</v>
      </c>
      <c r="U40" s="18">
        <f ca="1">INDEX('Calcs Biennial'!$C$10:$BT$21,MATCH('Summary Biennial'!$B40,'Calcs Biennial'!$B$10:$B$21,0),MATCH('Summary Biennial'!U$38,'Calcs Biennial'!$C$6:$BT$6,0))</f>
        <v>4159.928736730737</v>
      </c>
      <c r="V40" s="18">
        <f ca="1">INDEX('Calcs Biennial'!$C$10:$BT$21,MATCH('Summary Biennial'!$B40,'Calcs Biennial'!$B$10:$B$21,0),MATCH('Summary Biennial'!V$38,'Calcs Biennial'!$C$6:$BT$6,0))</f>
        <v>4690.2179878904371</v>
      </c>
      <c r="W40" s="18">
        <f ca="1">INDEX('Calcs Biennial'!$C$10:$BT$21,MATCH('Summary Biennial'!$B40,'Calcs Biennial'!$B$10:$B$21,0),MATCH('Summary Biennial'!W$38,'Calcs Biennial'!$C$6:$BT$6,0))</f>
        <v>4502.1072506870814</v>
      </c>
      <c r="X40" s="18">
        <f ca="1">INDEX('Calcs Biennial'!$C$10:$BT$21,MATCH('Summary Biennial'!$B40,'Calcs Biennial'!$B$10:$B$21,0),MATCH('Summary Biennial'!X$38,'Calcs Biennial'!$C$6:$BT$6,0))</f>
        <v>5127.9687343890628</v>
      </c>
      <c r="Y40" s="18">
        <f ca="1">INDEX('Calcs Biennial'!$C$10:$BT$21,MATCH('Summary Biennial'!$B40,'Calcs Biennial'!$B$10:$B$21,0),MATCH('Summary Biennial'!Y$38,'Calcs Biennial'!$C$6:$BT$6,0))</f>
        <v>4954.166947575105</v>
      </c>
      <c r="Z40" s="18">
        <f ca="1">INDEX('Calcs Biennial'!$C$10:$BT$21,MATCH('Summary Biennial'!$B40,'Calcs Biennial'!$B$10:$B$21,0),MATCH('Summary Biennial'!Z$38,'Calcs Biennial'!$C$6:$BT$6,0))</f>
        <v>5459.4260879949043</v>
      </c>
      <c r="AA40" s="18">
        <f ca="1">INDEX('Calcs Biennial'!$C$10:$BT$21,MATCH('Summary Biennial'!$B40,'Calcs Biennial'!$B$10:$B$21,0),MATCH('Summary Biennial'!AA$38,'Calcs Biennial'!$C$6:$BT$6,0))</f>
        <v>5236.022942826472</v>
      </c>
      <c r="AB40" s="18">
        <f ca="1">INDEX('Calcs Biennial'!$C$10:$BT$21,MATCH('Summary Biennial'!$B40,'Calcs Biennial'!$B$10:$B$21,0),MATCH('Summary Biennial'!AB$38,'Calcs Biennial'!$C$6:$BT$6,0))</f>
        <v>5575.8755791730837</v>
      </c>
      <c r="AC40" s="18">
        <f ca="1">INDEX('Calcs Biennial'!$C$10:$BT$21,MATCH('Summary Biennial'!$B40,'Calcs Biennial'!$B$10:$B$21,0),MATCH('Summary Biennial'!AC$38,'Calcs Biennial'!$C$6:$BT$6,0))</f>
        <v>5319.5967880720536</v>
      </c>
      <c r="AD40" s="18">
        <f ca="1">INDEX('Calcs Biennial'!$C$10:$BT$21,MATCH('Summary Biennial'!$B40,'Calcs Biennial'!$B$10:$B$21,0),MATCH('Summary Biennial'!AD$38,'Calcs Biennial'!$C$6:$BT$6,0))</f>
        <v>5734.1324522162768</v>
      </c>
      <c r="AE40" s="18">
        <f ca="1">INDEX('Calcs Biennial'!$C$10:$BT$21,MATCH('Summary Biennial'!$B40,'Calcs Biennial'!$B$10:$B$21,0),MATCH('Summary Biennial'!AE$38,'Calcs Biennial'!$C$6:$BT$6,0))</f>
        <v>5546.5504528165866</v>
      </c>
      <c r="AF40" s="18">
        <f ca="1">INDEX('Calcs Biennial'!$C$10:$BT$21,MATCH('Summary Biennial'!$B40,'Calcs Biennial'!$B$10:$B$21,0),MATCH('Summary Biennial'!AF$38,'Calcs Biennial'!$C$6:$BT$6,0))</f>
        <v>5670.0349025147871</v>
      </c>
      <c r="AG40" s="18">
        <f ca="1">INDEX('Calcs Biennial'!$C$10:$BT$21,MATCH('Summary Biennial'!$B40,'Calcs Biennial'!$B$10:$B$21,0),MATCH('Summary Biennial'!AG$38,'Calcs Biennial'!$C$6:$BT$6,0))</f>
        <v>5398.3319456055424</v>
      </c>
      <c r="AH40" s="18">
        <f ca="1">INDEX('Calcs Biennial'!$C$10:$BT$21,MATCH('Summary Biennial'!$B40,'Calcs Biennial'!$B$10:$B$21,0),MATCH('Summary Biennial'!AH$38,'Calcs Biennial'!$C$6:$BT$6,0))</f>
        <v>5900.9540753952779</v>
      </c>
      <c r="AI40" s="18">
        <f ca="1">INDEX('Calcs Biennial'!$C$10:$BT$21,MATCH('Summary Biennial'!$B40,'Calcs Biennial'!$B$10:$B$21,0),MATCH('Summary Biennial'!AI$38,'Calcs Biennial'!$C$6:$BT$6,0))</f>
        <v>5633.3084359433242</v>
      </c>
      <c r="AJ40" s="18">
        <f ca="1">INDEX('Calcs Biennial'!$C$10:$BT$21,MATCH('Summary Biennial'!$B40,'Calcs Biennial'!$B$10:$B$21,0),MATCH('Summary Biennial'!AJ$38,'Calcs Biennial'!$C$6:$BT$6,0))</f>
        <v>5748.1163963568506</v>
      </c>
      <c r="AK40" s="18">
        <f ca="1">INDEX('Calcs Biennial'!$C$10:$BT$21,MATCH('Summary Biennial'!$B40,'Calcs Biennial'!$B$10:$B$21,0),MATCH('Summary Biennial'!AK$38,'Calcs Biennial'!$C$6:$BT$6,0))</f>
        <v>5377.2724975596921</v>
      </c>
      <c r="AL40" s="18">
        <f ca="1">INDEX('Calcs Biennial'!$C$10:$BT$21,MATCH('Summary Biennial'!$B40,'Calcs Biennial'!$B$10:$B$21,0),MATCH('Summary Biennial'!AL$38,'Calcs Biennial'!$C$6:$BT$6,0))</f>
        <v>5504.0473285518547</v>
      </c>
      <c r="AM40" s="18">
        <f ca="1">INDEX('Calcs Biennial'!$C$10:$BT$21,MATCH('Summary Biennial'!$B40,'Calcs Biennial'!$B$10:$B$21,0),MATCH('Summary Biennial'!AM$38,'Calcs Biennial'!$C$6:$BT$6,0))</f>
        <v>5165.9642122074238</v>
      </c>
      <c r="AN40" s="18">
        <f ca="1">INDEX('Calcs Biennial'!$C$10:$BT$21,MATCH('Summary Biennial'!$B40,'Calcs Biennial'!$B$10:$B$21,0),MATCH('Summary Biennial'!AN$38,'Calcs Biennial'!$C$6:$BT$6,0))</f>
        <v>4694.5619216676332</v>
      </c>
      <c r="AO40" s="18">
        <f ca="1">INDEX('Calcs Biennial'!$C$10:$BT$21,MATCH('Summary Biennial'!$B40,'Calcs Biennial'!$B$10:$B$21,0),MATCH('Summary Biennial'!AO$38,'Calcs Biennial'!$C$6:$BT$6,0))</f>
        <v>4157.8813757498174</v>
      </c>
      <c r="AP40" s="18">
        <f ca="1">INDEX('Calcs Biennial'!$C$10:$BT$21,MATCH('Summary Biennial'!$B40,'Calcs Biennial'!$B$10:$B$21,0),MATCH('Summary Biennial'!AP$38,'Calcs Biennial'!$C$6:$BT$6,0))</f>
        <v>4261.5198670695927</v>
      </c>
      <c r="AQ40" s="18">
        <f ca="1">INDEX('Calcs Biennial'!$C$10:$BT$21,MATCH('Summary Biennial'!$B40,'Calcs Biennial'!$B$10:$B$21,0),MATCH('Summary Biennial'!AQ$38,'Calcs Biennial'!$C$6:$BT$6,0))</f>
        <v>4040.3502774625849</v>
      </c>
      <c r="AR40" s="18">
        <f ca="1">INDEX('Calcs Biennial'!$C$10:$BT$21,MATCH('Summary Biennial'!$B40,'Calcs Biennial'!$B$10:$B$21,0),MATCH('Summary Biennial'!AR$38,'Calcs Biennial'!$C$6:$BT$6,0))</f>
        <v>4138.8671845333665</v>
      </c>
      <c r="AS40" s="18">
        <f ca="1">INDEX('Calcs Biennial'!$C$10:$BT$21,MATCH('Summary Biennial'!$B40,'Calcs Biennial'!$B$10:$B$21,0),MATCH('Summary Biennial'!AS$38,'Calcs Biennial'!$C$6:$BT$6,0))</f>
        <v>3929.3423010308725</v>
      </c>
      <c r="AT40" s="18">
        <f ca="1">INDEX('Calcs Biennial'!$C$10:$BT$21,MATCH('Summary Biennial'!$B40,'Calcs Biennial'!$B$10:$B$21,0),MATCH('Summary Biennial'!AT$38,'Calcs Biennial'!$C$6:$BT$6,0))</f>
        <v>4022.9842757093675</v>
      </c>
      <c r="AU40" s="18">
        <f ca="1">INDEX('Calcs Biennial'!$C$10:$BT$21,MATCH('Summary Biennial'!$B40,'Calcs Biennial'!$B$10:$B$21,0),MATCH('Summary Biennial'!AU$38,'Calcs Biennial'!$C$6:$BT$6,0))</f>
        <v>3824.551714713175</v>
      </c>
      <c r="AV40" s="18">
        <f ca="1">INDEX('Calcs Biennial'!$C$10:$BT$21,MATCH('Summary Biennial'!$B40,'Calcs Biennial'!$B$10:$B$21,0),MATCH('Summary Biennial'!AV$38,'Calcs Biennial'!$C$6:$BT$6,0))</f>
        <v>3913.5534959053603</v>
      </c>
      <c r="AW40" s="18">
        <f ca="1">INDEX('Calcs Biennial'!$C$10:$BT$21,MATCH('Summary Biennial'!$B40,'Calcs Biennial'!$B$10:$B$21,0),MATCH('Summary Biennial'!AW$38,'Calcs Biennial'!$C$6:$BT$6,0))</f>
        <v>3725.6876668789196</v>
      </c>
      <c r="AX40" s="18">
        <f ca="1">INDEX('Calcs Biennial'!$C$10:$BT$21,MATCH('Summary Biennial'!$B40,'Calcs Biennial'!$B$10:$B$21,0),MATCH('Summary Biennial'!AX$38,'Calcs Biennial'!$C$6:$BT$6,0))</f>
        <v>3810.2726560157762</v>
      </c>
      <c r="AY40" s="18">
        <f ca="1">INDEX('Calcs Biennial'!$C$10:$BT$21,MATCH('Summary Biennial'!$B40,'Calcs Biennial'!$B$10:$B$21,0),MATCH('Summary Biennial'!AY$38,'Calcs Biennial'!$C$6:$BT$6,0))</f>
        <v>3632.4734688972867</v>
      </c>
      <c r="AZ40" s="18">
        <f ca="1">INDEX('Calcs Biennial'!$C$10:$BT$21,MATCH('Summary Biennial'!$B40,'Calcs Biennial'!$B$10:$B$21,0),MATCH('Summary Biennial'!AZ$38,'Calcs Biennial'!$C$6:$BT$6,0))</f>
        <v>3712.8542776193917</v>
      </c>
      <c r="BA40" s="18">
        <f ca="1">INDEX('Calcs Biennial'!$C$10:$BT$21,MATCH('Summary Biennial'!$B40,'Calcs Biennial'!$B$10:$B$21,0),MATCH('Summary Biennial'!BA$38,'Calcs Biennial'!$C$6:$BT$6,0))</f>
        <v>3544.645912684523</v>
      </c>
      <c r="BB40" s="18">
        <f ca="1">INDEX('Calcs Biennial'!$C$10:$BT$21,MATCH('Summary Biennial'!$B40,'Calcs Biennial'!$B$10:$B$21,0),MATCH('Summary Biennial'!BB$38,'Calcs Biennial'!$C$6:$BT$6,0))</f>
        <v>3621.0248840778268</v>
      </c>
      <c r="BC40" s="18">
        <f ca="1">INDEX('Calcs Biennial'!$C$10:$BT$21,MATCH('Summary Biennial'!$B40,'Calcs Biennial'!$B$10:$B$21,0),MATCH('Summary Biennial'!BC$38,'Calcs Biennial'!$C$6:$BT$6,0))</f>
        <v>3461.9546212361138</v>
      </c>
      <c r="BD40" s="18">
        <f ca="1">INDEX('Calcs Biennial'!$C$10:$BT$21,MATCH('Summary Biennial'!$B40,'Calcs Biennial'!$B$10:$B$21,0),MATCH('Summary Biennial'!BD$38,'Calcs Biennial'!$C$6:$BT$6,0))</f>
        <v>3534.5243258963401</v>
      </c>
      <c r="BE40" s="18">
        <f ca="1">INDEX('Calcs Biennial'!$C$10:$BT$21,MATCH('Summary Biennial'!$B40,'Calcs Biennial'!$B$10:$B$21,0),MATCH('Summary Biennial'!BE$38,'Calcs Biennial'!$C$6:$BT$6,0))</f>
        <v>3384.1614305511912</v>
      </c>
      <c r="BF40" s="18">
        <f ca="1">INDEX('Calcs Biennial'!$C$10:$BT$21,MATCH('Summary Biennial'!$B40,'Calcs Biennial'!$B$10:$B$21,0),MATCH('Summary Biennial'!BF$38,'Calcs Biennial'!$C$6:$BT$6,0))</f>
        <v>3453.1051386926774</v>
      </c>
      <c r="BG40" s="18">
        <f ca="1">INDEX('Calcs Biennial'!$C$10:$BT$21,MATCH('Summary Biennial'!$B40,'Calcs Biennial'!$B$10:$B$21,0),MATCH('Summary Biennial'!BG$38,'Calcs Biennial'!$C$6:$BT$6,0))</f>
        <v>3311.0398014333341</v>
      </c>
      <c r="BH40" s="18">
        <f ca="1">INDEX('Calcs Biennial'!$C$10:$BT$21,MATCH('Summary Biennial'!$B40,'Calcs Biennial'!$B$10:$B$21,0),MATCH('Summary Biennial'!BH$38,'Calcs Biennial'!$C$6:$BT$6,0))</f>
        <v>3376.5319321993793</v>
      </c>
      <c r="BI40" s="18">
        <f ca="1">INDEX('Calcs Biennial'!$C$10:$BT$21,MATCH('Summary Biennial'!$B40,'Calcs Biennial'!$B$10:$B$21,0),MATCH('Summary Biennial'!BI$38,'Calcs Biennial'!$C$6:$BT$6,0))</f>
        <v>3242.3742597252922</v>
      </c>
      <c r="BJ40" s="18">
        <f ca="1">INDEX('Calcs Biennial'!$C$10:$BT$21,MATCH('Summary Biennial'!$B40,'Calcs Biennial'!$B$10:$B$21,0),MATCH('Summary Biennial'!BJ$38,'Calcs Biennial'!$C$6:$BT$6,0))</f>
        <v>3304.5808088011504</v>
      </c>
      <c r="BK40" s="18">
        <f ca="1">INDEX('Calcs Biennial'!$C$10:$BT$21,MATCH('Summary Biennial'!$B40,'Calcs Biennial'!$B$10:$B$21,0),MATCH('Summary Biennial'!BK$38,'Calcs Biennial'!$C$6:$BT$6,0))</f>
        <v>3177.9598636046662</v>
      </c>
      <c r="BL40" s="18">
        <f ca="1">INDEX('Calcs Biennial'!$C$10:$BT$21,MATCH('Summary Biennial'!$B40,'Calcs Biennial'!$B$10:$B$21,0),MATCH('Summary Biennial'!BL$38,'Calcs Biennial'!$C$6:$BT$6,0))</f>
        <v>3237.0388101812168</v>
      </c>
      <c r="BM40" s="18">
        <f ca="1">INDEX('Calcs Biennial'!$C$10:$BT$21,MATCH('Summary Biennial'!$B40,'Calcs Biennial'!$B$10:$B$21,0),MATCH('Summary Biennial'!BM$38,'Calcs Biennial'!$C$6:$BT$6,0))</f>
        <v>3117.6016966340567</v>
      </c>
      <c r="BN40" s="18">
        <f ca="1">INDEX('Calcs Biennial'!$C$10:$BT$21,MATCH('Summary Biennial'!$B40,'Calcs Biennial'!$B$10:$B$21,0),MATCH('Summary Biennial'!BN$38,'Calcs Biennial'!$C$6:$BT$6,0))</f>
        <v>3173.7033907195437</v>
      </c>
      <c r="BO40" s="18">
        <f ca="1">INDEX('Calcs Biennial'!$C$10:$BT$21,MATCH('Summary Biennial'!$B40,'Calcs Biennial'!$B$10:$B$21,0),MATCH('Summary Biennial'!BO$38,'Calcs Biennial'!$C$6:$BT$6,0))</f>
        <v>1434.4820698207225</v>
      </c>
      <c r="BP40" s="18">
        <f ca="1">INDEX('Calcs Biennial'!$C$10:$BT$21,MATCH('Summary Biennial'!$B40,'Calcs Biennial'!$B$10:$B$21,0),MATCH('Summary Biennial'!BP$38,'Calcs Biennial'!$C$6:$BT$6,0))</f>
        <v>1490.0477701876389</v>
      </c>
      <c r="BQ40" s="18">
        <f ca="1">INDEX('Calcs Biennial'!$C$10:$BT$21,MATCH('Summary Biennial'!$B40,'Calcs Biennial'!$B$10:$B$21,0),MATCH('Summary Biennial'!BQ$38,'Calcs Biennial'!$C$6:$BT$6,0))</f>
        <v>1365.1999888782327</v>
      </c>
      <c r="BR40" s="18">
        <f ca="1">INDEX('Calcs Biennial'!$C$10:$BT$21,MATCH('Summary Biennial'!$B40,'Calcs Biennial'!$B$10:$B$21,0),MATCH('Summary Biennial'!BR$38,'Calcs Biennial'!$C$6:$BT$6,0))</f>
        <v>1418.0819977362494</v>
      </c>
    </row>
    <row r="41" spans="1:70">
      <c r="B41" s="11" t="s">
        <v>91</v>
      </c>
      <c r="C41" s="18">
        <f ca="1">INDEX('Calcs Biennial'!$C$10:$BT$21,MATCH('Summary Biennial'!$B41,'Calcs Biennial'!$B$10:$B$21,0),MATCH('Summary Biennial'!C$38,'Calcs Biennial'!$C$6:$BT$6,0))*-1</f>
        <v>134.55163006437544</v>
      </c>
      <c r="D41" s="18">
        <f ca="1">INDEX('Calcs Biennial'!$C$10:$BT$21,MATCH('Summary Biennial'!$B41,'Calcs Biennial'!$B$10:$B$21,0),MATCH('Summary Biennial'!D$38,'Calcs Biennial'!$C$6:$BT$6,0))*-1</f>
        <v>986.01043958977891</v>
      </c>
      <c r="E41" s="18">
        <f ca="1">INDEX('Calcs Biennial'!$C$10:$BT$21,MATCH('Summary Biennial'!$B41,'Calcs Biennial'!$B$10:$B$21,0),MATCH('Summary Biennial'!E$38,'Calcs Biennial'!$C$6:$BT$6,0))*-1</f>
        <v>2312.6529090173826</v>
      </c>
      <c r="F41" s="18">
        <f ca="1">INDEX('Calcs Biennial'!$C$10:$BT$21,MATCH('Summary Biennial'!$B41,'Calcs Biennial'!$B$10:$B$21,0),MATCH('Summary Biennial'!F$38,'Calcs Biennial'!$C$6:$BT$6,0))*-1</f>
        <v>3608.4641706591101</v>
      </c>
      <c r="G41" s="18">
        <f ca="1">INDEX('Calcs Biennial'!$C$10:$BT$21,MATCH('Summary Biennial'!$B41,'Calcs Biennial'!$B$10:$B$21,0),MATCH('Summary Biennial'!G$38,'Calcs Biennial'!$C$6:$BT$6,0))*-1</f>
        <v>4999.5820293247616</v>
      </c>
      <c r="H41" s="18">
        <f ca="1">INDEX('Calcs Biennial'!$C$10:$BT$21,MATCH('Summary Biennial'!$B41,'Calcs Biennial'!$B$10:$B$21,0),MATCH('Summary Biennial'!H$38,'Calcs Biennial'!$C$6:$BT$6,0))*-1</f>
        <v>6357.9947060245458</v>
      </c>
      <c r="I41" s="18">
        <f ca="1">INDEX('Calcs Biennial'!$C$10:$BT$21,MATCH('Summary Biennial'!$B41,'Calcs Biennial'!$B$10:$B$21,0),MATCH('Summary Biennial'!I$38,'Calcs Biennial'!$C$6:$BT$6,0))*-1</f>
        <v>8039.1133663889941</v>
      </c>
      <c r="J41" s="18">
        <f ca="1">INDEX('Calcs Biennial'!$C$10:$BT$21,MATCH('Summary Biennial'!$B41,'Calcs Biennial'!$B$10:$B$21,0),MATCH('Summary Biennial'!J$38,'Calcs Biennial'!$C$6:$BT$6,0))*-1</f>
        <v>9807.7619641608253</v>
      </c>
      <c r="K41" s="18">
        <f ca="1">INDEX('Calcs Biennial'!$C$10:$BT$21,MATCH('Summary Biennial'!$B41,'Calcs Biennial'!$B$10:$B$21,0),MATCH('Summary Biennial'!K$38,'Calcs Biennial'!$C$6:$BT$6,0))*-1</f>
        <v>11548.15099538992</v>
      </c>
      <c r="L41" s="18">
        <f ca="1">INDEX('Calcs Biennial'!$C$10:$BT$21,MATCH('Summary Biennial'!$B41,'Calcs Biennial'!$B$10:$B$21,0),MATCH('Summary Biennial'!L$38,'Calcs Biennial'!$C$6:$BT$6,0))*-1</f>
        <v>12302.440059848348</v>
      </c>
      <c r="M41" s="18">
        <f ca="1">INDEX('Calcs Biennial'!$C$10:$BT$21,MATCH('Summary Biennial'!$B41,'Calcs Biennial'!$B$10:$B$21,0),MATCH('Summary Biennial'!M$38,'Calcs Biennial'!$C$6:$BT$6,0))*-1</f>
        <v>13557.145838071785</v>
      </c>
      <c r="N41" s="18">
        <f ca="1">INDEX('Calcs Biennial'!$C$10:$BT$21,MATCH('Summary Biennial'!$B41,'Calcs Biennial'!$B$10:$B$21,0),MATCH('Summary Biennial'!N$38,'Calcs Biennial'!$C$6:$BT$6,0))*-1</f>
        <v>15210.669289751831</v>
      </c>
      <c r="O41" s="18">
        <f ca="1">INDEX('Calcs Biennial'!$C$10:$BT$21,MATCH('Summary Biennial'!$B41,'Calcs Biennial'!$B$10:$B$21,0),MATCH('Summary Biennial'!O$38,'Calcs Biennial'!$C$6:$BT$6,0))*-1</f>
        <v>16810.083915969488</v>
      </c>
      <c r="P41" s="18">
        <f ca="1">INDEX('Calcs Biennial'!$C$10:$BT$21,MATCH('Summary Biennial'!$B41,'Calcs Biennial'!$B$10:$B$21,0),MATCH('Summary Biennial'!P$38,'Calcs Biennial'!$C$6:$BT$6,0))*-1</f>
        <v>18421.41275765088</v>
      </c>
      <c r="Q41" s="18">
        <f ca="1">INDEX('Calcs Biennial'!$C$10:$BT$21,MATCH('Summary Biennial'!$B41,'Calcs Biennial'!$B$10:$B$21,0),MATCH('Summary Biennial'!Q$38,'Calcs Biennial'!$C$6:$BT$6,0))*-1</f>
        <v>19989.773524917633</v>
      </c>
      <c r="R41" s="18">
        <f ca="1">INDEX('Calcs Biennial'!$C$10:$BT$21,MATCH('Summary Biennial'!$B41,'Calcs Biennial'!$B$10:$B$21,0),MATCH('Summary Biennial'!R$38,'Calcs Biennial'!$C$6:$BT$6,0))*-1</f>
        <v>21501.867220438904</v>
      </c>
      <c r="S41" s="18">
        <f ca="1">INDEX('Calcs Biennial'!$C$10:$BT$21,MATCH('Summary Biennial'!$B41,'Calcs Biennial'!$B$10:$B$21,0),MATCH('Summary Biennial'!S$38,'Calcs Biennial'!$C$6:$BT$6,0))*-1</f>
        <v>22928.535396037762</v>
      </c>
      <c r="T41" s="18">
        <f ca="1">INDEX('Calcs Biennial'!$C$10:$BT$21,MATCH('Summary Biennial'!$B41,'Calcs Biennial'!$B$10:$B$21,0),MATCH('Summary Biennial'!T$38,'Calcs Biennial'!$C$6:$BT$6,0))*-1</f>
        <v>24466.900547869507</v>
      </c>
      <c r="U41" s="18">
        <f ca="1">INDEX('Calcs Biennial'!$C$10:$BT$21,MATCH('Summary Biennial'!$B41,'Calcs Biennial'!$B$10:$B$21,0),MATCH('Summary Biennial'!U$38,'Calcs Biennial'!$C$6:$BT$6,0))*-1</f>
        <v>26000.693839487059</v>
      </c>
      <c r="V41" s="18">
        <f ca="1">INDEX('Calcs Biennial'!$C$10:$BT$21,MATCH('Summary Biennial'!$B41,'Calcs Biennial'!$B$10:$B$21,0),MATCH('Summary Biennial'!V$38,'Calcs Biennial'!$C$6:$BT$6,0))*-1</f>
        <v>27244.731676040432</v>
      </c>
      <c r="W41" s="18">
        <f ca="1">INDEX('Calcs Biennial'!$C$10:$BT$21,MATCH('Summary Biennial'!$B41,'Calcs Biennial'!$B$10:$B$21,0),MATCH('Summary Biennial'!W$38,'Calcs Biennial'!$C$6:$BT$6,0))*-1</f>
        <v>28268.465403007507</v>
      </c>
      <c r="X41" s="18">
        <f ca="1">INDEX('Calcs Biennial'!$C$10:$BT$21,MATCH('Summary Biennial'!$B41,'Calcs Biennial'!$B$10:$B$21,0),MATCH('Summary Biennial'!X$38,'Calcs Biennial'!$C$6:$BT$6,0))*-1</f>
        <v>29405.986189362484</v>
      </c>
      <c r="Y41" s="18">
        <f ca="1">INDEX('Calcs Biennial'!$C$10:$BT$21,MATCH('Summary Biennial'!$B41,'Calcs Biennial'!$B$10:$B$21,0),MATCH('Summary Biennial'!Y$38,'Calcs Biennial'!$C$6:$BT$6,0))*-1</f>
        <v>30519.019364814478</v>
      </c>
      <c r="Z41" s="18">
        <f ca="1">INDEX('Calcs Biennial'!$C$10:$BT$21,MATCH('Summary Biennial'!$B41,'Calcs Biennial'!$B$10:$B$21,0),MATCH('Summary Biennial'!Z$38,'Calcs Biennial'!$C$6:$BT$6,0))*-1</f>
        <v>31470.226976144273</v>
      </c>
      <c r="AA41" s="18">
        <f ca="1">INDEX('Calcs Biennial'!$C$10:$BT$21,MATCH('Summary Biennial'!$B41,'Calcs Biennial'!$B$10:$B$21,0),MATCH('Summary Biennial'!AA$38,'Calcs Biennial'!$C$6:$BT$6,0))*-1</f>
        <v>32245.67045369578</v>
      </c>
      <c r="AB41" s="18">
        <f ca="1">INDEX('Calcs Biennial'!$C$10:$BT$21,MATCH('Summary Biennial'!$B41,'Calcs Biennial'!$B$10:$B$21,0),MATCH('Summary Biennial'!AB$38,'Calcs Biennial'!$C$6:$BT$6,0))*-1</f>
        <v>32801.49537253545</v>
      </c>
      <c r="AC41" s="18">
        <f ca="1">INDEX('Calcs Biennial'!$C$10:$BT$21,MATCH('Summary Biennial'!$B41,'Calcs Biennial'!$B$10:$B$21,0),MATCH('Summary Biennial'!AC$38,'Calcs Biennial'!$C$6:$BT$6,0))*-1</f>
        <v>33136.255209071845</v>
      </c>
      <c r="AD41" s="18">
        <f ca="1">INDEX('Calcs Biennial'!$C$10:$BT$21,MATCH('Summary Biennial'!$B41,'Calcs Biennial'!$B$10:$B$21,0),MATCH('Summary Biennial'!AD$38,'Calcs Biennial'!$C$6:$BT$6,0))*-1</f>
        <v>33320.966806382967</v>
      </c>
      <c r="AE41" s="18">
        <f ca="1">INDEX('Calcs Biennial'!$C$10:$BT$21,MATCH('Summary Biennial'!$B41,'Calcs Biennial'!$B$10:$B$21,0),MATCH('Summary Biennial'!AE$38,'Calcs Biennial'!$C$6:$BT$6,0))*-1</f>
        <v>33303.395138678992</v>
      </c>
      <c r="AF41" s="18">
        <f ca="1">INDEX('Calcs Biennial'!$C$10:$BT$21,MATCH('Summary Biennial'!$B41,'Calcs Biennial'!$B$10:$B$21,0),MATCH('Summary Biennial'!AF$38,'Calcs Biennial'!$C$6:$BT$6,0))*-1</f>
        <v>33132.97787754325</v>
      </c>
      <c r="AG41" s="18">
        <f ca="1">INDEX('Calcs Biennial'!$C$10:$BT$21,MATCH('Summary Biennial'!$B41,'Calcs Biennial'!$B$10:$B$21,0),MATCH('Summary Biennial'!AG$38,'Calcs Biennial'!$C$6:$BT$6,0))*-1</f>
        <v>32744.440055935964</v>
      </c>
      <c r="AH41" s="18">
        <f ca="1">INDEX('Calcs Biennial'!$C$10:$BT$21,MATCH('Summary Biennial'!$B41,'Calcs Biennial'!$B$10:$B$21,0),MATCH('Summary Biennial'!AH$38,'Calcs Biennial'!$C$6:$BT$6,0))*-1</f>
        <v>32210.654200994013</v>
      </c>
      <c r="AI41" s="18">
        <f ca="1">INDEX('Calcs Biennial'!$C$10:$BT$21,MATCH('Summary Biennial'!$B41,'Calcs Biennial'!$B$10:$B$21,0),MATCH('Summary Biennial'!AI$38,'Calcs Biennial'!$C$6:$BT$6,0))*-1</f>
        <v>31643.614619808352</v>
      </c>
      <c r="AJ41" s="18">
        <f ca="1">INDEX('Calcs Biennial'!$C$10:$BT$21,MATCH('Summary Biennial'!$B41,'Calcs Biennial'!$B$10:$B$21,0),MATCH('Summary Biennial'!AJ$38,'Calcs Biennial'!$C$6:$BT$6,0))*-1</f>
        <v>31057.237395225144</v>
      </c>
      <c r="AK41" s="18">
        <f ca="1">INDEX('Calcs Biennial'!$C$10:$BT$21,MATCH('Summary Biennial'!$B41,'Calcs Biennial'!$B$10:$B$21,0),MATCH('Summary Biennial'!AK$38,'Calcs Biennial'!$C$6:$BT$6,0))*-1</f>
        <v>30436.530712992095</v>
      </c>
      <c r="AL41" s="18">
        <f ca="1">INDEX('Calcs Biennial'!$C$10:$BT$21,MATCH('Summary Biennial'!$B41,'Calcs Biennial'!$B$10:$B$21,0),MATCH('Summary Biennial'!AL$38,'Calcs Biennial'!$C$6:$BT$6,0))*-1</f>
        <v>29797.730099922577</v>
      </c>
      <c r="AM41" s="18">
        <f ca="1">INDEX('Calcs Biennial'!$C$10:$BT$21,MATCH('Summary Biennial'!$B41,'Calcs Biennial'!$B$10:$B$21,0),MATCH('Summary Biennial'!AM$38,'Calcs Biennial'!$C$6:$BT$6,0))*-1</f>
        <v>29124.307358267353</v>
      </c>
      <c r="AN41" s="18">
        <f ca="1">INDEX('Calcs Biennial'!$C$10:$BT$21,MATCH('Summary Biennial'!$B41,'Calcs Biennial'!$B$10:$B$21,0),MATCH('Summary Biennial'!AN$38,'Calcs Biennial'!$C$6:$BT$6,0))*-1</f>
        <v>28444.344191233275</v>
      </c>
      <c r="AO41" s="18">
        <f ca="1">INDEX('Calcs Biennial'!$C$10:$BT$21,MATCH('Summary Biennial'!$B41,'Calcs Biennial'!$B$10:$B$21,0),MATCH('Summary Biennial'!AO$38,'Calcs Biennial'!$C$6:$BT$6,0))*-1</f>
        <v>27735.13010797276</v>
      </c>
      <c r="AP41" s="18">
        <f ca="1">INDEX('Calcs Biennial'!$C$10:$BT$21,MATCH('Summary Biennial'!$B41,'Calcs Biennial'!$B$10:$B$21,0),MATCH('Summary Biennial'!AP$38,'Calcs Biennial'!$C$6:$BT$6,0))*-1</f>
        <v>27010.114247074351</v>
      </c>
      <c r="AQ41" s="18">
        <f ca="1">INDEX('Calcs Biennial'!$C$10:$BT$21,MATCH('Summary Biennial'!$B41,'Calcs Biennial'!$B$10:$B$21,0),MATCH('Summary Biennial'!AQ$38,'Calcs Biennial'!$C$6:$BT$6,0))*-1</f>
        <v>26250.342097060053</v>
      </c>
      <c r="AR41" s="18">
        <f ca="1">INDEX('Calcs Biennial'!$C$10:$BT$21,MATCH('Summary Biennial'!$B41,'Calcs Biennial'!$B$10:$B$21,0),MATCH('Summary Biennial'!AR$38,'Calcs Biennial'!$C$6:$BT$6,0))*-1</f>
        <v>25473.504953754717</v>
      </c>
      <c r="AS41" s="18">
        <f ca="1">INDEX('Calcs Biennial'!$C$10:$BT$21,MATCH('Summary Biennial'!$B41,'Calcs Biennial'!$B$10:$B$21,0),MATCH('Summary Biennial'!AS$38,'Calcs Biennial'!$C$6:$BT$6,0))*-1</f>
        <v>24660.433742279136</v>
      </c>
      <c r="AT41" s="18">
        <f ca="1">INDEX('Calcs Biennial'!$C$10:$BT$21,MATCH('Summary Biennial'!$B41,'Calcs Biennial'!$B$10:$B$21,0),MATCH('Summary Biennial'!AT$38,'Calcs Biennial'!$C$6:$BT$6,0))*-1</f>
        <v>23828.965112739497</v>
      </c>
      <c r="AU41" s="18">
        <f ca="1">INDEX('Calcs Biennial'!$C$10:$BT$21,MATCH('Summary Biennial'!$B41,'Calcs Biennial'!$B$10:$B$21,0),MATCH('Summary Biennial'!AU$38,'Calcs Biennial'!$C$6:$BT$6,0))*-1</f>
        <v>22959.711763577976</v>
      </c>
      <c r="AV41" s="18">
        <f ca="1">INDEX('Calcs Biennial'!$C$10:$BT$21,MATCH('Summary Biennial'!$B41,'Calcs Biennial'!$B$10:$B$21,0),MATCH('Summary Biennial'!AV$38,'Calcs Biennial'!$C$6:$BT$6,0))*-1</f>
        <v>22070.655771846916</v>
      </c>
      <c r="AW41" s="18">
        <f ca="1">INDEX('Calcs Biennial'!$C$10:$BT$21,MATCH('Summary Biennial'!$B41,'Calcs Biennial'!$B$10:$B$21,0),MATCH('Summary Biennial'!AW$38,'Calcs Biennial'!$C$6:$BT$6,0))*-1</f>
        <v>21142.187833317785</v>
      </c>
      <c r="AX41" s="18">
        <f ca="1">INDEX('Calcs Biennial'!$C$10:$BT$21,MATCH('Summary Biennial'!$B41,'Calcs Biennial'!$B$10:$B$21,0),MATCH('Summary Biennial'!AX$38,'Calcs Biennial'!$C$6:$BT$6,0))*-1</f>
        <v>20192.435453067632</v>
      </c>
      <c r="AY41" s="18">
        <f ca="1">INDEX('Calcs Biennial'!$C$10:$BT$21,MATCH('Summary Biennial'!$B41,'Calcs Biennial'!$B$10:$B$21,0),MATCH('Summary Biennial'!AY$38,'Calcs Biennial'!$C$6:$BT$6,0))*-1</f>
        <v>19201.56343055172</v>
      </c>
      <c r="AZ41" s="18">
        <f ca="1">INDEX('Calcs Biennial'!$C$10:$BT$21,MATCH('Summary Biennial'!$B41,'Calcs Biennial'!$B$10:$B$21,0),MATCH('Summary Biennial'!AZ$38,'Calcs Biennial'!$C$6:$BT$6,0))*-1</f>
        <v>18187.844623865556</v>
      </c>
      <c r="BA41" s="18">
        <f ca="1">INDEX('Calcs Biennial'!$C$10:$BT$21,MATCH('Summary Biennial'!$B41,'Calcs Biennial'!$B$10:$B$21,0),MATCH('Summary Biennial'!BA$38,'Calcs Biennial'!$C$6:$BT$6,0))*-1</f>
        <v>17131.21391966804</v>
      </c>
      <c r="BB41" s="18">
        <f ca="1">INDEX('Calcs Biennial'!$C$10:$BT$21,MATCH('Summary Biennial'!$B41,'Calcs Biennial'!$B$10:$B$21,0),MATCH('Summary Biennial'!BB$38,'Calcs Biennial'!$C$6:$BT$6,0))*-1</f>
        <v>16050.089373243134</v>
      </c>
      <c r="BC41" s="18">
        <f ca="1">INDEX('Calcs Biennial'!$C$10:$BT$21,MATCH('Summary Biennial'!$B41,'Calcs Biennial'!$B$10:$B$21,0),MATCH('Summary Biennial'!BC$38,'Calcs Biennial'!$C$6:$BT$6,0))*-1</f>
        <v>14924.171813702658</v>
      </c>
      <c r="BD41" s="18">
        <f ca="1">INDEX('Calcs Biennial'!$C$10:$BT$21,MATCH('Summary Biennial'!$B41,'Calcs Biennial'!$B$10:$B$21,0),MATCH('Summary Biennial'!BD$38,'Calcs Biennial'!$C$6:$BT$6,0))*-1</f>
        <v>13772.024251873305</v>
      </c>
      <c r="BE41" s="18">
        <f ca="1">INDEX('Calcs Biennial'!$C$10:$BT$21,MATCH('Summary Biennial'!$B41,'Calcs Biennial'!$B$10:$B$21,0),MATCH('Summary Biennial'!BE$38,'Calcs Biennial'!$C$6:$BT$6,0))*-1</f>
        <v>12573.109180594949</v>
      </c>
      <c r="BF41" s="18">
        <f ca="1">INDEX('Calcs Biennial'!$C$10:$BT$21,MATCH('Summary Biennial'!$B41,'Calcs Biennial'!$B$10:$B$21,0),MATCH('Summary Biennial'!BF$38,'Calcs Biennial'!$C$6:$BT$6,0))*-1</f>
        <v>11346.134233517663</v>
      </c>
      <c r="BG41" s="18">
        <f ca="1">INDEX('Calcs Biennial'!$C$10:$BT$21,MATCH('Summary Biennial'!$B41,'Calcs Biennial'!$B$10:$B$21,0),MATCH('Summary Biennial'!BG$38,'Calcs Biennial'!$C$6:$BT$6,0))*-1</f>
        <v>10070.319148525658</v>
      </c>
      <c r="BH41" s="18">
        <f ca="1">INDEX('Calcs Biennial'!$C$10:$BT$21,MATCH('Summary Biennial'!$B41,'Calcs Biennial'!$B$10:$B$21,0),MATCH('Summary Biennial'!BH$38,'Calcs Biennial'!$C$6:$BT$6,0))*-1</f>
        <v>8764.5157527616539</v>
      </c>
      <c r="BI41" s="18">
        <f ca="1">INDEX('Calcs Biennial'!$C$10:$BT$21,MATCH('Summary Biennial'!$B41,'Calcs Biennial'!$B$10:$B$21,0),MATCH('Summary Biennial'!BI$38,'Calcs Biennial'!$C$6:$BT$6,0))*-1</f>
        <v>7407.6964642315179</v>
      </c>
      <c r="BJ41" s="18">
        <f ca="1">INDEX('Calcs Biennial'!$C$10:$BT$21,MATCH('Summary Biennial'!$B41,'Calcs Biennial'!$B$10:$B$21,0),MATCH('Summary Biennial'!BJ$38,'Calcs Biennial'!$C$6:$BT$6,0))*-1</f>
        <v>6018.8567717965607</v>
      </c>
      <c r="BK41" s="18">
        <f ca="1">INDEX('Calcs Biennial'!$C$10:$BT$21,MATCH('Summary Biennial'!$B41,'Calcs Biennial'!$B$10:$B$21,0),MATCH('Summary Biennial'!BK$38,'Calcs Biennial'!$C$6:$BT$6,0))*-1</f>
        <v>4576.7170558321768</v>
      </c>
      <c r="BL41" s="18">
        <f ca="1">INDEX('Calcs Biennial'!$C$10:$BT$21,MATCH('Summary Biennial'!$B41,'Calcs Biennial'!$B$10:$B$21,0),MATCH('Summary Biennial'!BL$38,'Calcs Biennial'!$C$6:$BT$6,0))*-1</f>
        <v>3100.4158265594979</v>
      </c>
      <c r="BM41" s="18">
        <f ca="1">INDEX('Calcs Biennial'!$C$10:$BT$21,MATCH('Summary Biennial'!$B41,'Calcs Biennial'!$B$10:$B$21,0),MATCH('Summary Biennial'!BM$38,'Calcs Biennial'!$C$6:$BT$6,0))*-1</f>
        <v>1568.4165492252475</v>
      </c>
      <c r="BN41" s="18">
        <f ca="1">INDEX('Calcs Biennial'!$C$10:$BT$21,MATCH('Summary Biennial'!$B41,'Calcs Biennial'!$B$10:$B$21,0),MATCH('Summary Biennial'!BN$38,'Calcs Biennial'!$C$6:$BT$6,0))*-1</f>
        <v>9.0587093382055173E-11</v>
      </c>
      <c r="BO41" s="18">
        <f ca="1">INDEX('Calcs Biennial'!$C$10:$BT$21,MATCH('Summary Biennial'!$B41,'Calcs Biennial'!$B$10:$B$21,0),MATCH('Summary Biennial'!BO$38,'Calcs Biennial'!$C$6:$BT$6,0))*-1</f>
        <v>0</v>
      </c>
      <c r="BP41" s="18">
        <f ca="1">INDEX('Calcs Biennial'!$C$10:$BT$21,MATCH('Summary Biennial'!$B41,'Calcs Biennial'!$B$10:$B$21,0),MATCH('Summary Biennial'!BP$38,'Calcs Biennial'!$C$6:$BT$6,0))*-1</f>
        <v>0</v>
      </c>
      <c r="BQ41" s="18">
        <f ca="1">INDEX('Calcs Biennial'!$C$10:$BT$21,MATCH('Summary Biennial'!$B41,'Calcs Biennial'!$B$10:$B$21,0),MATCH('Summary Biennial'!BQ$38,'Calcs Biennial'!$C$6:$BT$6,0))*-1</f>
        <v>0</v>
      </c>
      <c r="BR41" s="18">
        <f ca="1">INDEX('Calcs Biennial'!$C$10:$BT$21,MATCH('Summary Biennial'!$B41,'Calcs Biennial'!$B$10:$B$21,0),MATCH('Summary Biennial'!BR$38,'Calcs Biennial'!$C$6:$BT$6,0))*-1</f>
        <v>0</v>
      </c>
    </row>
    <row r="42" spans="1:70">
      <c r="B42" s="11" t="s">
        <v>92</v>
      </c>
      <c r="C42" s="18">
        <f ca="1">INDEX('Calcs Biennial'!$C$10:$BT$21,MATCH('Summary Biennial'!$B42,'Calcs Biennial'!$B$10:$B$21,0),MATCH('Summary Biennial'!C$38,'Calcs Biennial'!$C$6:$BT$6,0))*-1</f>
        <v>0</v>
      </c>
      <c r="D42" s="18">
        <f ca="1">INDEX('Calcs Biennial'!$C$10:$BT$21,MATCH('Summary Biennial'!$B42,'Calcs Biennial'!$B$10:$B$21,0),MATCH('Summary Biennial'!D$38,'Calcs Biennial'!$C$6:$BT$6,0))*-1</f>
        <v>3.3990255117609691</v>
      </c>
      <c r="E42" s="18">
        <f ca="1">INDEX('Calcs Biennial'!$C$10:$BT$21,MATCH('Summary Biennial'!$B42,'Calcs Biennial'!$B$10:$B$21,0),MATCH('Summary Biennial'!E$38,'Calcs Biennial'!$C$6:$BT$6,0))*-1</f>
        <v>24.908465526763315</v>
      </c>
      <c r="F42" s="18">
        <f ca="1">INDEX('Calcs Biennial'!$C$10:$BT$21,MATCH('Summary Biennial'!$B42,'Calcs Biennial'!$B$10:$B$21,0),MATCH('Summary Biennial'!F$38,'Calcs Biennial'!$C$6:$BT$6,0))*-1</f>
        <v>58.421932412393403</v>
      </c>
      <c r="G42" s="18">
        <f ca="1">INDEX('Calcs Biennial'!$C$10:$BT$21,MATCH('Summary Biennial'!$B42,'Calcs Biennial'!$B$10:$B$21,0),MATCH('Summary Biennial'!G$38,'Calcs Biennial'!$C$6:$BT$6,0))*-1</f>
        <v>91.156545398056195</v>
      </c>
      <c r="H42" s="18">
        <f ca="1">INDEX('Calcs Biennial'!$C$10:$BT$21,MATCH('Summary Biennial'!$B42,'Calcs Biennial'!$B$10:$B$21,0),MATCH('Summary Biennial'!H$38,'Calcs Biennial'!$C$6:$BT$6,0))*-1</f>
        <v>126.29878105293858</v>
      </c>
      <c r="I42" s="18">
        <f ca="1">INDEX('Calcs Biennial'!$C$10:$BT$21,MATCH('Summary Biennial'!$B42,'Calcs Biennial'!$B$10:$B$21,0),MATCH('Summary Biennial'!I$38,'Calcs Biennial'!$C$6:$BT$6,0))*-1</f>
        <v>160.61482271956842</v>
      </c>
      <c r="J42" s="18">
        <f ca="1">INDEX('Calcs Biennial'!$C$10:$BT$21,MATCH('Summary Biennial'!$B42,'Calcs Biennial'!$B$10:$B$21,0),MATCH('Summary Biennial'!J$38,'Calcs Biennial'!$C$6:$BT$6,0))*-1</f>
        <v>203.08302033369077</v>
      </c>
      <c r="K42" s="18">
        <f ca="1">INDEX('Calcs Biennial'!$C$10:$BT$21,MATCH('Summary Biennial'!$B42,'Calcs Biennial'!$B$10:$B$21,0),MATCH('Summary Biennial'!K$38,'Calcs Biennial'!$C$6:$BT$6,0))*-1</f>
        <v>247.76238766867189</v>
      </c>
      <c r="L42" s="18">
        <f ca="1">INDEX('Calcs Biennial'!$C$10:$BT$21,MATCH('Summary Biennial'!$B42,'Calcs Biennial'!$B$10:$B$21,0),MATCH('Summary Biennial'!L$38,'Calcs Biennial'!$C$6:$BT$6,0))*-1</f>
        <v>291.72786556519645</v>
      </c>
      <c r="M42" s="18">
        <f ca="1">INDEX('Calcs Biennial'!$C$10:$BT$21,MATCH('Summary Biennial'!$B42,'Calcs Biennial'!$B$10:$B$21,0),MATCH('Summary Biennial'!M$38,'Calcs Biennial'!$C$6:$BT$6,0))*-1</f>
        <v>310.78261631113583</v>
      </c>
      <c r="N42" s="18">
        <f ca="1">INDEX('Calcs Biennial'!$C$10:$BT$21,MATCH('Summary Biennial'!$B42,'Calcs Biennial'!$B$10:$B$21,0),MATCH('Summary Biennial'!N$38,'Calcs Biennial'!$C$6:$BT$6,0))*-1</f>
        <v>342.47882800247618</v>
      </c>
      <c r="O42" s="18">
        <f ca="1">INDEX('Calcs Biennial'!$C$10:$BT$21,MATCH('Summary Biennial'!$B42,'Calcs Biennial'!$B$10:$B$21,0),MATCH('Summary Biennial'!O$38,'Calcs Biennial'!$C$6:$BT$6,0))*-1</f>
        <v>384.24991909863382</v>
      </c>
      <c r="P42" s="18">
        <f ca="1">INDEX('Calcs Biennial'!$C$10:$BT$21,MATCH('Summary Biennial'!$B42,'Calcs Biennial'!$B$10:$B$21,0),MATCH('Summary Biennial'!P$38,'Calcs Biennial'!$C$6:$BT$6,0))*-1</f>
        <v>424.65412019078269</v>
      </c>
      <c r="Q42" s="18">
        <f ca="1">INDEX('Calcs Biennial'!$C$10:$BT$21,MATCH('Summary Biennial'!$B42,'Calcs Biennial'!$B$10:$B$21,0),MATCH('Summary Biennial'!Q$38,'Calcs Biennial'!$C$6:$BT$6,0))*-1</f>
        <v>465.35929662075898</v>
      </c>
      <c r="R42" s="18">
        <f ca="1">INDEX('Calcs Biennial'!$C$10:$BT$21,MATCH('Summary Biennial'!$B42,'Calcs Biennial'!$B$10:$B$21,0),MATCH('Summary Biennial'!R$38,'Calcs Biennial'!$C$6:$BT$6,0))*-1</f>
        <v>504.97901922860973</v>
      </c>
      <c r="S42" s="18">
        <f ca="1">INDEX('Calcs Biennial'!$C$10:$BT$21,MATCH('Summary Biennial'!$B42,'Calcs Biennial'!$B$10:$B$21,0),MATCH('Summary Biennial'!S$38,'Calcs Biennial'!$C$6:$BT$6,0))*-1</f>
        <v>543.17733049983462</v>
      </c>
      <c r="T42" s="18">
        <f ca="1">INDEX('Calcs Biennial'!$C$10:$BT$21,MATCH('Summary Biennial'!$B42,'Calcs Biennial'!$B$10:$B$21,0),MATCH('Summary Biennial'!T$38,'Calcs Biennial'!$C$6:$BT$6,0))*-1</f>
        <v>579.21763356682754</v>
      </c>
      <c r="U42" s="18">
        <f ca="1">INDEX('Calcs Biennial'!$C$10:$BT$21,MATCH('Summary Biennial'!$B42,'Calcs Biennial'!$B$10:$B$21,0),MATCH('Summary Biennial'!U$38,'Calcs Biennial'!$C$6:$BT$6,0))*-1</f>
        <v>618.07961089834237</v>
      </c>
      <c r="V42" s="18">
        <f ca="1">INDEX('Calcs Biennial'!$C$10:$BT$21,MATCH('Summary Biennial'!$B42,'Calcs Biennial'!$B$10:$B$21,0),MATCH('Summary Biennial'!V$38,'Calcs Biennial'!$C$6:$BT$6,0))*-1</f>
        <v>656.82609450081952</v>
      </c>
      <c r="W42" s="18">
        <f ca="1">INDEX('Calcs Biennial'!$C$10:$BT$21,MATCH('Summary Biennial'!$B42,'Calcs Biennial'!$B$10:$B$21,0),MATCH('Summary Biennial'!W$38,'Calcs Biennial'!$C$6:$BT$6,0))*-1</f>
        <v>688.25281405834346</v>
      </c>
      <c r="X42" s="18">
        <f ca="1">INDEX('Calcs Biennial'!$C$10:$BT$21,MATCH('Summary Biennial'!$B42,'Calcs Biennial'!$B$10:$B$21,0),MATCH('Summary Biennial'!X$38,'Calcs Biennial'!$C$6:$BT$6,0))*-1</f>
        <v>714.11424028964507</v>
      </c>
      <c r="Y42" s="18">
        <f ca="1">INDEX('Calcs Biennial'!$C$10:$BT$21,MATCH('Summary Biennial'!$B42,'Calcs Biennial'!$B$10:$B$21,0),MATCH('Summary Biennial'!Y$38,'Calcs Biennial'!$C$6:$BT$6,0))*-1</f>
        <v>742.85014019014488</v>
      </c>
      <c r="Z42" s="18">
        <f ca="1">INDEX('Calcs Biennial'!$C$10:$BT$21,MATCH('Summary Biennial'!$B42,'Calcs Biennial'!$B$10:$B$21,0),MATCH('Summary Biennial'!Z$38,'Calcs Biennial'!$C$6:$BT$6,0))*-1</f>
        <v>770.96743729749005</v>
      </c>
      <c r="AA42" s="18">
        <f ca="1">INDEX('Calcs Biennial'!$C$10:$BT$21,MATCH('Summary Biennial'!$B42,'Calcs Biennial'!$B$10:$B$21,0),MATCH('Summary Biennial'!AA$38,'Calcs Biennial'!$C$6:$BT$6,0))*-1</f>
        <v>794.99671837230346</v>
      </c>
      <c r="AB42" s="18">
        <f ca="1">INDEX('Calcs Biennial'!$C$10:$BT$21,MATCH('Summary Biennial'!$B42,'Calcs Biennial'!$B$10:$B$21,0),MATCH('Summary Biennial'!AB$38,'Calcs Biennial'!$C$6:$BT$6,0))*-1</f>
        <v>814.58586910845702</v>
      </c>
      <c r="AC42" s="18">
        <f ca="1">INDEX('Calcs Biennial'!$C$10:$BT$21,MATCH('Summary Biennial'!$B42,'Calcs Biennial'!$B$10:$B$21,0),MATCH('Summary Biennial'!AC$38,'Calcs Biennial'!$C$6:$BT$6,0))*-1</f>
        <v>828.6270448140549</v>
      </c>
      <c r="AD42" s="18">
        <f ca="1">INDEX('Calcs Biennial'!$C$10:$BT$21,MATCH('Summary Biennial'!$B42,'Calcs Biennial'!$B$10:$B$21,0),MATCH('Summary Biennial'!AD$38,'Calcs Biennial'!$C$6:$BT$6,0))*-1</f>
        <v>837.08370360113713</v>
      </c>
      <c r="AE42" s="18">
        <f ca="1">INDEX('Calcs Biennial'!$C$10:$BT$21,MATCH('Summary Biennial'!$B42,'Calcs Biennial'!$B$10:$B$21,0),MATCH('Summary Biennial'!AE$38,'Calcs Biennial'!$C$6:$BT$6,0))*-1</f>
        <v>841.74986358209185</v>
      </c>
      <c r="AF42" s="18">
        <f ca="1">INDEX('Calcs Biennial'!$C$10:$BT$21,MATCH('Summary Biennial'!$B42,'Calcs Biennial'!$B$10:$B$21,0),MATCH('Summary Biennial'!AF$38,'Calcs Biennial'!$C$6:$BT$6,0))*-1</f>
        <v>841.30597043281216</v>
      </c>
      <c r="AG42" s="18">
        <f ca="1">INDEX('Calcs Biennial'!$C$10:$BT$21,MATCH('Summary Biennial'!$B42,'Calcs Biennial'!$B$10:$B$21,0),MATCH('Summary Biennial'!AG$38,'Calcs Biennial'!$C$6:$BT$6,0))*-1</f>
        <v>837.00091208481831</v>
      </c>
      <c r="AH42" s="18">
        <f ca="1">INDEX('Calcs Biennial'!$C$10:$BT$21,MATCH('Summary Biennial'!$B42,'Calcs Biennial'!$B$10:$B$21,0),MATCH('Summary Biennial'!AH$38,'Calcs Biennial'!$C$6:$BT$6,0))*-1</f>
        <v>827.18572094001138</v>
      </c>
      <c r="AI42" s="18">
        <f ca="1">INDEX('Calcs Biennial'!$C$10:$BT$21,MATCH('Summary Biennial'!$B42,'Calcs Biennial'!$B$10:$B$21,0),MATCH('Summary Biennial'!AI$38,'Calcs Biennial'!$C$6:$BT$6,0))*-1</f>
        <v>813.70129315644044</v>
      </c>
      <c r="AJ42" s="18">
        <f ca="1">INDEX('Calcs Biennial'!$C$10:$BT$21,MATCH('Summary Biennial'!$B42,'Calcs Biennial'!$B$10:$B$21,0),MATCH('Summary Biennial'!AJ$38,'Calcs Biennial'!$C$6:$BT$6,0))*-1</f>
        <v>799.37681413150267</v>
      </c>
      <c r="AK42" s="18">
        <f ca="1">INDEX('Calcs Biennial'!$C$10:$BT$21,MATCH('Summary Biennial'!$B42,'Calcs Biennial'!$B$10:$B$21,0),MATCH('Summary Biennial'!AK$38,'Calcs Biennial'!$C$6:$BT$6,0))*-1</f>
        <v>784.5638301125033</v>
      </c>
      <c r="AL42" s="18">
        <f ca="1">INDEX('Calcs Biennial'!$C$10:$BT$21,MATCH('Summary Biennial'!$B42,'Calcs Biennial'!$B$10:$B$21,0),MATCH('Summary Biennial'!AL$38,'Calcs Biennial'!$C$6:$BT$6,0))*-1</f>
        <v>768.88361986740097</v>
      </c>
      <c r="AM42" s="18">
        <f ca="1">INDEX('Calcs Biennial'!$C$10:$BT$21,MATCH('Summary Biennial'!$B42,'Calcs Biennial'!$B$10:$B$21,0),MATCH('Summary Biennial'!AM$38,'Calcs Biennial'!$C$6:$BT$6,0))*-1</f>
        <v>752.74632313072823</v>
      </c>
      <c r="AN42" s="18">
        <f ca="1">INDEX('Calcs Biennial'!$C$10:$BT$21,MATCH('Summary Biennial'!$B42,'Calcs Biennial'!$B$10:$B$21,0),MATCH('Summary Biennial'!AN$38,'Calcs Biennial'!$C$6:$BT$6,0))*-1</f>
        <v>735.73440675341669</v>
      </c>
      <c r="AO42" s="18">
        <f ca="1">INDEX('Calcs Biennial'!$C$10:$BT$21,MATCH('Summary Biennial'!$B42,'Calcs Biennial'!$B$10:$B$21,0),MATCH('Summary Biennial'!AO$38,'Calcs Biennial'!$C$6:$BT$6,0))*-1</f>
        <v>718.55726701381752</v>
      </c>
      <c r="AP42" s="18">
        <f ca="1">INDEX('Calcs Biennial'!$C$10:$BT$21,MATCH('Summary Biennial'!$B42,'Calcs Biennial'!$B$10:$B$21,0),MATCH('Summary Biennial'!AP$38,'Calcs Biennial'!$C$6:$BT$6,0))*-1</f>
        <v>700.64119449095551</v>
      </c>
      <c r="AQ42" s="18">
        <f ca="1">INDEX('Calcs Biennial'!$C$10:$BT$21,MATCH('Summary Biennial'!$B42,'Calcs Biennial'!$B$10:$B$21,0),MATCH('Summary Biennial'!AQ$38,'Calcs Biennial'!$C$6:$BT$6,0))*-1</f>
        <v>682.3259395479572</v>
      </c>
      <c r="AR42" s="18">
        <f ca="1">INDEX('Calcs Biennial'!$C$10:$BT$21,MATCH('Summary Biennial'!$B42,'Calcs Biennial'!$B$10:$B$21,0),MATCH('Summary Biennial'!AR$38,'Calcs Biennial'!$C$6:$BT$6,0))*-1</f>
        <v>663.13267581872174</v>
      </c>
      <c r="AS42" s="18">
        <f ca="1">INDEX('Calcs Biennial'!$C$10:$BT$21,MATCH('Summary Biennial'!$B42,'Calcs Biennial'!$B$10:$B$21,0),MATCH('Summary Biennial'!AS$38,'Calcs Biennial'!$C$6:$BT$6,0))*-1</f>
        <v>643.50831848232212</v>
      </c>
      <c r="AT42" s="18">
        <f ca="1">INDEX('Calcs Biennial'!$C$10:$BT$21,MATCH('Summary Biennial'!$B42,'Calcs Biennial'!$B$10:$B$21,0),MATCH('Summary Biennial'!AT$38,'Calcs Biennial'!$C$6:$BT$6,0))*-1</f>
        <v>622.96862090034824</v>
      </c>
      <c r="AU42" s="18">
        <f ca="1">INDEX('Calcs Biennial'!$C$10:$BT$21,MATCH('Summary Biennial'!$B42,'Calcs Biennial'!$B$10:$B$21,0),MATCH('Summary Biennial'!AU$38,'Calcs Biennial'!$C$6:$BT$6,0))*-1</f>
        <v>601.96417017253475</v>
      </c>
      <c r="AV42" s="18">
        <f ca="1">INDEX('Calcs Biennial'!$C$10:$BT$21,MATCH('Summary Biennial'!$B42,'Calcs Biennial'!$B$10:$B$21,0),MATCH('Summary Biennial'!AV$38,'Calcs Biennial'!$C$6:$BT$6,0))*-1</f>
        <v>580.00520684693208</v>
      </c>
      <c r="AW42" s="18">
        <f ca="1">INDEX('Calcs Biennial'!$C$10:$BT$21,MATCH('Summary Biennial'!$B42,'Calcs Biennial'!$B$10:$B$21,0),MATCH('Summary Biennial'!AW$38,'Calcs Biennial'!$C$6:$BT$6,0))*-1</f>
        <v>557.54599177958585</v>
      </c>
      <c r="AX42" s="18">
        <f ca="1">INDEX('Calcs Biennial'!$C$10:$BT$21,MATCH('Summary Biennial'!$B42,'Calcs Biennial'!$B$10:$B$21,0),MATCH('Summary Biennial'!AX$38,'Calcs Biennial'!$C$6:$BT$6,0))*-1</f>
        <v>534.09115731639338</v>
      </c>
      <c r="AY42" s="18">
        <f ca="1">INDEX('Calcs Biennial'!$C$10:$BT$21,MATCH('Summary Biennial'!$B42,'Calcs Biennial'!$B$10:$B$21,0),MATCH('Summary Biennial'!AY$38,'Calcs Biennial'!$C$6:$BT$6,0))*-1</f>
        <v>510.09863809695742</v>
      </c>
      <c r="AZ42" s="18">
        <f ca="1">INDEX('Calcs Biennial'!$C$10:$BT$21,MATCH('Summary Biennial'!$B42,'Calcs Biennial'!$B$10:$B$21,0),MATCH('Summary Biennial'!AZ$38,'Calcs Biennial'!$C$6:$BT$6,0))*-1</f>
        <v>485.06735990426381</v>
      </c>
      <c r="BA42" s="18">
        <f ca="1">INDEX('Calcs Biennial'!$C$10:$BT$21,MATCH('Summary Biennial'!$B42,'Calcs Biennial'!$B$10:$B$21,0),MATCH('Summary Biennial'!BA$38,'Calcs Biennial'!$C$6:$BT$6,0))*-1</f>
        <v>459.45892926667437</v>
      </c>
      <c r="BB42" s="18">
        <f ca="1">INDEX('Calcs Biennial'!$C$10:$BT$21,MATCH('Summary Biennial'!$B42,'Calcs Biennial'!$B$10:$B$21,0),MATCH('Summary Biennial'!BB$38,'Calcs Biennial'!$C$6:$BT$6,0))*-1</f>
        <v>432.76646394047225</v>
      </c>
      <c r="BC42" s="18">
        <f ca="1">INDEX('Calcs Biennial'!$C$10:$BT$21,MATCH('Summary Biennial'!$B42,'Calcs Biennial'!$B$10:$B$21,0),MATCH('Summary Biennial'!BC$38,'Calcs Biennial'!$C$6:$BT$6,0))*-1</f>
        <v>405.45523840622127</v>
      </c>
      <c r="BD42" s="18">
        <f ca="1">INDEX('Calcs Biennial'!$C$10:$BT$21,MATCH('Summary Biennial'!$B42,'Calcs Biennial'!$B$10:$B$21,0),MATCH('Summary Biennial'!BD$38,'Calcs Biennial'!$C$6:$BT$6,0))*-1</f>
        <v>377.01245768935661</v>
      </c>
      <c r="BE42" s="18">
        <f ca="1">INDEX('Calcs Biennial'!$C$10:$BT$21,MATCH('Summary Biennial'!$B42,'Calcs Biennial'!$B$10:$B$21,0),MATCH('Summary Biennial'!BE$38,'Calcs Biennial'!$C$6:$BT$6,0))*-1</f>
        <v>347.9070581182217</v>
      </c>
      <c r="BF42" s="18">
        <f ca="1">INDEX('Calcs Biennial'!$C$10:$BT$21,MATCH('Summary Biennial'!$B42,'Calcs Biennial'!$B$10:$B$21,0),MATCH('Summary Biennial'!BF$38,'Calcs Biennial'!$C$6:$BT$6,0))*-1</f>
        <v>317.62022389882117</v>
      </c>
      <c r="BG42" s="18">
        <f ca="1">INDEX('Calcs Biennial'!$C$10:$BT$21,MATCH('Summary Biennial'!$B42,'Calcs Biennial'!$B$10:$B$21,0),MATCH('Summary Biennial'!BG$38,'Calcs Biennial'!$C$6:$BT$6,0))*-1</f>
        <v>286.62454480216587</v>
      </c>
      <c r="BH42" s="18">
        <f ca="1">INDEX('Calcs Biennial'!$C$10:$BT$21,MATCH('Summary Biennial'!$B42,'Calcs Biennial'!$B$10:$B$21,0),MATCH('Summary Biennial'!BH$38,'Calcs Biennial'!$C$6:$BT$6,0))*-1</f>
        <v>254.39507259062498</v>
      </c>
      <c r="BI42" s="18">
        <f ca="1">INDEX('Calcs Biennial'!$C$10:$BT$21,MATCH('Summary Biennial'!$B42,'Calcs Biennial'!$B$10:$B$21,0),MATCH('Summary Biennial'!BI$38,'Calcs Biennial'!$C$6:$BT$6,0))*-1</f>
        <v>221.4080396321807</v>
      </c>
      <c r="BJ42" s="18">
        <f ca="1">INDEX('Calcs Biennial'!$C$10:$BT$21,MATCH('Summary Biennial'!$B42,'Calcs Biennial'!$B$10:$B$21,0),MATCH('Summary Biennial'!BJ$38,'Calcs Biennial'!$C$6:$BT$6,0))*-1</f>
        <v>187.13224992709291</v>
      </c>
      <c r="BK42" s="18">
        <f ca="1">INDEX('Calcs Biennial'!$C$10:$BT$21,MATCH('Summary Biennial'!$B42,'Calcs Biennial'!$B$10:$B$21,0),MATCH('Summary Biennial'!BK$38,'Calcs Biennial'!$C$6:$BT$6,0))*-1</f>
        <v>152.04756500670894</v>
      </c>
      <c r="BL42" s="18">
        <f ca="1">INDEX('Calcs Biennial'!$C$10:$BT$21,MATCH('Summary Biennial'!$B42,'Calcs Biennial'!$B$10:$B$21,0),MATCH('Summary Biennial'!BL$38,'Calcs Biennial'!$C$6:$BT$6,0))*-1</f>
        <v>115.61642192994809</v>
      </c>
      <c r="BM42" s="18">
        <f ca="1">INDEX('Calcs Biennial'!$C$10:$BT$21,MATCH('Summary Biennial'!$B42,'Calcs Biennial'!$B$10:$B$21,0),MATCH('Summary Biennial'!BM$38,'Calcs Biennial'!$C$6:$BT$6,0))*-1</f>
        <v>78.322295214864155</v>
      </c>
      <c r="BN42" s="18">
        <f ca="1">INDEX('Calcs Biennial'!$C$10:$BT$21,MATCH('Summary Biennial'!$B42,'Calcs Biennial'!$B$10:$B$21,0),MATCH('Summary Biennial'!BN$38,'Calcs Biennial'!$C$6:$BT$6,0))*-1</f>
        <v>39.621131764320445</v>
      </c>
      <c r="BO42" s="18">
        <f ca="1">INDEX('Calcs Biennial'!$C$10:$BT$21,MATCH('Summary Biennial'!$B42,'Calcs Biennial'!$B$10:$B$21,0),MATCH('Summary Biennial'!BO$38,'Calcs Biennial'!$C$6:$BT$6,0))*-1</f>
        <v>0</v>
      </c>
      <c r="BP42" s="18">
        <f ca="1">INDEX('Calcs Biennial'!$C$10:$BT$21,MATCH('Summary Biennial'!$B42,'Calcs Biennial'!$B$10:$B$21,0),MATCH('Summary Biennial'!BP$38,'Calcs Biennial'!$C$6:$BT$6,0))*-1</f>
        <v>0</v>
      </c>
      <c r="BQ42" s="18">
        <f ca="1">INDEX('Calcs Biennial'!$C$10:$BT$21,MATCH('Summary Biennial'!$B42,'Calcs Biennial'!$B$10:$B$21,0),MATCH('Summary Biennial'!BQ$38,'Calcs Biennial'!$C$6:$BT$6,0))*-1</f>
        <v>0</v>
      </c>
      <c r="BR42" s="18">
        <f ca="1">INDEX('Calcs Biennial'!$C$10:$BT$21,MATCH('Summary Biennial'!$B42,'Calcs Biennial'!$B$10:$B$21,0),MATCH('Summary Biennial'!BR$38,'Calcs Biennial'!$C$6:$BT$6,0))*-1</f>
        <v>0</v>
      </c>
    </row>
    <row r="43" spans="1:70">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row>
    <row r="44" spans="1:70">
      <c r="B44" s="10" t="s">
        <v>9</v>
      </c>
      <c r="D44" s="13"/>
      <c r="M44" s="50"/>
    </row>
    <row r="45" spans="1:70">
      <c r="B45" s="65" t="s">
        <v>7</v>
      </c>
      <c r="C45" s="78" t="s">
        <v>93</v>
      </c>
      <c r="D45" s="10" t="s">
        <v>196</v>
      </c>
      <c r="E45" s="10" t="s">
        <v>94</v>
      </c>
      <c r="F45" s="10" t="s">
        <v>95</v>
      </c>
      <c r="G45" s="10" t="s">
        <v>96</v>
      </c>
      <c r="H45" s="10" t="s">
        <v>97</v>
      </c>
      <c r="I45" s="10" t="s">
        <v>98</v>
      </c>
      <c r="J45" s="77" t="s">
        <v>99</v>
      </c>
      <c r="K45" s="10" t="s">
        <v>100</v>
      </c>
      <c r="L45" s="10" t="s">
        <v>101</v>
      </c>
      <c r="M45" s="10" t="s">
        <v>197</v>
      </c>
      <c r="N45" s="10" t="s">
        <v>102</v>
      </c>
      <c r="O45" s="10" t="s">
        <v>103</v>
      </c>
      <c r="P45" s="10" t="s">
        <v>104</v>
      </c>
      <c r="Q45" s="10" t="s">
        <v>105</v>
      </c>
      <c r="R45" s="10" t="s">
        <v>106</v>
      </c>
      <c r="S45" s="10" t="s">
        <v>107</v>
      </c>
      <c r="T45" s="10" t="s">
        <v>108</v>
      </c>
      <c r="U45" s="10" t="s">
        <v>109</v>
      </c>
      <c r="V45" s="10" t="s">
        <v>110</v>
      </c>
      <c r="W45" s="10" t="s">
        <v>111</v>
      </c>
      <c r="X45" s="10" t="s">
        <v>112</v>
      </c>
      <c r="Y45" s="10" t="s">
        <v>113</v>
      </c>
      <c r="Z45" s="10" t="s">
        <v>114</v>
      </c>
      <c r="AA45" s="10" t="s">
        <v>115</v>
      </c>
      <c r="AB45" s="10" t="s">
        <v>116</v>
      </c>
      <c r="AC45" s="10" t="s">
        <v>117</v>
      </c>
      <c r="AD45" s="10" t="s">
        <v>118</v>
      </c>
      <c r="AE45" s="10" t="s">
        <v>119</v>
      </c>
      <c r="AF45" s="10" t="s">
        <v>120</v>
      </c>
      <c r="AG45" s="10" t="s">
        <v>121</v>
      </c>
      <c r="AH45" s="10" t="s">
        <v>122</v>
      </c>
      <c r="AI45" s="10" t="s">
        <v>123</v>
      </c>
      <c r="AJ45" s="10" t="s">
        <v>124</v>
      </c>
      <c r="AK45" s="10" t="s">
        <v>125</v>
      </c>
      <c r="AL45" s="10" t="s">
        <v>126</v>
      </c>
      <c r="AM45" s="10" t="s">
        <v>127</v>
      </c>
      <c r="AN45" s="10" t="s">
        <v>128</v>
      </c>
      <c r="AO45" s="10" t="s">
        <v>129</v>
      </c>
      <c r="AP45" s="10" t="s">
        <v>130</v>
      </c>
      <c r="AQ45" s="10" t="s">
        <v>131</v>
      </c>
      <c r="AR45" s="10" t="s">
        <v>132</v>
      </c>
      <c r="AS45" s="10" t="s">
        <v>133</v>
      </c>
      <c r="AT45" s="10" t="s">
        <v>134</v>
      </c>
      <c r="AU45" s="10" t="s">
        <v>135</v>
      </c>
      <c r="AV45" s="10" t="s">
        <v>136</v>
      </c>
      <c r="AW45" s="10" t="s">
        <v>137</v>
      </c>
      <c r="AX45" s="10" t="s">
        <v>138</v>
      </c>
      <c r="AY45" s="10" t="s">
        <v>139</v>
      </c>
      <c r="AZ45" s="10" t="s">
        <v>140</v>
      </c>
      <c r="BA45" s="10" t="s">
        <v>141</v>
      </c>
      <c r="BB45" s="10" t="s">
        <v>142</v>
      </c>
      <c r="BC45" s="10" t="s">
        <v>143</v>
      </c>
      <c r="BD45" s="10" t="s">
        <v>144</v>
      </c>
      <c r="BE45" s="10" t="s">
        <v>145</v>
      </c>
      <c r="BF45" s="10" t="s">
        <v>146</v>
      </c>
      <c r="BG45" s="10" t="s">
        <v>147</v>
      </c>
      <c r="BH45" s="10" t="s">
        <v>148</v>
      </c>
      <c r="BI45" s="10" t="s">
        <v>149</v>
      </c>
      <c r="BJ45" s="10" t="s">
        <v>150</v>
      </c>
      <c r="BK45" s="10" t="s">
        <v>151</v>
      </c>
      <c r="BL45" s="10" t="s">
        <v>152</v>
      </c>
      <c r="BM45" s="10" t="s">
        <v>153</v>
      </c>
      <c r="BN45" s="10" t="s">
        <v>154</v>
      </c>
      <c r="BO45" s="10" t="s">
        <v>155</v>
      </c>
      <c r="BP45" s="10" t="s">
        <v>156</v>
      </c>
      <c r="BQ45" s="10" t="s">
        <v>157</v>
      </c>
      <c r="BR45" s="10" t="s">
        <v>158</v>
      </c>
    </row>
    <row r="46" spans="1:70">
      <c r="A46" s="13"/>
      <c r="B46" s="11" t="s">
        <v>159</v>
      </c>
      <c r="C46" s="18">
        <f ca="1">INDEX('Res Bill Biennial'!$C$16:$BT$16,MATCH('Summary Biennial'!C45,'Res Bill Biennial'!$C$8:$BT$8,0))</f>
        <v>164.34035338359607</v>
      </c>
      <c r="D46" s="18">
        <f ca="1">INDEX('Res Bill Biennial'!$C$16:$BT$16,MATCH('Summary Biennial'!D45,'Res Bill Biennial'!$C$8:$BT$8,0))</f>
        <v>164.34035338359607</v>
      </c>
      <c r="E46" s="18">
        <f ca="1">INDEX('Res Bill Biennial'!$C$16:$BT$16,MATCH('Summary Biennial'!E45,'Res Bill Biennial'!$C$8:$BT$8,0))</f>
        <v>166.17012747090601</v>
      </c>
      <c r="F46" s="18">
        <f ca="1">INDEX('Res Bill Biennial'!$C$16:$BT$16,MATCH('Summary Biennial'!F45,'Res Bill Biennial'!$C$8:$BT$8,0))</f>
        <v>167.07944267848356</v>
      </c>
      <c r="G46" s="18">
        <f ca="1">INDEX('Res Bill Biennial'!$C$16:$BT$16,MATCH('Summary Biennial'!G45,'Res Bill Biennial'!$C$8:$BT$8,0))</f>
        <v>168.97056927938465</v>
      </c>
      <c r="H46" s="18">
        <f ca="1">INDEX('Res Bill Biennial'!$C$16:$BT$16,MATCH('Summary Biennial'!H45,'Res Bill Biennial'!$C$8:$BT$8,0))</f>
        <v>169.91037391952025</v>
      </c>
      <c r="I46" s="18">
        <f ca="1">INDEX('Res Bill Biennial'!$C$16:$BT$16,MATCH('Summary Biennial'!I45,'Res Bill Biennial'!$C$8:$BT$8,0))</f>
        <v>177.05138995625683</v>
      </c>
      <c r="J46" s="18">
        <f ca="1">INDEX('Res Bill Biennial'!$C$16:$BT$16,MATCH('Summary Biennial'!J45,'Res Bill Biennial'!$C$8:$BT$8,0))</f>
        <v>180.60015290179948</v>
      </c>
      <c r="K46" s="18">
        <f ca="1">INDEX('Res Bill Biennial'!$C$16:$BT$16,MATCH('Summary Biennial'!K45,'Res Bill Biennial'!$C$8:$BT$8,0))</f>
        <v>179.19683834265922</v>
      </c>
      <c r="L46" s="18">
        <f ca="1">INDEX('Res Bill Biennial'!$C$16:$BT$16,MATCH('Summary Biennial'!L45,'Res Bill Biennial'!$C$8:$BT$8,0))</f>
        <v>178.49945428935391</v>
      </c>
      <c r="M46" s="18">
        <f ca="1">INDEX('Res Bill Biennial'!$C$16:$BT$16,MATCH('Summary Biennial'!M45,'Res Bill Biennial'!$C$8:$BT$8,0))</f>
        <v>178.49945428935391</v>
      </c>
      <c r="N46" s="18">
        <f ca="1">INDEX('Res Bill Biennial'!$C$16:$BT$16,MATCH('Summary Biennial'!N45,'Res Bill Biennial'!$C$8:$BT$8,0))</f>
        <v>180.83996507767006</v>
      </c>
      <c r="O46" s="18">
        <f ca="1">INDEX('Res Bill Biennial'!$C$16:$BT$16,MATCH('Summary Biennial'!O45,'Res Bill Biennial'!$C$8:$BT$8,0))</f>
        <v>182.00309339393343</v>
      </c>
      <c r="P46" s="18">
        <f ca="1">INDEX('Res Bill Biennial'!$C$16:$BT$16,MATCH('Summary Biennial'!P45,'Res Bill Biennial'!$C$8:$BT$8,0))</f>
        <v>185.34591097630454</v>
      </c>
      <c r="Q46" s="18">
        <f ca="1">INDEX('Res Bill Biennial'!$C$16:$BT$16,MATCH('Summary Biennial'!Q45,'Res Bill Biennial'!$C$8:$BT$8,0))</f>
        <v>187.0071405701045</v>
      </c>
      <c r="R46" s="18">
        <f ca="1">INDEX('Res Bill Biennial'!$C$16:$BT$16,MATCH('Summary Biennial'!R45,'Res Bill Biennial'!$C$8:$BT$8,0))</f>
        <v>188.9145828961673</v>
      </c>
      <c r="S46" s="18">
        <f ca="1">INDEX('Res Bill Biennial'!$C$16:$BT$16,MATCH('Summary Biennial'!S45,'Res Bill Biennial'!$C$8:$BT$8,0))</f>
        <v>189.86249571594928</v>
      </c>
      <c r="T46" s="18">
        <f ca="1">INDEX('Res Bill Biennial'!$C$16:$BT$16,MATCH('Summary Biennial'!T45,'Res Bill Biennial'!$C$8:$BT$8,0))</f>
        <v>196.01130562367848</v>
      </c>
      <c r="U46" s="18">
        <f ca="1">INDEX('Res Bill Biennial'!$C$16:$BT$16,MATCH('Summary Biennial'!U45,'Res Bill Biennial'!$C$8:$BT$8,0))</f>
        <v>199.06698686672286</v>
      </c>
      <c r="V46" s="18">
        <f ca="1">INDEX('Res Bill Biennial'!$C$16:$BT$16,MATCH('Summary Biennial'!V45,'Res Bill Biennial'!$C$8:$BT$8,0))</f>
        <v>195.87771912957311</v>
      </c>
      <c r="W46" s="18">
        <f ca="1">INDEX('Res Bill Biennial'!$C$16:$BT$16,MATCH('Summary Biennial'!W45,'Res Bill Biennial'!$C$8:$BT$8,0))</f>
        <v>194.29279688450504</v>
      </c>
      <c r="X46" s="18">
        <f ca="1">INDEX('Res Bill Biennial'!$C$16:$BT$16,MATCH('Summary Biennial'!X45,'Res Bill Biennial'!$C$8:$BT$8,0))</f>
        <v>201.02662611975404</v>
      </c>
      <c r="Y46" s="18">
        <f ca="1">INDEX('Res Bill Biennial'!$C$16:$BT$16,MATCH('Summary Biennial'!Y45,'Res Bill Biennial'!$C$8:$BT$8,0))</f>
        <v>204.37303558708021</v>
      </c>
      <c r="Z46" s="18">
        <f ca="1">INDEX('Res Bill Biennial'!$C$16:$BT$16,MATCH('Summary Biennial'!Z45,'Res Bill Biennial'!$C$8:$BT$8,0))</f>
        <v>204.7638508972164</v>
      </c>
      <c r="AA46" s="18">
        <f ca="1">INDEX('Res Bill Biennial'!$C$16:$BT$16,MATCH('Summary Biennial'!AA45,'Res Bill Biennial'!$C$8:$BT$8,0))</f>
        <v>204.95806848250501</v>
      </c>
      <c r="AB46" s="18">
        <f ca="1">INDEX('Res Bill Biennial'!$C$16:$BT$16,MATCH('Summary Biennial'!AB45,'Res Bill Biennial'!$C$8:$BT$8,0))</f>
        <v>204.34477581999425</v>
      </c>
      <c r="AC46" s="18">
        <f ca="1">INDEX('Res Bill Biennial'!$C$16:$BT$16,MATCH('Summary Biennial'!AC45,'Res Bill Biennial'!$C$8:$BT$8,0))</f>
        <v>204.03999702321033</v>
      </c>
      <c r="AD46" s="18">
        <f ca="1">INDEX('Res Bill Biennial'!$C$16:$BT$16,MATCH('Summary Biennial'!AD45,'Res Bill Biennial'!$C$8:$BT$8,0))</f>
        <v>205.58511220795421</v>
      </c>
      <c r="AE46" s="18">
        <f ca="1">INDEX('Res Bill Biennial'!$C$16:$BT$16,MATCH('Summary Biennial'!AE45,'Res Bill Biennial'!$C$8:$BT$8,0))</f>
        <v>206.35296477767341</v>
      </c>
      <c r="AF46" s="18">
        <f ca="1">INDEX('Res Bill Biennial'!$C$16:$BT$16,MATCH('Summary Biennial'!AF45,'Res Bill Biennial'!$C$8:$BT$8,0))</f>
        <v>208.19579556772666</v>
      </c>
      <c r="AG46" s="18">
        <f ca="1">INDEX('Res Bill Biennial'!$C$16:$BT$16,MATCH('Summary Biennial'!AG45,'Res Bill Biennial'!$C$8:$BT$8,0))</f>
        <v>209.11159936777455</v>
      </c>
      <c r="AH46" s="18">
        <f ca="1">INDEX('Res Bill Biennial'!$C$16:$BT$16,MATCH('Summary Biennial'!AH45,'Res Bill Biennial'!$C$8:$BT$8,0))</f>
        <v>210.76516620951162</v>
      </c>
      <c r="AI46" s="18">
        <f ca="1">INDEX('Res Bill Biennial'!$C$16:$BT$16,MATCH('Summary Biennial'!AI45,'Res Bill Biennial'!$C$8:$BT$8,0))</f>
        <v>211.58691436211993</v>
      </c>
      <c r="AJ46" s="18">
        <f ca="1">INDEX('Res Bill Biennial'!$C$16:$BT$16,MATCH('Summary Biennial'!AJ45,'Res Bill Biennial'!$C$8:$BT$8,0))</f>
        <v>213.05628191543718</v>
      </c>
      <c r="AK46" s="18">
        <f ca="1">INDEX('Res Bill Biennial'!$C$16:$BT$16,MATCH('Summary Biennial'!AK45,'Res Bill Biennial'!$C$8:$BT$8,0))</f>
        <v>213.78649132818316</v>
      </c>
      <c r="AL46" s="18">
        <f ca="1">INDEX('Res Bill Biennial'!$C$16:$BT$16,MATCH('Summary Biennial'!AL45,'Res Bill Biennial'!$C$8:$BT$8,0))</f>
        <v>214.81967138840432</v>
      </c>
      <c r="AM46" s="18">
        <f ca="1">INDEX('Res Bill Biennial'!$C$16:$BT$16,MATCH('Summary Biennial'!AM45,'Res Bill Biennial'!$C$8:$BT$8,0))</f>
        <v>215.33311528699301</v>
      </c>
      <c r="AN46" s="18">
        <f ca="1">INDEX('Res Bill Biennial'!$C$16:$BT$16,MATCH('Summary Biennial'!AN45,'Res Bill Biennial'!$C$8:$BT$8,0))</f>
        <v>213.10166773720042</v>
      </c>
      <c r="AO46" s="18">
        <f ca="1">INDEX('Res Bill Biennial'!$C$16:$BT$16,MATCH('Summary Biennial'!AO45,'Res Bill Biennial'!$C$8:$BT$8,0))</f>
        <v>211.9927389322674</v>
      </c>
      <c r="AP46" s="18">
        <f ca="1">INDEX('Res Bill Biennial'!$C$16:$BT$16,MATCH('Summary Biennial'!AP45,'Res Bill Biennial'!$C$8:$BT$8,0))</f>
        <v>212.6842256813284</v>
      </c>
      <c r="AQ46" s="18">
        <f ca="1">INDEX('Res Bill Biennial'!$C$16:$BT$16,MATCH('Summary Biennial'!AQ45,'Res Bill Biennial'!$C$8:$BT$8,0))</f>
        <v>213.02786341295896</v>
      </c>
      <c r="AR46" s="18">
        <f ca="1">INDEX('Res Bill Biennial'!$C$16:$BT$16,MATCH('Summary Biennial'!AR45,'Res Bill Biennial'!$C$8:$BT$8,0))</f>
        <v>213.72272657418219</v>
      </c>
      <c r="AS46" s="18">
        <f ca="1">INDEX('Res Bill Biennial'!$C$16:$BT$16,MATCH('Summary Biennial'!AS45,'Res Bill Biennial'!$C$8:$BT$8,0))</f>
        <v>214.06804223039774</v>
      </c>
      <c r="AT46" s="18">
        <f ca="1">INDEX('Res Bill Biennial'!$C$16:$BT$16,MATCH('Summary Biennial'!AT45,'Res Bill Biennial'!$C$8:$BT$8,0))</f>
        <v>214.76629829022934</v>
      </c>
      <c r="AU46" s="18">
        <f ca="1">INDEX('Res Bill Biennial'!$C$16:$BT$16,MATCH('Summary Biennial'!AU45,'Res Bill Biennial'!$C$8:$BT$8,0))</f>
        <v>215.11330006405021</v>
      </c>
      <c r="AV46" s="18">
        <f ca="1">INDEX('Res Bill Biennial'!$C$16:$BT$16,MATCH('Summary Biennial'!AV45,'Res Bill Biennial'!$C$8:$BT$8,0))</f>
        <v>215.81496558943692</v>
      </c>
      <c r="AW46" s="18">
        <f ca="1">INDEX('Res Bill Biennial'!$C$16:$BT$16,MATCH('Summary Biennial'!AW45,'Res Bill Biennial'!$C$8:$BT$8,0))</f>
        <v>216.16366171388859</v>
      </c>
      <c r="AX46" s="18">
        <f ca="1">INDEX('Res Bill Biennial'!$C$16:$BT$16,MATCH('Summary Biennial'!AX45,'Res Bill Biennial'!$C$8:$BT$8,0))</f>
        <v>216.86875335267069</v>
      </c>
      <c r="AY46" s="18">
        <f ca="1">INDEX('Res Bill Biennial'!$C$16:$BT$16,MATCH('Summary Biennial'!AY45,'Res Bill Biennial'!$C$8:$BT$8,0))</f>
        <v>217.21915210097899</v>
      </c>
      <c r="AZ46" s="18">
        <f ca="1">INDEX('Res Bill Biennial'!$C$16:$BT$16,MATCH('Summary Biennial'!AZ45,'Res Bill Biennial'!$C$8:$BT$8,0))</f>
        <v>217.92768658228542</v>
      </c>
      <c r="BA46" s="18">
        <f ca="1">INDEX('Res Bill Biennial'!$C$16:$BT$16,MATCH('Summary Biennial'!BA45,'Res Bill Biennial'!$C$8:$BT$8,0))</f>
        <v>218.279796268073</v>
      </c>
      <c r="BB46" s="18">
        <f ca="1">INDEX('Res Bill Biennial'!$C$16:$BT$16,MATCH('Summary Biennial'!BB45,'Res Bill Biennial'!$C$8:$BT$8,0))</f>
        <v>218.99179040271807</v>
      </c>
      <c r="BC46" s="18">
        <f ca="1">INDEX('Res Bill Biennial'!$C$16:$BT$16,MATCH('Summary Biennial'!BC45,'Res Bill Biennial'!$C$8:$BT$8,0))</f>
        <v>219.34561938020158</v>
      </c>
      <c r="BD46" s="18">
        <f ca="1">INDEX('Res Bill Biennial'!$C$16:$BT$16,MATCH('Summary Biennial'!BD45,'Res Bill Biennial'!$C$8:$BT$8,0))</f>
        <v>220.06109006108397</v>
      </c>
      <c r="BE46" s="18">
        <f ca="1">INDEX('Res Bill Biennial'!$C$16:$BT$16,MATCH('Summary Biennial'!BE45,'Res Bill Biennial'!$C$8:$BT$8,0))</f>
        <v>220.41664672527233</v>
      </c>
      <c r="BF46" s="18">
        <f ca="1">INDEX('Res Bill Biennial'!$C$16:$BT$16,MATCH('Summary Biennial'!BF45,'Res Bill Biennial'!$C$8:$BT$8,0))</f>
        <v>221.1356109277759</v>
      </c>
      <c r="BG46" s="18">
        <f ca="1">INDEX('Res Bill Biennial'!$C$16:$BT$16,MATCH('Summary Biennial'!BG45,'Res Bill Biennial'!$C$8:$BT$8,0))</f>
        <v>221.49290371466935</v>
      </c>
      <c r="BH46" s="18">
        <f ca="1">INDEX('Res Bill Biennial'!$C$16:$BT$16,MATCH('Summary Biennial'!BH45,'Res Bill Biennial'!$C$8:$BT$8,0))</f>
        <v>222.2153784970659</v>
      </c>
      <c r="BI46" s="18">
        <f ca="1">INDEX('Res Bill Biennial'!$C$16:$BT$16,MATCH('Summary Biennial'!BI45,'Res Bill Biennial'!$C$8:$BT$8,0))</f>
        <v>222.57441588385629</v>
      </c>
      <c r="BJ46" s="18">
        <f ca="1">INDEX('Res Bill Biennial'!$C$16:$BT$16,MATCH('Summary Biennial'!BJ45,'Res Bill Biennial'!$C$8:$BT$8,0))</f>
        <v>223.30041838771024</v>
      </c>
      <c r="BK46" s="18">
        <f ca="1">INDEX('Res Bill Biennial'!$C$16:$BT$16,MATCH('Summary Biennial'!BK45,'Res Bill Biennial'!$C$8:$BT$8,0))</f>
        <v>223.66120889298202</v>
      </c>
      <c r="BL46" s="18">
        <f ca="1">INDEX('Res Bill Biennial'!$C$16:$BT$16,MATCH('Summary Biennial'!BL45,'Res Bill Biennial'!$C$8:$BT$8,0))</f>
        <v>224.39075634355711</v>
      </c>
      <c r="BM46" s="18">
        <f ca="1">INDEX('Res Bill Biennial'!$C$16:$BT$16,MATCH('Summary Biennial'!BM45,'Res Bill Biennial'!$C$8:$BT$8,0))</f>
        <v>224.75330852748962</v>
      </c>
      <c r="BN46" s="18">
        <f ca="1">INDEX('Res Bill Biennial'!$C$16:$BT$16,MATCH('Summary Biennial'!BN45,'Res Bill Biennial'!$C$8:$BT$8,0))</f>
        <v>225.48641823415761</v>
      </c>
      <c r="BO46" s="18">
        <f ca="1">INDEX('Res Bill Biennial'!$C$16:$BT$16,MATCH('Summary Biennial'!BO45,'Res Bill Biennial'!$C$8:$BT$8,0))</f>
        <v>225.85074069872809</v>
      </c>
      <c r="BP46" s="18">
        <f ca="1">INDEX('Res Bill Biennial'!$C$16:$BT$16,MATCH('Summary Biennial'!BP45,'Res Bill Biennial'!$C$8:$BT$8,0))</f>
        <v>226.58743005537954</v>
      </c>
      <c r="BQ46" s="18">
        <f ca="1">INDEX('Res Bill Biennial'!$C$16:$BT$16,MATCH('Summary Biennial'!BQ45,'Res Bill Biennial'!$C$8:$BT$8,0))</f>
        <v>226.95353144456715</v>
      </c>
      <c r="BR46" s="18">
        <f ca="1">INDEX('Res Bill Biennial'!$C$16:$BT$16,MATCH('Summary Biennial'!BR45,'Res Bill Biennial'!$C$8:$BT$8,0))</f>
        <v>227.69381793002393</v>
      </c>
    </row>
    <row r="47" spans="1:70">
      <c r="A47" s="13"/>
      <c r="B47" s="11" t="s">
        <v>203</v>
      </c>
      <c r="C47" s="18">
        <f>INDEX('Res Bill Biennial'!$C$18:$BT$18,MATCH('Summary Biennial'!C45,'Res Bill Biennial'!$C$8:$BT$8,0))</f>
        <v>152.70563809980166</v>
      </c>
      <c r="D47" s="18">
        <f ca="1">INDEX('Res Bill Biennial'!$C$18:$BT$18,MATCH('Summary Biennial'!D45,'Res Bill Biennial'!$C$8:$BT$8,0))</f>
        <v>152.70563809980166</v>
      </c>
      <c r="E47" s="18">
        <f ca="1">INDEX('Res Bill Biennial'!$C$18:$BT$18,MATCH('Summary Biennial'!E45,'Res Bill Biennial'!$C$8:$BT$8,0))</f>
        <v>154.40587065880652</v>
      </c>
      <c r="F47" s="18">
        <f ca="1">INDEX('Res Bill Biennial'!$C$18:$BT$18,MATCH('Summary Biennial'!F45,'Res Bill Biennial'!$C$8:$BT$8,0))</f>
        <v>155.25080956850243</v>
      </c>
      <c r="G47" s="18">
        <f ca="1">INDEX('Res Bill Biennial'!$C$18:$BT$18,MATCH('Summary Biennial'!G45,'Res Bill Biennial'!$C$8:$BT$8,0))</f>
        <v>157.0080511003132</v>
      </c>
      <c r="H47" s="18">
        <f ca="1">INDEX('Res Bill Biennial'!$C$18:$BT$18,MATCH('Summary Biennial'!H45,'Res Bill Biennial'!$C$8:$BT$8,0))</f>
        <v>157.88132089866929</v>
      </c>
      <c r="I47" s="18">
        <f ca="1">INDEX('Res Bill Biennial'!$C$18:$BT$18,MATCH('Summary Biennial'!I45,'Res Bill Biennial'!$C$8:$BT$8,0))</f>
        <v>164.51677827793776</v>
      </c>
      <c r="J47" s="18">
        <f ca="1">INDEX('Res Bill Biennial'!$C$18:$BT$18,MATCH('Summary Biennial'!J45,'Res Bill Biennial'!$C$8:$BT$8,0))</f>
        <v>167.81430136892874</v>
      </c>
      <c r="K47" s="18">
        <f ca="1">INDEX('Res Bill Biennial'!$C$18:$BT$18,MATCH('Summary Biennial'!K45,'Res Bill Biennial'!$C$8:$BT$8,0))</f>
        <v>166.51033651309044</v>
      </c>
      <c r="L47" s="18">
        <f ca="1">INDEX('Res Bill Biennial'!$C$18:$BT$18,MATCH('Summary Biennial'!L45,'Res Bill Biennial'!$C$8:$BT$8,0))</f>
        <v>165.86232478214305</v>
      </c>
      <c r="M47" s="18">
        <f ca="1">INDEX('Res Bill Biennial'!$C$18:$BT$18,MATCH('Summary Biennial'!M45,'Res Bill Biennial'!$C$8:$BT$8,0))</f>
        <v>165.86232478214305</v>
      </c>
      <c r="N47" s="18">
        <f ca="1">INDEX('Res Bill Biennial'!$C$18:$BT$18,MATCH('Summary Biennial'!N45,'Res Bill Biennial'!$C$8:$BT$8,0))</f>
        <v>168.03713569164037</v>
      </c>
      <c r="O47" s="18">
        <f ca="1">INDEX('Res Bill Biennial'!$C$18:$BT$18,MATCH('Summary Biennial'!O45,'Res Bill Biennial'!$C$8:$BT$8,0))</f>
        <v>169.11791864038065</v>
      </c>
      <c r="P47" s="18">
        <f ca="1">INDEX('Res Bill Biennial'!$C$18:$BT$18,MATCH('Summary Biennial'!P45,'Res Bill Biennial'!$C$8:$BT$8,0))</f>
        <v>172.22407657090244</v>
      </c>
      <c r="Q47" s="18">
        <f ca="1">INDEX('Res Bill Biennial'!$C$18:$BT$18,MATCH('Summary Biennial'!Q45,'Res Bill Biennial'!$C$8:$BT$8,0))</f>
        <v>173.76769698992013</v>
      </c>
      <c r="R47" s="18">
        <f ca="1">INDEX('Res Bill Biennial'!$C$18:$BT$18,MATCH('Summary Biennial'!R45,'Res Bill Biennial'!$C$8:$BT$8,0))</f>
        <v>175.54009915130592</v>
      </c>
      <c r="S47" s="18">
        <f ca="1">INDEX('Res Bill Biennial'!$C$18:$BT$18,MATCH('Summary Biennial'!S45,'Res Bill Biennial'!$C$8:$BT$8,0))</f>
        <v>176.42090309889093</v>
      </c>
      <c r="T47" s="18">
        <f ca="1">INDEX('Res Bill Biennial'!$C$18:$BT$18,MATCH('Summary Biennial'!T45,'Res Bill Biennial'!$C$8:$BT$8,0))</f>
        <v>182.13439903085171</v>
      </c>
      <c r="U47" s="18">
        <f ca="1">INDEX('Res Bill Biennial'!$C$18:$BT$18,MATCH('Summary Biennial'!U45,'Res Bill Biennial'!$C$8:$BT$8,0))</f>
        <v>184.97374885845932</v>
      </c>
      <c r="V47" s="18">
        <f ca="1">INDEX('Res Bill Biennial'!$C$18:$BT$18,MATCH('Summary Biennial'!V45,'Res Bill Biennial'!$C$8:$BT$8,0))</f>
        <v>182.01026998765644</v>
      </c>
      <c r="W47" s="18">
        <f ca="1">INDEX('Res Bill Biennial'!$C$18:$BT$18,MATCH('Summary Biennial'!W45,'Res Bill Biennial'!$C$8:$BT$8,0))</f>
        <v>180.53755462719496</v>
      </c>
      <c r="X47" s="18">
        <f ca="1">INDEX('Res Bill Biennial'!$C$18:$BT$18,MATCH('Summary Biennial'!X45,'Res Bill Biennial'!$C$8:$BT$8,0))</f>
        <v>186.79465258915201</v>
      </c>
      <c r="Y47" s="18">
        <f ca="1">INDEX('Res Bill Biennial'!$C$18:$BT$18,MATCH('Summary Biennial'!Y45,'Res Bill Biennial'!$C$8:$BT$8,0))</f>
        <v>189.9041481118887</v>
      </c>
      <c r="Z47" s="18">
        <f ca="1">INDEX('Res Bill Biennial'!$C$18:$BT$18,MATCH('Summary Biennial'!Z45,'Res Bill Biennial'!$C$8:$BT$8,0))</f>
        <v>190.26729508148432</v>
      </c>
      <c r="AA47" s="18">
        <f ca="1">INDEX('Res Bill Biennial'!$C$18:$BT$18,MATCH('Summary Biennial'!AA45,'Res Bill Biennial'!$C$8:$BT$8,0))</f>
        <v>190.44776274923035</v>
      </c>
      <c r="AB47" s="18">
        <f ca="1">INDEX('Res Bill Biennial'!$C$18:$BT$18,MATCH('Summary Biennial'!AB45,'Res Bill Biennial'!$C$8:$BT$8,0))</f>
        <v>189.87788903627788</v>
      </c>
      <c r="AC47" s="18">
        <f ca="1">INDEX('Res Bill Biennial'!$C$18:$BT$18,MATCH('Summary Biennial'!AC45,'Res Bill Biennial'!$C$8:$BT$8,0))</f>
        <v>189.59468749944327</v>
      </c>
      <c r="AD47" s="18">
        <f ca="1">INDEX('Res Bill Biennial'!$C$18:$BT$18,MATCH('Summary Biennial'!AD45,'Res Bill Biennial'!$C$8:$BT$8,0))</f>
        <v>191.03041399854155</v>
      </c>
      <c r="AE47" s="18">
        <f ca="1">INDEX('Res Bill Biennial'!$C$18:$BT$18,MATCH('Summary Biennial'!AE45,'Res Bill Biennial'!$C$8:$BT$8,0))</f>
        <v>191.74390532438682</v>
      </c>
      <c r="AF47" s="18">
        <f ca="1">INDEX('Res Bill Biennial'!$C$18:$BT$18,MATCH('Summary Biennial'!AF45,'Res Bill Biennial'!$C$8:$BT$8,0))</f>
        <v>193.45627021779913</v>
      </c>
      <c r="AG47" s="18">
        <f ca="1">INDEX('Res Bill Biennial'!$C$18:$BT$18,MATCH('Summary Biennial'!AG45,'Res Bill Biennial'!$C$8:$BT$8,0))</f>
        <v>194.307238350587</v>
      </c>
      <c r="AH47" s="18">
        <f ca="1">INDEX('Res Bill Biennial'!$C$18:$BT$18,MATCH('Summary Biennial'!AH45,'Res Bill Biennial'!$C$8:$BT$8,0))</f>
        <v>195.84373851326302</v>
      </c>
      <c r="AI47" s="18">
        <f ca="1">INDEX('Res Bill Biennial'!$C$18:$BT$18,MATCH('Summary Biennial'!AI45,'Res Bill Biennial'!$C$8:$BT$8,0))</f>
        <v>196.60730980550969</v>
      </c>
      <c r="AJ47" s="18">
        <f ca="1">INDEX('Res Bill Biennial'!$C$18:$BT$18,MATCH('Summary Biennial'!AJ45,'Res Bill Biennial'!$C$8:$BT$8,0))</f>
        <v>197.97265133735317</v>
      </c>
      <c r="AK47" s="18">
        <f ca="1">INDEX('Res Bill Biennial'!$C$18:$BT$18,MATCH('Summary Biennial'!AK45,'Res Bill Biennial'!$C$8:$BT$8,0))</f>
        <v>198.65116450848882</v>
      </c>
      <c r="AL47" s="18">
        <f ca="1">INDEX('Res Bill Biennial'!$C$18:$BT$18,MATCH('Summary Biennial'!AL45,'Res Bill Biennial'!$C$8:$BT$8,0))</f>
        <v>199.61119907772087</v>
      </c>
      <c r="AM47" s="18">
        <f ca="1">INDEX('Res Bill Biennial'!$C$18:$BT$18,MATCH('Summary Biennial'!AM45,'Res Bill Biennial'!$C$8:$BT$8,0))</f>
        <v>200.08829296578998</v>
      </c>
      <c r="AN47" s="18">
        <f ca="1">INDEX('Res Bill Biennial'!$C$18:$BT$18,MATCH('Summary Biennial'!AN45,'Res Bill Biennial'!$C$8:$BT$8,0))</f>
        <v>198.01482400359333</v>
      </c>
      <c r="AO47" s="18">
        <f ca="1">INDEX('Res Bill Biennial'!$C$18:$BT$18,MATCH('Summary Biennial'!AO45,'Res Bill Biennial'!$C$8:$BT$8,0))</f>
        <v>196.98440343263789</v>
      </c>
      <c r="AP47" s="18">
        <f ca="1">INDEX('Res Bill Biennial'!$C$18:$BT$18,MATCH('Summary Biennial'!AP45,'Res Bill Biennial'!$C$8:$BT$8,0))</f>
        <v>197.62693536760608</v>
      </c>
      <c r="AQ47" s="18">
        <f ca="1">INDEX('Res Bill Biennial'!$C$18:$BT$18,MATCH('Summary Biennial'!AQ45,'Res Bill Biennial'!$C$8:$BT$8,0))</f>
        <v>197.94624476425395</v>
      </c>
      <c r="AR47" s="18">
        <f ca="1">INDEX('Res Bill Biennial'!$C$18:$BT$18,MATCH('Summary Biennial'!AR45,'Res Bill Biennial'!$C$8:$BT$8,0))</f>
        <v>198.59191407335513</v>
      </c>
      <c r="AS47" s="18">
        <f ca="1">INDEX('Res Bill Biennial'!$C$18:$BT$18,MATCH('Summary Biennial'!AS45,'Res Bill Biennial'!$C$8:$BT$8,0))</f>
        <v>198.91278260346695</v>
      </c>
      <c r="AT47" s="18">
        <f ca="1">INDEX('Res Bill Biennial'!$C$18:$BT$18,MATCH('Summary Biennial'!AT45,'Res Bill Biennial'!$C$8:$BT$8,0))</f>
        <v>199.5616046059653</v>
      </c>
      <c r="AU47" s="18">
        <f ca="1">INDEX('Res Bill Biennial'!$C$18:$BT$18,MATCH('Summary Biennial'!AU45,'Res Bill Biennial'!$C$8:$BT$8,0))</f>
        <v>199.88403988252458</v>
      </c>
      <c r="AV47" s="18">
        <f ca="1">INDEX('Res Bill Biennial'!$C$18:$BT$18,MATCH('Summary Biennial'!AV45,'Res Bill Biennial'!$C$8:$BT$8,0))</f>
        <v>200.53602997248569</v>
      </c>
      <c r="AW47" s="18">
        <f ca="1">INDEX('Res Bill Biennial'!$C$18:$BT$18,MATCH('Summary Biennial'!AW45,'Res Bill Biennial'!$C$8:$BT$8,0))</f>
        <v>200.86003964564873</v>
      </c>
      <c r="AX47" s="18">
        <f ca="1">INDEX('Res Bill Biennial'!$C$18:$BT$18,MATCH('Summary Biennial'!AX45,'Res Bill Biennial'!$C$8:$BT$8,0))</f>
        <v>201.51521329230465</v>
      </c>
      <c r="AY47" s="18">
        <f ca="1">INDEX('Res Bill Biennial'!$C$18:$BT$18,MATCH('Summary Biennial'!AY45,'Res Bill Biennial'!$C$8:$BT$8,0))</f>
        <v>201.84080504958229</v>
      </c>
      <c r="AZ47" s="18">
        <f ca="1">INDEX('Res Bill Biennial'!$C$18:$BT$18,MATCH('Summary Biennial'!AZ45,'Res Bill Biennial'!$C$8:$BT$8,0))</f>
        <v>202.49917779769888</v>
      </c>
      <c r="BA47" s="18">
        <f ca="1">INDEX('Res Bill Biennial'!$C$18:$BT$18,MATCH('Summary Biennial'!BA45,'Res Bill Biennial'!$C$8:$BT$8,0))</f>
        <v>202.82635936413865</v>
      </c>
      <c r="BB47" s="18">
        <f ca="1">INDEX('Res Bill Biennial'!$C$18:$BT$18,MATCH('Summary Biennial'!BB45,'Res Bill Biennial'!$C$8:$BT$8,0))</f>
        <v>203.48794683438402</v>
      </c>
      <c r="BC47" s="18">
        <f ca="1">INDEX('Res Bill Biennial'!$C$18:$BT$18,MATCH('Summary Biennial'!BC45,'Res Bill Biennial'!$C$8:$BT$8,0))</f>
        <v>203.81672597275372</v>
      </c>
      <c r="BD47" s="18">
        <f ca="1">INDEX('Res Bill Biennial'!$C$18:$BT$18,MATCH('Summary Biennial'!BD45,'Res Bill Biennial'!$C$8:$BT$8,0))</f>
        <v>204.48154386206917</v>
      </c>
      <c r="BE47" s="18">
        <f ca="1">INDEX('Res Bill Biennial'!$C$18:$BT$18,MATCH('Summary Biennial'!BE45,'Res Bill Biennial'!$C$8:$BT$8,0))</f>
        <v>204.8119283730407</v>
      </c>
      <c r="BF47" s="18">
        <f ca="1">INDEX('Res Bill Biennial'!$C$18:$BT$18,MATCH('Summary Biennial'!BF45,'Res Bill Biennial'!$C$8:$BT$8,0))</f>
        <v>205.47999245501305</v>
      </c>
      <c r="BG47" s="18">
        <f ca="1">INDEX('Res Bill Biennial'!$C$18:$BT$18,MATCH('Summary Biennial'!BG45,'Res Bill Biennial'!$C$8:$BT$8,0))</f>
        <v>205.81199017734767</v>
      </c>
      <c r="BH47" s="18">
        <f ca="1">INDEX('Res Bill Biennial'!$C$18:$BT$18,MATCH('Summary Biennial'!BH45,'Res Bill Biennial'!$C$8:$BT$8,0))</f>
        <v>206.48331630258343</v>
      </c>
      <c r="BI47" s="18">
        <f ca="1">INDEX('Res Bill Biennial'!$C$18:$BT$18,MATCH('Summary Biennial'!BI45,'Res Bill Biennial'!$C$8:$BT$8,0))</f>
        <v>206.81693511331781</v>
      </c>
      <c r="BJ47" s="18">
        <f ca="1">INDEX('Res Bill Biennial'!$C$18:$BT$18,MATCH('Summary Biennial'!BJ45,'Res Bill Biennial'!$C$8:$BT$8,0))</f>
        <v>207.49153920981928</v>
      </c>
      <c r="BK47" s="18">
        <f ca="1">INDEX('Res Bill Biennial'!$C$18:$BT$18,MATCH('Summary Biennial'!BK45,'Res Bill Biennial'!$C$8:$BT$8,0))</f>
        <v>207.82678702445236</v>
      </c>
      <c r="BL47" s="18">
        <f ca="1">INDEX('Res Bill Biennial'!$C$18:$BT$18,MATCH('Summary Biennial'!BL45,'Res Bill Biennial'!$C$8:$BT$8,0))</f>
        <v>208.50468509799558</v>
      </c>
      <c r="BM47" s="18">
        <f ca="1">INDEX('Res Bill Biennial'!$C$18:$BT$18,MATCH('Summary Biennial'!BM45,'Res Bill Biennial'!$C$8:$BT$8,0))</f>
        <v>208.84156987067624</v>
      </c>
      <c r="BN47" s="18">
        <f ca="1">INDEX('Res Bill Biennial'!$C$18:$BT$18,MATCH('Summary Biennial'!BN45,'Res Bill Biennial'!$C$8:$BT$8,0))</f>
        <v>209.52277800519073</v>
      </c>
      <c r="BO47" s="18">
        <f ca="1">INDEX('Res Bill Biennial'!$C$18:$BT$18,MATCH('Summary Biennial'!BO45,'Res Bill Biennial'!$C$8:$BT$8,0))</f>
        <v>209.86130772890667</v>
      </c>
      <c r="BP47" s="18">
        <f ca="1">INDEX('Res Bill Biennial'!$C$18:$BT$18,MATCH('Summary Biennial'!BP45,'Res Bill Biennial'!$C$8:$BT$8,0))</f>
        <v>210.54584208685716</v>
      </c>
      <c r="BQ47" s="18">
        <f ca="1">INDEX('Res Bill Biennial'!$C$18:$BT$18,MATCH('Summary Biennial'!BQ45,'Res Bill Biennial'!$C$8:$BT$8,0))</f>
        <v>210.88602479362436</v>
      </c>
      <c r="BR47" s="18">
        <f ca="1">INDEX('Res Bill Biennial'!$C$18:$BT$18,MATCH('Summary Biennial'!BR45,'Res Bill Biennial'!$C$8:$BT$8,0))</f>
        <v>211.57390161639393</v>
      </c>
    </row>
    <row r="48" spans="1:70">
      <c r="A48" s="13"/>
      <c r="B48" s="11" t="s">
        <v>242</v>
      </c>
      <c r="C48" s="18">
        <f ca="1">INDEX('Res Bill Biennial'!$C$28:$BT$28,MATCH('Summary Biennial'!C45,'Res Bill Biennial'!$C$8:$BT$8,0))</f>
        <v>141.06</v>
      </c>
      <c r="D48" s="18">
        <f ca="1">INDEX('Res Bill Biennial'!$C$28:$BT$28,MATCH('Summary Biennial'!D45,'Res Bill Biennial'!$C$8:$BT$8,0))</f>
        <v>123.25526503769706</v>
      </c>
      <c r="E48" s="18">
        <f ca="1">INDEX('Res Bill Biennial'!$C$28:$BT$28,MATCH('Summary Biennial'!E45,'Res Bill Biennial'!$C$8:$BT$8,0))</f>
        <v>123.25526503769706</v>
      </c>
      <c r="F48" s="18">
        <f ca="1">INDEX('Res Bill Biennial'!$C$28:$BT$28,MATCH('Summary Biennial'!F45,'Res Bill Biennial'!$C$8:$BT$8,0))</f>
        <v>125.720370338451</v>
      </c>
      <c r="G48" s="18">
        <f ca="1">INDEX('Res Bill Biennial'!$C$28:$BT$28,MATCH('Summary Biennial'!G45,'Res Bill Biennial'!$C$8:$BT$8,0))</f>
        <v>125.720370338451</v>
      </c>
      <c r="H48" s="18">
        <f ca="1">INDEX('Res Bill Biennial'!$C$28:$BT$28,MATCH('Summary Biennial'!H45,'Res Bill Biennial'!$C$8:$BT$8,0))</f>
        <v>128.23477774522001</v>
      </c>
      <c r="I48" s="18">
        <f ca="1">INDEX('Res Bill Biennial'!$C$28:$BT$28,MATCH('Summary Biennial'!I45,'Res Bill Biennial'!$C$8:$BT$8,0))</f>
        <v>128.23477774522001</v>
      </c>
      <c r="J48" s="18">
        <f ca="1">INDEX('Res Bill Biennial'!$C$28:$BT$28,MATCH('Summary Biennial'!J45,'Res Bill Biennial'!$C$8:$BT$8,0))</f>
        <v>130.79947330012442</v>
      </c>
      <c r="K48" s="18">
        <f ca="1">INDEX('Res Bill Biennial'!$C$28:$BT$28,MATCH('Summary Biennial'!K45,'Res Bill Biennial'!$C$8:$BT$8,0))</f>
        <v>130.79947330012442</v>
      </c>
      <c r="L48" s="18">
        <f ca="1">INDEX('Res Bill Biennial'!$C$28:$BT$28,MATCH('Summary Biennial'!L45,'Res Bill Biennial'!$C$8:$BT$8,0))</f>
        <v>130.79947330012442</v>
      </c>
      <c r="M48" s="18">
        <f ca="1">INDEX('Res Bill Biennial'!$C$28:$BT$28,MATCH('Summary Biennial'!M45,'Res Bill Biennial'!$C$8:$BT$8,0))</f>
        <v>132.97946452179315</v>
      </c>
      <c r="N48" s="18">
        <f ca="1">INDEX('Res Bill Biennial'!$C$28:$BT$28,MATCH('Summary Biennial'!N45,'Res Bill Biennial'!$C$8:$BT$8,0))</f>
        <v>136.30395113483797</v>
      </c>
      <c r="O48" s="18">
        <f ca="1">INDEX('Res Bill Biennial'!$C$28:$BT$28,MATCH('Summary Biennial'!O45,'Res Bill Biennial'!$C$8:$BT$8,0))</f>
        <v>139.7115499132089</v>
      </c>
      <c r="P48" s="18">
        <f ca="1">INDEX('Res Bill Biennial'!$C$28:$BT$28,MATCH('Summary Biennial'!P45,'Res Bill Biennial'!$C$8:$BT$8,0))</f>
        <v>143.20433866103912</v>
      </c>
      <c r="Q48" s="18">
        <f ca="1">INDEX('Res Bill Biennial'!$C$28:$BT$28,MATCH('Summary Biennial'!Q45,'Res Bill Biennial'!$C$8:$BT$8,0))</f>
        <v>146.78444712756507</v>
      </c>
      <c r="R48" s="18">
        <f ca="1">INDEX('Res Bill Biennial'!$C$28:$BT$28,MATCH('Summary Biennial'!R45,'Res Bill Biennial'!$C$8:$BT$8,0))</f>
        <v>150.45405830575419</v>
      </c>
      <c r="S48" s="18">
        <f ca="1">INDEX('Res Bill Biennial'!$C$28:$BT$28,MATCH('Summary Biennial'!S45,'Res Bill Biennial'!$C$8:$BT$8,0))</f>
        <v>154.21540976339804</v>
      </c>
      <c r="T48" s="18">
        <f ca="1">INDEX('Res Bill Biennial'!$C$28:$BT$28,MATCH('Summary Biennial'!T45,'Res Bill Biennial'!$C$8:$BT$8,0))</f>
        <v>158.07079500748299</v>
      </c>
      <c r="U48" s="18">
        <f ca="1">INDEX('Res Bill Biennial'!$C$28:$BT$28,MATCH('Summary Biennial'!U45,'Res Bill Biennial'!$C$8:$BT$8,0))</f>
        <v>162.02256488267005</v>
      </c>
      <c r="V48" s="18">
        <f ca="1">INDEX('Res Bill Biennial'!$C$28:$BT$28,MATCH('Summary Biennial'!V45,'Res Bill Biennial'!$C$8:$BT$8,0))</f>
        <v>166.07312900473678</v>
      </c>
      <c r="W48" s="18">
        <f ca="1">INDEX('Res Bill Biennial'!$C$28:$BT$28,MATCH('Summary Biennial'!W45,'Res Bill Biennial'!$C$8:$BT$8,0))</f>
        <v>170.22495722985519</v>
      </c>
      <c r="X48" s="18">
        <f ca="1">INDEX('Res Bill Biennial'!$C$28:$BT$28,MATCH('Summary Biennial'!X45,'Res Bill Biennial'!$C$8:$BT$8,0))</f>
        <v>174.48058116060156</v>
      </c>
      <c r="Y48" s="18">
        <f ca="1">INDEX('Res Bill Biennial'!$C$28:$BT$28,MATCH('Summary Biennial'!Y45,'Res Bill Biennial'!$C$8:$BT$8,0))</f>
        <v>178.84259568961659</v>
      </c>
      <c r="Z48" s="18">
        <f ca="1">INDEX('Res Bill Biennial'!$C$28:$BT$28,MATCH('Summary Biennial'!Z45,'Res Bill Biennial'!$C$8:$BT$8,0))</f>
        <v>183.31366058185699</v>
      </c>
      <c r="AA48" s="18">
        <f ca="1">INDEX('Res Bill Biennial'!$C$28:$BT$28,MATCH('Summary Biennial'!AA45,'Res Bill Biennial'!$C$8:$BT$8,0))</f>
        <v>187.8965020964034</v>
      </c>
      <c r="AB48" s="18">
        <f ca="1">INDEX('Res Bill Biennial'!$C$28:$BT$28,MATCH('Summary Biennial'!AB45,'Res Bill Biennial'!$C$8:$BT$8,0))</f>
        <v>192.59391464881347</v>
      </c>
      <c r="AC48" s="18">
        <f ca="1">INDEX('Res Bill Biennial'!$C$28:$BT$28,MATCH('Summary Biennial'!AC45,'Res Bill Biennial'!$C$8:$BT$8,0))</f>
        <v>197.4087625150338</v>
      </c>
      <c r="AD48" s="18">
        <f ca="1">INDEX('Res Bill Biennial'!$C$28:$BT$28,MATCH('Summary Biennial'!AD45,'Res Bill Biennial'!$C$8:$BT$8,0))</f>
        <v>202.34398157790963</v>
      </c>
      <c r="AE48" s="18">
        <f ca="1">INDEX('Res Bill Biennial'!$C$28:$BT$28,MATCH('Summary Biennial'!AE45,'Res Bill Biennial'!$C$8:$BT$8,0))</f>
        <v>207.40258111735736</v>
      </c>
      <c r="AF48" s="18">
        <f ca="1">INDEX('Res Bill Biennial'!$C$28:$BT$28,MATCH('Summary Biennial'!AF45,'Res Bill Biennial'!$C$8:$BT$8,0))</f>
        <v>212.58764564529127</v>
      </c>
      <c r="AG48" s="18">
        <f ca="1">INDEX('Res Bill Biennial'!$C$28:$BT$28,MATCH('Summary Biennial'!AG45,'Res Bill Biennial'!$C$8:$BT$8,0))</f>
        <v>217.90233678642355</v>
      </c>
      <c r="AH48" s="18">
        <f ca="1">INDEX('Res Bill Biennial'!$C$28:$BT$28,MATCH('Summary Biennial'!AH45,'Res Bill Biennial'!$C$8:$BT$8,0))</f>
        <v>222.46479032325806</v>
      </c>
      <c r="AI48" s="18">
        <f ca="1">INDEX('Res Bill Biennial'!$C$28:$BT$28,MATCH('Summary Biennial'!AI45,'Res Bill Biennial'!$C$8:$BT$8,0))</f>
        <v>223.33215390973803</v>
      </c>
      <c r="AJ48" s="18">
        <f ca="1">INDEX('Res Bill Biennial'!$C$28:$BT$28,MATCH('Summary Biennial'!AJ45,'Res Bill Biennial'!$C$8:$BT$8,0))</f>
        <v>224.88308640268889</v>
      </c>
      <c r="AK48" s="18">
        <f ca="1">INDEX('Res Bill Biennial'!$C$28:$BT$28,MATCH('Summary Biennial'!AK45,'Res Bill Biennial'!$C$8:$BT$8,0))</f>
        <v>225.65382991225502</v>
      </c>
      <c r="AL48" s="18">
        <f ca="1">INDEX('Res Bill Biennial'!$C$28:$BT$28,MATCH('Summary Biennial'!AL45,'Res Bill Biennial'!$C$8:$BT$8,0))</f>
        <v>226.74436204143421</v>
      </c>
      <c r="AM48" s="18">
        <f ca="1">INDEX('Res Bill Biennial'!$C$28:$BT$28,MATCH('Summary Biennial'!AM45,'Res Bill Biennial'!$C$8:$BT$8,0))</f>
        <v>227.28630733199873</v>
      </c>
      <c r="AN48" s="18">
        <f ca="1">INDEX('Res Bill Biennial'!$C$28:$BT$28,MATCH('Summary Biennial'!AN45,'Res Bill Biennial'!$C$8:$BT$8,0))</f>
        <v>224.93099160212859</v>
      </c>
      <c r="AO48" s="18">
        <f ca="1">INDEX('Res Bill Biennial'!$C$28:$BT$28,MATCH('Summary Biennial'!AO45,'Res Bill Biennial'!$C$8:$BT$8,0))</f>
        <v>223.76050589754297</v>
      </c>
      <c r="AP48" s="18">
        <f ca="1">INDEX('Res Bill Biennial'!$C$28:$BT$28,MATCH('Summary Biennial'!AP45,'Res Bill Biennial'!$C$8:$BT$8,0))</f>
        <v>224.49037723922498</v>
      </c>
      <c r="AQ48" s="18">
        <f ca="1">INDEX('Res Bill Biennial'!$C$28:$BT$28,MATCH('Summary Biennial'!AQ45,'Res Bill Biennial'!$C$8:$BT$8,0))</f>
        <v>224.85309038243176</v>
      </c>
      <c r="AR48" s="18">
        <f ca="1">INDEX('Res Bill Biennial'!$C$28:$BT$28,MATCH('Summary Biennial'!AR45,'Res Bill Biennial'!$C$8:$BT$8,0))</f>
        <v>225.58652556171191</v>
      </c>
      <c r="AS48" s="18">
        <f ca="1">INDEX('Res Bill Biennial'!$C$28:$BT$28,MATCH('Summary Biennial'!AS45,'Res Bill Biennial'!$C$8:$BT$8,0))</f>
        <v>225.95100977149335</v>
      </c>
      <c r="AT48" s="18">
        <f ca="1">INDEX('Res Bill Biennial'!$C$28:$BT$28,MATCH('Summary Biennial'!AT45,'Res Bill Biennial'!$C$8:$BT$8,0))</f>
        <v>226.6880261899843</v>
      </c>
      <c r="AU48" s="18">
        <f ca="1">INDEX('Res Bill Biennial'!$C$28:$BT$28,MATCH('Summary Biennial'!AU45,'Res Bill Biennial'!$C$8:$BT$8,0))</f>
        <v>227.05429011415723</v>
      </c>
      <c r="AV48" s="18">
        <f ca="1">INDEX('Res Bill Biennial'!$C$28:$BT$28,MATCH('Summary Biennial'!AV45,'Res Bill Biennial'!$C$8:$BT$8,0))</f>
        <v>227.79490525844085</v>
      </c>
      <c r="AW48" s="18">
        <f ca="1">INDEX('Res Bill Biennial'!$C$28:$BT$28,MATCH('Summary Biennial'!AW45,'Res Bill Biennial'!$C$8:$BT$8,0))</f>
        <v>228.16295758704794</v>
      </c>
      <c r="AX48" s="18">
        <f ca="1">INDEX('Res Bill Biennial'!$C$28:$BT$28,MATCH('Summary Biennial'!AX45,'Res Bill Biennial'!$C$8:$BT$8,0))</f>
        <v>228.90718902909001</v>
      </c>
      <c r="AY48" s="18">
        <f ca="1">INDEX('Res Bill Biennial'!$C$28:$BT$28,MATCH('Summary Biennial'!AY45,'Res Bill Biennial'!$C$8:$BT$8,0))</f>
        <v>229.27703849460582</v>
      </c>
      <c r="AZ48" s="18">
        <f ca="1">INDEX('Res Bill Biennial'!$C$28:$BT$28,MATCH('Summary Biennial'!AZ45,'Res Bill Biennial'!$C$8:$BT$8,0))</f>
        <v>230.0249038921732</v>
      </c>
      <c r="BA48" s="18">
        <f ca="1">INDEX('Res Bill Biennial'!$C$28:$BT$28,MATCH('Summary Biennial'!BA45,'Res Bill Biennial'!$C$8:$BT$8,0))</f>
        <v>230.39655926971153</v>
      </c>
      <c r="BB48" s="18">
        <f ca="1">INDEX('Res Bill Biennial'!$C$28:$BT$28,MATCH('Summary Biennial'!BB45,'Res Bill Biennial'!$C$8:$BT$8,0))</f>
        <v>231.1480763667908</v>
      </c>
      <c r="BC48" s="18">
        <f ca="1">INDEX('Res Bill Biennial'!$C$28:$BT$28,MATCH('Summary Biennial'!BC45,'Res Bill Biennial'!$C$8:$BT$8,0))</f>
        <v>231.52154647431283</v>
      </c>
      <c r="BD48" s="18">
        <f ca="1">INDEX('Res Bill Biennial'!$C$28:$BT$28,MATCH('Summary Biennial'!BD45,'Res Bill Biennial'!$C$8:$BT$8,0))</f>
        <v>232.27673310153148</v>
      </c>
      <c r="BE48" s="18">
        <f ca="1">INDEX('Res Bill Biennial'!$C$28:$BT$28,MATCH('Summary Biennial'!BE45,'Res Bill Biennial'!$C$8:$BT$8,0))</f>
        <v>232.65202680005504</v>
      </c>
      <c r="BF48" s="18">
        <f ca="1">INDEX('Res Bill Biennial'!$C$28:$BT$28,MATCH('Summary Biennial'!BF45,'Res Bill Biennial'!$C$8:$BT$8,0))</f>
        <v>233.41090087510449</v>
      </c>
      <c r="BG48" s="18">
        <f ca="1">INDEX('Res Bill Biennial'!$C$28:$BT$28,MATCH('Summary Biennial'!BG45,'Res Bill Biennial'!$C$8:$BT$8,0))</f>
        <v>233.7880270689142</v>
      </c>
      <c r="BH48" s="18">
        <f ca="1">INDEX('Res Bill Biennial'!$C$28:$BT$28,MATCH('Summary Biennial'!BH45,'Res Bill Biennial'!$C$8:$BT$8,0))</f>
        <v>234.55060659697492</v>
      </c>
      <c r="BI48" s="18">
        <f ca="1">INDEX('Res Bill Biennial'!$C$28:$BT$28,MATCH('Summary Biennial'!BI45,'Res Bill Biennial'!$C$8:$BT$8,0))</f>
        <v>234.92957423383353</v>
      </c>
      <c r="BJ48" s="18">
        <f ca="1">INDEX('Res Bill Biennial'!$C$28:$BT$28,MATCH('Summary Biennial'!BJ45,'Res Bill Biennial'!$C$8:$BT$8,0))</f>
        <v>235.69587730800225</v>
      </c>
      <c r="BK48" s="18">
        <f ca="1">INDEX('Res Bill Biennial'!$C$28:$BT$28,MATCH('Summary Biennial'!BK45,'Res Bill Biennial'!$C$8:$BT$8,0))</f>
        <v>236.07669537936289</v>
      </c>
      <c r="BL48" s="18">
        <f ca="1">INDEX('Res Bill Biennial'!$C$28:$BT$28,MATCH('Summary Biennial'!BL45,'Res Bill Biennial'!$C$8:$BT$8,0))</f>
        <v>236.8467401810818</v>
      </c>
      <c r="BM48" s="18">
        <f ca="1">INDEX('Res Bill Biennial'!$C$28:$BT$28,MATCH('Summary Biennial'!BM45,'Res Bill Biennial'!$C$8:$BT$8,0))</f>
        <v>237.22941772230135</v>
      </c>
      <c r="BN48" s="18">
        <f ca="1">INDEX('Res Bill Biennial'!$C$28:$BT$28,MATCH('Summary Biennial'!BN45,'Res Bill Biennial'!$C$8:$BT$8,0))</f>
        <v>238.0032225217895</v>
      </c>
      <c r="BO48" s="18">
        <f ca="1">INDEX('Res Bill Biennial'!$C$28:$BT$28,MATCH('Summary Biennial'!BO45,'Res Bill Biennial'!$C$8:$BT$8,0))</f>
        <v>205.94692409170099</v>
      </c>
      <c r="BP48" s="18">
        <f ca="1">INDEX('Res Bill Biennial'!$C$28:$BT$28,MATCH('Summary Biennial'!BP45,'Res Bill Biennial'!$C$8:$BT$8,0))</f>
        <v>206.59556668839747</v>
      </c>
      <c r="BQ48" s="18">
        <f ca="1">INDEX('Res Bill Biennial'!$C$28:$BT$28,MATCH('Summary Biennial'!BQ45,'Res Bill Biennial'!$C$8:$BT$8,0))</f>
        <v>206.91791280836341</v>
      </c>
      <c r="BR48" s="18">
        <f ca="1">INDEX('Res Bill Biennial'!$C$28:$BT$28,MATCH('Summary Biennial'!BR45,'Res Bill Biennial'!$C$8:$BT$8,0))</f>
        <v>207.56940522398128</v>
      </c>
    </row>
    <row r="49" spans="1:70" s="126" customFormat="1">
      <c r="A49" s="125"/>
    </row>
    <row r="50" spans="1:70" s="127" customFormat="1">
      <c r="A50" s="124" t="s">
        <v>226</v>
      </c>
    </row>
    <row r="51" spans="1:70">
      <c r="C51" s="79"/>
    </row>
    <row r="52" spans="1:70">
      <c r="B52" s="11" t="s">
        <v>238</v>
      </c>
      <c r="C52" s="18">
        <v>141.06</v>
      </c>
      <c r="D52" s="18">
        <v>123.25526503769706</v>
      </c>
      <c r="E52" s="18">
        <v>123.25526503769706</v>
      </c>
      <c r="F52" s="18">
        <v>125.720370338451</v>
      </c>
      <c r="G52" s="18">
        <v>125.720370338451</v>
      </c>
      <c r="H52" s="18">
        <v>128.23477774522001</v>
      </c>
      <c r="I52" s="18">
        <v>128.23477774522001</v>
      </c>
      <c r="J52" s="18">
        <v>130.79947330012442</v>
      </c>
      <c r="K52" s="18">
        <v>130.79947330012442</v>
      </c>
      <c r="L52" s="18">
        <v>130.79947330012442</v>
      </c>
      <c r="M52" s="18">
        <v>159.58229065602876</v>
      </c>
      <c r="N52" s="18">
        <v>162.2985054742276</v>
      </c>
      <c r="O52" s="18">
        <v>163.64834175093802</v>
      </c>
      <c r="P52" s="18">
        <v>167.29064638371094</v>
      </c>
      <c r="Q52" s="18">
        <v>169.10070753616705</v>
      </c>
      <c r="R52" s="18">
        <v>171.14655156969113</v>
      </c>
      <c r="S52" s="18">
        <v>172.1632437968448</v>
      </c>
      <c r="T52" s="18">
        <v>178.46681161351924</v>
      </c>
      <c r="U52" s="18">
        <v>181.59940055848855</v>
      </c>
      <c r="V52" s="18">
        <v>179.46780455571789</v>
      </c>
      <c r="W52" s="18">
        <v>178.40849746684088</v>
      </c>
      <c r="X52" s="18">
        <v>184.84582926093799</v>
      </c>
      <c r="Y52" s="18">
        <v>188.0448928705886</v>
      </c>
      <c r="Z52" s="18">
        <v>189.88931022896526</v>
      </c>
      <c r="AA52" s="18">
        <v>190.80590248192343</v>
      </c>
      <c r="AB52" s="18">
        <v>193.01966981392496</v>
      </c>
      <c r="AC52" s="18">
        <v>194.11981234790676</v>
      </c>
      <c r="AD52" s="18">
        <v>199.73034594766006</v>
      </c>
      <c r="AE52" s="18">
        <v>202.51852813925555</v>
      </c>
      <c r="AF52" s="18">
        <v>203.91890409342878</v>
      </c>
      <c r="AG52" s="18">
        <v>204.61482779258208</v>
      </c>
      <c r="AH52" s="18">
        <v>207.74951597443439</v>
      </c>
      <c r="AI52" s="18">
        <v>209.30731464178928</v>
      </c>
      <c r="AJ52" s="18">
        <v>211.3491636757054</v>
      </c>
      <c r="AK52" s="18">
        <v>212.29535497334561</v>
      </c>
      <c r="AL52" s="18">
        <v>213.32132872067339</v>
      </c>
      <c r="AM52" s="18">
        <v>213.83119140672335</v>
      </c>
      <c r="AN52" s="18">
        <v>211.61530794867826</v>
      </c>
      <c r="AO52" s="18">
        <v>210.51411379547974</v>
      </c>
      <c r="AP52" s="18">
        <v>211.20077750345891</v>
      </c>
      <c r="AQ52" s="18">
        <v>211.54201840116727</v>
      </c>
      <c r="AR52" s="18">
        <v>212.23203497121955</v>
      </c>
      <c r="AS52" s="18">
        <v>212.57494209018057</v>
      </c>
      <c r="AT52" s="18">
        <v>213.26832789376104</v>
      </c>
      <c r="AU52" s="18">
        <v>213.61290936984969</v>
      </c>
      <c r="AV52" s="18">
        <v>214.30968085835252</v>
      </c>
      <c r="AW52" s="18">
        <v>214.65594486716989</v>
      </c>
      <c r="AX52" s="18">
        <v>215.35611857231854</v>
      </c>
      <c r="AY52" s="18">
        <v>215.70407332938564</v>
      </c>
      <c r="AZ52" s="18">
        <v>216.40766586362531</v>
      </c>
      <c r="BA52" s="18">
        <v>216.75731962457823</v>
      </c>
      <c r="BB52" s="18">
        <v>217.46434768146972</v>
      </c>
      <c r="BC52" s="18">
        <v>217.8157087422554</v>
      </c>
      <c r="BD52" s="18">
        <v>218.52618909687135</v>
      </c>
      <c r="BE52" s="18">
        <v>218.87926579394446</v>
      </c>
      <c r="BF52" s="18">
        <v>219.59321530326739</v>
      </c>
      <c r="BG52" s="18">
        <v>219.94801601378805</v>
      </c>
      <c r="BH52" s="18">
        <v>220.66545161711022</v>
      </c>
      <c r="BI52" s="18">
        <v>221.02198475914287</v>
      </c>
      <c r="BJ52" s="18">
        <v>221.74292347846827</v>
      </c>
      <c r="BK52" s="18">
        <v>222.10119751118114</v>
      </c>
      <c r="BL52" s="18">
        <v>222.82565645162927</v>
      </c>
      <c r="BM52" s="18">
        <v>223.18567987549548</v>
      </c>
      <c r="BN52" s="18">
        <v>205.62598944689861</v>
      </c>
      <c r="BO52" s="18">
        <v>205.94692409170099</v>
      </c>
      <c r="BP52" s="18">
        <v>206.59556668839747</v>
      </c>
      <c r="BQ52" s="18">
        <v>206.91791280836341</v>
      </c>
      <c r="BR52" s="18">
        <v>207.56940522398128</v>
      </c>
    </row>
    <row r="53" spans="1:70">
      <c r="B53" s="11" t="s">
        <v>227</v>
      </c>
      <c r="C53" s="18">
        <v>134.55163006437544</v>
      </c>
      <c r="D53" s="18">
        <v>986.01043958977891</v>
      </c>
      <c r="E53" s="18">
        <v>2312.6529090173826</v>
      </c>
      <c r="F53" s="18">
        <v>3608.4641706591101</v>
      </c>
      <c r="G53" s="18">
        <v>4999.5820293247616</v>
      </c>
      <c r="H53" s="18">
        <v>6357.9947060245458</v>
      </c>
      <c r="I53" s="18">
        <v>8039.1133663889941</v>
      </c>
      <c r="J53" s="18">
        <v>9807.7619641608253</v>
      </c>
      <c r="K53" s="18">
        <v>11548.15099538992</v>
      </c>
      <c r="L53" s="18">
        <v>12302.440059848348</v>
      </c>
      <c r="M53" s="18">
        <v>12724.934661120449</v>
      </c>
      <c r="N53" s="18">
        <v>13182.235240658149</v>
      </c>
      <c r="O53" s="18">
        <v>13639.374733794077</v>
      </c>
      <c r="P53" s="18">
        <v>14081.67666716207</v>
      </c>
      <c r="Q53" s="18">
        <v>14523.237919377842</v>
      </c>
      <c r="R53" s="18">
        <v>14961.740348420206</v>
      </c>
      <c r="S53" s="18">
        <v>15405.134830148285</v>
      </c>
      <c r="T53" s="18">
        <v>15831.352012922773</v>
      </c>
      <c r="U53" s="18">
        <v>16254.687850065995</v>
      </c>
      <c r="V53" s="18">
        <v>16649.806190040403</v>
      </c>
      <c r="W53" s="18">
        <v>17035.515338928566</v>
      </c>
      <c r="X53" s="18">
        <v>17421.75913672883</v>
      </c>
      <c r="Y53" s="18">
        <v>17812.609902765555</v>
      </c>
      <c r="Z53" s="18">
        <v>18145.548332029561</v>
      </c>
      <c r="AA53" s="18">
        <v>18451.775781275235</v>
      </c>
      <c r="AB53" s="18">
        <v>18639.892994873695</v>
      </c>
      <c r="AC53" s="18">
        <v>18766.813843918571</v>
      </c>
      <c r="AD53" s="18">
        <v>18707.243431325878</v>
      </c>
      <c r="AE53" s="18">
        <v>18544.683453799935</v>
      </c>
      <c r="AF53" s="18">
        <v>18396.102580717037</v>
      </c>
      <c r="AG53" s="18">
        <v>18245.190241934764</v>
      </c>
      <c r="AH53" s="18">
        <v>18018.210483949169</v>
      </c>
      <c r="AI53" s="18">
        <v>17740.895500287766</v>
      </c>
      <c r="AJ53" s="18">
        <v>17426.667102677773</v>
      </c>
      <c r="AK53" s="18">
        <v>17083.366341979814</v>
      </c>
      <c r="AL53" s="18">
        <v>16729.763469934722</v>
      </c>
      <c r="AM53" s="18">
        <v>16356.77588184484</v>
      </c>
      <c r="AN53" s="18">
        <v>15978.897468399467</v>
      </c>
      <c r="AO53" s="18">
        <v>15584.061513015818</v>
      </c>
      <c r="AP53" s="18">
        <v>15180.030350021858</v>
      </c>
      <c r="AQ53" s="18">
        <v>14756.391591508334</v>
      </c>
      <c r="AR53" s="18">
        <v>14322.831883809682</v>
      </c>
      <c r="AS53" s="18">
        <v>13868.81378000941</v>
      </c>
      <c r="AT53" s="18">
        <v>13404.109082840703</v>
      </c>
      <c r="AU53" s="18">
        <v>12918.053051764477</v>
      </c>
      <c r="AV53" s="18">
        <v>12420.502805685734</v>
      </c>
      <c r="AW53" s="18">
        <v>11900.664007644033</v>
      </c>
      <c r="AX53" s="18">
        <v>11368.479214070017</v>
      </c>
      <c r="AY53" s="18">
        <v>10813.022117680386</v>
      </c>
      <c r="AZ53" s="18">
        <v>10244.320792824617</v>
      </c>
      <c r="BA53" s="18">
        <v>9651.3145138314103</v>
      </c>
      <c r="BB53" s="18">
        <v>9044.1169097223428</v>
      </c>
      <c r="BC53" s="18">
        <v>8411.5303109998604</v>
      </c>
      <c r="BD53" s="18">
        <v>7763.7538916464446</v>
      </c>
      <c r="BE53" s="18">
        <v>7089.4504321613422</v>
      </c>
      <c r="BF53" s="18">
        <v>6398.9045923350523</v>
      </c>
      <c r="BG53" s="18">
        <v>5680.6369122184278</v>
      </c>
      <c r="BH53" s="18">
        <v>4945.017425677499</v>
      </c>
      <c r="BI53" s="18">
        <v>4180.4216538995452</v>
      </c>
      <c r="BJ53" s="18">
        <v>3397.3048372071194</v>
      </c>
      <c r="BK53" s="18">
        <v>2583.8946076560756</v>
      </c>
      <c r="BL53" s="18">
        <v>1750.7311850352723</v>
      </c>
      <c r="BM53" s="18">
        <v>885.89134607588198</v>
      </c>
      <c r="BN53" s="18">
        <v>0</v>
      </c>
      <c r="BO53" s="18">
        <v>0</v>
      </c>
      <c r="BP53" s="18">
        <v>0</v>
      </c>
      <c r="BQ53" s="18">
        <v>0</v>
      </c>
      <c r="BR53" s="18">
        <v>0</v>
      </c>
    </row>
    <row r="54" spans="1:70" s="50" customFormat="1">
      <c r="B54" s="145" t="s">
        <v>241</v>
      </c>
      <c r="C54" s="18">
        <v>141.06</v>
      </c>
      <c r="D54" s="18">
        <v>123.25526503769706</v>
      </c>
      <c r="E54" s="18">
        <v>123.25526503769706</v>
      </c>
      <c r="F54" s="18">
        <v>125.720370338451</v>
      </c>
      <c r="G54" s="18">
        <v>125.720370338451</v>
      </c>
      <c r="H54" s="18">
        <v>128.23477774522001</v>
      </c>
      <c r="I54" s="18">
        <v>128.23477774522001</v>
      </c>
      <c r="J54" s="18">
        <v>130.79947330012442</v>
      </c>
      <c r="K54" s="18">
        <v>130.79947330012442</v>
      </c>
      <c r="L54" s="18">
        <v>130.79947330012442</v>
      </c>
      <c r="M54" s="18">
        <v>132.97946452179315</v>
      </c>
      <c r="N54" s="18">
        <v>136.30395113483797</v>
      </c>
      <c r="O54" s="18">
        <v>139.7115499132089</v>
      </c>
      <c r="P54" s="18">
        <v>143.20433866103912</v>
      </c>
      <c r="Q54" s="18">
        <v>146.78444712756507</v>
      </c>
      <c r="R54" s="18">
        <v>150.45405830575419</v>
      </c>
      <c r="S54" s="18">
        <v>154.21540976339804</v>
      </c>
      <c r="T54" s="18">
        <v>158.07079500748299</v>
      </c>
      <c r="U54" s="18">
        <v>162.02256488267005</v>
      </c>
      <c r="V54" s="18">
        <v>166.07312900473678</v>
      </c>
      <c r="W54" s="18">
        <v>170.22495722985519</v>
      </c>
      <c r="X54" s="18">
        <v>174.48058116060156</v>
      </c>
      <c r="Y54" s="18">
        <v>178.84259568961659</v>
      </c>
      <c r="Z54" s="18">
        <v>183.31366058185699</v>
      </c>
      <c r="AA54" s="18">
        <v>187.8965020964034</v>
      </c>
      <c r="AB54" s="18">
        <v>192.59391464881347</v>
      </c>
      <c r="AC54" s="18">
        <v>197.4087625150338</v>
      </c>
      <c r="AD54" s="18">
        <v>202.34398157790963</v>
      </c>
      <c r="AE54" s="18">
        <v>207.40258111735736</v>
      </c>
      <c r="AF54" s="18">
        <v>212.58764564529127</v>
      </c>
      <c r="AG54" s="18">
        <v>217.90233678642355</v>
      </c>
      <c r="AH54" s="18">
        <v>222.46479032325809</v>
      </c>
      <c r="AI54" s="18">
        <v>223.33215390973808</v>
      </c>
      <c r="AJ54" s="18">
        <v>224.88308640268895</v>
      </c>
      <c r="AK54" s="18">
        <v>225.65382991225505</v>
      </c>
      <c r="AL54" s="18">
        <v>226.74436204143427</v>
      </c>
      <c r="AM54" s="18">
        <v>227.28630733199878</v>
      </c>
      <c r="AN54" s="18">
        <v>224.93099160212864</v>
      </c>
      <c r="AO54" s="18">
        <v>223.76050589754303</v>
      </c>
      <c r="AP54" s="18">
        <v>224.49037723922501</v>
      </c>
      <c r="AQ54" s="18">
        <v>224.85309038243182</v>
      </c>
      <c r="AR54" s="18">
        <v>225.58652556171197</v>
      </c>
      <c r="AS54" s="18">
        <v>225.9510097714934</v>
      </c>
      <c r="AT54" s="18">
        <v>226.68802618998436</v>
      </c>
      <c r="AU54" s="18">
        <v>227.05429011415728</v>
      </c>
      <c r="AV54" s="18">
        <v>227.79490525844088</v>
      </c>
      <c r="AW54" s="18">
        <v>228.16295758704797</v>
      </c>
      <c r="AX54" s="18">
        <v>228.90718902909006</v>
      </c>
      <c r="AY54" s="18">
        <v>229.27703849460588</v>
      </c>
      <c r="AZ54" s="18">
        <v>230.02490389217326</v>
      </c>
      <c r="BA54" s="18">
        <v>230.39655926971156</v>
      </c>
      <c r="BB54" s="18">
        <v>231.14807636679086</v>
      </c>
      <c r="BC54" s="18">
        <v>231.52154647431288</v>
      </c>
      <c r="BD54" s="18">
        <v>232.27673310153153</v>
      </c>
      <c r="BE54" s="18">
        <v>232.6520268000551</v>
      </c>
      <c r="BF54" s="18">
        <v>233.41090087510452</v>
      </c>
      <c r="BG54" s="18">
        <v>233.78802706891423</v>
      </c>
      <c r="BH54" s="18">
        <v>234.55060659697497</v>
      </c>
      <c r="BI54" s="18">
        <v>234.92957423383359</v>
      </c>
      <c r="BJ54" s="18">
        <v>235.69587730800231</v>
      </c>
      <c r="BK54" s="18">
        <v>236.07669537936295</v>
      </c>
      <c r="BL54" s="18">
        <v>236.84674018108186</v>
      </c>
      <c r="BM54" s="18">
        <v>237.22941772230138</v>
      </c>
      <c r="BN54" s="18">
        <v>205.62598944689861</v>
      </c>
      <c r="BO54" s="18">
        <v>205.94692409170099</v>
      </c>
      <c r="BP54" s="18">
        <v>206.59556668839747</v>
      </c>
      <c r="BQ54" s="18">
        <v>206.91791280836341</v>
      </c>
      <c r="BR54" s="18">
        <v>207.56940522398128</v>
      </c>
    </row>
    <row r="55" spans="1:70" s="50" customFormat="1">
      <c r="B55" s="36"/>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row>
    <row r="56" spans="1:70">
      <c r="B56" s="11" t="s">
        <v>220</v>
      </c>
      <c r="C56" s="111" t="s">
        <v>93</v>
      </c>
      <c r="D56" s="111" t="s">
        <v>95</v>
      </c>
      <c r="E56" s="111" t="s">
        <v>97</v>
      </c>
      <c r="F56" s="111" t="s">
        <v>99</v>
      </c>
      <c r="G56" s="111" t="s">
        <v>101</v>
      </c>
      <c r="H56" s="111" t="s">
        <v>103</v>
      </c>
      <c r="I56" s="111" t="s">
        <v>105</v>
      </c>
      <c r="J56" s="111" t="s">
        <v>107</v>
      </c>
      <c r="K56" s="111" t="s">
        <v>109</v>
      </c>
      <c r="L56" s="111" t="s">
        <v>111</v>
      </c>
      <c r="M56" s="111" t="s">
        <v>113</v>
      </c>
      <c r="N56" s="111" t="s">
        <v>115</v>
      </c>
      <c r="O56" s="111" t="s">
        <v>117</v>
      </c>
      <c r="P56" s="111" t="s">
        <v>119</v>
      </c>
      <c r="Q56" s="111" t="s">
        <v>121</v>
      </c>
      <c r="R56" s="111" t="s">
        <v>123</v>
      </c>
      <c r="S56" s="111" t="s">
        <v>125</v>
      </c>
      <c r="T56" s="111" t="s">
        <v>127</v>
      </c>
      <c r="U56" s="111" t="s">
        <v>129</v>
      </c>
      <c r="V56" s="111" t="s">
        <v>131</v>
      </c>
      <c r="W56" s="111" t="s">
        <v>133</v>
      </c>
      <c r="X56" s="111" t="s">
        <v>135</v>
      </c>
      <c r="Y56" s="111" t="s">
        <v>137</v>
      </c>
      <c r="Z56" s="111" t="s">
        <v>139</v>
      </c>
      <c r="AA56" s="111" t="s">
        <v>141</v>
      </c>
      <c r="AB56" s="111" t="s">
        <v>143</v>
      </c>
      <c r="AC56" s="111" t="s">
        <v>145</v>
      </c>
      <c r="AD56" s="111" t="s">
        <v>147</v>
      </c>
      <c r="AE56" s="111" t="s">
        <v>149</v>
      </c>
      <c r="AF56" s="111" t="s">
        <v>151</v>
      </c>
      <c r="AG56" s="111" t="s">
        <v>153</v>
      </c>
      <c r="AH56" s="111" t="s">
        <v>155</v>
      </c>
      <c r="AI56" s="111"/>
      <c r="AJ56" s="111"/>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row>
    <row r="57" spans="1:70" s="50" customFormat="1">
      <c r="B57" s="11" t="s">
        <v>220</v>
      </c>
      <c r="C57" s="111">
        <v>2017</v>
      </c>
      <c r="D57" s="111">
        <v>2018</v>
      </c>
      <c r="E57" s="111">
        <v>2019</v>
      </c>
      <c r="F57" s="111">
        <v>2020</v>
      </c>
      <c r="G57" s="111">
        <v>2021</v>
      </c>
      <c r="H57" s="111">
        <v>2022</v>
      </c>
      <c r="I57" s="111">
        <v>2023</v>
      </c>
      <c r="J57" s="111">
        <v>2024</v>
      </c>
      <c r="K57" s="111">
        <v>2025</v>
      </c>
      <c r="L57" s="111">
        <v>2026</v>
      </c>
      <c r="M57" s="111">
        <v>2027</v>
      </c>
      <c r="N57" s="111">
        <v>2028</v>
      </c>
      <c r="O57" s="111">
        <v>2029</v>
      </c>
      <c r="P57" s="111">
        <v>2030</v>
      </c>
      <c r="Q57" s="111">
        <v>2031</v>
      </c>
      <c r="R57" s="111">
        <v>2032</v>
      </c>
      <c r="S57" s="111">
        <v>2033</v>
      </c>
      <c r="T57" s="111">
        <v>2034</v>
      </c>
      <c r="U57" s="111">
        <v>2035</v>
      </c>
      <c r="V57" s="111">
        <v>2036</v>
      </c>
      <c r="W57" s="111">
        <v>2037</v>
      </c>
      <c r="X57" s="111">
        <v>2038</v>
      </c>
      <c r="Y57" s="111">
        <v>2039</v>
      </c>
      <c r="Z57" s="111">
        <v>2040</v>
      </c>
      <c r="AA57" s="111">
        <v>2041</v>
      </c>
      <c r="AB57" s="111">
        <v>2042</v>
      </c>
      <c r="AC57" s="111">
        <v>2043</v>
      </c>
      <c r="AD57" s="111">
        <v>2044</v>
      </c>
      <c r="AE57" s="111">
        <v>2045</v>
      </c>
      <c r="AF57" s="111">
        <v>2046</v>
      </c>
      <c r="AG57" s="111">
        <v>2047</v>
      </c>
      <c r="AH57" s="111">
        <v>2048</v>
      </c>
      <c r="AI57" s="111"/>
      <c r="AJ57" s="111"/>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row>
    <row r="58" spans="1:70">
      <c r="B58" s="115" t="s">
        <v>221</v>
      </c>
      <c r="C58" s="116">
        <f t="shared" ref="C58:AH58" ca="1" si="2">INDEX($C$48:$BR$48,MATCH(C56,$C$45:$BR$45,0))</f>
        <v>141.06</v>
      </c>
      <c r="D58" s="116">
        <f t="shared" ca="1" si="2"/>
        <v>125.720370338451</v>
      </c>
      <c r="E58" s="116">
        <f t="shared" ca="1" si="2"/>
        <v>128.23477774522001</v>
      </c>
      <c r="F58" s="116">
        <f t="shared" ca="1" si="2"/>
        <v>130.79947330012442</v>
      </c>
      <c r="G58" s="116">
        <f t="shared" ca="1" si="2"/>
        <v>130.79947330012442</v>
      </c>
      <c r="H58" s="116">
        <f t="shared" ca="1" si="2"/>
        <v>139.7115499132089</v>
      </c>
      <c r="I58" s="116">
        <f t="shared" ca="1" si="2"/>
        <v>146.78444712756507</v>
      </c>
      <c r="J58" s="116">
        <f t="shared" ca="1" si="2"/>
        <v>154.21540976339804</v>
      </c>
      <c r="K58" s="116">
        <f t="shared" ca="1" si="2"/>
        <v>162.02256488267005</v>
      </c>
      <c r="L58" s="116">
        <f t="shared" ca="1" si="2"/>
        <v>170.22495722985519</v>
      </c>
      <c r="M58" s="116">
        <f t="shared" ca="1" si="2"/>
        <v>178.84259568961659</v>
      </c>
      <c r="N58" s="116">
        <f t="shared" ca="1" si="2"/>
        <v>187.8965020964034</v>
      </c>
      <c r="O58" s="116">
        <f t="shared" ca="1" si="2"/>
        <v>197.4087625150338</v>
      </c>
      <c r="P58" s="116">
        <f t="shared" ca="1" si="2"/>
        <v>207.40258111735736</v>
      </c>
      <c r="Q58" s="116">
        <f t="shared" ca="1" si="2"/>
        <v>217.90233678642355</v>
      </c>
      <c r="R58" s="116">
        <f t="shared" ca="1" si="2"/>
        <v>223.33215390973803</v>
      </c>
      <c r="S58" s="116">
        <f t="shared" ca="1" si="2"/>
        <v>225.65382991225502</v>
      </c>
      <c r="T58" s="116">
        <f t="shared" ca="1" si="2"/>
        <v>227.28630733199873</v>
      </c>
      <c r="U58" s="116">
        <f t="shared" ca="1" si="2"/>
        <v>223.76050589754297</v>
      </c>
      <c r="V58" s="116">
        <f t="shared" ca="1" si="2"/>
        <v>224.85309038243176</v>
      </c>
      <c r="W58" s="116">
        <f t="shared" ca="1" si="2"/>
        <v>225.95100977149335</v>
      </c>
      <c r="X58" s="116">
        <f t="shared" ca="1" si="2"/>
        <v>227.05429011415723</v>
      </c>
      <c r="Y58" s="116">
        <f t="shared" ca="1" si="2"/>
        <v>228.16295758704794</v>
      </c>
      <c r="Z58" s="116">
        <f t="shared" ca="1" si="2"/>
        <v>229.27703849460582</v>
      </c>
      <c r="AA58" s="116">
        <f t="shared" ca="1" si="2"/>
        <v>230.39655926971153</v>
      </c>
      <c r="AB58" s="116">
        <f t="shared" ca="1" si="2"/>
        <v>231.52154647431283</v>
      </c>
      <c r="AC58" s="116">
        <f t="shared" ca="1" si="2"/>
        <v>232.65202680005504</v>
      </c>
      <c r="AD58" s="116">
        <f t="shared" ca="1" si="2"/>
        <v>233.7880270689142</v>
      </c>
      <c r="AE58" s="116">
        <f t="shared" ca="1" si="2"/>
        <v>234.92957423383353</v>
      </c>
      <c r="AF58" s="116">
        <f t="shared" ca="1" si="2"/>
        <v>236.07669537936289</v>
      </c>
      <c r="AG58" s="116">
        <f t="shared" ca="1" si="2"/>
        <v>237.22941772230135</v>
      </c>
      <c r="AH58" s="116">
        <f t="shared" ca="1" si="2"/>
        <v>205.94692409170099</v>
      </c>
      <c r="AI58" s="112"/>
      <c r="AJ58" s="112"/>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row>
    <row r="59" spans="1:70">
      <c r="B59" s="115" t="s">
        <v>222</v>
      </c>
      <c r="C59" s="116" t="s">
        <v>192</v>
      </c>
      <c r="D59" s="117">
        <f ca="1">D58/C58-1</f>
        <v>-0.10874542507832829</v>
      </c>
      <c r="E59" s="117">
        <f t="shared" ref="E59:AH59" ca="1" si="3">E58/D58-1</f>
        <v>2.0000000000000018E-2</v>
      </c>
      <c r="F59" s="117">
        <f t="shared" ca="1" si="3"/>
        <v>2.0000000000000018E-2</v>
      </c>
      <c r="G59" s="117">
        <f t="shared" ca="1" si="3"/>
        <v>0</v>
      </c>
      <c r="H59" s="117">
        <f t="shared" ca="1" si="3"/>
        <v>6.8135416666666337E-2</v>
      </c>
      <c r="I59" s="117">
        <f t="shared" ca="1" si="3"/>
        <v>5.062499999999992E-2</v>
      </c>
      <c r="J59" s="117">
        <f t="shared" ca="1" si="3"/>
        <v>5.062499999999992E-2</v>
      </c>
      <c r="K59" s="117">
        <f t="shared" ca="1" si="3"/>
        <v>5.062499999999992E-2</v>
      </c>
      <c r="L59" s="117">
        <f t="shared" ca="1" si="3"/>
        <v>5.0624999999999698E-2</v>
      </c>
      <c r="M59" s="117">
        <f t="shared" ca="1" si="3"/>
        <v>5.062499999999992E-2</v>
      </c>
      <c r="N59" s="117">
        <f t="shared" ca="1" si="3"/>
        <v>5.062499999999992E-2</v>
      </c>
      <c r="O59" s="117">
        <f t="shared" ca="1" si="3"/>
        <v>5.062499999999992E-2</v>
      </c>
      <c r="P59" s="117">
        <f t="shared" ca="1" si="3"/>
        <v>5.062499999999992E-2</v>
      </c>
      <c r="Q59" s="117">
        <f t="shared" ca="1" si="3"/>
        <v>5.062499999999992E-2</v>
      </c>
      <c r="R59" s="117">
        <f t="shared" ca="1" si="3"/>
        <v>2.491858143144432E-2</v>
      </c>
      <c r="S59" s="117">
        <f t="shared" ca="1" si="3"/>
        <v>1.0395619089651253E-2</v>
      </c>
      <c r="T59" s="117">
        <f t="shared" ca="1" si="3"/>
        <v>7.2344325836548595E-3</v>
      </c>
      <c r="U59" s="117">
        <f t="shared" ca="1" si="3"/>
        <v>-1.5512599398720517E-2</v>
      </c>
      <c r="V59" s="117">
        <f t="shared" ca="1" si="3"/>
        <v>4.8828298832550576E-3</v>
      </c>
      <c r="W59" s="117">
        <f t="shared" ca="1" si="3"/>
        <v>4.8828298832550576E-3</v>
      </c>
      <c r="X59" s="117">
        <f t="shared" ca="1" si="3"/>
        <v>4.8828298832550576E-3</v>
      </c>
      <c r="Y59" s="117">
        <f t="shared" ca="1" si="3"/>
        <v>4.8828298832552797E-3</v>
      </c>
      <c r="Z59" s="117">
        <f t="shared" ca="1" si="3"/>
        <v>4.8828298832550576E-3</v>
      </c>
      <c r="AA59" s="117">
        <f t="shared" ca="1" si="3"/>
        <v>4.8828298832552797E-3</v>
      </c>
      <c r="AB59" s="117">
        <f t="shared" ca="1" si="3"/>
        <v>4.8828298832550576E-3</v>
      </c>
      <c r="AC59" s="117">
        <f t="shared" ca="1" si="3"/>
        <v>4.8828298832550576E-3</v>
      </c>
      <c r="AD59" s="117">
        <f t="shared" ca="1" si="3"/>
        <v>4.8828298832550576E-3</v>
      </c>
      <c r="AE59" s="117">
        <f t="shared" ca="1" si="3"/>
        <v>4.8828298832550576E-3</v>
      </c>
      <c r="AF59" s="117">
        <f t="shared" ca="1" si="3"/>
        <v>4.8828298832550576E-3</v>
      </c>
      <c r="AG59" s="117">
        <f t="shared" ca="1" si="3"/>
        <v>4.8828298832550576E-3</v>
      </c>
      <c r="AH59" s="117">
        <f t="shared" ca="1" si="3"/>
        <v>-0.13186599676781807</v>
      </c>
      <c r="AI59" s="112"/>
      <c r="AJ59" s="112"/>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row>
    <row r="60" spans="1:70">
      <c r="B60" s="115" t="s">
        <v>223</v>
      </c>
      <c r="C60" s="118">
        <f ca="1">INDEX($C$41:$BR$41,MATCH(C56,$C$45:$BR$45,0))/1000</f>
        <v>0.13455163006437545</v>
      </c>
      <c r="D60" s="118">
        <f t="shared" ref="D60:AH60" ca="1" si="4">INDEX($C$41:$BR$41,MATCH(D56,$C$45:$BR$45,0))/1000</f>
        <v>3.6084641706591101</v>
      </c>
      <c r="E60" s="118">
        <f t="shared" ca="1" si="4"/>
        <v>6.3579947060245461</v>
      </c>
      <c r="F60" s="118">
        <f t="shared" ca="1" si="4"/>
        <v>9.8077619641608251</v>
      </c>
      <c r="G60" s="118">
        <f t="shared" ca="1" si="4"/>
        <v>12.302440059848347</v>
      </c>
      <c r="H60" s="118">
        <f t="shared" ca="1" si="4"/>
        <v>16.810083915969489</v>
      </c>
      <c r="I60" s="118">
        <f t="shared" ca="1" si="4"/>
        <v>19.989773524917634</v>
      </c>
      <c r="J60" s="118">
        <f t="shared" ca="1" si="4"/>
        <v>22.928535396037763</v>
      </c>
      <c r="K60" s="118">
        <f t="shared" ca="1" si="4"/>
        <v>26.000693839487059</v>
      </c>
      <c r="L60" s="118">
        <f t="shared" ca="1" si="4"/>
        <v>28.268465403007507</v>
      </c>
      <c r="M60" s="118">
        <f t="shared" ca="1" si="4"/>
        <v>30.519019364814479</v>
      </c>
      <c r="N60" s="118">
        <f t="shared" ca="1" si="4"/>
        <v>32.24567045369578</v>
      </c>
      <c r="O60" s="118">
        <f t="shared" ca="1" si="4"/>
        <v>33.136255209071848</v>
      </c>
      <c r="P60" s="118">
        <f t="shared" ca="1" si="4"/>
        <v>33.303395138678994</v>
      </c>
      <c r="Q60" s="118">
        <f t="shared" ca="1" si="4"/>
        <v>32.744440055935961</v>
      </c>
      <c r="R60" s="118">
        <f t="shared" ca="1" si="4"/>
        <v>31.64361461980835</v>
      </c>
      <c r="S60" s="118">
        <f t="shared" ca="1" si="4"/>
        <v>30.436530712992095</v>
      </c>
      <c r="T60" s="118">
        <f t="shared" ca="1" si="4"/>
        <v>29.124307358267352</v>
      </c>
      <c r="U60" s="118">
        <f t="shared" ca="1" si="4"/>
        <v>27.735130107972761</v>
      </c>
      <c r="V60" s="118">
        <f t="shared" ca="1" si="4"/>
        <v>26.250342097060052</v>
      </c>
      <c r="W60" s="118">
        <f t="shared" ca="1" si="4"/>
        <v>24.660433742279135</v>
      </c>
      <c r="X60" s="118">
        <f t="shared" ca="1" si="4"/>
        <v>22.959711763577975</v>
      </c>
      <c r="Y60" s="118">
        <f t="shared" ca="1" si="4"/>
        <v>21.142187833317784</v>
      </c>
      <c r="Z60" s="118">
        <f t="shared" ca="1" si="4"/>
        <v>19.201563430551719</v>
      </c>
      <c r="AA60" s="118">
        <f t="shared" ca="1" si="4"/>
        <v>17.131213919668038</v>
      </c>
      <c r="AB60" s="118">
        <f t="shared" ca="1" si="4"/>
        <v>14.924171813702658</v>
      </c>
      <c r="AC60" s="118">
        <f t="shared" ca="1" si="4"/>
        <v>12.573109180594949</v>
      </c>
      <c r="AD60" s="118">
        <f t="shared" ca="1" si="4"/>
        <v>10.070319148525657</v>
      </c>
      <c r="AE60" s="118">
        <f t="shared" ca="1" si="4"/>
        <v>7.4076964642315177</v>
      </c>
      <c r="AF60" s="118">
        <f t="shared" ca="1" si="4"/>
        <v>4.5767170558321766</v>
      </c>
      <c r="AG60" s="118">
        <f t="shared" ca="1" si="4"/>
        <v>1.5684165492252475</v>
      </c>
      <c r="AH60" s="118">
        <f t="shared" ca="1" si="4"/>
        <v>0</v>
      </c>
      <c r="AI60" s="112"/>
      <c r="AJ60" s="112"/>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row>
    <row r="61" spans="1:70">
      <c r="B61" s="119" t="s">
        <v>224</v>
      </c>
      <c r="C61" s="120">
        <f t="shared" ref="C61:AH61" si="5">INDEX($C$52:$BR$52,MATCH(C56,$C$45:$BR$45,0))</f>
        <v>141.06</v>
      </c>
      <c r="D61" s="120">
        <f t="shared" si="5"/>
        <v>125.720370338451</v>
      </c>
      <c r="E61" s="120">
        <f t="shared" si="5"/>
        <v>128.23477774522001</v>
      </c>
      <c r="F61" s="120">
        <f t="shared" si="5"/>
        <v>130.79947330012442</v>
      </c>
      <c r="G61" s="120">
        <f t="shared" si="5"/>
        <v>130.79947330012442</v>
      </c>
      <c r="H61" s="120">
        <f t="shared" si="5"/>
        <v>163.64834175093802</v>
      </c>
      <c r="I61" s="120">
        <f t="shared" si="5"/>
        <v>169.10070753616705</v>
      </c>
      <c r="J61" s="120">
        <f t="shared" si="5"/>
        <v>172.1632437968448</v>
      </c>
      <c r="K61" s="120">
        <f t="shared" si="5"/>
        <v>181.59940055848855</v>
      </c>
      <c r="L61" s="120">
        <f t="shared" si="5"/>
        <v>178.40849746684088</v>
      </c>
      <c r="M61" s="120">
        <f t="shared" si="5"/>
        <v>188.0448928705886</v>
      </c>
      <c r="N61" s="120">
        <f t="shared" si="5"/>
        <v>190.80590248192343</v>
      </c>
      <c r="O61" s="120">
        <f t="shared" si="5"/>
        <v>194.11981234790676</v>
      </c>
      <c r="P61" s="120">
        <f t="shared" si="5"/>
        <v>202.51852813925555</v>
      </c>
      <c r="Q61" s="120">
        <f t="shared" si="5"/>
        <v>204.61482779258208</v>
      </c>
      <c r="R61" s="120">
        <f t="shared" si="5"/>
        <v>209.30731464178928</v>
      </c>
      <c r="S61" s="120">
        <f t="shared" si="5"/>
        <v>212.29535497334561</v>
      </c>
      <c r="T61" s="120">
        <f t="shared" si="5"/>
        <v>213.83119140672335</v>
      </c>
      <c r="U61" s="120">
        <f t="shared" si="5"/>
        <v>210.51411379547974</v>
      </c>
      <c r="V61" s="120">
        <f t="shared" si="5"/>
        <v>211.54201840116727</v>
      </c>
      <c r="W61" s="120">
        <f t="shared" si="5"/>
        <v>212.57494209018057</v>
      </c>
      <c r="X61" s="120">
        <f t="shared" si="5"/>
        <v>213.61290936984969</v>
      </c>
      <c r="Y61" s="120">
        <f t="shared" si="5"/>
        <v>214.65594486716989</v>
      </c>
      <c r="Z61" s="120">
        <f t="shared" si="5"/>
        <v>215.70407332938564</v>
      </c>
      <c r="AA61" s="120">
        <f t="shared" si="5"/>
        <v>216.75731962457823</v>
      </c>
      <c r="AB61" s="120">
        <f t="shared" si="5"/>
        <v>217.8157087422554</v>
      </c>
      <c r="AC61" s="120">
        <f t="shared" si="5"/>
        <v>218.87926579394446</v>
      </c>
      <c r="AD61" s="120">
        <f t="shared" si="5"/>
        <v>219.94801601378805</v>
      </c>
      <c r="AE61" s="120">
        <f t="shared" si="5"/>
        <v>221.02198475914287</v>
      </c>
      <c r="AF61" s="120">
        <f t="shared" si="5"/>
        <v>222.10119751118114</v>
      </c>
      <c r="AG61" s="120">
        <f t="shared" si="5"/>
        <v>223.18567987549548</v>
      </c>
      <c r="AH61" s="120">
        <f t="shared" si="5"/>
        <v>205.94692409170099</v>
      </c>
      <c r="AI61" s="112"/>
      <c r="AJ61" s="112"/>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row>
    <row r="62" spans="1:70">
      <c r="B62" s="119" t="s">
        <v>222</v>
      </c>
      <c r="C62" s="120" t="s">
        <v>192</v>
      </c>
      <c r="D62" s="121">
        <f>D61/C61-1</f>
        <v>-0.10874542507832829</v>
      </c>
      <c r="E62" s="121">
        <f t="shared" ref="E62:AG62" si="6">E61/D61-1</f>
        <v>2.0000000000000018E-2</v>
      </c>
      <c r="F62" s="121">
        <f t="shared" si="6"/>
        <v>2.0000000000000018E-2</v>
      </c>
      <c r="G62" s="121">
        <f t="shared" si="6"/>
        <v>0</v>
      </c>
      <c r="H62" s="121">
        <f t="shared" si="6"/>
        <v>0.25113914927960446</v>
      </c>
      <c r="I62" s="121">
        <f t="shared" si="6"/>
        <v>3.3317574299207786E-2</v>
      </c>
      <c r="J62" s="121">
        <f t="shared" si="6"/>
        <v>1.8110724108133747E-2</v>
      </c>
      <c r="K62" s="121">
        <f t="shared" si="6"/>
        <v>5.4809357407197501E-2</v>
      </c>
      <c r="L62" s="121">
        <f t="shared" si="6"/>
        <v>-1.7571110267073586E-2</v>
      </c>
      <c r="M62" s="121">
        <f t="shared" si="6"/>
        <v>5.401309657651665E-2</v>
      </c>
      <c r="N62" s="121">
        <f t="shared" si="6"/>
        <v>1.4682715223938159E-2</v>
      </c>
      <c r="O62" s="121">
        <f t="shared" si="6"/>
        <v>1.7367963060248126E-2</v>
      </c>
      <c r="P62" s="121">
        <f t="shared" si="6"/>
        <v>4.326562904509923E-2</v>
      </c>
      <c r="Q62" s="121">
        <f t="shared" si="6"/>
        <v>1.0351149954462846E-2</v>
      </c>
      <c r="R62" s="121">
        <f t="shared" si="6"/>
        <v>2.2933268814535612E-2</v>
      </c>
      <c r="S62" s="121">
        <f t="shared" si="6"/>
        <v>1.4275852407117817E-2</v>
      </c>
      <c r="T62" s="121">
        <f t="shared" si="6"/>
        <v>7.2344325836548595E-3</v>
      </c>
      <c r="U62" s="121">
        <f t="shared" si="6"/>
        <v>-1.5512599398720406E-2</v>
      </c>
      <c r="V62" s="121">
        <f t="shared" si="6"/>
        <v>4.8828298832550576E-3</v>
      </c>
      <c r="W62" s="121">
        <f t="shared" si="6"/>
        <v>4.8828298832550576E-3</v>
      </c>
      <c r="X62" s="121">
        <f t="shared" si="6"/>
        <v>4.8828298832548356E-3</v>
      </c>
      <c r="Y62" s="121">
        <f t="shared" si="6"/>
        <v>4.8828298832552797E-3</v>
      </c>
      <c r="Z62" s="121">
        <f t="shared" si="6"/>
        <v>4.8828298832548356E-3</v>
      </c>
      <c r="AA62" s="121">
        <f t="shared" si="6"/>
        <v>4.8828298832552797E-3</v>
      </c>
      <c r="AB62" s="121">
        <f t="shared" si="6"/>
        <v>4.8828298832550576E-3</v>
      </c>
      <c r="AC62" s="121">
        <f t="shared" si="6"/>
        <v>4.8828298832550576E-3</v>
      </c>
      <c r="AD62" s="121">
        <f t="shared" si="6"/>
        <v>4.8828298832550576E-3</v>
      </c>
      <c r="AE62" s="121">
        <f t="shared" si="6"/>
        <v>4.8828298832552797E-3</v>
      </c>
      <c r="AF62" s="121">
        <f t="shared" si="6"/>
        <v>4.8828298832550576E-3</v>
      </c>
      <c r="AG62" s="121">
        <f t="shared" si="6"/>
        <v>4.8828298832550576E-3</v>
      </c>
      <c r="AH62" s="121">
        <f>AH61/AG61-1</f>
        <v>-7.723952447760607E-2</v>
      </c>
      <c r="AI62" s="112"/>
      <c r="AJ62" s="112"/>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row>
    <row r="63" spans="1:70">
      <c r="B63" s="119" t="s">
        <v>223</v>
      </c>
      <c r="C63" s="122">
        <f t="shared" ref="C63:AH63" si="7">INDEX($C$53:$BR$53,MATCH(C56,$C$45:$BR$45,0))/1000</f>
        <v>0.13455163006437545</v>
      </c>
      <c r="D63" s="122">
        <f t="shared" si="7"/>
        <v>3.6084641706591101</v>
      </c>
      <c r="E63" s="122">
        <f t="shared" si="7"/>
        <v>6.3579947060245461</v>
      </c>
      <c r="F63" s="122">
        <f t="shared" si="7"/>
        <v>9.8077619641608251</v>
      </c>
      <c r="G63" s="122">
        <f t="shared" si="7"/>
        <v>12.302440059848347</v>
      </c>
      <c r="H63" s="122">
        <f t="shared" si="7"/>
        <v>13.639374733794076</v>
      </c>
      <c r="I63" s="122">
        <f t="shared" si="7"/>
        <v>14.523237919377841</v>
      </c>
      <c r="J63" s="122">
        <f t="shared" si="7"/>
        <v>15.405134830148285</v>
      </c>
      <c r="K63" s="122">
        <f t="shared" si="7"/>
        <v>16.254687850065995</v>
      </c>
      <c r="L63" s="122">
        <f t="shared" si="7"/>
        <v>17.035515338928565</v>
      </c>
      <c r="M63" s="122">
        <f t="shared" si="7"/>
        <v>17.812609902765555</v>
      </c>
      <c r="N63" s="122">
        <f t="shared" si="7"/>
        <v>18.451775781275234</v>
      </c>
      <c r="O63" s="122">
        <f t="shared" si="7"/>
        <v>18.76681384391857</v>
      </c>
      <c r="P63" s="122">
        <f t="shared" si="7"/>
        <v>18.544683453799934</v>
      </c>
      <c r="Q63" s="122">
        <f t="shared" si="7"/>
        <v>18.245190241934765</v>
      </c>
      <c r="R63" s="122">
        <f t="shared" si="7"/>
        <v>17.740895500287767</v>
      </c>
      <c r="S63" s="122">
        <f t="shared" si="7"/>
        <v>17.083366341979815</v>
      </c>
      <c r="T63" s="122">
        <f t="shared" si="7"/>
        <v>16.35677588184484</v>
      </c>
      <c r="U63" s="122">
        <f t="shared" si="7"/>
        <v>15.584061513015818</v>
      </c>
      <c r="V63" s="122">
        <f t="shared" si="7"/>
        <v>14.756391591508335</v>
      </c>
      <c r="W63" s="122">
        <f t="shared" si="7"/>
        <v>13.868813780009409</v>
      </c>
      <c r="X63" s="122">
        <f t="shared" si="7"/>
        <v>12.918053051764476</v>
      </c>
      <c r="Y63" s="122">
        <f t="shared" si="7"/>
        <v>11.900664007644032</v>
      </c>
      <c r="Z63" s="122">
        <f t="shared" si="7"/>
        <v>10.813022117680386</v>
      </c>
      <c r="AA63" s="122">
        <f t="shared" si="7"/>
        <v>9.6513145138314105</v>
      </c>
      <c r="AB63" s="122">
        <f t="shared" si="7"/>
        <v>8.4115303109998596</v>
      </c>
      <c r="AC63" s="122">
        <f t="shared" si="7"/>
        <v>7.0894504321613425</v>
      </c>
      <c r="AD63" s="122">
        <f t="shared" si="7"/>
        <v>5.6806369122184277</v>
      </c>
      <c r="AE63" s="122">
        <f t="shared" si="7"/>
        <v>4.1804216538995451</v>
      </c>
      <c r="AF63" s="122">
        <f t="shared" si="7"/>
        <v>2.5838946076560756</v>
      </c>
      <c r="AG63" s="122">
        <f t="shared" si="7"/>
        <v>0.88589134607588194</v>
      </c>
      <c r="AH63" s="122">
        <f t="shared" si="7"/>
        <v>0</v>
      </c>
      <c r="AI63" s="112"/>
      <c r="AJ63" s="112"/>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row>
    <row r="64" spans="1:70" s="50" customFormat="1">
      <c r="B64" s="11" t="s">
        <v>237</v>
      </c>
      <c r="C64" s="134">
        <f t="shared" ref="C64:AH64" ca="1" si="8">C39-C40</f>
        <v>131.23635460353921</v>
      </c>
      <c r="D64" s="134">
        <f t="shared" ca="1" si="8"/>
        <v>848.05978401364246</v>
      </c>
      <c r="E64" s="134">
        <f t="shared" ca="1" si="8"/>
        <v>1301.7340039008404</v>
      </c>
      <c r="F64" s="134">
        <f t="shared" ca="1" si="8"/>
        <v>1237.3893292293342</v>
      </c>
      <c r="G64" s="134">
        <f t="shared" ca="1" si="8"/>
        <v>1299.961313267595</v>
      </c>
      <c r="H64" s="134">
        <f t="shared" ca="1" si="8"/>
        <v>1232.1138956468458</v>
      </c>
      <c r="I64" s="134">
        <f t="shared" ca="1" si="8"/>
        <v>1520.5038376448802</v>
      </c>
      <c r="J64" s="134">
        <f t="shared" ca="1" si="8"/>
        <v>1565.5655774381412</v>
      </c>
      <c r="K64" s="134">
        <f t="shared" ca="1" si="8"/>
        <v>1492.626643560423</v>
      </c>
      <c r="L64" s="134">
        <f t="shared" ca="1" si="8"/>
        <v>462.56119889323008</v>
      </c>
      <c r="M64" s="134">
        <f t="shared" ca="1" si="8"/>
        <v>943.92316191230202</v>
      </c>
      <c r="N64" s="134">
        <f t="shared" ca="1" si="8"/>
        <v>1311.0446236775697</v>
      </c>
      <c r="O64" s="134">
        <f t="shared" ca="1" si="8"/>
        <v>1215.1647071190237</v>
      </c>
      <c r="P64" s="134">
        <f t="shared" ca="1" si="8"/>
        <v>1186.6747214906109</v>
      </c>
      <c r="Q64" s="134">
        <f t="shared" ca="1" si="8"/>
        <v>1103.001470645997</v>
      </c>
      <c r="R64" s="134">
        <f t="shared" ca="1" si="8"/>
        <v>1007.1146762926619</v>
      </c>
      <c r="S64" s="134">
        <f t="shared" ca="1" si="8"/>
        <v>883.4908450990215</v>
      </c>
      <c r="T64" s="134">
        <f t="shared" ca="1" si="8"/>
        <v>959.1475182649192</v>
      </c>
      <c r="U64" s="134">
        <f t="shared" ca="1" si="8"/>
        <v>915.71368071921188</v>
      </c>
      <c r="V64" s="134">
        <f t="shared" ca="1" si="8"/>
        <v>587.21174205255193</v>
      </c>
      <c r="W64" s="134">
        <f t="shared" ca="1" si="8"/>
        <v>335.48091290873163</v>
      </c>
      <c r="X64" s="134">
        <f t="shared" ca="1" si="8"/>
        <v>423.40654606533371</v>
      </c>
      <c r="Y64" s="134">
        <f t="shared" ca="1" si="8"/>
        <v>370.18303526185082</v>
      </c>
      <c r="Z64" s="134">
        <f t="shared" ca="1" si="8"/>
        <v>180.24017403230391</v>
      </c>
      <c r="AA64" s="134">
        <f t="shared" ca="1" si="8"/>
        <v>-19.553240820795509</v>
      </c>
      <c r="AB64" s="134">
        <f t="shared" ca="1" si="8"/>
        <v>-258.76095026878465</v>
      </c>
      <c r="AC64" s="134">
        <f t="shared" ca="1" si="8"/>
        <v>-493.86720827765839</v>
      </c>
      <c r="AD64" s="134">
        <f t="shared" ca="1" si="8"/>
        <v>-652.37210629001765</v>
      </c>
      <c r="AE64" s="134">
        <f t="shared" ca="1" si="8"/>
        <v>-859.3215312860666</v>
      </c>
      <c r="AF64" s="134">
        <f t="shared" ca="1" si="8"/>
        <v>-1011.7232315685524</v>
      </c>
      <c r="AG64" s="134">
        <f t="shared" ca="1" si="8"/>
        <v>-1225.5387336921049</v>
      </c>
      <c r="AH64" s="134">
        <f t="shared" ca="1" si="8"/>
        <v>-1360.9715758819621</v>
      </c>
      <c r="AI64" s="134">
        <f t="shared" ref="AI64:BR64" ca="1" si="9">AI39-AI40</f>
        <v>-1380.7408743421047</v>
      </c>
      <c r="AJ64" s="134">
        <f t="shared" ca="1" si="9"/>
        <v>-1385.7540387147073</v>
      </c>
      <c r="AK64" s="134">
        <f t="shared" ca="1" si="9"/>
        <v>-1405.2705123455535</v>
      </c>
      <c r="AL64" s="134">
        <f t="shared" ca="1" si="9"/>
        <v>-1407.6842329369165</v>
      </c>
      <c r="AM64" s="134">
        <f t="shared" ca="1" si="9"/>
        <v>-1426.1690647859505</v>
      </c>
      <c r="AN64" s="134">
        <f t="shared" ca="1" si="9"/>
        <v>-1415.6975737874982</v>
      </c>
      <c r="AO64" s="134">
        <f t="shared" ca="1" si="9"/>
        <v>-1427.77135027433</v>
      </c>
      <c r="AP64" s="134">
        <f t="shared" ca="1" si="9"/>
        <v>-1425.6570553893639</v>
      </c>
      <c r="AQ64" s="134">
        <f t="shared" ca="1" si="9"/>
        <v>-1442.0980895622542</v>
      </c>
      <c r="AR64" s="134">
        <f t="shared" ca="1" si="9"/>
        <v>-1439.9698191240559</v>
      </c>
      <c r="AS64" s="134">
        <f t="shared" ca="1" si="9"/>
        <v>-1456.5795299579049</v>
      </c>
      <c r="AT64" s="134">
        <f t="shared" ca="1" si="9"/>
        <v>-1454.4372504399862</v>
      </c>
      <c r="AU64" s="134">
        <f t="shared" ca="1" si="9"/>
        <v>-1471.2175193340568</v>
      </c>
      <c r="AV64" s="134">
        <f t="shared" ca="1" si="9"/>
        <v>-1469.0611985779915</v>
      </c>
      <c r="AW64" s="134">
        <f t="shared" ca="1" si="9"/>
        <v>-1486.0139303087162</v>
      </c>
      <c r="AX64" s="134">
        <f t="shared" ca="1" si="9"/>
        <v>-1483.8435375665472</v>
      </c>
      <c r="AY64" s="134">
        <f t="shared" ca="1" si="9"/>
        <v>-1500.9706606128711</v>
      </c>
      <c r="AZ64" s="134">
        <f t="shared" ca="1" si="9"/>
        <v>-1498.7861665904284</v>
      </c>
      <c r="BA64" s="134">
        <f t="shared" ca="1" si="9"/>
        <v>-1516.0896334641905</v>
      </c>
      <c r="BB64" s="134">
        <f t="shared" ca="1" si="9"/>
        <v>-1513.891010365378</v>
      </c>
      <c r="BC64" s="134">
        <f t="shared" ca="1" si="9"/>
        <v>-1531.3727979466971</v>
      </c>
      <c r="BD64" s="134">
        <f t="shared" ca="1" si="9"/>
        <v>-1529.1600195187093</v>
      </c>
      <c r="BE64" s="134">
        <f t="shared" ca="1" si="9"/>
        <v>-1546.822129396578</v>
      </c>
      <c r="BF64" s="134">
        <f t="shared" ca="1" si="9"/>
        <v>-1544.5951709761066</v>
      </c>
      <c r="BG64" s="134">
        <f t="shared" ca="1" si="9"/>
        <v>-1562.4396297941703</v>
      </c>
      <c r="BH64" s="134">
        <f t="shared" ca="1" si="9"/>
        <v>-1560.1984683546298</v>
      </c>
      <c r="BI64" s="134">
        <f t="shared" ca="1" si="9"/>
        <v>-1578.2273281623163</v>
      </c>
      <c r="BJ64" s="134">
        <f t="shared" ca="1" si="9"/>
        <v>-1575.97194236205</v>
      </c>
      <c r="BK64" s="134">
        <f t="shared" ca="1" si="9"/>
        <v>-1594.1872809710931</v>
      </c>
      <c r="BL64" s="134">
        <f t="shared" ca="1" si="9"/>
        <v>-1591.917651202627</v>
      </c>
      <c r="BM64" s="134">
        <f t="shared" ca="1" si="9"/>
        <v>-1610.3215725491145</v>
      </c>
      <c r="BN64" s="134">
        <f t="shared" ca="1" si="9"/>
        <v>-1608.0376809894774</v>
      </c>
      <c r="BO64" s="134">
        <f t="shared" ca="1" si="9"/>
        <v>0</v>
      </c>
      <c r="BP64" s="134">
        <f t="shared" ca="1" si="9"/>
        <v>0</v>
      </c>
      <c r="BQ64" s="134">
        <f t="shared" ca="1" si="9"/>
        <v>0</v>
      </c>
      <c r="BR64" s="134">
        <f t="shared" ca="1" si="9"/>
        <v>0</v>
      </c>
    </row>
    <row r="65" spans="1:16384" s="50" customFormat="1">
      <c r="B65" s="36"/>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row>
    <row r="66" spans="1:16384" s="142" customFormat="1">
      <c r="B66" s="143" t="s">
        <v>239</v>
      </c>
      <c r="C66" s="144">
        <f t="shared" ref="C66:U66" ca="1" si="10">C48</f>
        <v>141.06</v>
      </c>
      <c r="D66" s="144">
        <f t="shared" ca="1" si="10"/>
        <v>123.25526503769706</v>
      </c>
      <c r="E66" s="144">
        <f t="shared" ca="1" si="10"/>
        <v>123.25526503769706</v>
      </c>
      <c r="F66" s="144">
        <f t="shared" ca="1" si="10"/>
        <v>125.720370338451</v>
      </c>
      <c r="G66" s="144">
        <f t="shared" ca="1" si="10"/>
        <v>125.720370338451</v>
      </c>
      <c r="H66" s="144">
        <f t="shared" ca="1" si="10"/>
        <v>128.23477774522001</v>
      </c>
      <c r="I66" s="144">
        <f t="shared" ca="1" si="10"/>
        <v>128.23477774522001</v>
      </c>
      <c r="J66" s="144">
        <f t="shared" ca="1" si="10"/>
        <v>130.79947330012442</v>
      </c>
      <c r="K66" s="144">
        <f t="shared" ca="1" si="10"/>
        <v>130.79947330012442</v>
      </c>
      <c r="L66" s="144">
        <f t="shared" ca="1" si="10"/>
        <v>130.79947330012442</v>
      </c>
      <c r="M66" s="144">
        <f t="shared" ca="1" si="10"/>
        <v>132.97946452179315</v>
      </c>
      <c r="N66" s="144">
        <f t="shared" ca="1" si="10"/>
        <v>136.30395113483797</v>
      </c>
      <c r="O66" s="144">
        <f t="shared" ca="1" si="10"/>
        <v>139.7115499132089</v>
      </c>
      <c r="P66" s="144">
        <f t="shared" ca="1" si="10"/>
        <v>143.20433866103912</v>
      </c>
      <c r="Q66" s="144">
        <f t="shared" ca="1" si="10"/>
        <v>146.78444712756507</v>
      </c>
      <c r="R66" s="144">
        <f t="shared" ca="1" si="10"/>
        <v>150.45405830575419</v>
      </c>
      <c r="S66" s="144">
        <f t="shared" ca="1" si="10"/>
        <v>154.21540976339804</v>
      </c>
      <c r="T66" s="144">
        <f t="shared" ca="1" si="10"/>
        <v>158.07079500748299</v>
      </c>
      <c r="U66" s="144">
        <f t="shared" ca="1" si="10"/>
        <v>162.02256488267005</v>
      </c>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1"/>
      <c r="SD66" s="141"/>
      <c r="SE66" s="141"/>
      <c r="SF66" s="141"/>
      <c r="SG66" s="141"/>
      <c r="SH66" s="141"/>
      <c r="SI66" s="141"/>
      <c r="SJ66" s="141"/>
      <c r="SK66" s="141"/>
      <c r="SL66" s="141"/>
      <c r="SM66" s="141"/>
      <c r="SN66" s="141"/>
      <c r="SO66" s="141"/>
      <c r="SP66" s="141"/>
      <c r="SQ66" s="141"/>
      <c r="SR66" s="141"/>
      <c r="SS66" s="141"/>
      <c r="ST66" s="141"/>
      <c r="SU66" s="141"/>
      <c r="SV66" s="141"/>
      <c r="SW66" s="141"/>
      <c r="SX66" s="141"/>
      <c r="SY66" s="141"/>
      <c r="SZ66" s="141"/>
      <c r="TA66" s="141"/>
      <c r="TB66" s="141"/>
      <c r="TC66" s="141"/>
      <c r="TD66" s="141"/>
      <c r="TE66" s="141"/>
      <c r="TF66" s="141"/>
      <c r="TG66" s="141"/>
      <c r="TH66" s="141"/>
      <c r="TI66" s="141"/>
      <c r="TJ66" s="141"/>
      <c r="TK66" s="141"/>
      <c r="TL66" s="141"/>
      <c r="TM66" s="141"/>
      <c r="TN66" s="141"/>
      <c r="TO66" s="141"/>
      <c r="TP66" s="141"/>
      <c r="TQ66" s="141"/>
      <c r="TR66" s="141"/>
      <c r="TS66" s="141"/>
      <c r="TT66" s="141"/>
      <c r="TU66" s="141"/>
      <c r="TV66" s="141"/>
      <c r="TW66" s="141"/>
      <c r="TX66" s="141"/>
      <c r="TY66" s="141"/>
      <c r="TZ66" s="141"/>
      <c r="UA66" s="141"/>
      <c r="UB66" s="141"/>
      <c r="UC66" s="141"/>
      <c r="UD66" s="141"/>
      <c r="UE66" s="141"/>
      <c r="UF66" s="141"/>
      <c r="UG66" s="141"/>
      <c r="UH66" s="141"/>
      <c r="UI66" s="141"/>
      <c r="UJ66" s="141"/>
      <c r="UK66" s="141"/>
      <c r="UL66" s="141"/>
      <c r="UM66" s="141"/>
      <c r="UN66" s="141"/>
      <c r="UO66" s="141"/>
      <c r="UP66" s="141"/>
      <c r="UQ66" s="141"/>
      <c r="UR66" s="141"/>
      <c r="US66" s="141"/>
      <c r="UT66" s="141"/>
      <c r="UU66" s="141"/>
      <c r="UV66" s="141"/>
      <c r="UW66" s="141"/>
      <c r="UX66" s="141"/>
      <c r="UY66" s="141"/>
      <c r="UZ66" s="141"/>
      <c r="VA66" s="141"/>
      <c r="VB66" s="141"/>
      <c r="VC66" s="141"/>
      <c r="VD66" s="141"/>
      <c r="VE66" s="141"/>
      <c r="VF66" s="141"/>
      <c r="VG66" s="141"/>
      <c r="VH66" s="141"/>
      <c r="VI66" s="141"/>
      <c r="VJ66" s="141"/>
      <c r="VK66" s="141"/>
      <c r="VL66" s="141"/>
      <c r="VM66" s="141"/>
      <c r="VN66" s="141"/>
      <c r="VO66" s="141"/>
      <c r="VP66" s="141"/>
      <c r="VQ66" s="141"/>
      <c r="VR66" s="141"/>
      <c r="VS66" s="141"/>
      <c r="VT66" s="141"/>
      <c r="VU66" s="141"/>
      <c r="VV66" s="141"/>
      <c r="VW66" s="141"/>
      <c r="VX66" s="141"/>
      <c r="VY66" s="141"/>
      <c r="VZ66" s="141"/>
      <c r="WA66" s="141"/>
      <c r="WB66" s="141"/>
      <c r="WC66" s="141"/>
      <c r="WD66" s="141"/>
      <c r="WE66" s="141"/>
      <c r="WF66" s="141"/>
      <c r="WG66" s="141"/>
      <c r="WH66" s="141"/>
      <c r="WI66" s="141"/>
      <c r="WJ66" s="141"/>
      <c r="WK66" s="141"/>
      <c r="WL66" s="141"/>
      <c r="WM66" s="141"/>
      <c r="WN66" s="141"/>
      <c r="WO66" s="141"/>
      <c r="WP66" s="141"/>
      <c r="WQ66" s="141"/>
      <c r="WR66" s="141"/>
      <c r="WS66" s="141"/>
      <c r="WT66" s="141"/>
      <c r="WU66" s="141"/>
      <c r="WV66" s="141"/>
      <c r="WW66" s="141"/>
      <c r="WX66" s="141"/>
      <c r="WY66" s="141"/>
      <c r="WZ66" s="141"/>
      <c r="XA66" s="141"/>
      <c r="XB66" s="141"/>
      <c r="XC66" s="141"/>
      <c r="XD66" s="141"/>
      <c r="XE66" s="141"/>
      <c r="XF66" s="141"/>
      <c r="XG66" s="141"/>
      <c r="XH66" s="141"/>
      <c r="XI66" s="141"/>
      <c r="XJ66" s="141"/>
      <c r="XK66" s="141"/>
      <c r="XL66" s="141"/>
      <c r="XM66" s="141"/>
      <c r="XN66" s="141"/>
      <c r="XO66" s="141"/>
      <c r="XP66" s="141"/>
      <c r="XQ66" s="141"/>
      <c r="XR66" s="141"/>
      <c r="XS66" s="141"/>
      <c r="XT66" s="141"/>
      <c r="XU66" s="141"/>
      <c r="XV66" s="141"/>
      <c r="XW66" s="141"/>
      <c r="XX66" s="141"/>
      <c r="XY66" s="141"/>
      <c r="XZ66" s="141"/>
      <c r="YA66" s="141"/>
      <c r="YB66" s="141"/>
      <c r="YC66" s="141"/>
      <c r="YD66" s="141"/>
      <c r="YE66" s="141"/>
      <c r="YF66" s="141"/>
      <c r="YG66" s="141"/>
      <c r="YH66" s="141"/>
      <c r="YI66" s="141"/>
      <c r="YJ66" s="141"/>
      <c r="YK66" s="141"/>
      <c r="YL66" s="141"/>
      <c r="YM66" s="141"/>
      <c r="YN66" s="141"/>
      <c r="YO66" s="141"/>
      <c r="YP66" s="141"/>
      <c r="YQ66" s="141"/>
      <c r="YR66" s="141"/>
      <c r="YS66" s="141"/>
      <c r="YT66" s="141"/>
      <c r="YU66" s="141"/>
      <c r="YV66" s="141"/>
      <c r="YW66" s="141"/>
      <c r="YX66" s="141"/>
      <c r="YY66" s="141"/>
      <c r="YZ66" s="141"/>
      <c r="ZA66" s="141"/>
      <c r="ZB66" s="141"/>
      <c r="ZC66" s="141"/>
      <c r="ZD66" s="141"/>
      <c r="ZE66" s="141"/>
      <c r="ZF66" s="141"/>
      <c r="ZG66" s="141"/>
      <c r="ZH66" s="141"/>
      <c r="ZI66" s="141"/>
      <c r="ZJ66" s="141"/>
      <c r="ZK66" s="141"/>
      <c r="ZL66" s="141"/>
      <c r="ZM66" s="141"/>
      <c r="ZN66" s="141"/>
      <c r="ZO66" s="141"/>
      <c r="ZP66" s="141"/>
      <c r="ZQ66" s="141"/>
      <c r="ZR66" s="141"/>
      <c r="ZS66" s="141"/>
      <c r="ZT66" s="141"/>
      <c r="ZU66" s="141"/>
      <c r="ZV66" s="141"/>
      <c r="ZW66" s="141"/>
      <c r="ZX66" s="141"/>
      <c r="ZY66" s="141"/>
      <c r="ZZ66" s="141"/>
      <c r="AAA66" s="141"/>
      <c r="AAB66" s="141"/>
      <c r="AAC66" s="141"/>
      <c r="AAD66" s="141"/>
      <c r="AAE66" s="141"/>
      <c r="AAF66" s="141"/>
      <c r="AAG66" s="141"/>
      <c r="AAH66" s="141"/>
      <c r="AAI66" s="141"/>
      <c r="AAJ66" s="141"/>
      <c r="AAK66" s="141"/>
      <c r="AAL66" s="141"/>
      <c r="AAM66" s="141"/>
      <c r="AAN66" s="141"/>
      <c r="AAO66" s="141"/>
      <c r="AAP66" s="141"/>
      <c r="AAQ66" s="141"/>
      <c r="AAR66" s="141"/>
      <c r="AAS66" s="141"/>
      <c r="AAT66" s="141"/>
      <c r="AAU66" s="141"/>
      <c r="AAV66" s="141"/>
      <c r="AAW66" s="141"/>
      <c r="AAX66" s="141"/>
      <c r="AAY66" s="141"/>
      <c r="AAZ66" s="141"/>
      <c r="ABA66" s="141"/>
      <c r="ABB66" s="141"/>
      <c r="ABC66" s="141"/>
      <c r="ABD66" s="141"/>
      <c r="ABE66" s="141"/>
      <c r="ABF66" s="141"/>
      <c r="ABG66" s="141"/>
      <c r="ABH66" s="141"/>
      <c r="ABI66" s="141"/>
      <c r="ABJ66" s="141"/>
      <c r="ABK66" s="141"/>
      <c r="ABL66" s="141"/>
      <c r="ABM66" s="141"/>
      <c r="ABN66" s="141"/>
      <c r="ABO66" s="141"/>
      <c r="ABP66" s="141"/>
      <c r="ABQ66" s="141"/>
      <c r="ABR66" s="141"/>
      <c r="ABS66" s="141"/>
      <c r="ABT66" s="141"/>
      <c r="ABU66" s="141"/>
      <c r="ABV66" s="141"/>
      <c r="ABW66" s="141"/>
      <c r="ABX66" s="141"/>
      <c r="ABY66" s="141"/>
      <c r="ABZ66" s="141"/>
      <c r="ACA66" s="141"/>
      <c r="ACB66" s="141"/>
      <c r="ACC66" s="141"/>
      <c r="ACD66" s="141"/>
      <c r="ACE66" s="141"/>
      <c r="ACF66" s="141"/>
      <c r="ACG66" s="141"/>
      <c r="ACH66" s="141"/>
      <c r="ACI66" s="141"/>
      <c r="ACJ66" s="141"/>
      <c r="ACK66" s="141"/>
      <c r="ACL66" s="141"/>
      <c r="ACM66" s="141"/>
      <c r="ACN66" s="141"/>
      <c r="ACO66" s="141"/>
      <c r="ACP66" s="141"/>
      <c r="ACQ66" s="141"/>
      <c r="ACR66" s="141"/>
      <c r="ACS66" s="141"/>
      <c r="ACT66" s="141"/>
      <c r="ACU66" s="141"/>
      <c r="ACV66" s="141"/>
      <c r="ACW66" s="141"/>
      <c r="ACX66" s="141"/>
      <c r="ACY66" s="141"/>
      <c r="ACZ66" s="141"/>
      <c r="ADA66" s="141"/>
      <c r="ADB66" s="141"/>
      <c r="ADC66" s="141"/>
      <c r="ADD66" s="141"/>
      <c r="ADE66" s="141"/>
      <c r="ADF66" s="141"/>
      <c r="ADG66" s="141"/>
      <c r="ADH66" s="141"/>
      <c r="ADI66" s="141"/>
      <c r="ADJ66" s="141"/>
      <c r="ADK66" s="141"/>
      <c r="ADL66" s="141"/>
      <c r="ADM66" s="141"/>
      <c r="ADN66" s="141"/>
      <c r="ADO66" s="141"/>
      <c r="ADP66" s="141"/>
      <c r="ADQ66" s="141"/>
      <c r="ADR66" s="141"/>
      <c r="ADS66" s="141"/>
      <c r="ADT66" s="141"/>
      <c r="ADU66" s="141"/>
      <c r="ADV66" s="141"/>
      <c r="ADW66" s="141"/>
      <c r="ADX66" s="141"/>
      <c r="ADY66" s="141"/>
      <c r="ADZ66" s="141"/>
      <c r="AEA66" s="141"/>
      <c r="AEB66" s="141"/>
      <c r="AEC66" s="141"/>
      <c r="AED66" s="141"/>
      <c r="AEE66" s="141"/>
      <c r="AEF66" s="141"/>
      <c r="AEG66" s="141"/>
      <c r="AEH66" s="141"/>
      <c r="AEI66" s="141"/>
      <c r="AEJ66" s="141"/>
      <c r="AEK66" s="141"/>
      <c r="AEL66" s="141"/>
      <c r="AEM66" s="141"/>
      <c r="AEN66" s="141"/>
      <c r="AEO66" s="141"/>
      <c r="AEP66" s="141"/>
      <c r="AEQ66" s="141"/>
      <c r="AER66" s="141"/>
      <c r="AES66" s="141"/>
      <c r="AET66" s="141"/>
      <c r="AEU66" s="141"/>
      <c r="AEV66" s="141"/>
      <c r="AEW66" s="141"/>
      <c r="AEX66" s="141"/>
      <c r="AEY66" s="141"/>
      <c r="AEZ66" s="141"/>
      <c r="AFA66" s="141"/>
      <c r="AFB66" s="141"/>
      <c r="AFC66" s="141"/>
      <c r="AFD66" s="141"/>
      <c r="AFE66" s="141"/>
      <c r="AFF66" s="141"/>
      <c r="AFG66" s="141"/>
      <c r="AFH66" s="141"/>
      <c r="AFI66" s="141"/>
      <c r="AFJ66" s="141"/>
      <c r="AFK66" s="141"/>
      <c r="AFL66" s="141"/>
      <c r="AFM66" s="141"/>
      <c r="AFN66" s="141"/>
      <c r="AFO66" s="141"/>
      <c r="AFP66" s="141"/>
      <c r="AFQ66" s="141"/>
      <c r="AFR66" s="141"/>
      <c r="AFS66" s="141"/>
      <c r="AFT66" s="141"/>
      <c r="AFU66" s="141"/>
      <c r="AFV66" s="141"/>
      <c r="AFW66" s="141"/>
      <c r="AFX66" s="141"/>
      <c r="AFY66" s="141"/>
      <c r="AFZ66" s="141"/>
      <c r="AGA66" s="141"/>
      <c r="AGB66" s="141"/>
      <c r="AGC66" s="141"/>
      <c r="AGD66" s="141"/>
      <c r="AGE66" s="141"/>
      <c r="AGF66" s="141"/>
      <c r="AGG66" s="141"/>
      <c r="AGH66" s="141"/>
      <c r="AGI66" s="141"/>
      <c r="AGJ66" s="141"/>
      <c r="AGK66" s="141"/>
      <c r="AGL66" s="141"/>
      <c r="AGM66" s="141"/>
      <c r="AGN66" s="141"/>
      <c r="AGO66" s="141"/>
      <c r="AGP66" s="141"/>
      <c r="AGQ66" s="141"/>
      <c r="AGR66" s="141"/>
      <c r="AGS66" s="141"/>
      <c r="AGT66" s="141"/>
      <c r="AGU66" s="141"/>
      <c r="AGV66" s="141"/>
      <c r="AGW66" s="141"/>
      <c r="AGX66" s="141"/>
      <c r="AGY66" s="141"/>
      <c r="AGZ66" s="141"/>
      <c r="AHA66" s="141"/>
      <c r="AHB66" s="141"/>
      <c r="AHC66" s="141"/>
      <c r="AHD66" s="141"/>
      <c r="AHE66" s="141"/>
      <c r="AHF66" s="141"/>
      <c r="AHG66" s="141"/>
      <c r="AHH66" s="141"/>
      <c r="AHI66" s="141"/>
      <c r="AHJ66" s="141"/>
      <c r="AHK66" s="141"/>
      <c r="AHL66" s="141"/>
      <c r="AHM66" s="141"/>
      <c r="AHN66" s="141"/>
      <c r="AHO66" s="141"/>
      <c r="AHP66" s="141"/>
      <c r="AHQ66" s="141"/>
      <c r="AHR66" s="141"/>
      <c r="AHS66" s="141"/>
      <c r="AHT66" s="141"/>
      <c r="AHU66" s="141"/>
      <c r="AHV66" s="141"/>
      <c r="AHW66" s="141"/>
      <c r="AHX66" s="141"/>
      <c r="AHY66" s="141"/>
      <c r="AHZ66" s="141"/>
      <c r="AIA66" s="141"/>
      <c r="AIB66" s="141"/>
      <c r="AIC66" s="141"/>
      <c r="AID66" s="141"/>
      <c r="AIE66" s="141"/>
      <c r="AIF66" s="141"/>
      <c r="AIG66" s="141"/>
      <c r="AIH66" s="141"/>
      <c r="AII66" s="141"/>
      <c r="AIJ66" s="141"/>
      <c r="AIK66" s="141"/>
      <c r="AIL66" s="141"/>
      <c r="AIM66" s="141"/>
      <c r="AIN66" s="141"/>
      <c r="AIO66" s="141"/>
      <c r="AIP66" s="141"/>
      <c r="AIQ66" s="141"/>
      <c r="AIR66" s="141"/>
      <c r="AIS66" s="141"/>
      <c r="AIT66" s="141"/>
      <c r="AIU66" s="141"/>
      <c r="AIV66" s="141"/>
      <c r="AIW66" s="141"/>
      <c r="AIX66" s="141"/>
      <c r="AIY66" s="141"/>
      <c r="AIZ66" s="141"/>
      <c r="AJA66" s="141"/>
      <c r="AJB66" s="141"/>
      <c r="AJC66" s="141"/>
      <c r="AJD66" s="141"/>
      <c r="AJE66" s="141"/>
      <c r="AJF66" s="141"/>
      <c r="AJG66" s="141"/>
      <c r="AJH66" s="141"/>
      <c r="AJI66" s="141"/>
      <c r="AJJ66" s="141"/>
      <c r="AJK66" s="141"/>
      <c r="AJL66" s="141"/>
      <c r="AJM66" s="141"/>
      <c r="AJN66" s="141"/>
      <c r="AJO66" s="141"/>
      <c r="AJP66" s="141"/>
      <c r="AJQ66" s="141"/>
      <c r="AJR66" s="141"/>
      <c r="AJS66" s="141"/>
      <c r="AJT66" s="141"/>
      <c r="AJU66" s="141"/>
      <c r="AJV66" s="141"/>
      <c r="AJW66" s="141"/>
      <c r="AJX66" s="141"/>
      <c r="AJY66" s="141"/>
      <c r="AJZ66" s="141"/>
      <c r="AKA66" s="141"/>
      <c r="AKB66" s="141"/>
      <c r="AKC66" s="141"/>
      <c r="AKD66" s="141"/>
      <c r="AKE66" s="141"/>
      <c r="AKF66" s="141"/>
      <c r="AKG66" s="141"/>
      <c r="AKH66" s="141"/>
      <c r="AKI66" s="141"/>
      <c r="AKJ66" s="141"/>
      <c r="AKK66" s="141"/>
      <c r="AKL66" s="141"/>
      <c r="AKM66" s="141"/>
      <c r="AKN66" s="141"/>
      <c r="AKO66" s="141"/>
      <c r="AKP66" s="141"/>
      <c r="AKQ66" s="141"/>
      <c r="AKR66" s="141"/>
      <c r="AKS66" s="141"/>
      <c r="AKT66" s="141"/>
      <c r="AKU66" s="141"/>
      <c r="AKV66" s="141"/>
      <c r="AKW66" s="141"/>
      <c r="AKX66" s="141"/>
      <c r="AKY66" s="141"/>
      <c r="AKZ66" s="141"/>
      <c r="ALA66" s="141"/>
      <c r="ALB66" s="141"/>
      <c r="ALC66" s="141"/>
      <c r="ALD66" s="141"/>
      <c r="ALE66" s="141"/>
      <c r="ALF66" s="141"/>
      <c r="ALG66" s="141"/>
      <c r="ALH66" s="141"/>
      <c r="ALI66" s="141"/>
      <c r="ALJ66" s="141"/>
      <c r="ALK66" s="141"/>
      <c r="ALL66" s="141"/>
      <c r="ALM66" s="141"/>
      <c r="ALN66" s="141"/>
      <c r="ALO66" s="141"/>
      <c r="ALP66" s="141"/>
      <c r="ALQ66" s="141"/>
      <c r="ALR66" s="141"/>
      <c r="ALS66" s="141"/>
      <c r="ALT66" s="141"/>
      <c r="ALU66" s="141"/>
      <c r="ALV66" s="141"/>
      <c r="ALW66" s="141"/>
      <c r="ALX66" s="141"/>
      <c r="ALY66" s="141"/>
      <c r="ALZ66" s="141"/>
      <c r="AMA66" s="141"/>
      <c r="AMB66" s="141"/>
      <c r="AMC66" s="141"/>
      <c r="AMD66" s="141"/>
      <c r="AME66" s="141"/>
      <c r="AMF66" s="141"/>
      <c r="AMG66" s="141"/>
      <c r="AMH66" s="141"/>
      <c r="AMI66" s="141"/>
      <c r="AMJ66" s="141"/>
      <c r="AMK66" s="141"/>
      <c r="AML66" s="141"/>
      <c r="AMM66" s="141"/>
      <c r="AMN66" s="141"/>
      <c r="AMO66" s="141"/>
      <c r="AMP66" s="141"/>
      <c r="AMQ66" s="141"/>
      <c r="AMR66" s="141"/>
      <c r="AMS66" s="141"/>
      <c r="AMT66" s="141"/>
      <c r="AMU66" s="141"/>
      <c r="AMV66" s="141"/>
      <c r="AMW66" s="141"/>
      <c r="AMX66" s="141"/>
      <c r="AMY66" s="141"/>
      <c r="AMZ66" s="141"/>
      <c r="ANA66" s="141"/>
      <c r="ANB66" s="141"/>
      <c r="ANC66" s="141"/>
      <c r="AND66" s="141"/>
      <c r="ANE66" s="141"/>
      <c r="ANF66" s="141"/>
      <c r="ANG66" s="141"/>
      <c r="ANH66" s="141"/>
      <c r="ANI66" s="141"/>
      <c r="ANJ66" s="141"/>
      <c r="ANK66" s="141"/>
      <c r="ANL66" s="141"/>
      <c r="ANM66" s="141"/>
      <c r="ANN66" s="141"/>
      <c r="ANO66" s="141"/>
      <c r="ANP66" s="141"/>
      <c r="ANQ66" s="141"/>
      <c r="ANR66" s="141"/>
      <c r="ANS66" s="141"/>
      <c r="ANT66" s="141"/>
      <c r="ANU66" s="141"/>
      <c r="ANV66" s="141"/>
      <c r="ANW66" s="141"/>
      <c r="ANX66" s="141"/>
      <c r="ANY66" s="141"/>
      <c r="ANZ66" s="141"/>
      <c r="AOA66" s="141"/>
      <c r="AOB66" s="141"/>
      <c r="AOC66" s="141"/>
      <c r="AOD66" s="141"/>
      <c r="AOE66" s="141"/>
      <c r="AOF66" s="141"/>
      <c r="AOG66" s="141"/>
      <c r="AOH66" s="141"/>
      <c r="AOI66" s="141"/>
      <c r="AOJ66" s="141"/>
      <c r="AOK66" s="141"/>
      <c r="AOL66" s="141"/>
      <c r="AOM66" s="141"/>
      <c r="AON66" s="141"/>
      <c r="AOO66" s="141"/>
      <c r="AOP66" s="141"/>
      <c r="AOQ66" s="141"/>
      <c r="AOR66" s="141"/>
      <c r="AOS66" s="141"/>
      <c r="AOT66" s="141"/>
      <c r="AOU66" s="141"/>
      <c r="AOV66" s="141"/>
      <c r="AOW66" s="141"/>
      <c r="AOX66" s="141"/>
      <c r="AOY66" s="141"/>
      <c r="AOZ66" s="141"/>
      <c r="APA66" s="141"/>
      <c r="APB66" s="141"/>
      <c r="APC66" s="141"/>
      <c r="APD66" s="141"/>
      <c r="APE66" s="141"/>
      <c r="APF66" s="141"/>
      <c r="APG66" s="141"/>
      <c r="APH66" s="141"/>
      <c r="API66" s="141"/>
      <c r="APJ66" s="141"/>
      <c r="APK66" s="141"/>
      <c r="APL66" s="141"/>
      <c r="APM66" s="141"/>
      <c r="APN66" s="141"/>
      <c r="APO66" s="141"/>
      <c r="APP66" s="141"/>
      <c r="APQ66" s="141"/>
      <c r="APR66" s="141"/>
      <c r="APS66" s="141"/>
      <c r="APT66" s="141"/>
      <c r="APU66" s="141"/>
      <c r="APV66" s="141"/>
      <c r="APW66" s="141"/>
      <c r="APX66" s="141"/>
      <c r="APY66" s="141"/>
      <c r="APZ66" s="141"/>
      <c r="AQA66" s="141"/>
      <c r="AQB66" s="141"/>
      <c r="AQC66" s="141"/>
      <c r="AQD66" s="141"/>
      <c r="AQE66" s="141"/>
      <c r="AQF66" s="141"/>
      <c r="AQG66" s="141"/>
      <c r="AQH66" s="141"/>
      <c r="AQI66" s="141"/>
      <c r="AQJ66" s="141"/>
      <c r="AQK66" s="141"/>
      <c r="AQL66" s="141"/>
      <c r="AQM66" s="141"/>
      <c r="AQN66" s="141"/>
      <c r="AQO66" s="141"/>
      <c r="AQP66" s="141"/>
      <c r="AQQ66" s="141"/>
      <c r="AQR66" s="141"/>
      <c r="AQS66" s="141"/>
      <c r="AQT66" s="141"/>
      <c r="AQU66" s="141"/>
      <c r="AQV66" s="141"/>
      <c r="AQW66" s="141"/>
      <c r="AQX66" s="141"/>
      <c r="AQY66" s="141"/>
      <c r="AQZ66" s="141"/>
      <c r="ARA66" s="141"/>
      <c r="ARB66" s="141"/>
      <c r="ARC66" s="141"/>
      <c r="ARD66" s="141"/>
      <c r="ARE66" s="141"/>
      <c r="ARF66" s="141"/>
      <c r="ARG66" s="141"/>
      <c r="ARH66" s="141"/>
      <c r="ARI66" s="141"/>
      <c r="ARJ66" s="141"/>
      <c r="ARK66" s="141"/>
      <c r="ARL66" s="141"/>
      <c r="ARM66" s="141"/>
      <c r="ARN66" s="141"/>
      <c r="ARO66" s="141"/>
      <c r="ARP66" s="141"/>
      <c r="ARQ66" s="141"/>
      <c r="ARR66" s="141"/>
      <c r="ARS66" s="141"/>
      <c r="ART66" s="141"/>
      <c r="ARU66" s="141"/>
      <c r="ARV66" s="141"/>
      <c r="ARW66" s="141"/>
      <c r="ARX66" s="141"/>
      <c r="ARY66" s="141"/>
      <c r="ARZ66" s="141"/>
      <c r="ASA66" s="141"/>
      <c r="ASB66" s="141"/>
      <c r="ASC66" s="141"/>
      <c r="ASD66" s="141"/>
      <c r="ASE66" s="141"/>
      <c r="ASF66" s="141"/>
      <c r="ASG66" s="141"/>
      <c r="ASH66" s="141"/>
      <c r="ASI66" s="141"/>
      <c r="ASJ66" s="141"/>
      <c r="ASK66" s="141"/>
      <c r="ASL66" s="141"/>
      <c r="ASM66" s="141"/>
      <c r="ASN66" s="141"/>
      <c r="ASO66" s="141"/>
      <c r="ASP66" s="141"/>
      <c r="ASQ66" s="141"/>
      <c r="ASR66" s="141"/>
      <c r="ASS66" s="141"/>
      <c r="AST66" s="141"/>
      <c r="ASU66" s="141"/>
      <c r="ASV66" s="141"/>
      <c r="ASW66" s="141"/>
      <c r="ASX66" s="141"/>
      <c r="ASY66" s="141"/>
      <c r="ASZ66" s="141"/>
      <c r="ATA66" s="141"/>
      <c r="ATB66" s="141"/>
      <c r="ATC66" s="141"/>
      <c r="ATD66" s="141"/>
      <c r="ATE66" s="141"/>
      <c r="ATF66" s="141"/>
      <c r="ATG66" s="141"/>
      <c r="ATH66" s="141"/>
      <c r="ATI66" s="141"/>
      <c r="ATJ66" s="141"/>
      <c r="ATK66" s="141"/>
      <c r="ATL66" s="141"/>
      <c r="ATM66" s="141"/>
      <c r="ATN66" s="141"/>
      <c r="ATO66" s="141"/>
      <c r="ATP66" s="141"/>
      <c r="ATQ66" s="141"/>
      <c r="ATR66" s="141"/>
      <c r="ATS66" s="141"/>
      <c r="ATT66" s="141"/>
      <c r="ATU66" s="141"/>
      <c r="ATV66" s="141"/>
      <c r="ATW66" s="141"/>
      <c r="ATX66" s="141"/>
      <c r="ATY66" s="141"/>
      <c r="ATZ66" s="141"/>
      <c r="AUA66" s="141"/>
      <c r="AUB66" s="141"/>
      <c r="AUC66" s="141"/>
      <c r="AUD66" s="141"/>
      <c r="AUE66" s="141"/>
      <c r="AUF66" s="141"/>
      <c r="AUG66" s="141"/>
      <c r="AUH66" s="141"/>
      <c r="AUI66" s="141"/>
      <c r="AUJ66" s="141"/>
      <c r="AUK66" s="141"/>
      <c r="AUL66" s="141"/>
      <c r="AUM66" s="141"/>
      <c r="AUN66" s="141"/>
      <c r="AUO66" s="141"/>
      <c r="AUP66" s="141"/>
      <c r="AUQ66" s="141"/>
      <c r="AUR66" s="141"/>
      <c r="AUS66" s="141"/>
      <c r="AUT66" s="141"/>
      <c r="AUU66" s="141"/>
      <c r="AUV66" s="141"/>
      <c r="AUW66" s="141"/>
      <c r="AUX66" s="141"/>
      <c r="AUY66" s="141"/>
      <c r="AUZ66" s="141"/>
      <c r="AVA66" s="141"/>
      <c r="AVB66" s="141"/>
      <c r="AVC66" s="141"/>
      <c r="AVD66" s="141"/>
      <c r="AVE66" s="141"/>
      <c r="AVF66" s="141"/>
      <c r="AVG66" s="141"/>
      <c r="AVH66" s="141"/>
      <c r="AVI66" s="141"/>
      <c r="AVJ66" s="141"/>
      <c r="AVK66" s="141"/>
      <c r="AVL66" s="141"/>
      <c r="AVM66" s="141"/>
      <c r="AVN66" s="141"/>
      <c r="AVO66" s="141"/>
      <c r="AVP66" s="141"/>
      <c r="AVQ66" s="141"/>
      <c r="AVR66" s="141"/>
      <c r="AVS66" s="141"/>
      <c r="AVT66" s="141"/>
      <c r="AVU66" s="141"/>
      <c r="AVV66" s="141"/>
      <c r="AVW66" s="141"/>
      <c r="AVX66" s="141"/>
      <c r="AVY66" s="141"/>
      <c r="AVZ66" s="141"/>
      <c r="AWA66" s="141"/>
      <c r="AWB66" s="141"/>
      <c r="AWC66" s="141"/>
      <c r="AWD66" s="141"/>
      <c r="AWE66" s="141"/>
      <c r="AWF66" s="141"/>
      <c r="AWG66" s="141"/>
      <c r="AWH66" s="141"/>
      <c r="AWI66" s="141"/>
      <c r="AWJ66" s="141"/>
      <c r="AWK66" s="141"/>
      <c r="AWL66" s="141"/>
      <c r="AWM66" s="141"/>
      <c r="AWN66" s="141"/>
      <c r="AWO66" s="141"/>
      <c r="AWP66" s="141"/>
      <c r="AWQ66" s="141"/>
      <c r="AWR66" s="141"/>
      <c r="AWS66" s="141"/>
      <c r="AWT66" s="141"/>
      <c r="AWU66" s="141"/>
      <c r="AWV66" s="141"/>
      <c r="AWW66" s="141"/>
      <c r="AWX66" s="141"/>
      <c r="AWY66" s="141"/>
      <c r="AWZ66" s="141"/>
      <c r="AXA66" s="141"/>
      <c r="AXB66" s="141"/>
      <c r="AXC66" s="141"/>
      <c r="AXD66" s="141"/>
      <c r="AXE66" s="141"/>
      <c r="AXF66" s="141"/>
      <c r="AXG66" s="141"/>
      <c r="AXH66" s="141"/>
      <c r="AXI66" s="141"/>
      <c r="AXJ66" s="141"/>
      <c r="AXK66" s="141"/>
      <c r="AXL66" s="141"/>
      <c r="AXM66" s="141"/>
      <c r="AXN66" s="141"/>
      <c r="AXO66" s="141"/>
      <c r="AXP66" s="141"/>
      <c r="AXQ66" s="141"/>
      <c r="AXR66" s="141"/>
      <c r="AXS66" s="141"/>
      <c r="AXT66" s="141"/>
      <c r="AXU66" s="141"/>
      <c r="AXV66" s="141"/>
      <c r="AXW66" s="141"/>
      <c r="AXX66" s="141"/>
      <c r="AXY66" s="141"/>
      <c r="AXZ66" s="141"/>
      <c r="AYA66" s="141"/>
      <c r="AYB66" s="141"/>
      <c r="AYC66" s="141"/>
      <c r="AYD66" s="141"/>
      <c r="AYE66" s="141"/>
      <c r="AYF66" s="141"/>
      <c r="AYG66" s="141"/>
      <c r="AYH66" s="141"/>
      <c r="AYI66" s="141"/>
      <c r="AYJ66" s="141"/>
      <c r="AYK66" s="141"/>
      <c r="AYL66" s="141"/>
      <c r="AYM66" s="141"/>
      <c r="AYN66" s="141"/>
      <c r="AYO66" s="141"/>
      <c r="AYP66" s="141"/>
      <c r="AYQ66" s="141"/>
      <c r="AYR66" s="141"/>
      <c r="AYS66" s="141"/>
      <c r="AYT66" s="141"/>
      <c r="AYU66" s="141"/>
      <c r="AYV66" s="141"/>
      <c r="AYW66" s="141"/>
      <c r="AYX66" s="141"/>
      <c r="AYY66" s="141"/>
      <c r="AYZ66" s="141"/>
      <c r="AZA66" s="141"/>
      <c r="AZB66" s="141"/>
      <c r="AZC66" s="141"/>
      <c r="AZD66" s="141"/>
      <c r="AZE66" s="141"/>
      <c r="AZF66" s="141"/>
      <c r="AZG66" s="141"/>
      <c r="AZH66" s="141"/>
      <c r="AZI66" s="141"/>
      <c r="AZJ66" s="141"/>
      <c r="AZK66" s="141"/>
      <c r="AZL66" s="141"/>
      <c r="AZM66" s="141"/>
      <c r="AZN66" s="141"/>
      <c r="AZO66" s="141"/>
      <c r="AZP66" s="141"/>
      <c r="AZQ66" s="141"/>
      <c r="AZR66" s="141"/>
      <c r="AZS66" s="141"/>
      <c r="AZT66" s="141"/>
      <c r="AZU66" s="141"/>
      <c r="AZV66" s="141"/>
      <c r="AZW66" s="141"/>
      <c r="AZX66" s="141"/>
      <c r="AZY66" s="141"/>
      <c r="AZZ66" s="141"/>
      <c r="BAA66" s="141"/>
      <c r="BAB66" s="141"/>
      <c r="BAC66" s="141"/>
      <c r="BAD66" s="141"/>
      <c r="BAE66" s="141"/>
      <c r="BAF66" s="141"/>
      <c r="BAG66" s="141"/>
      <c r="BAH66" s="141"/>
      <c r="BAI66" s="141"/>
      <c r="BAJ66" s="141"/>
      <c r="BAK66" s="141"/>
      <c r="BAL66" s="141"/>
      <c r="BAM66" s="141"/>
      <c r="BAN66" s="141"/>
      <c r="BAO66" s="141"/>
      <c r="BAP66" s="141"/>
      <c r="BAQ66" s="141"/>
      <c r="BAR66" s="141"/>
      <c r="BAS66" s="141"/>
      <c r="BAT66" s="141"/>
      <c r="BAU66" s="141"/>
      <c r="BAV66" s="141"/>
      <c r="BAW66" s="141"/>
      <c r="BAX66" s="141"/>
      <c r="BAY66" s="141"/>
      <c r="BAZ66" s="141"/>
      <c r="BBA66" s="141"/>
      <c r="BBB66" s="141"/>
      <c r="BBC66" s="141"/>
      <c r="BBD66" s="141"/>
      <c r="BBE66" s="141"/>
      <c r="BBF66" s="141"/>
      <c r="BBG66" s="141"/>
      <c r="BBH66" s="141"/>
      <c r="BBI66" s="141"/>
      <c r="BBJ66" s="141"/>
      <c r="BBK66" s="141"/>
      <c r="BBL66" s="141"/>
      <c r="BBM66" s="141"/>
      <c r="BBN66" s="141"/>
      <c r="BBO66" s="141"/>
      <c r="BBP66" s="141"/>
      <c r="BBQ66" s="141"/>
      <c r="BBR66" s="141"/>
      <c r="BBS66" s="141"/>
      <c r="BBT66" s="141"/>
      <c r="BBU66" s="141"/>
      <c r="BBV66" s="141"/>
      <c r="BBW66" s="141"/>
      <c r="BBX66" s="141"/>
      <c r="BBY66" s="141"/>
      <c r="BBZ66" s="141"/>
      <c r="BCA66" s="141"/>
      <c r="BCB66" s="141"/>
      <c r="BCC66" s="141"/>
      <c r="BCD66" s="141"/>
      <c r="BCE66" s="141"/>
      <c r="BCF66" s="141"/>
      <c r="BCG66" s="141"/>
      <c r="BCH66" s="141"/>
      <c r="BCI66" s="141"/>
      <c r="BCJ66" s="141"/>
      <c r="BCK66" s="141"/>
      <c r="BCL66" s="141"/>
      <c r="BCM66" s="141"/>
      <c r="BCN66" s="141"/>
      <c r="BCO66" s="141"/>
      <c r="BCP66" s="141"/>
      <c r="BCQ66" s="141"/>
      <c r="BCR66" s="141"/>
      <c r="BCS66" s="141"/>
      <c r="BCT66" s="141"/>
      <c r="BCU66" s="141"/>
      <c r="BCV66" s="141"/>
      <c r="BCW66" s="141"/>
      <c r="BCX66" s="141"/>
      <c r="BCY66" s="141"/>
      <c r="BCZ66" s="141"/>
      <c r="BDA66" s="141"/>
      <c r="BDB66" s="141"/>
      <c r="BDC66" s="141"/>
      <c r="BDD66" s="141"/>
      <c r="BDE66" s="141"/>
      <c r="BDF66" s="141"/>
      <c r="BDG66" s="141"/>
      <c r="BDH66" s="141"/>
      <c r="BDI66" s="141"/>
      <c r="BDJ66" s="141"/>
      <c r="BDK66" s="141"/>
      <c r="BDL66" s="141"/>
      <c r="BDM66" s="141"/>
      <c r="BDN66" s="141"/>
      <c r="BDO66" s="141"/>
      <c r="BDP66" s="141"/>
      <c r="BDQ66" s="141"/>
      <c r="BDR66" s="141"/>
      <c r="BDS66" s="141"/>
      <c r="BDT66" s="141"/>
      <c r="BDU66" s="141"/>
      <c r="BDV66" s="141"/>
      <c r="BDW66" s="141"/>
      <c r="BDX66" s="141"/>
      <c r="BDY66" s="141"/>
      <c r="BDZ66" s="141"/>
      <c r="BEA66" s="141"/>
      <c r="BEB66" s="141"/>
      <c r="BEC66" s="141"/>
      <c r="BED66" s="141"/>
      <c r="BEE66" s="141"/>
      <c r="BEF66" s="141"/>
      <c r="BEG66" s="141"/>
      <c r="BEH66" s="141"/>
      <c r="BEI66" s="141"/>
      <c r="BEJ66" s="141"/>
      <c r="BEK66" s="141"/>
      <c r="BEL66" s="141"/>
      <c r="BEM66" s="141"/>
      <c r="BEN66" s="141"/>
      <c r="BEO66" s="141"/>
      <c r="BEP66" s="141"/>
      <c r="BEQ66" s="141"/>
      <c r="BER66" s="141"/>
      <c r="BES66" s="141"/>
      <c r="BET66" s="141"/>
      <c r="BEU66" s="141"/>
      <c r="BEV66" s="141"/>
      <c r="BEW66" s="141"/>
      <c r="BEX66" s="141"/>
      <c r="BEY66" s="141"/>
      <c r="BEZ66" s="141"/>
      <c r="BFA66" s="141"/>
      <c r="BFB66" s="141"/>
      <c r="BFC66" s="141"/>
      <c r="BFD66" s="141"/>
      <c r="BFE66" s="141"/>
      <c r="BFF66" s="141"/>
      <c r="BFG66" s="141"/>
      <c r="BFH66" s="141"/>
      <c r="BFI66" s="141"/>
      <c r="BFJ66" s="141"/>
      <c r="BFK66" s="141"/>
      <c r="BFL66" s="141"/>
      <c r="BFM66" s="141"/>
      <c r="BFN66" s="141"/>
      <c r="BFO66" s="141"/>
      <c r="BFP66" s="141"/>
      <c r="BFQ66" s="141"/>
      <c r="BFR66" s="141"/>
      <c r="BFS66" s="141"/>
      <c r="BFT66" s="141"/>
      <c r="BFU66" s="141"/>
      <c r="BFV66" s="141"/>
      <c r="BFW66" s="141"/>
      <c r="BFX66" s="141"/>
      <c r="BFY66" s="141"/>
      <c r="BFZ66" s="141"/>
      <c r="BGA66" s="141"/>
      <c r="BGB66" s="141"/>
      <c r="BGC66" s="141"/>
      <c r="BGD66" s="141"/>
      <c r="BGE66" s="141"/>
      <c r="BGF66" s="141"/>
      <c r="BGG66" s="141"/>
      <c r="BGH66" s="141"/>
      <c r="BGI66" s="141"/>
      <c r="BGJ66" s="141"/>
      <c r="BGK66" s="141"/>
      <c r="BGL66" s="141"/>
      <c r="BGM66" s="141"/>
      <c r="BGN66" s="141"/>
      <c r="BGO66" s="141"/>
      <c r="BGP66" s="141"/>
      <c r="BGQ66" s="141"/>
      <c r="BGR66" s="141"/>
      <c r="BGS66" s="141"/>
      <c r="BGT66" s="141"/>
      <c r="BGU66" s="141"/>
      <c r="BGV66" s="141"/>
      <c r="BGW66" s="141"/>
      <c r="BGX66" s="141"/>
      <c r="BGY66" s="141"/>
      <c r="BGZ66" s="141"/>
      <c r="BHA66" s="141"/>
      <c r="BHB66" s="141"/>
      <c r="BHC66" s="141"/>
      <c r="BHD66" s="141"/>
      <c r="BHE66" s="141"/>
      <c r="BHF66" s="141"/>
      <c r="BHG66" s="141"/>
      <c r="BHH66" s="141"/>
      <c r="BHI66" s="141"/>
      <c r="BHJ66" s="141"/>
      <c r="BHK66" s="141"/>
      <c r="BHL66" s="141"/>
      <c r="BHM66" s="141"/>
      <c r="BHN66" s="141"/>
      <c r="BHO66" s="141"/>
      <c r="BHP66" s="141"/>
      <c r="BHQ66" s="141"/>
      <c r="BHR66" s="141"/>
      <c r="BHS66" s="141"/>
      <c r="BHT66" s="141"/>
      <c r="BHU66" s="141"/>
      <c r="BHV66" s="141"/>
      <c r="BHW66" s="141"/>
      <c r="BHX66" s="141"/>
      <c r="BHY66" s="141"/>
      <c r="BHZ66" s="141"/>
      <c r="BIA66" s="141"/>
      <c r="BIB66" s="141"/>
      <c r="BIC66" s="141"/>
      <c r="BID66" s="141"/>
      <c r="BIE66" s="141"/>
      <c r="BIF66" s="141"/>
      <c r="BIG66" s="141"/>
      <c r="BIH66" s="141"/>
      <c r="BII66" s="141"/>
      <c r="BIJ66" s="141"/>
      <c r="BIK66" s="141"/>
      <c r="BIL66" s="141"/>
      <c r="BIM66" s="141"/>
      <c r="BIN66" s="141"/>
      <c r="BIO66" s="141"/>
      <c r="BIP66" s="141"/>
      <c r="BIQ66" s="141"/>
      <c r="BIR66" s="141"/>
      <c r="BIS66" s="141"/>
      <c r="BIT66" s="141"/>
      <c r="BIU66" s="141"/>
      <c r="BIV66" s="141"/>
      <c r="BIW66" s="141"/>
      <c r="BIX66" s="141"/>
      <c r="BIY66" s="141"/>
      <c r="BIZ66" s="141"/>
      <c r="BJA66" s="141"/>
      <c r="BJB66" s="141"/>
      <c r="BJC66" s="141"/>
      <c r="BJD66" s="141"/>
      <c r="BJE66" s="141"/>
      <c r="BJF66" s="141"/>
      <c r="BJG66" s="141"/>
      <c r="BJH66" s="141"/>
      <c r="BJI66" s="141"/>
      <c r="BJJ66" s="141"/>
      <c r="BJK66" s="141"/>
      <c r="BJL66" s="141"/>
      <c r="BJM66" s="141"/>
      <c r="BJN66" s="141"/>
      <c r="BJO66" s="141"/>
      <c r="BJP66" s="141"/>
      <c r="BJQ66" s="141"/>
      <c r="BJR66" s="141"/>
      <c r="BJS66" s="141"/>
      <c r="BJT66" s="141"/>
      <c r="BJU66" s="141"/>
      <c r="BJV66" s="141"/>
      <c r="BJW66" s="141"/>
      <c r="BJX66" s="141"/>
      <c r="BJY66" s="141"/>
      <c r="BJZ66" s="141"/>
      <c r="BKA66" s="141"/>
      <c r="BKB66" s="141"/>
      <c r="BKC66" s="141"/>
      <c r="BKD66" s="141"/>
      <c r="BKE66" s="141"/>
      <c r="BKF66" s="141"/>
      <c r="BKG66" s="141"/>
      <c r="BKH66" s="141"/>
      <c r="BKI66" s="141"/>
      <c r="BKJ66" s="141"/>
      <c r="BKK66" s="141"/>
      <c r="BKL66" s="141"/>
      <c r="BKM66" s="141"/>
      <c r="BKN66" s="141"/>
      <c r="BKO66" s="141"/>
      <c r="BKP66" s="141"/>
      <c r="BKQ66" s="141"/>
      <c r="BKR66" s="141"/>
      <c r="BKS66" s="141"/>
      <c r="BKT66" s="141"/>
      <c r="BKU66" s="141"/>
      <c r="BKV66" s="141"/>
      <c r="BKW66" s="141"/>
      <c r="BKX66" s="141"/>
      <c r="BKY66" s="141"/>
      <c r="BKZ66" s="141"/>
      <c r="BLA66" s="141"/>
      <c r="BLB66" s="141"/>
      <c r="BLC66" s="141"/>
      <c r="BLD66" s="141"/>
      <c r="BLE66" s="141"/>
      <c r="BLF66" s="141"/>
      <c r="BLG66" s="141"/>
      <c r="BLH66" s="141"/>
      <c r="BLI66" s="141"/>
      <c r="BLJ66" s="141"/>
      <c r="BLK66" s="141"/>
      <c r="BLL66" s="141"/>
      <c r="BLM66" s="141"/>
      <c r="BLN66" s="141"/>
      <c r="BLO66" s="141"/>
      <c r="BLP66" s="141"/>
      <c r="BLQ66" s="141"/>
      <c r="BLR66" s="141"/>
      <c r="BLS66" s="141"/>
      <c r="BLT66" s="141"/>
      <c r="BLU66" s="141"/>
      <c r="BLV66" s="141"/>
      <c r="BLW66" s="141"/>
      <c r="BLX66" s="141"/>
      <c r="BLY66" s="141"/>
      <c r="BLZ66" s="141"/>
      <c r="BMA66" s="141"/>
      <c r="BMB66" s="141"/>
      <c r="BMC66" s="141"/>
      <c r="BMD66" s="141"/>
      <c r="BME66" s="141"/>
      <c r="BMF66" s="141"/>
      <c r="BMG66" s="141"/>
      <c r="BMH66" s="141"/>
      <c r="BMI66" s="141"/>
      <c r="BMJ66" s="141"/>
      <c r="BMK66" s="141"/>
      <c r="BML66" s="141"/>
      <c r="BMM66" s="141"/>
      <c r="BMN66" s="141"/>
      <c r="BMO66" s="141"/>
      <c r="BMP66" s="141"/>
      <c r="BMQ66" s="141"/>
      <c r="BMR66" s="141"/>
      <c r="BMS66" s="141"/>
      <c r="BMT66" s="141"/>
      <c r="BMU66" s="141"/>
      <c r="BMV66" s="141"/>
      <c r="BMW66" s="141"/>
      <c r="BMX66" s="141"/>
      <c r="BMY66" s="141"/>
      <c r="BMZ66" s="141"/>
      <c r="BNA66" s="141"/>
      <c r="BNB66" s="141"/>
      <c r="BNC66" s="141"/>
      <c r="BND66" s="141"/>
      <c r="BNE66" s="141"/>
      <c r="BNF66" s="141"/>
      <c r="BNG66" s="141"/>
      <c r="BNH66" s="141"/>
      <c r="BNI66" s="141"/>
      <c r="BNJ66" s="141"/>
      <c r="BNK66" s="141"/>
      <c r="BNL66" s="141"/>
      <c r="BNM66" s="141"/>
      <c r="BNN66" s="141"/>
      <c r="BNO66" s="141"/>
      <c r="BNP66" s="141"/>
      <c r="BNQ66" s="141"/>
      <c r="BNR66" s="141"/>
      <c r="BNS66" s="141"/>
      <c r="BNT66" s="141"/>
      <c r="BNU66" s="141"/>
      <c r="BNV66" s="141"/>
      <c r="BNW66" s="141"/>
      <c r="BNX66" s="141"/>
      <c r="BNY66" s="141"/>
      <c r="BNZ66" s="141"/>
      <c r="BOA66" s="141"/>
      <c r="BOB66" s="141"/>
      <c r="BOC66" s="141"/>
      <c r="BOD66" s="141"/>
      <c r="BOE66" s="141"/>
      <c r="BOF66" s="141"/>
      <c r="BOG66" s="141"/>
      <c r="BOH66" s="141"/>
      <c r="BOI66" s="141"/>
      <c r="BOJ66" s="141"/>
      <c r="BOK66" s="141"/>
      <c r="BOL66" s="141"/>
      <c r="BOM66" s="141"/>
      <c r="BON66" s="141"/>
      <c r="BOO66" s="141"/>
      <c r="BOP66" s="141"/>
      <c r="BOQ66" s="141"/>
      <c r="BOR66" s="141"/>
      <c r="BOS66" s="141"/>
      <c r="BOT66" s="141"/>
      <c r="BOU66" s="141"/>
      <c r="BOV66" s="141"/>
      <c r="BOW66" s="141"/>
      <c r="BOX66" s="141"/>
      <c r="BOY66" s="141"/>
      <c r="BOZ66" s="141"/>
      <c r="BPA66" s="141"/>
      <c r="BPB66" s="141"/>
      <c r="BPC66" s="141"/>
      <c r="BPD66" s="141"/>
      <c r="BPE66" s="141"/>
      <c r="BPF66" s="141"/>
      <c r="BPG66" s="141"/>
      <c r="BPH66" s="141"/>
      <c r="BPI66" s="141"/>
      <c r="BPJ66" s="141"/>
      <c r="BPK66" s="141"/>
      <c r="BPL66" s="141"/>
      <c r="BPM66" s="141"/>
      <c r="BPN66" s="141"/>
      <c r="BPO66" s="141"/>
      <c r="BPP66" s="141"/>
      <c r="BPQ66" s="141"/>
      <c r="BPR66" s="141"/>
      <c r="BPS66" s="141"/>
      <c r="BPT66" s="141"/>
      <c r="BPU66" s="141"/>
      <c r="BPV66" s="141"/>
      <c r="BPW66" s="141"/>
      <c r="BPX66" s="141"/>
      <c r="BPY66" s="141"/>
      <c r="BPZ66" s="141"/>
      <c r="BQA66" s="141"/>
      <c r="BQB66" s="141"/>
      <c r="BQC66" s="141"/>
      <c r="BQD66" s="141"/>
      <c r="BQE66" s="141"/>
      <c r="BQF66" s="141"/>
      <c r="BQG66" s="141"/>
      <c r="BQH66" s="141"/>
      <c r="BQI66" s="141"/>
      <c r="BQJ66" s="141"/>
      <c r="BQK66" s="141"/>
      <c r="BQL66" s="141"/>
      <c r="BQM66" s="141"/>
      <c r="BQN66" s="141"/>
      <c r="BQO66" s="141"/>
      <c r="BQP66" s="141"/>
      <c r="BQQ66" s="141"/>
      <c r="BQR66" s="141"/>
      <c r="BQS66" s="141"/>
      <c r="BQT66" s="141"/>
      <c r="BQU66" s="141"/>
      <c r="BQV66" s="141"/>
      <c r="BQW66" s="141"/>
      <c r="BQX66" s="141"/>
      <c r="BQY66" s="141"/>
      <c r="BQZ66" s="141"/>
      <c r="BRA66" s="141"/>
      <c r="BRB66" s="141"/>
      <c r="BRC66" s="141"/>
      <c r="BRD66" s="141"/>
      <c r="BRE66" s="141"/>
      <c r="BRF66" s="141"/>
      <c r="BRG66" s="141"/>
      <c r="BRH66" s="141"/>
      <c r="BRI66" s="141"/>
      <c r="BRJ66" s="141"/>
      <c r="BRK66" s="141"/>
      <c r="BRL66" s="141"/>
      <c r="BRM66" s="141"/>
      <c r="BRN66" s="141"/>
      <c r="BRO66" s="141"/>
      <c r="BRP66" s="141"/>
      <c r="BRQ66" s="141"/>
      <c r="BRR66" s="141"/>
      <c r="BRS66" s="141"/>
      <c r="BRT66" s="141"/>
      <c r="BRU66" s="141"/>
      <c r="BRV66" s="141"/>
      <c r="BRW66" s="141"/>
      <c r="BRX66" s="141"/>
      <c r="BRY66" s="141"/>
      <c r="BRZ66" s="141"/>
      <c r="BSA66" s="141"/>
      <c r="BSB66" s="141"/>
      <c r="BSC66" s="141"/>
      <c r="BSD66" s="141"/>
      <c r="BSE66" s="141"/>
      <c r="BSF66" s="141"/>
      <c r="BSG66" s="141"/>
      <c r="BSH66" s="141"/>
      <c r="BSI66" s="141"/>
      <c r="BSJ66" s="141"/>
      <c r="BSK66" s="141"/>
      <c r="BSL66" s="141"/>
      <c r="BSM66" s="141"/>
      <c r="BSN66" s="141"/>
      <c r="BSO66" s="141"/>
      <c r="BSP66" s="141"/>
      <c r="BSQ66" s="141"/>
      <c r="BSR66" s="141"/>
      <c r="BSS66" s="141"/>
      <c r="BST66" s="141"/>
      <c r="BSU66" s="141"/>
      <c r="BSV66" s="141"/>
      <c r="BSW66" s="141"/>
      <c r="BSX66" s="141"/>
      <c r="BSY66" s="141"/>
      <c r="BSZ66" s="141"/>
      <c r="BTA66" s="141"/>
      <c r="BTB66" s="141"/>
      <c r="BTC66" s="141"/>
      <c r="BTD66" s="141"/>
      <c r="BTE66" s="141"/>
      <c r="BTF66" s="141"/>
      <c r="BTG66" s="141"/>
      <c r="BTH66" s="141"/>
      <c r="BTI66" s="141"/>
      <c r="BTJ66" s="141"/>
      <c r="BTK66" s="141"/>
      <c r="BTL66" s="141"/>
      <c r="BTM66" s="141"/>
      <c r="BTN66" s="141"/>
      <c r="BTO66" s="141"/>
      <c r="BTP66" s="141"/>
      <c r="BTQ66" s="141"/>
      <c r="BTR66" s="141"/>
      <c r="BTS66" s="141"/>
      <c r="BTT66" s="141"/>
      <c r="BTU66" s="141"/>
      <c r="BTV66" s="141"/>
      <c r="BTW66" s="141"/>
      <c r="BTX66" s="141"/>
      <c r="BTY66" s="141"/>
      <c r="BTZ66" s="141"/>
      <c r="BUA66" s="141"/>
      <c r="BUB66" s="141"/>
      <c r="BUC66" s="141"/>
      <c r="BUD66" s="141"/>
      <c r="BUE66" s="141"/>
      <c r="BUF66" s="141"/>
      <c r="BUG66" s="141"/>
      <c r="BUH66" s="141"/>
      <c r="BUI66" s="141"/>
      <c r="BUJ66" s="141"/>
      <c r="BUK66" s="141"/>
      <c r="BUL66" s="141"/>
      <c r="BUM66" s="141"/>
      <c r="BUN66" s="141"/>
      <c r="BUO66" s="141"/>
      <c r="BUP66" s="141"/>
      <c r="BUQ66" s="141"/>
      <c r="BUR66" s="141"/>
      <c r="BUS66" s="141"/>
      <c r="BUT66" s="141"/>
      <c r="BUU66" s="141"/>
      <c r="BUV66" s="141"/>
      <c r="BUW66" s="141"/>
      <c r="BUX66" s="141"/>
      <c r="BUY66" s="141"/>
      <c r="BUZ66" s="141"/>
      <c r="BVA66" s="141"/>
      <c r="BVB66" s="141"/>
      <c r="BVC66" s="141"/>
      <c r="BVD66" s="141"/>
      <c r="BVE66" s="141"/>
      <c r="BVF66" s="141"/>
      <c r="BVG66" s="141"/>
      <c r="BVH66" s="141"/>
      <c r="BVI66" s="141"/>
      <c r="BVJ66" s="141"/>
      <c r="BVK66" s="141"/>
      <c r="BVL66" s="141"/>
      <c r="BVM66" s="141"/>
      <c r="BVN66" s="141"/>
      <c r="BVO66" s="141"/>
      <c r="BVP66" s="141"/>
      <c r="BVQ66" s="141"/>
      <c r="BVR66" s="141"/>
      <c r="BVS66" s="141"/>
      <c r="BVT66" s="141"/>
      <c r="BVU66" s="141"/>
      <c r="BVV66" s="141"/>
      <c r="BVW66" s="141"/>
      <c r="BVX66" s="141"/>
      <c r="BVY66" s="141"/>
      <c r="BVZ66" s="141"/>
      <c r="BWA66" s="141"/>
      <c r="BWB66" s="141"/>
      <c r="BWC66" s="141"/>
      <c r="BWD66" s="141"/>
      <c r="BWE66" s="141"/>
      <c r="BWF66" s="141"/>
      <c r="BWG66" s="141"/>
      <c r="BWH66" s="141"/>
      <c r="BWI66" s="141"/>
      <c r="BWJ66" s="141"/>
      <c r="BWK66" s="141"/>
      <c r="BWL66" s="141"/>
      <c r="BWM66" s="141"/>
      <c r="BWN66" s="141"/>
      <c r="BWO66" s="141"/>
      <c r="BWP66" s="141"/>
      <c r="BWQ66" s="141"/>
      <c r="BWR66" s="141"/>
      <c r="BWS66" s="141"/>
      <c r="BWT66" s="141"/>
      <c r="BWU66" s="141"/>
      <c r="BWV66" s="141"/>
      <c r="BWW66" s="141"/>
      <c r="BWX66" s="141"/>
      <c r="BWY66" s="141"/>
      <c r="BWZ66" s="141"/>
      <c r="BXA66" s="141"/>
      <c r="BXB66" s="141"/>
      <c r="BXC66" s="141"/>
      <c r="BXD66" s="141"/>
      <c r="BXE66" s="141"/>
      <c r="BXF66" s="141"/>
      <c r="BXG66" s="141"/>
      <c r="BXH66" s="141"/>
      <c r="BXI66" s="141"/>
      <c r="BXJ66" s="141"/>
      <c r="BXK66" s="141"/>
      <c r="BXL66" s="141"/>
      <c r="BXM66" s="141"/>
      <c r="BXN66" s="141"/>
      <c r="BXO66" s="141"/>
      <c r="BXP66" s="141"/>
      <c r="BXQ66" s="141"/>
      <c r="BXR66" s="141"/>
      <c r="BXS66" s="141"/>
      <c r="BXT66" s="141"/>
      <c r="BXU66" s="141"/>
      <c r="BXV66" s="141"/>
      <c r="BXW66" s="141"/>
      <c r="BXX66" s="141"/>
      <c r="BXY66" s="141"/>
      <c r="BXZ66" s="141"/>
      <c r="BYA66" s="141"/>
      <c r="BYB66" s="141"/>
      <c r="BYC66" s="141"/>
      <c r="BYD66" s="141"/>
      <c r="BYE66" s="141"/>
      <c r="BYF66" s="141"/>
      <c r="BYG66" s="141"/>
      <c r="BYH66" s="141"/>
      <c r="BYI66" s="141"/>
      <c r="BYJ66" s="141"/>
      <c r="BYK66" s="141"/>
      <c r="BYL66" s="141"/>
      <c r="BYM66" s="141"/>
      <c r="BYN66" s="141"/>
      <c r="BYO66" s="141"/>
      <c r="BYP66" s="141"/>
      <c r="BYQ66" s="141"/>
      <c r="BYR66" s="141"/>
      <c r="BYS66" s="141"/>
      <c r="BYT66" s="141"/>
      <c r="BYU66" s="141"/>
      <c r="BYV66" s="141"/>
      <c r="BYW66" s="141"/>
      <c r="BYX66" s="141"/>
      <c r="BYY66" s="141"/>
      <c r="BYZ66" s="141"/>
      <c r="BZA66" s="141"/>
      <c r="BZB66" s="141"/>
      <c r="BZC66" s="141"/>
      <c r="BZD66" s="141"/>
      <c r="BZE66" s="141"/>
      <c r="BZF66" s="141"/>
      <c r="BZG66" s="141"/>
      <c r="BZH66" s="141"/>
      <c r="BZI66" s="141"/>
      <c r="BZJ66" s="141"/>
      <c r="BZK66" s="141"/>
      <c r="BZL66" s="141"/>
      <c r="BZM66" s="141"/>
      <c r="BZN66" s="141"/>
      <c r="BZO66" s="141"/>
      <c r="BZP66" s="141"/>
      <c r="BZQ66" s="141"/>
      <c r="BZR66" s="141"/>
      <c r="BZS66" s="141"/>
      <c r="BZT66" s="141"/>
      <c r="BZU66" s="141"/>
      <c r="BZV66" s="141"/>
      <c r="BZW66" s="141"/>
      <c r="BZX66" s="141"/>
      <c r="BZY66" s="141"/>
      <c r="BZZ66" s="141"/>
      <c r="CAA66" s="141"/>
      <c r="CAB66" s="141"/>
      <c r="CAC66" s="141"/>
      <c r="CAD66" s="141"/>
      <c r="CAE66" s="141"/>
      <c r="CAF66" s="141"/>
      <c r="CAG66" s="141"/>
      <c r="CAH66" s="141"/>
      <c r="CAI66" s="141"/>
      <c r="CAJ66" s="141"/>
      <c r="CAK66" s="141"/>
      <c r="CAL66" s="141"/>
      <c r="CAM66" s="141"/>
      <c r="CAN66" s="141"/>
      <c r="CAO66" s="141"/>
      <c r="CAP66" s="141"/>
      <c r="CAQ66" s="141"/>
      <c r="CAR66" s="141"/>
      <c r="CAS66" s="141"/>
      <c r="CAT66" s="141"/>
      <c r="CAU66" s="141"/>
      <c r="CAV66" s="141"/>
      <c r="CAW66" s="141"/>
      <c r="CAX66" s="141"/>
      <c r="CAY66" s="141"/>
      <c r="CAZ66" s="141"/>
      <c r="CBA66" s="141"/>
      <c r="CBB66" s="141"/>
      <c r="CBC66" s="141"/>
      <c r="CBD66" s="141"/>
      <c r="CBE66" s="141"/>
      <c r="CBF66" s="141"/>
      <c r="CBG66" s="141"/>
      <c r="CBH66" s="141"/>
      <c r="CBI66" s="141"/>
      <c r="CBJ66" s="141"/>
      <c r="CBK66" s="141"/>
      <c r="CBL66" s="141"/>
      <c r="CBM66" s="141"/>
      <c r="CBN66" s="141"/>
      <c r="CBO66" s="141"/>
      <c r="CBP66" s="141"/>
      <c r="CBQ66" s="141"/>
      <c r="CBR66" s="141"/>
      <c r="CBS66" s="141"/>
      <c r="CBT66" s="141"/>
      <c r="CBU66" s="141"/>
      <c r="CBV66" s="141"/>
      <c r="CBW66" s="141"/>
      <c r="CBX66" s="141"/>
      <c r="CBY66" s="141"/>
      <c r="CBZ66" s="141"/>
      <c r="CCA66" s="141"/>
      <c r="CCB66" s="141"/>
      <c r="CCC66" s="141"/>
      <c r="CCD66" s="141"/>
      <c r="CCE66" s="141"/>
      <c r="CCF66" s="141"/>
      <c r="CCG66" s="141"/>
      <c r="CCH66" s="141"/>
      <c r="CCI66" s="141"/>
      <c r="CCJ66" s="141"/>
      <c r="CCK66" s="141"/>
      <c r="CCL66" s="141"/>
      <c r="CCM66" s="141"/>
      <c r="CCN66" s="141"/>
      <c r="CCO66" s="141"/>
      <c r="CCP66" s="141"/>
      <c r="CCQ66" s="141"/>
      <c r="CCR66" s="141"/>
      <c r="CCS66" s="141"/>
      <c r="CCT66" s="141"/>
      <c r="CCU66" s="141"/>
      <c r="CCV66" s="141"/>
      <c r="CCW66" s="141"/>
      <c r="CCX66" s="141"/>
      <c r="CCY66" s="141"/>
      <c r="CCZ66" s="141"/>
      <c r="CDA66" s="141"/>
      <c r="CDB66" s="141"/>
      <c r="CDC66" s="141"/>
      <c r="CDD66" s="141"/>
      <c r="CDE66" s="141"/>
      <c r="CDF66" s="141"/>
      <c r="CDG66" s="141"/>
      <c r="CDH66" s="141"/>
      <c r="CDI66" s="141"/>
      <c r="CDJ66" s="141"/>
      <c r="CDK66" s="141"/>
      <c r="CDL66" s="141"/>
      <c r="CDM66" s="141"/>
      <c r="CDN66" s="141"/>
      <c r="CDO66" s="141"/>
      <c r="CDP66" s="141"/>
      <c r="CDQ66" s="141"/>
      <c r="CDR66" s="141"/>
      <c r="CDS66" s="141"/>
      <c r="CDT66" s="141"/>
      <c r="CDU66" s="141"/>
      <c r="CDV66" s="141"/>
      <c r="CDW66" s="141"/>
      <c r="CDX66" s="141"/>
      <c r="CDY66" s="141"/>
      <c r="CDZ66" s="141"/>
      <c r="CEA66" s="141"/>
      <c r="CEB66" s="141"/>
      <c r="CEC66" s="141"/>
      <c r="CED66" s="141"/>
      <c r="CEE66" s="141"/>
      <c r="CEF66" s="141"/>
      <c r="CEG66" s="141"/>
      <c r="CEH66" s="141"/>
      <c r="CEI66" s="141"/>
      <c r="CEJ66" s="141"/>
      <c r="CEK66" s="141"/>
      <c r="CEL66" s="141"/>
      <c r="CEM66" s="141"/>
      <c r="CEN66" s="141"/>
      <c r="CEO66" s="141"/>
      <c r="CEP66" s="141"/>
      <c r="CEQ66" s="141"/>
      <c r="CER66" s="141"/>
      <c r="CES66" s="141"/>
      <c r="CET66" s="141"/>
      <c r="CEU66" s="141"/>
      <c r="CEV66" s="141"/>
      <c r="CEW66" s="141"/>
      <c r="CEX66" s="141"/>
      <c r="CEY66" s="141"/>
      <c r="CEZ66" s="141"/>
      <c r="CFA66" s="141"/>
      <c r="CFB66" s="141"/>
      <c r="CFC66" s="141"/>
      <c r="CFD66" s="141"/>
      <c r="CFE66" s="141"/>
      <c r="CFF66" s="141"/>
      <c r="CFG66" s="141"/>
      <c r="CFH66" s="141"/>
      <c r="CFI66" s="141"/>
      <c r="CFJ66" s="141"/>
      <c r="CFK66" s="141"/>
      <c r="CFL66" s="141"/>
      <c r="CFM66" s="141"/>
      <c r="CFN66" s="141"/>
      <c r="CFO66" s="141"/>
      <c r="CFP66" s="141"/>
      <c r="CFQ66" s="141"/>
      <c r="CFR66" s="141"/>
      <c r="CFS66" s="141"/>
      <c r="CFT66" s="141"/>
      <c r="CFU66" s="141"/>
      <c r="CFV66" s="141"/>
      <c r="CFW66" s="141"/>
      <c r="CFX66" s="141"/>
      <c r="CFY66" s="141"/>
      <c r="CFZ66" s="141"/>
      <c r="CGA66" s="141"/>
      <c r="CGB66" s="141"/>
      <c r="CGC66" s="141"/>
      <c r="CGD66" s="141"/>
      <c r="CGE66" s="141"/>
      <c r="CGF66" s="141"/>
      <c r="CGG66" s="141"/>
      <c r="CGH66" s="141"/>
      <c r="CGI66" s="141"/>
      <c r="CGJ66" s="141"/>
      <c r="CGK66" s="141"/>
      <c r="CGL66" s="141"/>
      <c r="CGM66" s="141"/>
      <c r="CGN66" s="141"/>
      <c r="CGO66" s="141"/>
      <c r="CGP66" s="141"/>
      <c r="CGQ66" s="141"/>
      <c r="CGR66" s="141"/>
      <c r="CGS66" s="141"/>
      <c r="CGT66" s="141"/>
      <c r="CGU66" s="141"/>
      <c r="CGV66" s="141"/>
      <c r="CGW66" s="141"/>
      <c r="CGX66" s="141"/>
      <c r="CGY66" s="141"/>
      <c r="CGZ66" s="141"/>
      <c r="CHA66" s="141"/>
      <c r="CHB66" s="141"/>
      <c r="CHC66" s="141"/>
      <c r="CHD66" s="141"/>
      <c r="CHE66" s="141"/>
      <c r="CHF66" s="141"/>
      <c r="CHG66" s="141"/>
      <c r="CHH66" s="141"/>
      <c r="CHI66" s="141"/>
      <c r="CHJ66" s="141"/>
      <c r="CHK66" s="141"/>
      <c r="CHL66" s="141"/>
      <c r="CHM66" s="141"/>
      <c r="CHN66" s="141"/>
      <c r="CHO66" s="141"/>
      <c r="CHP66" s="141"/>
      <c r="CHQ66" s="141"/>
      <c r="CHR66" s="141"/>
      <c r="CHS66" s="141"/>
      <c r="CHT66" s="141"/>
      <c r="CHU66" s="141"/>
      <c r="CHV66" s="141"/>
      <c r="CHW66" s="141"/>
      <c r="CHX66" s="141"/>
      <c r="CHY66" s="141"/>
      <c r="CHZ66" s="141"/>
      <c r="CIA66" s="141"/>
      <c r="CIB66" s="141"/>
      <c r="CIC66" s="141"/>
      <c r="CID66" s="141"/>
      <c r="CIE66" s="141"/>
      <c r="CIF66" s="141"/>
      <c r="CIG66" s="141"/>
      <c r="CIH66" s="141"/>
      <c r="CII66" s="141"/>
      <c r="CIJ66" s="141"/>
      <c r="CIK66" s="141"/>
      <c r="CIL66" s="141"/>
      <c r="CIM66" s="141"/>
      <c r="CIN66" s="141"/>
      <c r="CIO66" s="141"/>
      <c r="CIP66" s="141"/>
      <c r="CIQ66" s="141"/>
      <c r="CIR66" s="141"/>
      <c r="CIS66" s="141"/>
      <c r="CIT66" s="141"/>
      <c r="CIU66" s="141"/>
      <c r="CIV66" s="141"/>
      <c r="CIW66" s="141"/>
      <c r="CIX66" s="141"/>
      <c r="CIY66" s="141"/>
      <c r="CIZ66" s="141"/>
      <c r="CJA66" s="141"/>
      <c r="CJB66" s="141"/>
      <c r="CJC66" s="141"/>
      <c r="CJD66" s="141"/>
      <c r="CJE66" s="141"/>
      <c r="CJF66" s="141"/>
      <c r="CJG66" s="141"/>
      <c r="CJH66" s="141"/>
      <c r="CJI66" s="141"/>
      <c r="CJJ66" s="141"/>
      <c r="CJK66" s="141"/>
      <c r="CJL66" s="141"/>
      <c r="CJM66" s="141"/>
      <c r="CJN66" s="141"/>
      <c r="CJO66" s="141"/>
      <c r="CJP66" s="141"/>
      <c r="CJQ66" s="141"/>
      <c r="CJR66" s="141"/>
      <c r="CJS66" s="141"/>
      <c r="CJT66" s="141"/>
      <c r="CJU66" s="141"/>
      <c r="CJV66" s="141"/>
      <c r="CJW66" s="141"/>
      <c r="CJX66" s="141"/>
      <c r="CJY66" s="141"/>
      <c r="CJZ66" s="141"/>
      <c r="CKA66" s="141"/>
      <c r="CKB66" s="141"/>
      <c r="CKC66" s="141"/>
      <c r="CKD66" s="141"/>
      <c r="CKE66" s="141"/>
      <c r="CKF66" s="141"/>
      <c r="CKG66" s="141"/>
      <c r="CKH66" s="141"/>
      <c r="CKI66" s="141"/>
      <c r="CKJ66" s="141"/>
      <c r="CKK66" s="141"/>
      <c r="CKL66" s="141"/>
      <c r="CKM66" s="141"/>
      <c r="CKN66" s="141"/>
      <c r="CKO66" s="141"/>
      <c r="CKP66" s="141"/>
      <c r="CKQ66" s="141"/>
      <c r="CKR66" s="141"/>
      <c r="CKS66" s="141"/>
      <c r="CKT66" s="141"/>
      <c r="CKU66" s="141"/>
      <c r="CKV66" s="141"/>
      <c r="CKW66" s="141"/>
      <c r="CKX66" s="141"/>
      <c r="CKY66" s="141"/>
      <c r="CKZ66" s="141"/>
      <c r="CLA66" s="141"/>
      <c r="CLB66" s="141"/>
      <c r="CLC66" s="141"/>
      <c r="CLD66" s="141"/>
      <c r="CLE66" s="141"/>
      <c r="CLF66" s="141"/>
      <c r="CLG66" s="141"/>
      <c r="CLH66" s="141"/>
      <c r="CLI66" s="141"/>
      <c r="CLJ66" s="141"/>
      <c r="CLK66" s="141"/>
      <c r="CLL66" s="141"/>
      <c r="CLM66" s="141"/>
      <c r="CLN66" s="141"/>
      <c r="CLO66" s="141"/>
      <c r="CLP66" s="141"/>
      <c r="CLQ66" s="141"/>
      <c r="CLR66" s="141"/>
      <c r="CLS66" s="141"/>
      <c r="CLT66" s="141"/>
      <c r="CLU66" s="141"/>
      <c r="CLV66" s="141"/>
      <c r="CLW66" s="141"/>
      <c r="CLX66" s="141"/>
      <c r="CLY66" s="141"/>
      <c r="CLZ66" s="141"/>
      <c r="CMA66" s="141"/>
      <c r="CMB66" s="141"/>
      <c r="CMC66" s="141"/>
      <c r="CMD66" s="141"/>
      <c r="CME66" s="141"/>
      <c r="CMF66" s="141"/>
      <c r="CMG66" s="141"/>
      <c r="CMH66" s="141"/>
      <c r="CMI66" s="141"/>
      <c r="CMJ66" s="141"/>
      <c r="CMK66" s="141"/>
      <c r="CML66" s="141"/>
      <c r="CMM66" s="141"/>
      <c r="CMN66" s="141"/>
      <c r="CMO66" s="141"/>
      <c r="CMP66" s="141"/>
      <c r="CMQ66" s="141"/>
      <c r="CMR66" s="141"/>
      <c r="CMS66" s="141"/>
      <c r="CMT66" s="141"/>
      <c r="CMU66" s="141"/>
      <c r="CMV66" s="141"/>
      <c r="CMW66" s="141"/>
      <c r="CMX66" s="141"/>
      <c r="CMY66" s="141"/>
      <c r="CMZ66" s="141"/>
      <c r="CNA66" s="141"/>
      <c r="CNB66" s="141"/>
      <c r="CNC66" s="141"/>
      <c r="CND66" s="141"/>
      <c r="CNE66" s="141"/>
      <c r="CNF66" s="141"/>
      <c r="CNG66" s="141"/>
      <c r="CNH66" s="141"/>
      <c r="CNI66" s="141"/>
      <c r="CNJ66" s="141"/>
      <c r="CNK66" s="141"/>
      <c r="CNL66" s="141"/>
      <c r="CNM66" s="141"/>
      <c r="CNN66" s="141"/>
      <c r="CNO66" s="141"/>
      <c r="CNP66" s="141"/>
      <c r="CNQ66" s="141"/>
      <c r="CNR66" s="141"/>
      <c r="CNS66" s="141"/>
      <c r="CNT66" s="141"/>
      <c r="CNU66" s="141"/>
      <c r="CNV66" s="141"/>
      <c r="CNW66" s="141"/>
      <c r="CNX66" s="141"/>
      <c r="CNY66" s="141"/>
      <c r="CNZ66" s="141"/>
      <c r="COA66" s="141"/>
      <c r="COB66" s="141"/>
      <c r="COC66" s="141"/>
      <c r="COD66" s="141"/>
      <c r="COE66" s="141"/>
      <c r="COF66" s="141"/>
      <c r="COG66" s="141"/>
      <c r="COH66" s="141"/>
      <c r="COI66" s="141"/>
      <c r="COJ66" s="141"/>
      <c r="COK66" s="141"/>
      <c r="COL66" s="141"/>
      <c r="COM66" s="141"/>
      <c r="CON66" s="141"/>
      <c r="COO66" s="141"/>
      <c r="COP66" s="141"/>
      <c r="COQ66" s="141"/>
      <c r="COR66" s="141"/>
      <c r="COS66" s="141"/>
      <c r="COT66" s="141"/>
      <c r="COU66" s="141"/>
      <c r="COV66" s="141"/>
      <c r="COW66" s="141"/>
      <c r="COX66" s="141"/>
      <c r="COY66" s="141"/>
      <c r="COZ66" s="141"/>
      <c r="CPA66" s="141"/>
      <c r="CPB66" s="141"/>
      <c r="CPC66" s="141"/>
      <c r="CPD66" s="141"/>
      <c r="CPE66" s="141"/>
      <c r="CPF66" s="141"/>
      <c r="CPG66" s="141"/>
      <c r="CPH66" s="141"/>
      <c r="CPI66" s="141"/>
      <c r="CPJ66" s="141"/>
      <c r="CPK66" s="141"/>
      <c r="CPL66" s="141"/>
      <c r="CPM66" s="141"/>
      <c r="CPN66" s="141"/>
      <c r="CPO66" s="141"/>
      <c r="CPP66" s="141"/>
      <c r="CPQ66" s="141"/>
      <c r="CPR66" s="141"/>
      <c r="CPS66" s="141"/>
      <c r="CPT66" s="141"/>
      <c r="CPU66" s="141"/>
      <c r="CPV66" s="141"/>
      <c r="CPW66" s="141"/>
      <c r="CPX66" s="141"/>
      <c r="CPY66" s="141"/>
      <c r="CPZ66" s="141"/>
      <c r="CQA66" s="141"/>
      <c r="CQB66" s="141"/>
      <c r="CQC66" s="141"/>
      <c r="CQD66" s="141"/>
      <c r="CQE66" s="141"/>
      <c r="CQF66" s="141"/>
      <c r="CQG66" s="141"/>
      <c r="CQH66" s="141"/>
      <c r="CQI66" s="141"/>
      <c r="CQJ66" s="141"/>
      <c r="CQK66" s="141"/>
      <c r="CQL66" s="141"/>
      <c r="CQM66" s="141"/>
      <c r="CQN66" s="141"/>
      <c r="CQO66" s="141"/>
      <c r="CQP66" s="141"/>
      <c r="CQQ66" s="141"/>
      <c r="CQR66" s="141"/>
      <c r="CQS66" s="141"/>
      <c r="CQT66" s="141"/>
      <c r="CQU66" s="141"/>
      <c r="CQV66" s="141"/>
      <c r="CQW66" s="141"/>
      <c r="CQX66" s="141"/>
      <c r="CQY66" s="141"/>
      <c r="CQZ66" s="141"/>
      <c r="CRA66" s="141"/>
      <c r="CRB66" s="141"/>
      <c r="CRC66" s="141"/>
      <c r="CRD66" s="141"/>
      <c r="CRE66" s="141"/>
      <c r="CRF66" s="141"/>
      <c r="CRG66" s="141"/>
      <c r="CRH66" s="141"/>
      <c r="CRI66" s="141"/>
      <c r="CRJ66" s="141"/>
      <c r="CRK66" s="141"/>
      <c r="CRL66" s="141"/>
      <c r="CRM66" s="141"/>
      <c r="CRN66" s="141"/>
      <c r="CRO66" s="141"/>
      <c r="CRP66" s="141"/>
      <c r="CRQ66" s="141"/>
      <c r="CRR66" s="141"/>
      <c r="CRS66" s="141"/>
      <c r="CRT66" s="141"/>
      <c r="CRU66" s="141"/>
      <c r="CRV66" s="141"/>
      <c r="CRW66" s="141"/>
      <c r="CRX66" s="141"/>
      <c r="CRY66" s="141"/>
      <c r="CRZ66" s="141"/>
      <c r="CSA66" s="141"/>
      <c r="CSB66" s="141"/>
      <c r="CSC66" s="141"/>
      <c r="CSD66" s="141"/>
      <c r="CSE66" s="141"/>
      <c r="CSF66" s="141"/>
      <c r="CSG66" s="141"/>
      <c r="CSH66" s="141"/>
      <c r="CSI66" s="141"/>
      <c r="CSJ66" s="141"/>
      <c r="CSK66" s="141"/>
      <c r="CSL66" s="141"/>
      <c r="CSM66" s="141"/>
      <c r="CSN66" s="141"/>
      <c r="CSO66" s="141"/>
      <c r="CSP66" s="141"/>
      <c r="CSQ66" s="141"/>
      <c r="CSR66" s="141"/>
      <c r="CSS66" s="141"/>
      <c r="CST66" s="141"/>
      <c r="CSU66" s="141"/>
      <c r="CSV66" s="141"/>
      <c r="CSW66" s="141"/>
      <c r="CSX66" s="141"/>
      <c r="CSY66" s="141"/>
      <c r="CSZ66" s="141"/>
      <c r="CTA66" s="141"/>
      <c r="CTB66" s="141"/>
      <c r="CTC66" s="141"/>
      <c r="CTD66" s="141"/>
      <c r="CTE66" s="141"/>
      <c r="CTF66" s="141"/>
      <c r="CTG66" s="141"/>
      <c r="CTH66" s="141"/>
      <c r="CTI66" s="141"/>
      <c r="CTJ66" s="141"/>
      <c r="CTK66" s="141"/>
      <c r="CTL66" s="141"/>
      <c r="CTM66" s="141"/>
      <c r="CTN66" s="141"/>
      <c r="CTO66" s="141"/>
      <c r="CTP66" s="141"/>
      <c r="CTQ66" s="141"/>
      <c r="CTR66" s="141"/>
      <c r="CTS66" s="141"/>
      <c r="CTT66" s="141"/>
      <c r="CTU66" s="141"/>
      <c r="CTV66" s="141"/>
      <c r="CTW66" s="141"/>
      <c r="CTX66" s="141"/>
      <c r="CTY66" s="141"/>
      <c r="CTZ66" s="141"/>
      <c r="CUA66" s="141"/>
      <c r="CUB66" s="141"/>
      <c r="CUC66" s="141"/>
      <c r="CUD66" s="141"/>
      <c r="CUE66" s="141"/>
      <c r="CUF66" s="141"/>
      <c r="CUG66" s="141"/>
      <c r="CUH66" s="141"/>
      <c r="CUI66" s="141"/>
      <c r="CUJ66" s="141"/>
      <c r="CUK66" s="141"/>
      <c r="CUL66" s="141"/>
      <c r="CUM66" s="141"/>
      <c r="CUN66" s="141"/>
      <c r="CUO66" s="141"/>
      <c r="CUP66" s="141"/>
      <c r="CUQ66" s="141"/>
      <c r="CUR66" s="141"/>
      <c r="CUS66" s="141"/>
      <c r="CUT66" s="141"/>
      <c r="CUU66" s="141"/>
      <c r="CUV66" s="141"/>
      <c r="CUW66" s="141"/>
      <c r="CUX66" s="141"/>
      <c r="CUY66" s="141"/>
      <c r="CUZ66" s="141"/>
      <c r="CVA66" s="141"/>
      <c r="CVB66" s="141"/>
      <c r="CVC66" s="141"/>
      <c r="CVD66" s="141"/>
      <c r="CVE66" s="141"/>
      <c r="CVF66" s="141"/>
      <c r="CVG66" s="141"/>
      <c r="CVH66" s="141"/>
      <c r="CVI66" s="141"/>
      <c r="CVJ66" s="141"/>
      <c r="CVK66" s="141"/>
      <c r="CVL66" s="141"/>
      <c r="CVM66" s="141"/>
      <c r="CVN66" s="141"/>
      <c r="CVO66" s="141"/>
      <c r="CVP66" s="141"/>
      <c r="CVQ66" s="141"/>
      <c r="CVR66" s="141"/>
      <c r="CVS66" s="141"/>
      <c r="CVT66" s="141"/>
      <c r="CVU66" s="141"/>
      <c r="CVV66" s="141"/>
      <c r="CVW66" s="141"/>
      <c r="CVX66" s="141"/>
      <c r="CVY66" s="141"/>
      <c r="CVZ66" s="141"/>
      <c r="CWA66" s="141"/>
      <c r="CWB66" s="141"/>
      <c r="CWC66" s="141"/>
      <c r="CWD66" s="141"/>
      <c r="CWE66" s="141"/>
      <c r="CWF66" s="141"/>
      <c r="CWG66" s="141"/>
      <c r="CWH66" s="141"/>
      <c r="CWI66" s="141"/>
      <c r="CWJ66" s="141"/>
      <c r="CWK66" s="141"/>
      <c r="CWL66" s="141"/>
      <c r="CWM66" s="141"/>
      <c r="CWN66" s="141"/>
      <c r="CWO66" s="141"/>
      <c r="CWP66" s="141"/>
      <c r="CWQ66" s="141"/>
      <c r="CWR66" s="141"/>
      <c r="CWS66" s="141"/>
      <c r="CWT66" s="141"/>
      <c r="CWU66" s="141"/>
      <c r="CWV66" s="141"/>
      <c r="CWW66" s="141"/>
      <c r="CWX66" s="141"/>
      <c r="CWY66" s="141"/>
      <c r="CWZ66" s="141"/>
      <c r="CXA66" s="141"/>
      <c r="CXB66" s="141"/>
      <c r="CXC66" s="141"/>
      <c r="CXD66" s="141"/>
      <c r="CXE66" s="141"/>
      <c r="CXF66" s="141"/>
      <c r="CXG66" s="141"/>
      <c r="CXH66" s="141"/>
      <c r="CXI66" s="141"/>
      <c r="CXJ66" s="141"/>
      <c r="CXK66" s="141"/>
      <c r="CXL66" s="141"/>
      <c r="CXM66" s="141"/>
      <c r="CXN66" s="141"/>
      <c r="CXO66" s="141"/>
      <c r="CXP66" s="141"/>
      <c r="CXQ66" s="141"/>
      <c r="CXR66" s="141"/>
      <c r="CXS66" s="141"/>
      <c r="CXT66" s="141"/>
      <c r="CXU66" s="141"/>
      <c r="CXV66" s="141"/>
      <c r="CXW66" s="141"/>
      <c r="CXX66" s="141"/>
      <c r="CXY66" s="141"/>
      <c r="CXZ66" s="141"/>
      <c r="CYA66" s="141"/>
      <c r="CYB66" s="141"/>
      <c r="CYC66" s="141"/>
      <c r="CYD66" s="141"/>
      <c r="CYE66" s="141"/>
      <c r="CYF66" s="141"/>
      <c r="CYG66" s="141"/>
      <c r="CYH66" s="141"/>
      <c r="CYI66" s="141"/>
      <c r="CYJ66" s="141"/>
      <c r="CYK66" s="141"/>
      <c r="CYL66" s="141"/>
      <c r="CYM66" s="141"/>
      <c r="CYN66" s="141"/>
      <c r="CYO66" s="141"/>
      <c r="CYP66" s="141"/>
      <c r="CYQ66" s="141"/>
      <c r="CYR66" s="141"/>
      <c r="CYS66" s="141"/>
      <c r="CYT66" s="141"/>
      <c r="CYU66" s="141"/>
      <c r="CYV66" s="141"/>
      <c r="CYW66" s="141"/>
      <c r="CYX66" s="141"/>
      <c r="CYY66" s="141"/>
      <c r="CYZ66" s="141"/>
      <c r="CZA66" s="141"/>
      <c r="CZB66" s="141"/>
      <c r="CZC66" s="141"/>
      <c r="CZD66" s="141"/>
      <c r="CZE66" s="141"/>
      <c r="CZF66" s="141"/>
      <c r="CZG66" s="141"/>
      <c r="CZH66" s="141"/>
      <c r="CZI66" s="141"/>
      <c r="CZJ66" s="141"/>
      <c r="CZK66" s="141"/>
      <c r="CZL66" s="141"/>
      <c r="CZM66" s="141"/>
      <c r="CZN66" s="141"/>
      <c r="CZO66" s="141"/>
      <c r="CZP66" s="141"/>
      <c r="CZQ66" s="141"/>
      <c r="CZR66" s="141"/>
      <c r="CZS66" s="141"/>
      <c r="CZT66" s="141"/>
      <c r="CZU66" s="141"/>
      <c r="CZV66" s="141"/>
      <c r="CZW66" s="141"/>
      <c r="CZX66" s="141"/>
      <c r="CZY66" s="141"/>
      <c r="CZZ66" s="141"/>
      <c r="DAA66" s="141"/>
      <c r="DAB66" s="141"/>
      <c r="DAC66" s="141"/>
      <c r="DAD66" s="141"/>
      <c r="DAE66" s="141"/>
      <c r="DAF66" s="141"/>
      <c r="DAG66" s="141"/>
      <c r="DAH66" s="141"/>
      <c r="DAI66" s="141"/>
      <c r="DAJ66" s="141"/>
      <c r="DAK66" s="141"/>
      <c r="DAL66" s="141"/>
      <c r="DAM66" s="141"/>
      <c r="DAN66" s="141"/>
      <c r="DAO66" s="141"/>
      <c r="DAP66" s="141"/>
      <c r="DAQ66" s="141"/>
      <c r="DAR66" s="141"/>
      <c r="DAS66" s="141"/>
      <c r="DAT66" s="141"/>
      <c r="DAU66" s="141"/>
      <c r="DAV66" s="141"/>
      <c r="DAW66" s="141"/>
      <c r="DAX66" s="141"/>
      <c r="DAY66" s="141"/>
      <c r="DAZ66" s="141"/>
      <c r="DBA66" s="141"/>
      <c r="DBB66" s="141"/>
      <c r="DBC66" s="141"/>
      <c r="DBD66" s="141"/>
      <c r="DBE66" s="141"/>
      <c r="DBF66" s="141"/>
      <c r="DBG66" s="141"/>
      <c r="DBH66" s="141"/>
      <c r="DBI66" s="141"/>
      <c r="DBJ66" s="141"/>
      <c r="DBK66" s="141"/>
      <c r="DBL66" s="141"/>
      <c r="DBM66" s="141"/>
      <c r="DBN66" s="141"/>
      <c r="DBO66" s="141"/>
      <c r="DBP66" s="141"/>
      <c r="DBQ66" s="141"/>
      <c r="DBR66" s="141"/>
      <c r="DBS66" s="141"/>
      <c r="DBT66" s="141"/>
      <c r="DBU66" s="141"/>
      <c r="DBV66" s="141"/>
      <c r="DBW66" s="141"/>
      <c r="DBX66" s="141"/>
      <c r="DBY66" s="141"/>
      <c r="DBZ66" s="141"/>
      <c r="DCA66" s="141"/>
      <c r="DCB66" s="141"/>
      <c r="DCC66" s="141"/>
      <c r="DCD66" s="141"/>
      <c r="DCE66" s="141"/>
      <c r="DCF66" s="141"/>
      <c r="DCG66" s="141"/>
      <c r="DCH66" s="141"/>
      <c r="DCI66" s="141"/>
      <c r="DCJ66" s="141"/>
      <c r="DCK66" s="141"/>
      <c r="DCL66" s="141"/>
      <c r="DCM66" s="141"/>
      <c r="DCN66" s="141"/>
      <c r="DCO66" s="141"/>
      <c r="DCP66" s="141"/>
      <c r="DCQ66" s="141"/>
      <c r="DCR66" s="141"/>
      <c r="DCS66" s="141"/>
      <c r="DCT66" s="141"/>
      <c r="DCU66" s="141"/>
      <c r="DCV66" s="141"/>
      <c r="DCW66" s="141"/>
      <c r="DCX66" s="141"/>
      <c r="DCY66" s="141"/>
      <c r="DCZ66" s="141"/>
      <c r="DDA66" s="141"/>
      <c r="DDB66" s="141"/>
      <c r="DDC66" s="141"/>
      <c r="DDD66" s="141"/>
      <c r="DDE66" s="141"/>
      <c r="DDF66" s="141"/>
      <c r="DDG66" s="141"/>
      <c r="DDH66" s="141"/>
      <c r="DDI66" s="141"/>
      <c r="DDJ66" s="141"/>
      <c r="DDK66" s="141"/>
      <c r="DDL66" s="141"/>
      <c r="DDM66" s="141"/>
      <c r="DDN66" s="141"/>
      <c r="DDO66" s="141"/>
      <c r="DDP66" s="141"/>
      <c r="DDQ66" s="141"/>
      <c r="DDR66" s="141"/>
      <c r="DDS66" s="141"/>
      <c r="DDT66" s="141"/>
      <c r="DDU66" s="141"/>
      <c r="DDV66" s="141"/>
      <c r="DDW66" s="141"/>
      <c r="DDX66" s="141"/>
      <c r="DDY66" s="141"/>
      <c r="DDZ66" s="141"/>
      <c r="DEA66" s="141"/>
      <c r="DEB66" s="141"/>
      <c r="DEC66" s="141"/>
      <c r="DED66" s="141"/>
      <c r="DEE66" s="141"/>
      <c r="DEF66" s="141"/>
      <c r="DEG66" s="141"/>
      <c r="DEH66" s="141"/>
      <c r="DEI66" s="141"/>
      <c r="DEJ66" s="141"/>
      <c r="DEK66" s="141"/>
      <c r="DEL66" s="141"/>
      <c r="DEM66" s="141"/>
      <c r="DEN66" s="141"/>
      <c r="DEO66" s="141"/>
      <c r="DEP66" s="141"/>
      <c r="DEQ66" s="141"/>
      <c r="DER66" s="141"/>
      <c r="DES66" s="141"/>
      <c r="DET66" s="141"/>
      <c r="DEU66" s="141"/>
      <c r="DEV66" s="141"/>
      <c r="DEW66" s="141"/>
      <c r="DEX66" s="141"/>
      <c r="DEY66" s="141"/>
      <c r="DEZ66" s="141"/>
      <c r="DFA66" s="141"/>
      <c r="DFB66" s="141"/>
      <c r="DFC66" s="141"/>
      <c r="DFD66" s="141"/>
      <c r="DFE66" s="141"/>
      <c r="DFF66" s="141"/>
      <c r="DFG66" s="141"/>
      <c r="DFH66" s="141"/>
      <c r="DFI66" s="141"/>
      <c r="DFJ66" s="141"/>
      <c r="DFK66" s="141"/>
      <c r="DFL66" s="141"/>
      <c r="DFM66" s="141"/>
      <c r="DFN66" s="141"/>
      <c r="DFO66" s="141"/>
      <c r="DFP66" s="141"/>
      <c r="DFQ66" s="141"/>
      <c r="DFR66" s="141"/>
      <c r="DFS66" s="141"/>
      <c r="DFT66" s="141"/>
      <c r="DFU66" s="141"/>
      <c r="DFV66" s="141"/>
      <c r="DFW66" s="141"/>
      <c r="DFX66" s="141"/>
      <c r="DFY66" s="141"/>
      <c r="DFZ66" s="141"/>
      <c r="DGA66" s="141"/>
      <c r="DGB66" s="141"/>
      <c r="DGC66" s="141"/>
      <c r="DGD66" s="141"/>
      <c r="DGE66" s="141"/>
      <c r="DGF66" s="141"/>
      <c r="DGG66" s="141"/>
      <c r="DGH66" s="141"/>
      <c r="DGI66" s="141"/>
      <c r="DGJ66" s="141"/>
      <c r="DGK66" s="141"/>
      <c r="DGL66" s="141"/>
      <c r="DGM66" s="141"/>
      <c r="DGN66" s="141"/>
      <c r="DGO66" s="141"/>
      <c r="DGP66" s="141"/>
      <c r="DGQ66" s="141"/>
      <c r="DGR66" s="141"/>
      <c r="DGS66" s="141"/>
      <c r="DGT66" s="141"/>
      <c r="DGU66" s="141"/>
      <c r="DGV66" s="141"/>
      <c r="DGW66" s="141"/>
      <c r="DGX66" s="141"/>
      <c r="DGY66" s="141"/>
      <c r="DGZ66" s="141"/>
      <c r="DHA66" s="141"/>
      <c r="DHB66" s="141"/>
      <c r="DHC66" s="141"/>
      <c r="DHD66" s="141"/>
      <c r="DHE66" s="141"/>
      <c r="DHF66" s="141"/>
      <c r="DHG66" s="141"/>
      <c r="DHH66" s="141"/>
      <c r="DHI66" s="141"/>
      <c r="DHJ66" s="141"/>
      <c r="DHK66" s="141"/>
      <c r="DHL66" s="141"/>
      <c r="DHM66" s="141"/>
      <c r="DHN66" s="141"/>
      <c r="DHO66" s="141"/>
      <c r="DHP66" s="141"/>
      <c r="DHQ66" s="141"/>
      <c r="DHR66" s="141"/>
      <c r="DHS66" s="141"/>
      <c r="DHT66" s="141"/>
      <c r="DHU66" s="141"/>
      <c r="DHV66" s="141"/>
      <c r="DHW66" s="141"/>
      <c r="DHX66" s="141"/>
      <c r="DHY66" s="141"/>
      <c r="DHZ66" s="141"/>
      <c r="DIA66" s="141"/>
      <c r="DIB66" s="141"/>
      <c r="DIC66" s="141"/>
      <c r="DID66" s="141"/>
      <c r="DIE66" s="141"/>
      <c r="DIF66" s="141"/>
      <c r="DIG66" s="141"/>
      <c r="DIH66" s="141"/>
      <c r="DII66" s="141"/>
      <c r="DIJ66" s="141"/>
      <c r="DIK66" s="141"/>
      <c r="DIL66" s="141"/>
      <c r="DIM66" s="141"/>
      <c r="DIN66" s="141"/>
      <c r="DIO66" s="141"/>
      <c r="DIP66" s="141"/>
      <c r="DIQ66" s="141"/>
      <c r="DIR66" s="141"/>
      <c r="DIS66" s="141"/>
      <c r="DIT66" s="141"/>
      <c r="DIU66" s="141"/>
      <c r="DIV66" s="141"/>
      <c r="DIW66" s="141"/>
      <c r="DIX66" s="141"/>
      <c r="DIY66" s="141"/>
      <c r="DIZ66" s="141"/>
      <c r="DJA66" s="141"/>
      <c r="DJB66" s="141"/>
      <c r="DJC66" s="141"/>
      <c r="DJD66" s="141"/>
      <c r="DJE66" s="141"/>
      <c r="DJF66" s="141"/>
      <c r="DJG66" s="141"/>
      <c r="DJH66" s="141"/>
      <c r="DJI66" s="141"/>
      <c r="DJJ66" s="141"/>
      <c r="DJK66" s="141"/>
      <c r="DJL66" s="141"/>
      <c r="DJM66" s="141"/>
      <c r="DJN66" s="141"/>
      <c r="DJO66" s="141"/>
      <c r="DJP66" s="141"/>
      <c r="DJQ66" s="141"/>
      <c r="DJR66" s="141"/>
      <c r="DJS66" s="141"/>
      <c r="DJT66" s="141"/>
      <c r="DJU66" s="141"/>
      <c r="DJV66" s="141"/>
      <c r="DJW66" s="141"/>
      <c r="DJX66" s="141"/>
      <c r="DJY66" s="141"/>
      <c r="DJZ66" s="141"/>
      <c r="DKA66" s="141"/>
      <c r="DKB66" s="141"/>
      <c r="DKC66" s="141"/>
      <c r="DKD66" s="141"/>
      <c r="DKE66" s="141"/>
      <c r="DKF66" s="141"/>
      <c r="DKG66" s="141"/>
      <c r="DKH66" s="141"/>
      <c r="DKI66" s="141"/>
      <c r="DKJ66" s="141"/>
      <c r="DKK66" s="141"/>
      <c r="DKL66" s="141"/>
      <c r="DKM66" s="141"/>
      <c r="DKN66" s="141"/>
      <c r="DKO66" s="141"/>
      <c r="DKP66" s="141"/>
      <c r="DKQ66" s="141"/>
      <c r="DKR66" s="141"/>
      <c r="DKS66" s="141"/>
      <c r="DKT66" s="141"/>
      <c r="DKU66" s="141"/>
      <c r="DKV66" s="141"/>
      <c r="DKW66" s="141"/>
      <c r="DKX66" s="141"/>
      <c r="DKY66" s="141"/>
      <c r="DKZ66" s="141"/>
      <c r="DLA66" s="141"/>
      <c r="DLB66" s="141"/>
      <c r="DLC66" s="141"/>
      <c r="DLD66" s="141"/>
      <c r="DLE66" s="141"/>
      <c r="DLF66" s="141"/>
      <c r="DLG66" s="141"/>
      <c r="DLH66" s="141"/>
      <c r="DLI66" s="141"/>
      <c r="DLJ66" s="141"/>
      <c r="DLK66" s="141"/>
      <c r="DLL66" s="141"/>
      <c r="DLM66" s="141"/>
      <c r="DLN66" s="141"/>
      <c r="DLO66" s="141"/>
      <c r="DLP66" s="141"/>
      <c r="DLQ66" s="141"/>
      <c r="DLR66" s="141"/>
      <c r="DLS66" s="141"/>
      <c r="DLT66" s="141"/>
      <c r="DLU66" s="141"/>
      <c r="DLV66" s="141"/>
      <c r="DLW66" s="141"/>
      <c r="DLX66" s="141"/>
      <c r="DLY66" s="141"/>
      <c r="DLZ66" s="141"/>
      <c r="DMA66" s="141"/>
      <c r="DMB66" s="141"/>
      <c r="DMC66" s="141"/>
      <c r="DMD66" s="141"/>
      <c r="DME66" s="141"/>
      <c r="DMF66" s="141"/>
      <c r="DMG66" s="141"/>
      <c r="DMH66" s="141"/>
      <c r="DMI66" s="141"/>
      <c r="DMJ66" s="141"/>
      <c r="DMK66" s="141"/>
      <c r="DML66" s="141"/>
      <c r="DMM66" s="141"/>
      <c r="DMN66" s="141"/>
      <c r="DMO66" s="141"/>
      <c r="DMP66" s="141"/>
      <c r="DMQ66" s="141"/>
      <c r="DMR66" s="141"/>
      <c r="DMS66" s="141"/>
      <c r="DMT66" s="141"/>
      <c r="DMU66" s="141"/>
      <c r="DMV66" s="141"/>
      <c r="DMW66" s="141"/>
      <c r="DMX66" s="141"/>
      <c r="DMY66" s="141"/>
      <c r="DMZ66" s="141"/>
      <c r="DNA66" s="141"/>
      <c r="DNB66" s="141"/>
      <c r="DNC66" s="141"/>
      <c r="DND66" s="141"/>
      <c r="DNE66" s="141"/>
      <c r="DNF66" s="141"/>
      <c r="DNG66" s="141"/>
      <c r="DNH66" s="141"/>
      <c r="DNI66" s="141"/>
      <c r="DNJ66" s="141"/>
      <c r="DNK66" s="141"/>
      <c r="DNL66" s="141"/>
      <c r="DNM66" s="141"/>
      <c r="DNN66" s="141"/>
      <c r="DNO66" s="141"/>
      <c r="DNP66" s="141"/>
      <c r="DNQ66" s="141"/>
      <c r="DNR66" s="141"/>
      <c r="DNS66" s="141"/>
      <c r="DNT66" s="141"/>
      <c r="DNU66" s="141"/>
      <c r="DNV66" s="141"/>
      <c r="DNW66" s="141"/>
      <c r="DNX66" s="141"/>
      <c r="DNY66" s="141"/>
      <c r="DNZ66" s="141"/>
      <c r="DOA66" s="141"/>
      <c r="DOB66" s="141"/>
      <c r="DOC66" s="141"/>
      <c r="DOD66" s="141"/>
      <c r="DOE66" s="141"/>
      <c r="DOF66" s="141"/>
      <c r="DOG66" s="141"/>
      <c r="DOH66" s="141"/>
      <c r="DOI66" s="141"/>
      <c r="DOJ66" s="141"/>
      <c r="DOK66" s="141"/>
      <c r="DOL66" s="141"/>
      <c r="DOM66" s="141"/>
      <c r="DON66" s="141"/>
      <c r="DOO66" s="141"/>
      <c r="DOP66" s="141"/>
      <c r="DOQ66" s="141"/>
      <c r="DOR66" s="141"/>
      <c r="DOS66" s="141"/>
      <c r="DOT66" s="141"/>
      <c r="DOU66" s="141"/>
      <c r="DOV66" s="141"/>
      <c r="DOW66" s="141"/>
      <c r="DOX66" s="141"/>
      <c r="DOY66" s="141"/>
      <c r="DOZ66" s="141"/>
      <c r="DPA66" s="141"/>
      <c r="DPB66" s="141"/>
      <c r="DPC66" s="141"/>
      <c r="DPD66" s="141"/>
      <c r="DPE66" s="141"/>
      <c r="DPF66" s="141"/>
      <c r="DPG66" s="141"/>
      <c r="DPH66" s="141"/>
      <c r="DPI66" s="141"/>
      <c r="DPJ66" s="141"/>
      <c r="DPK66" s="141"/>
      <c r="DPL66" s="141"/>
      <c r="DPM66" s="141"/>
      <c r="DPN66" s="141"/>
      <c r="DPO66" s="141"/>
      <c r="DPP66" s="141"/>
      <c r="DPQ66" s="141"/>
      <c r="DPR66" s="141"/>
      <c r="DPS66" s="141"/>
      <c r="DPT66" s="141"/>
      <c r="DPU66" s="141"/>
      <c r="DPV66" s="141"/>
      <c r="DPW66" s="141"/>
      <c r="DPX66" s="141"/>
      <c r="DPY66" s="141"/>
      <c r="DPZ66" s="141"/>
      <c r="DQA66" s="141"/>
      <c r="DQB66" s="141"/>
      <c r="DQC66" s="141"/>
      <c r="DQD66" s="141"/>
      <c r="DQE66" s="141"/>
      <c r="DQF66" s="141"/>
      <c r="DQG66" s="141"/>
      <c r="DQH66" s="141"/>
      <c r="DQI66" s="141"/>
      <c r="DQJ66" s="141"/>
      <c r="DQK66" s="141"/>
      <c r="DQL66" s="141"/>
      <c r="DQM66" s="141"/>
      <c r="DQN66" s="141"/>
      <c r="DQO66" s="141"/>
      <c r="DQP66" s="141"/>
      <c r="DQQ66" s="141"/>
      <c r="DQR66" s="141"/>
      <c r="DQS66" s="141"/>
      <c r="DQT66" s="141"/>
      <c r="DQU66" s="141"/>
      <c r="DQV66" s="141"/>
      <c r="DQW66" s="141"/>
      <c r="DQX66" s="141"/>
      <c r="DQY66" s="141"/>
      <c r="DQZ66" s="141"/>
      <c r="DRA66" s="141"/>
      <c r="DRB66" s="141"/>
      <c r="DRC66" s="141"/>
      <c r="DRD66" s="141"/>
      <c r="DRE66" s="141"/>
      <c r="DRF66" s="141"/>
      <c r="DRG66" s="141"/>
      <c r="DRH66" s="141"/>
      <c r="DRI66" s="141"/>
      <c r="DRJ66" s="141"/>
      <c r="DRK66" s="141"/>
      <c r="DRL66" s="141"/>
      <c r="DRM66" s="141"/>
      <c r="DRN66" s="141"/>
      <c r="DRO66" s="141"/>
      <c r="DRP66" s="141"/>
      <c r="DRQ66" s="141"/>
      <c r="DRR66" s="141"/>
      <c r="DRS66" s="141"/>
      <c r="DRT66" s="141"/>
      <c r="DRU66" s="141"/>
      <c r="DRV66" s="141"/>
      <c r="DRW66" s="141"/>
      <c r="DRX66" s="141"/>
      <c r="DRY66" s="141"/>
      <c r="DRZ66" s="141"/>
      <c r="DSA66" s="141"/>
      <c r="DSB66" s="141"/>
      <c r="DSC66" s="141"/>
      <c r="DSD66" s="141"/>
      <c r="DSE66" s="141"/>
      <c r="DSF66" s="141"/>
      <c r="DSG66" s="141"/>
      <c r="DSH66" s="141"/>
      <c r="DSI66" s="141"/>
      <c r="DSJ66" s="141"/>
      <c r="DSK66" s="141"/>
      <c r="DSL66" s="141"/>
      <c r="DSM66" s="141"/>
      <c r="DSN66" s="141"/>
      <c r="DSO66" s="141"/>
      <c r="DSP66" s="141"/>
      <c r="DSQ66" s="141"/>
      <c r="DSR66" s="141"/>
      <c r="DSS66" s="141"/>
      <c r="DST66" s="141"/>
      <c r="DSU66" s="141"/>
      <c r="DSV66" s="141"/>
      <c r="DSW66" s="141"/>
      <c r="DSX66" s="141"/>
      <c r="DSY66" s="141"/>
      <c r="DSZ66" s="141"/>
      <c r="DTA66" s="141"/>
      <c r="DTB66" s="141"/>
      <c r="DTC66" s="141"/>
      <c r="DTD66" s="141"/>
      <c r="DTE66" s="141"/>
      <c r="DTF66" s="141"/>
      <c r="DTG66" s="141"/>
      <c r="DTH66" s="141"/>
      <c r="DTI66" s="141"/>
      <c r="DTJ66" s="141"/>
      <c r="DTK66" s="141"/>
      <c r="DTL66" s="141"/>
      <c r="DTM66" s="141"/>
      <c r="DTN66" s="141"/>
      <c r="DTO66" s="141"/>
      <c r="DTP66" s="141"/>
      <c r="DTQ66" s="141"/>
      <c r="DTR66" s="141"/>
      <c r="DTS66" s="141"/>
      <c r="DTT66" s="141"/>
      <c r="DTU66" s="141"/>
      <c r="DTV66" s="141"/>
      <c r="DTW66" s="141"/>
      <c r="DTX66" s="141"/>
      <c r="DTY66" s="141"/>
      <c r="DTZ66" s="141"/>
      <c r="DUA66" s="141"/>
      <c r="DUB66" s="141"/>
      <c r="DUC66" s="141"/>
      <c r="DUD66" s="141"/>
      <c r="DUE66" s="141"/>
      <c r="DUF66" s="141"/>
      <c r="DUG66" s="141"/>
      <c r="DUH66" s="141"/>
      <c r="DUI66" s="141"/>
      <c r="DUJ66" s="141"/>
      <c r="DUK66" s="141"/>
      <c r="DUL66" s="141"/>
      <c r="DUM66" s="141"/>
      <c r="DUN66" s="141"/>
      <c r="DUO66" s="141"/>
      <c r="DUP66" s="141"/>
      <c r="DUQ66" s="141"/>
      <c r="DUR66" s="141"/>
      <c r="DUS66" s="141"/>
      <c r="DUT66" s="141"/>
      <c r="DUU66" s="141"/>
      <c r="DUV66" s="141"/>
      <c r="DUW66" s="141"/>
      <c r="DUX66" s="141"/>
      <c r="DUY66" s="141"/>
      <c r="DUZ66" s="141"/>
      <c r="DVA66" s="141"/>
      <c r="DVB66" s="141"/>
      <c r="DVC66" s="141"/>
      <c r="DVD66" s="141"/>
      <c r="DVE66" s="141"/>
      <c r="DVF66" s="141"/>
      <c r="DVG66" s="141"/>
      <c r="DVH66" s="141"/>
      <c r="DVI66" s="141"/>
      <c r="DVJ66" s="141"/>
      <c r="DVK66" s="141"/>
      <c r="DVL66" s="141"/>
      <c r="DVM66" s="141"/>
      <c r="DVN66" s="141"/>
      <c r="DVO66" s="141"/>
      <c r="DVP66" s="141"/>
      <c r="DVQ66" s="141"/>
      <c r="DVR66" s="141"/>
      <c r="DVS66" s="141"/>
      <c r="DVT66" s="141"/>
      <c r="DVU66" s="141"/>
      <c r="DVV66" s="141"/>
      <c r="DVW66" s="141"/>
      <c r="DVX66" s="141"/>
      <c r="DVY66" s="141"/>
      <c r="DVZ66" s="141"/>
      <c r="DWA66" s="141"/>
      <c r="DWB66" s="141"/>
      <c r="DWC66" s="141"/>
      <c r="DWD66" s="141"/>
      <c r="DWE66" s="141"/>
      <c r="DWF66" s="141"/>
      <c r="DWG66" s="141"/>
      <c r="DWH66" s="141"/>
      <c r="DWI66" s="141"/>
      <c r="DWJ66" s="141"/>
      <c r="DWK66" s="141"/>
      <c r="DWL66" s="141"/>
      <c r="DWM66" s="141"/>
      <c r="DWN66" s="141"/>
      <c r="DWO66" s="141"/>
      <c r="DWP66" s="141"/>
      <c r="DWQ66" s="141"/>
      <c r="DWR66" s="141"/>
      <c r="DWS66" s="141"/>
      <c r="DWT66" s="141"/>
      <c r="DWU66" s="141"/>
      <c r="DWV66" s="141"/>
      <c r="DWW66" s="141"/>
      <c r="DWX66" s="141"/>
      <c r="DWY66" s="141"/>
      <c r="DWZ66" s="141"/>
      <c r="DXA66" s="141"/>
      <c r="DXB66" s="141"/>
      <c r="DXC66" s="141"/>
      <c r="DXD66" s="141"/>
      <c r="DXE66" s="141"/>
      <c r="DXF66" s="141"/>
      <c r="DXG66" s="141"/>
      <c r="DXH66" s="141"/>
      <c r="DXI66" s="141"/>
      <c r="DXJ66" s="141"/>
      <c r="DXK66" s="141"/>
      <c r="DXL66" s="141"/>
      <c r="DXM66" s="141"/>
      <c r="DXN66" s="141"/>
      <c r="DXO66" s="141"/>
      <c r="DXP66" s="141"/>
      <c r="DXQ66" s="141"/>
      <c r="DXR66" s="141"/>
      <c r="DXS66" s="141"/>
      <c r="DXT66" s="141"/>
      <c r="DXU66" s="141"/>
      <c r="DXV66" s="141"/>
      <c r="DXW66" s="141"/>
      <c r="DXX66" s="141"/>
      <c r="DXY66" s="141"/>
      <c r="DXZ66" s="141"/>
      <c r="DYA66" s="141"/>
      <c r="DYB66" s="141"/>
      <c r="DYC66" s="141"/>
      <c r="DYD66" s="141"/>
      <c r="DYE66" s="141"/>
      <c r="DYF66" s="141"/>
      <c r="DYG66" s="141"/>
      <c r="DYH66" s="141"/>
      <c r="DYI66" s="141"/>
      <c r="DYJ66" s="141"/>
      <c r="DYK66" s="141"/>
      <c r="DYL66" s="141"/>
      <c r="DYM66" s="141"/>
      <c r="DYN66" s="141"/>
      <c r="DYO66" s="141"/>
      <c r="DYP66" s="141"/>
      <c r="DYQ66" s="141"/>
      <c r="DYR66" s="141"/>
      <c r="DYS66" s="141"/>
      <c r="DYT66" s="141"/>
      <c r="DYU66" s="141"/>
      <c r="DYV66" s="141"/>
      <c r="DYW66" s="141"/>
      <c r="DYX66" s="141"/>
      <c r="DYY66" s="141"/>
      <c r="DYZ66" s="141"/>
      <c r="DZA66" s="141"/>
      <c r="DZB66" s="141"/>
      <c r="DZC66" s="141"/>
      <c r="DZD66" s="141"/>
      <c r="DZE66" s="141"/>
      <c r="DZF66" s="141"/>
      <c r="DZG66" s="141"/>
      <c r="DZH66" s="141"/>
      <c r="DZI66" s="141"/>
      <c r="DZJ66" s="141"/>
      <c r="DZK66" s="141"/>
      <c r="DZL66" s="141"/>
      <c r="DZM66" s="141"/>
      <c r="DZN66" s="141"/>
      <c r="DZO66" s="141"/>
      <c r="DZP66" s="141"/>
      <c r="DZQ66" s="141"/>
      <c r="DZR66" s="141"/>
      <c r="DZS66" s="141"/>
      <c r="DZT66" s="141"/>
      <c r="DZU66" s="141"/>
      <c r="DZV66" s="141"/>
      <c r="DZW66" s="141"/>
      <c r="DZX66" s="141"/>
      <c r="DZY66" s="141"/>
      <c r="DZZ66" s="141"/>
      <c r="EAA66" s="141"/>
      <c r="EAB66" s="141"/>
      <c r="EAC66" s="141"/>
      <c r="EAD66" s="141"/>
      <c r="EAE66" s="141"/>
      <c r="EAF66" s="141"/>
      <c r="EAG66" s="141"/>
      <c r="EAH66" s="141"/>
      <c r="EAI66" s="141"/>
      <c r="EAJ66" s="141"/>
      <c r="EAK66" s="141"/>
      <c r="EAL66" s="141"/>
      <c r="EAM66" s="141"/>
      <c r="EAN66" s="141"/>
      <c r="EAO66" s="141"/>
      <c r="EAP66" s="141"/>
      <c r="EAQ66" s="141"/>
      <c r="EAR66" s="141"/>
      <c r="EAS66" s="141"/>
      <c r="EAT66" s="141"/>
      <c r="EAU66" s="141"/>
      <c r="EAV66" s="141"/>
      <c r="EAW66" s="141"/>
      <c r="EAX66" s="141"/>
      <c r="EAY66" s="141"/>
      <c r="EAZ66" s="141"/>
      <c r="EBA66" s="141"/>
      <c r="EBB66" s="141"/>
      <c r="EBC66" s="141"/>
      <c r="EBD66" s="141"/>
      <c r="EBE66" s="141"/>
      <c r="EBF66" s="141"/>
      <c r="EBG66" s="141"/>
      <c r="EBH66" s="141"/>
      <c r="EBI66" s="141"/>
      <c r="EBJ66" s="141"/>
      <c r="EBK66" s="141"/>
      <c r="EBL66" s="141"/>
      <c r="EBM66" s="141"/>
      <c r="EBN66" s="141"/>
      <c r="EBO66" s="141"/>
      <c r="EBP66" s="141"/>
      <c r="EBQ66" s="141"/>
      <c r="EBR66" s="141"/>
      <c r="EBS66" s="141"/>
      <c r="EBT66" s="141"/>
      <c r="EBU66" s="141"/>
      <c r="EBV66" s="141"/>
      <c r="EBW66" s="141"/>
      <c r="EBX66" s="141"/>
      <c r="EBY66" s="141"/>
      <c r="EBZ66" s="141"/>
      <c r="ECA66" s="141"/>
      <c r="ECB66" s="141"/>
      <c r="ECC66" s="141"/>
      <c r="ECD66" s="141"/>
      <c r="ECE66" s="141"/>
      <c r="ECF66" s="141"/>
      <c r="ECG66" s="141"/>
      <c r="ECH66" s="141"/>
      <c r="ECI66" s="141"/>
      <c r="ECJ66" s="141"/>
      <c r="ECK66" s="141"/>
      <c r="ECL66" s="141"/>
      <c r="ECM66" s="141"/>
      <c r="ECN66" s="141"/>
      <c r="ECO66" s="141"/>
      <c r="ECP66" s="141"/>
      <c r="ECQ66" s="141"/>
      <c r="ECR66" s="141"/>
      <c r="ECS66" s="141"/>
      <c r="ECT66" s="141"/>
      <c r="ECU66" s="141"/>
      <c r="ECV66" s="141"/>
      <c r="ECW66" s="141"/>
      <c r="ECX66" s="141"/>
      <c r="ECY66" s="141"/>
      <c r="ECZ66" s="141"/>
      <c r="EDA66" s="141"/>
      <c r="EDB66" s="141"/>
      <c r="EDC66" s="141"/>
      <c r="EDD66" s="141"/>
      <c r="EDE66" s="141"/>
      <c r="EDF66" s="141"/>
      <c r="EDG66" s="141"/>
      <c r="EDH66" s="141"/>
      <c r="EDI66" s="141"/>
      <c r="EDJ66" s="141"/>
      <c r="EDK66" s="141"/>
      <c r="EDL66" s="141"/>
      <c r="EDM66" s="141"/>
      <c r="EDN66" s="141"/>
      <c r="EDO66" s="141"/>
      <c r="EDP66" s="141"/>
      <c r="EDQ66" s="141"/>
      <c r="EDR66" s="141"/>
      <c r="EDS66" s="141"/>
      <c r="EDT66" s="141"/>
      <c r="EDU66" s="141"/>
      <c r="EDV66" s="141"/>
      <c r="EDW66" s="141"/>
      <c r="EDX66" s="141"/>
      <c r="EDY66" s="141"/>
      <c r="EDZ66" s="141"/>
      <c r="EEA66" s="141"/>
      <c r="EEB66" s="141"/>
      <c r="EEC66" s="141"/>
      <c r="EED66" s="141"/>
      <c r="EEE66" s="141"/>
      <c r="EEF66" s="141"/>
      <c r="EEG66" s="141"/>
      <c r="EEH66" s="141"/>
      <c r="EEI66" s="141"/>
      <c r="EEJ66" s="141"/>
      <c r="EEK66" s="141"/>
      <c r="EEL66" s="141"/>
      <c r="EEM66" s="141"/>
      <c r="EEN66" s="141"/>
      <c r="EEO66" s="141"/>
      <c r="EEP66" s="141"/>
      <c r="EEQ66" s="141"/>
      <c r="EER66" s="141"/>
      <c r="EES66" s="141"/>
      <c r="EET66" s="141"/>
      <c r="EEU66" s="141"/>
      <c r="EEV66" s="141"/>
      <c r="EEW66" s="141"/>
      <c r="EEX66" s="141"/>
      <c r="EEY66" s="141"/>
      <c r="EEZ66" s="141"/>
      <c r="EFA66" s="141"/>
      <c r="EFB66" s="141"/>
      <c r="EFC66" s="141"/>
      <c r="EFD66" s="141"/>
      <c r="EFE66" s="141"/>
      <c r="EFF66" s="141"/>
      <c r="EFG66" s="141"/>
      <c r="EFH66" s="141"/>
      <c r="EFI66" s="141"/>
      <c r="EFJ66" s="141"/>
      <c r="EFK66" s="141"/>
      <c r="EFL66" s="141"/>
      <c r="EFM66" s="141"/>
      <c r="EFN66" s="141"/>
      <c r="EFO66" s="141"/>
      <c r="EFP66" s="141"/>
      <c r="EFQ66" s="141"/>
      <c r="EFR66" s="141"/>
      <c r="EFS66" s="141"/>
      <c r="EFT66" s="141"/>
      <c r="EFU66" s="141"/>
      <c r="EFV66" s="141"/>
      <c r="EFW66" s="141"/>
      <c r="EFX66" s="141"/>
      <c r="EFY66" s="141"/>
      <c r="EFZ66" s="141"/>
      <c r="EGA66" s="141"/>
      <c r="EGB66" s="141"/>
      <c r="EGC66" s="141"/>
      <c r="EGD66" s="141"/>
      <c r="EGE66" s="141"/>
      <c r="EGF66" s="141"/>
      <c r="EGG66" s="141"/>
      <c r="EGH66" s="141"/>
      <c r="EGI66" s="141"/>
      <c r="EGJ66" s="141"/>
      <c r="EGK66" s="141"/>
      <c r="EGL66" s="141"/>
      <c r="EGM66" s="141"/>
      <c r="EGN66" s="141"/>
      <c r="EGO66" s="141"/>
      <c r="EGP66" s="141"/>
      <c r="EGQ66" s="141"/>
      <c r="EGR66" s="141"/>
      <c r="EGS66" s="141"/>
      <c r="EGT66" s="141"/>
      <c r="EGU66" s="141"/>
      <c r="EGV66" s="141"/>
      <c r="EGW66" s="141"/>
      <c r="EGX66" s="141"/>
      <c r="EGY66" s="141"/>
      <c r="EGZ66" s="141"/>
      <c r="EHA66" s="141"/>
      <c r="EHB66" s="141"/>
      <c r="EHC66" s="141"/>
      <c r="EHD66" s="141"/>
      <c r="EHE66" s="141"/>
      <c r="EHF66" s="141"/>
      <c r="EHG66" s="141"/>
      <c r="EHH66" s="141"/>
      <c r="EHI66" s="141"/>
      <c r="EHJ66" s="141"/>
      <c r="EHK66" s="141"/>
      <c r="EHL66" s="141"/>
      <c r="EHM66" s="141"/>
      <c r="EHN66" s="141"/>
      <c r="EHO66" s="141"/>
      <c r="EHP66" s="141"/>
      <c r="EHQ66" s="141"/>
      <c r="EHR66" s="141"/>
      <c r="EHS66" s="141"/>
      <c r="EHT66" s="141"/>
      <c r="EHU66" s="141"/>
      <c r="EHV66" s="141"/>
      <c r="EHW66" s="141"/>
      <c r="EHX66" s="141"/>
      <c r="EHY66" s="141"/>
      <c r="EHZ66" s="141"/>
      <c r="EIA66" s="141"/>
      <c r="EIB66" s="141"/>
      <c r="EIC66" s="141"/>
      <c r="EID66" s="141"/>
      <c r="EIE66" s="141"/>
      <c r="EIF66" s="141"/>
      <c r="EIG66" s="141"/>
      <c r="EIH66" s="141"/>
      <c r="EII66" s="141"/>
      <c r="EIJ66" s="141"/>
      <c r="EIK66" s="141"/>
      <c r="EIL66" s="141"/>
      <c r="EIM66" s="141"/>
      <c r="EIN66" s="141"/>
      <c r="EIO66" s="141"/>
      <c r="EIP66" s="141"/>
      <c r="EIQ66" s="141"/>
      <c r="EIR66" s="141"/>
      <c r="EIS66" s="141"/>
      <c r="EIT66" s="141"/>
      <c r="EIU66" s="141"/>
      <c r="EIV66" s="141"/>
      <c r="EIW66" s="141"/>
      <c r="EIX66" s="141"/>
      <c r="EIY66" s="141"/>
      <c r="EIZ66" s="141"/>
      <c r="EJA66" s="141"/>
      <c r="EJB66" s="141"/>
      <c r="EJC66" s="141"/>
      <c r="EJD66" s="141"/>
      <c r="EJE66" s="141"/>
      <c r="EJF66" s="141"/>
      <c r="EJG66" s="141"/>
      <c r="EJH66" s="141"/>
      <c r="EJI66" s="141"/>
      <c r="EJJ66" s="141"/>
      <c r="EJK66" s="141"/>
      <c r="EJL66" s="141"/>
      <c r="EJM66" s="141"/>
      <c r="EJN66" s="141"/>
      <c r="EJO66" s="141"/>
      <c r="EJP66" s="141"/>
      <c r="EJQ66" s="141"/>
      <c r="EJR66" s="141"/>
      <c r="EJS66" s="141"/>
      <c r="EJT66" s="141"/>
      <c r="EJU66" s="141"/>
      <c r="EJV66" s="141"/>
      <c r="EJW66" s="141"/>
      <c r="EJX66" s="141"/>
      <c r="EJY66" s="141"/>
      <c r="EJZ66" s="141"/>
      <c r="EKA66" s="141"/>
      <c r="EKB66" s="141"/>
      <c r="EKC66" s="141"/>
      <c r="EKD66" s="141"/>
      <c r="EKE66" s="141"/>
      <c r="EKF66" s="141"/>
      <c r="EKG66" s="141"/>
      <c r="EKH66" s="141"/>
      <c r="EKI66" s="141"/>
      <c r="EKJ66" s="141"/>
      <c r="EKK66" s="141"/>
      <c r="EKL66" s="141"/>
      <c r="EKM66" s="141"/>
      <c r="EKN66" s="141"/>
      <c r="EKO66" s="141"/>
      <c r="EKP66" s="141"/>
      <c r="EKQ66" s="141"/>
      <c r="EKR66" s="141"/>
      <c r="EKS66" s="141"/>
      <c r="EKT66" s="141"/>
      <c r="EKU66" s="141"/>
      <c r="EKV66" s="141"/>
      <c r="EKW66" s="141"/>
      <c r="EKX66" s="141"/>
      <c r="EKY66" s="141"/>
      <c r="EKZ66" s="141"/>
      <c r="ELA66" s="141"/>
      <c r="ELB66" s="141"/>
      <c r="ELC66" s="141"/>
      <c r="ELD66" s="141"/>
      <c r="ELE66" s="141"/>
      <c r="ELF66" s="141"/>
      <c r="ELG66" s="141"/>
      <c r="ELH66" s="141"/>
      <c r="ELI66" s="141"/>
      <c r="ELJ66" s="141"/>
      <c r="ELK66" s="141"/>
      <c r="ELL66" s="141"/>
      <c r="ELM66" s="141"/>
      <c r="ELN66" s="141"/>
      <c r="ELO66" s="141"/>
      <c r="ELP66" s="141"/>
      <c r="ELQ66" s="141"/>
      <c r="ELR66" s="141"/>
      <c r="ELS66" s="141"/>
      <c r="ELT66" s="141"/>
      <c r="ELU66" s="141"/>
      <c r="ELV66" s="141"/>
      <c r="ELW66" s="141"/>
      <c r="ELX66" s="141"/>
      <c r="ELY66" s="141"/>
      <c r="ELZ66" s="141"/>
      <c r="EMA66" s="141"/>
      <c r="EMB66" s="141"/>
      <c r="EMC66" s="141"/>
      <c r="EMD66" s="141"/>
      <c r="EME66" s="141"/>
      <c r="EMF66" s="141"/>
      <c r="EMG66" s="141"/>
      <c r="EMH66" s="141"/>
      <c r="EMI66" s="141"/>
      <c r="EMJ66" s="141"/>
      <c r="EMK66" s="141"/>
      <c r="EML66" s="141"/>
      <c r="EMM66" s="141"/>
      <c r="EMN66" s="141"/>
      <c r="EMO66" s="141"/>
      <c r="EMP66" s="141"/>
      <c r="EMQ66" s="141"/>
      <c r="EMR66" s="141"/>
      <c r="EMS66" s="141"/>
      <c r="EMT66" s="141"/>
      <c r="EMU66" s="141"/>
      <c r="EMV66" s="141"/>
      <c r="EMW66" s="141"/>
      <c r="EMX66" s="141"/>
      <c r="EMY66" s="141"/>
      <c r="EMZ66" s="141"/>
      <c r="ENA66" s="141"/>
      <c r="ENB66" s="141"/>
      <c r="ENC66" s="141"/>
      <c r="END66" s="141"/>
      <c r="ENE66" s="141"/>
      <c r="ENF66" s="141"/>
      <c r="ENG66" s="141"/>
      <c r="ENH66" s="141"/>
      <c r="ENI66" s="141"/>
      <c r="ENJ66" s="141"/>
      <c r="ENK66" s="141"/>
      <c r="ENL66" s="141"/>
      <c r="ENM66" s="141"/>
      <c r="ENN66" s="141"/>
      <c r="ENO66" s="141"/>
      <c r="ENP66" s="141"/>
      <c r="ENQ66" s="141"/>
      <c r="ENR66" s="141"/>
      <c r="ENS66" s="141"/>
      <c r="ENT66" s="141"/>
      <c r="ENU66" s="141"/>
      <c r="ENV66" s="141"/>
      <c r="ENW66" s="141"/>
      <c r="ENX66" s="141"/>
      <c r="ENY66" s="141"/>
      <c r="ENZ66" s="141"/>
      <c r="EOA66" s="141"/>
      <c r="EOB66" s="141"/>
      <c r="EOC66" s="141"/>
      <c r="EOD66" s="141"/>
      <c r="EOE66" s="141"/>
      <c r="EOF66" s="141"/>
      <c r="EOG66" s="141"/>
      <c r="EOH66" s="141"/>
      <c r="EOI66" s="141"/>
      <c r="EOJ66" s="141"/>
      <c r="EOK66" s="141"/>
      <c r="EOL66" s="141"/>
      <c r="EOM66" s="141"/>
      <c r="EON66" s="141"/>
      <c r="EOO66" s="141"/>
      <c r="EOP66" s="141"/>
      <c r="EOQ66" s="141"/>
      <c r="EOR66" s="141"/>
      <c r="EOS66" s="141"/>
      <c r="EOT66" s="141"/>
      <c r="EOU66" s="141"/>
      <c r="EOV66" s="141"/>
      <c r="EOW66" s="141"/>
      <c r="EOX66" s="141"/>
      <c r="EOY66" s="141"/>
      <c r="EOZ66" s="141"/>
      <c r="EPA66" s="141"/>
      <c r="EPB66" s="141"/>
      <c r="EPC66" s="141"/>
      <c r="EPD66" s="141"/>
      <c r="EPE66" s="141"/>
      <c r="EPF66" s="141"/>
      <c r="EPG66" s="141"/>
      <c r="EPH66" s="141"/>
      <c r="EPI66" s="141"/>
      <c r="EPJ66" s="141"/>
      <c r="EPK66" s="141"/>
      <c r="EPL66" s="141"/>
      <c r="EPM66" s="141"/>
      <c r="EPN66" s="141"/>
      <c r="EPO66" s="141"/>
      <c r="EPP66" s="141"/>
      <c r="EPQ66" s="141"/>
      <c r="EPR66" s="141"/>
      <c r="EPS66" s="141"/>
      <c r="EPT66" s="141"/>
      <c r="EPU66" s="141"/>
      <c r="EPV66" s="141"/>
      <c r="EPW66" s="141"/>
      <c r="EPX66" s="141"/>
      <c r="EPY66" s="141"/>
      <c r="EPZ66" s="141"/>
      <c r="EQA66" s="141"/>
      <c r="EQB66" s="141"/>
      <c r="EQC66" s="141"/>
      <c r="EQD66" s="141"/>
      <c r="EQE66" s="141"/>
      <c r="EQF66" s="141"/>
      <c r="EQG66" s="141"/>
      <c r="EQH66" s="141"/>
      <c r="EQI66" s="141"/>
      <c r="EQJ66" s="141"/>
      <c r="EQK66" s="141"/>
      <c r="EQL66" s="141"/>
      <c r="EQM66" s="141"/>
      <c r="EQN66" s="141"/>
      <c r="EQO66" s="141"/>
      <c r="EQP66" s="141"/>
      <c r="EQQ66" s="141"/>
      <c r="EQR66" s="141"/>
      <c r="EQS66" s="141"/>
      <c r="EQT66" s="141"/>
      <c r="EQU66" s="141"/>
      <c r="EQV66" s="141"/>
      <c r="EQW66" s="141"/>
      <c r="EQX66" s="141"/>
      <c r="EQY66" s="141"/>
      <c r="EQZ66" s="141"/>
      <c r="ERA66" s="141"/>
      <c r="ERB66" s="141"/>
      <c r="ERC66" s="141"/>
      <c r="ERD66" s="141"/>
      <c r="ERE66" s="141"/>
      <c r="ERF66" s="141"/>
      <c r="ERG66" s="141"/>
      <c r="ERH66" s="141"/>
      <c r="ERI66" s="141"/>
      <c r="ERJ66" s="141"/>
      <c r="ERK66" s="141"/>
      <c r="ERL66" s="141"/>
      <c r="ERM66" s="141"/>
      <c r="ERN66" s="141"/>
      <c r="ERO66" s="141"/>
      <c r="ERP66" s="141"/>
      <c r="ERQ66" s="141"/>
      <c r="ERR66" s="141"/>
      <c r="ERS66" s="141"/>
      <c r="ERT66" s="141"/>
      <c r="ERU66" s="141"/>
      <c r="ERV66" s="141"/>
      <c r="ERW66" s="141"/>
      <c r="ERX66" s="141"/>
      <c r="ERY66" s="141"/>
      <c r="ERZ66" s="141"/>
      <c r="ESA66" s="141"/>
      <c r="ESB66" s="141"/>
      <c r="ESC66" s="141"/>
      <c r="ESD66" s="141"/>
      <c r="ESE66" s="141"/>
      <c r="ESF66" s="141"/>
      <c r="ESG66" s="141"/>
      <c r="ESH66" s="141"/>
      <c r="ESI66" s="141"/>
      <c r="ESJ66" s="141"/>
      <c r="ESK66" s="141"/>
      <c r="ESL66" s="141"/>
      <c r="ESM66" s="141"/>
      <c r="ESN66" s="141"/>
      <c r="ESO66" s="141"/>
      <c r="ESP66" s="141"/>
      <c r="ESQ66" s="141"/>
      <c r="ESR66" s="141"/>
      <c r="ESS66" s="141"/>
      <c r="EST66" s="141"/>
      <c r="ESU66" s="141"/>
      <c r="ESV66" s="141"/>
      <c r="ESW66" s="141"/>
      <c r="ESX66" s="141"/>
      <c r="ESY66" s="141"/>
      <c r="ESZ66" s="141"/>
      <c r="ETA66" s="141"/>
      <c r="ETB66" s="141"/>
      <c r="ETC66" s="141"/>
      <c r="ETD66" s="141"/>
      <c r="ETE66" s="141"/>
      <c r="ETF66" s="141"/>
      <c r="ETG66" s="141"/>
      <c r="ETH66" s="141"/>
      <c r="ETI66" s="141"/>
      <c r="ETJ66" s="141"/>
      <c r="ETK66" s="141"/>
      <c r="ETL66" s="141"/>
      <c r="ETM66" s="141"/>
      <c r="ETN66" s="141"/>
      <c r="ETO66" s="141"/>
      <c r="ETP66" s="141"/>
      <c r="ETQ66" s="141"/>
      <c r="ETR66" s="141"/>
      <c r="ETS66" s="141"/>
      <c r="ETT66" s="141"/>
      <c r="ETU66" s="141"/>
      <c r="ETV66" s="141"/>
      <c r="ETW66" s="141"/>
      <c r="ETX66" s="141"/>
      <c r="ETY66" s="141"/>
      <c r="ETZ66" s="141"/>
      <c r="EUA66" s="141"/>
      <c r="EUB66" s="141"/>
      <c r="EUC66" s="141"/>
      <c r="EUD66" s="141"/>
      <c r="EUE66" s="141"/>
      <c r="EUF66" s="141"/>
      <c r="EUG66" s="141"/>
      <c r="EUH66" s="141"/>
      <c r="EUI66" s="141"/>
      <c r="EUJ66" s="141"/>
      <c r="EUK66" s="141"/>
      <c r="EUL66" s="141"/>
      <c r="EUM66" s="141"/>
      <c r="EUN66" s="141"/>
      <c r="EUO66" s="141"/>
      <c r="EUP66" s="141"/>
      <c r="EUQ66" s="141"/>
      <c r="EUR66" s="141"/>
      <c r="EUS66" s="141"/>
      <c r="EUT66" s="141"/>
      <c r="EUU66" s="141"/>
      <c r="EUV66" s="141"/>
      <c r="EUW66" s="141"/>
      <c r="EUX66" s="141"/>
      <c r="EUY66" s="141"/>
      <c r="EUZ66" s="141"/>
      <c r="EVA66" s="141"/>
      <c r="EVB66" s="141"/>
      <c r="EVC66" s="141"/>
      <c r="EVD66" s="141"/>
      <c r="EVE66" s="141"/>
      <c r="EVF66" s="141"/>
      <c r="EVG66" s="141"/>
      <c r="EVH66" s="141"/>
      <c r="EVI66" s="141"/>
      <c r="EVJ66" s="141"/>
      <c r="EVK66" s="141"/>
      <c r="EVL66" s="141"/>
      <c r="EVM66" s="141"/>
      <c r="EVN66" s="141"/>
      <c r="EVO66" s="141"/>
      <c r="EVP66" s="141"/>
      <c r="EVQ66" s="141"/>
      <c r="EVR66" s="141"/>
      <c r="EVS66" s="141"/>
      <c r="EVT66" s="141"/>
      <c r="EVU66" s="141"/>
      <c r="EVV66" s="141"/>
      <c r="EVW66" s="141"/>
      <c r="EVX66" s="141"/>
      <c r="EVY66" s="141"/>
      <c r="EVZ66" s="141"/>
      <c r="EWA66" s="141"/>
      <c r="EWB66" s="141"/>
      <c r="EWC66" s="141"/>
      <c r="EWD66" s="141"/>
      <c r="EWE66" s="141"/>
      <c r="EWF66" s="141"/>
      <c r="EWG66" s="141"/>
      <c r="EWH66" s="141"/>
      <c r="EWI66" s="141"/>
      <c r="EWJ66" s="141"/>
      <c r="EWK66" s="141"/>
      <c r="EWL66" s="141"/>
      <c r="EWM66" s="141"/>
      <c r="EWN66" s="141"/>
      <c r="EWO66" s="141"/>
      <c r="EWP66" s="141"/>
      <c r="EWQ66" s="141"/>
      <c r="EWR66" s="141"/>
      <c r="EWS66" s="141"/>
      <c r="EWT66" s="141"/>
      <c r="EWU66" s="141"/>
      <c r="EWV66" s="141"/>
      <c r="EWW66" s="141"/>
      <c r="EWX66" s="141"/>
      <c r="EWY66" s="141"/>
      <c r="EWZ66" s="141"/>
      <c r="EXA66" s="141"/>
      <c r="EXB66" s="141"/>
      <c r="EXC66" s="141"/>
      <c r="EXD66" s="141"/>
      <c r="EXE66" s="141"/>
      <c r="EXF66" s="141"/>
      <c r="EXG66" s="141"/>
      <c r="EXH66" s="141"/>
      <c r="EXI66" s="141"/>
      <c r="EXJ66" s="141"/>
      <c r="EXK66" s="141"/>
      <c r="EXL66" s="141"/>
      <c r="EXM66" s="141"/>
      <c r="EXN66" s="141"/>
      <c r="EXO66" s="141"/>
      <c r="EXP66" s="141"/>
      <c r="EXQ66" s="141"/>
      <c r="EXR66" s="141"/>
      <c r="EXS66" s="141"/>
      <c r="EXT66" s="141"/>
      <c r="EXU66" s="141"/>
      <c r="EXV66" s="141"/>
      <c r="EXW66" s="141"/>
      <c r="EXX66" s="141"/>
      <c r="EXY66" s="141"/>
      <c r="EXZ66" s="141"/>
      <c r="EYA66" s="141"/>
      <c r="EYB66" s="141"/>
      <c r="EYC66" s="141"/>
      <c r="EYD66" s="141"/>
      <c r="EYE66" s="141"/>
      <c r="EYF66" s="141"/>
      <c r="EYG66" s="141"/>
      <c r="EYH66" s="141"/>
      <c r="EYI66" s="141"/>
      <c r="EYJ66" s="141"/>
      <c r="EYK66" s="141"/>
      <c r="EYL66" s="141"/>
      <c r="EYM66" s="141"/>
      <c r="EYN66" s="141"/>
      <c r="EYO66" s="141"/>
      <c r="EYP66" s="141"/>
      <c r="EYQ66" s="141"/>
      <c r="EYR66" s="141"/>
      <c r="EYS66" s="141"/>
      <c r="EYT66" s="141"/>
      <c r="EYU66" s="141"/>
      <c r="EYV66" s="141"/>
      <c r="EYW66" s="141"/>
      <c r="EYX66" s="141"/>
      <c r="EYY66" s="141"/>
      <c r="EYZ66" s="141"/>
      <c r="EZA66" s="141"/>
      <c r="EZB66" s="141"/>
      <c r="EZC66" s="141"/>
      <c r="EZD66" s="141"/>
      <c r="EZE66" s="141"/>
      <c r="EZF66" s="141"/>
      <c r="EZG66" s="141"/>
      <c r="EZH66" s="141"/>
      <c r="EZI66" s="141"/>
      <c r="EZJ66" s="141"/>
      <c r="EZK66" s="141"/>
      <c r="EZL66" s="141"/>
      <c r="EZM66" s="141"/>
      <c r="EZN66" s="141"/>
      <c r="EZO66" s="141"/>
      <c r="EZP66" s="141"/>
      <c r="EZQ66" s="141"/>
      <c r="EZR66" s="141"/>
      <c r="EZS66" s="141"/>
      <c r="EZT66" s="141"/>
      <c r="EZU66" s="141"/>
      <c r="EZV66" s="141"/>
      <c r="EZW66" s="141"/>
      <c r="EZX66" s="141"/>
      <c r="EZY66" s="141"/>
      <c r="EZZ66" s="141"/>
      <c r="FAA66" s="141"/>
      <c r="FAB66" s="141"/>
      <c r="FAC66" s="141"/>
      <c r="FAD66" s="141"/>
      <c r="FAE66" s="141"/>
      <c r="FAF66" s="141"/>
      <c r="FAG66" s="141"/>
      <c r="FAH66" s="141"/>
      <c r="FAI66" s="141"/>
      <c r="FAJ66" s="141"/>
      <c r="FAK66" s="141"/>
      <c r="FAL66" s="141"/>
      <c r="FAM66" s="141"/>
      <c r="FAN66" s="141"/>
      <c r="FAO66" s="141"/>
      <c r="FAP66" s="141"/>
      <c r="FAQ66" s="141"/>
      <c r="FAR66" s="141"/>
      <c r="FAS66" s="141"/>
      <c r="FAT66" s="141"/>
      <c r="FAU66" s="141"/>
      <c r="FAV66" s="141"/>
      <c r="FAW66" s="141"/>
      <c r="FAX66" s="141"/>
      <c r="FAY66" s="141"/>
      <c r="FAZ66" s="141"/>
      <c r="FBA66" s="141"/>
      <c r="FBB66" s="141"/>
      <c r="FBC66" s="141"/>
      <c r="FBD66" s="141"/>
      <c r="FBE66" s="141"/>
      <c r="FBF66" s="141"/>
      <c r="FBG66" s="141"/>
      <c r="FBH66" s="141"/>
      <c r="FBI66" s="141"/>
      <c r="FBJ66" s="141"/>
      <c r="FBK66" s="141"/>
      <c r="FBL66" s="141"/>
      <c r="FBM66" s="141"/>
      <c r="FBN66" s="141"/>
      <c r="FBO66" s="141"/>
      <c r="FBP66" s="141"/>
      <c r="FBQ66" s="141"/>
      <c r="FBR66" s="141"/>
      <c r="FBS66" s="141"/>
      <c r="FBT66" s="141"/>
      <c r="FBU66" s="141"/>
      <c r="FBV66" s="141"/>
      <c r="FBW66" s="141"/>
      <c r="FBX66" s="141"/>
      <c r="FBY66" s="141"/>
      <c r="FBZ66" s="141"/>
      <c r="FCA66" s="141"/>
      <c r="FCB66" s="141"/>
      <c r="FCC66" s="141"/>
      <c r="FCD66" s="141"/>
      <c r="FCE66" s="141"/>
      <c r="FCF66" s="141"/>
      <c r="FCG66" s="141"/>
      <c r="FCH66" s="141"/>
      <c r="FCI66" s="141"/>
      <c r="FCJ66" s="141"/>
      <c r="FCK66" s="141"/>
      <c r="FCL66" s="141"/>
      <c r="FCM66" s="141"/>
      <c r="FCN66" s="141"/>
      <c r="FCO66" s="141"/>
      <c r="FCP66" s="141"/>
      <c r="FCQ66" s="141"/>
      <c r="FCR66" s="141"/>
      <c r="FCS66" s="141"/>
      <c r="FCT66" s="141"/>
      <c r="FCU66" s="141"/>
      <c r="FCV66" s="141"/>
      <c r="FCW66" s="141"/>
      <c r="FCX66" s="141"/>
      <c r="FCY66" s="141"/>
      <c r="FCZ66" s="141"/>
      <c r="FDA66" s="141"/>
      <c r="FDB66" s="141"/>
      <c r="FDC66" s="141"/>
      <c r="FDD66" s="141"/>
      <c r="FDE66" s="141"/>
      <c r="FDF66" s="141"/>
      <c r="FDG66" s="141"/>
      <c r="FDH66" s="141"/>
      <c r="FDI66" s="141"/>
      <c r="FDJ66" s="141"/>
      <c r="FDK66" s="141"/>
      <c r="FDL66" s="141"/>
      <c r="FDM66" s="141"/>
      <c r="FDN66" s="141"/>
      <c r="FDO66" s="141"/>
      <c r="FDP66" s="141"/>
      <c r="FDQ66" s="141"/>
      <c r="FDR66" s="141"/>
      <c r="FDS66" s="141"/>
      <c r="FDT66" s="141"/>
      <c r="FDU66" s="141"/>
      <c r="FDV66" s="141"/>
      <c r="FDW66" s="141"/>
      <c r="FDX66" s="141"/>
      <c r="FDY66" s="141"/>
      <c r="FDZ66" s="141"/>
      <c r="FEA66" s="141"/>
      <c r="FEB66" s="141"/>
      <c r="FEC66" s="141"/>
      <c r="FED66" s="141"/>
      <c r="FEE66" s="141"/>
      <c r="FEF66" s="141"/>
      <c r="FEG66" s="141"/>
      <c r="FEH66" s="141"/>
      <c r="FEI66" s="141"/>
      <c r="FEJ66" s="141"/>
      <c r="FEK66" s="141"/>
      <c r="FEL66" s="141"/>
      <c r="FEM66" s="141"/>
      <c r="FEN66" s="141"/>
      <c r="FEO66" s="141"/>
      <c r="FEP66" s="141"/>
      <c r="FEQ66" s="141"/>
      <c r="FER66" s="141"/>
      <c r="FES66" s="141"/>
      <c r="FET66" s="141"/>
      <c r="FEU66" s="141"/>
      <c r="FEV66" s="141"/>
      <c r="FEW66" s="141"/>
      <c r="FEX66" s="141"/>
      <c r="FEY66" s="141"/>
      <c r="FEZ66" s="141"/>
      <c r="FFA66" s="141"/>
      <c r="FFB66" s="141"/>
      <c r="FFC66" s="141"/>
      <c r="FFD66" s="141"/>
      <c r="FFE66" s="141"/>
      <c r="FFF66" s="141"/>
      <c r="FFG66" s="141"/>
      <c r="FFH66" s="141"/>
      <c r="FFI66" s="141"/>
      <c r="FFJ66" s="141"/>
      <c r="FFK66" s="141"/>
      <c r="FFL66" s="141"/>
      <c r="FFM66" s="141"/>
      <c r="FFN66" s="141"/>
      <c r="FFO66" s="141"/>
      <c r="FFP66" s="141"/>
      <c r="FFQ66" s="141"/>
      <c r="FFR66" s="141"/>
      <c r="FFS66" s="141"/>
      <c r="FFT66" s="141"/>
      <c r="FFU66" s="141"/>
      <c r="FFV66" s="141"/>
      <c r="FFW66" s="141"/>
      <c r="FFX66" s="141"/>
      <c r="FFY66" s="141"/>
      <c r="FFZ66" s="141"/>
      <c r="FGA66" s="141"/>
      <c r="FGB66" s="141"/>
      <c r="FGC66" s="141"/>
      <c r="FGD66" s="141"/>
      <c r="FGE66" s="141"/>
      <c r="FGF66" s="141"/>
      <c r="FGG66" s="141"/>
      <c r="FGH66" s="141"/>
      <c r="FGI66" s="141"/>
      <c r="FGJ66" s="141"/>
      <c r="FGK66" s="141"/>
      <c r="FGL66" s="141"/>
      <c r="FGM66" s="141"/>
      <c r="FGN66" s="141"/>
      <c r="FGO66" s="141"/>
      <c r="FGP66" s="141"/>
      <c r="FGQ66" s="141"/>
      <c r="FGR66" s="141"/>
      <c r="FGS66" s="141"/>
      <c r="FGT66" s="141"/>
      <c r="FGU66" s="141"/>
      <c r="FGV66" s="141"/>
      <c r="FGW66" s="141"/>
      <c r="FGX66" s="141"/>
      <c r="FGY66" s="141"/>
      <c r="FGZ66" s="141"/>
      <c r="FHA66" s="141"/>
      <c r="FHB66" s="141"/>
      <c r="FHC66" s="141"/>
      <c r="FHD66" s="141"/>
      <c r="FHE66" s="141"/>
      <c r="FHF66" s="141"/>
      <c r="FHG66" s="141"/>
      <c r="FHH66" s="141"/>
      <c r="FHI66" s="141"/>
      <c r="FHJ66" s="141"/>
      <c r="FHK66" s="141"/>
      <c r="FHL66" s="141"/>
      <c r="FHM66" s="141"/>
      <c r="FHN66" s="141"/>
      <c r="FHO66" s="141"/>
      <c r="FHP66" s="141"/>
      <c r="FHQ66" s="141"/>
      <c r="FHR66" s="141"/>
      <c r="FHS66" s="141"/>
      <c r="FHT66" s="141"/>
      <c r="FHU66" s="141"/>
      <c r="FHV66" s="141"/>
      <c r="FHW66" s="141"/>
      <c r="FHX66" s="141"/>
      <c r="FHY66" s="141"/>
      <c r="FHZ66" s="141"/>
      <c r="FIA66" s="141"/>
      <c r="FIB66" s="141"/>
      <c r="FIC66" s="141"/>
      <c r="FID66" s="141"/>
      <c r="FIE66" s="141"/>
      <c r="FIF66" s="141"/>
      <c r="FIG66" s="141"/>
      <c r="FIH66" s="141"/>
      <c r="FII66" s="141"/>
      <c r="FIJ66" s="141"/>
      <c r="FIK66" s="141"/>
      <c r="FIL66" s="141"/>
      <c r="FIM66" s="141"/>
      <c r="FIN66" s="141"/>
      <c r="FIO66" s="141"/>
      <c r="FIP66" s="141"/>
      <c r="FIQ66" s="141"/>
      <c r="FIR66" s="141"/>
      <c r="FIS66" s="141"/>
      <c r="FIT66" s="141"/>
      <c r="FIU66" s="141"/>
      <c r="FIV66" s="141"/>
      <c r="FIW66" s="141"/>
      <c r="FIX66" s="141"/>
      <c r="FIY66" s="141"/>
      <c r="FIZ66" s="141"/>
      <c r="FJA66" s="141"/>
      <c r="FJB66" s="141"/>
      <c r="FJC66" s="141"/>
      <c r="FJD66" s="141"/>
      <c r="FJE66" s="141"/>
      <c r="FJF66" s="141"/>
      <c r="FJG66" s="141"/>
      <c r="FJH66" s="141"/>
      <c r="FJI66" s="141"/>
      <c r="FJJ66" s="141"/>
      <c r="FJK66" s="141"/>
      <c r="FJL66" s="141"/>
      <c r="FJM66" s="141"/>
      <c r="FJN66" s="141"/>
      <c r="FJO66" s="141"/>
      <c r="FJP66" s="141"/>
      <c r="FJQ66" s="141"/>
      <c r="FJR66" s="141"/>
      <c r="FJS66" s="141"/>
      <c r="FJT66" s="141"/>
      <c r="FJU66" s="141"/>
      <c r="FJV66" s="141"/>
      <c r="FJW66" s="141"/>
      <c r="FJX66" s="141"/>
      <c r="FJY66" s="141"/>
      <c r="FJZ66" s="141"/>
      <c r="FKA66" s="141"/>
      <c r="FKB66" s="141"/>
      <c r="FKC66" s="141"/>
      <c r="FKD66" s="141"/>
      <c r="FKE66" s="141"/>
      <c r="FKF66" s="141"/>
      <c r="FKG66" s="141"/>
      <c r="FKH66" s="141"/>
      <c r="FKI66" s="141"/>
      <c r="FKJ66" s="141"/>
      <c r="FKK66" s="141"/>
      <c r="FKL66" s="141"/>
      <c r="FKM66" s="141"/>
      <c r="FKN66" s="141"/>
      <c r="FKO66" s="141"/>
      <c r="FKP66" s="141"/>
      <c r="FKQ66" s="141"/>
      <c r="FKR66" s="141"/>
      <c r="FKS66" s="141"/>
      <c r="FKT66" s="141"/>
      <c r="FKU66" s="141"/>
      <c r="FKV66" s="141"/>
      <c r="FKW66" s="141"/>
      <c r="FKX66" s="141"/>
      <c r="FKY66" s="141"/>
      <c r="FKZ66" s="141"/>
      <c r="FLA66" s="141"/>
      <c r="FLB66" s="141"/>
      <c r="FLC66" s="141"/>
      <c r="FLD66" s="141"/>
      <c r="FLE66" s="141"/>
      <c r="FLF66" s="141"/>
      <c r="FLG66" s="141"/>
      <c r="FLH66" s="141"/>
      <c r="FLI66" s="141"/>
      <c r="FLJ66" s="141"/>
      <c r="FLK66" s="141"/>
      <c r="FLL66" s="141"/>
      <c r="FLM66" s="141"/>
      <c r="FLN66" s="141"/>
      <c r="FLO66" s="141"/>
      <c r="FLP66" s="141"/>
      <c r="FLQ66" s="141"/>
      <c r="FLR66" s="141"/>
      <c r="FLS66" s="141"/>
      <c r="FLT66" s="141"/>
      <c r="FLU66" s="141"/>
      <c r="FLV66" s="141"/>
      <c r="FLW66" s="141"/>
      <c r="FLX66" s="141"/>
      <c r="FLY66" s="141"/>
      <c r="FLZ66" s="141"/>
      <c r="FMA66" s="141"/>
      <c r="FMB66" s="141"/>
      <c r="FMC66" s="141"/>
      <c r="FMD66" s="141"/>
      <c r="FME66" s="141"/>
      <c r="FMF66" s="141"/>
      <c r="FMG66" s="141"/>
      <c r="FMH66" s="141"/>
      <c r="FMI66" s="141"/>
      <c r="FMJ66" s="141"/>
      <c r="FMK66" s="141"/>
      <c r="FML66" s="141"/>
      <c r="FMM66" s="141"/>
      <c r="FMN66" s="141"/>
      <c r="FMO66" s="141"/>
      <c r="FMP66" s="141"/>
      <c r="FMQ66" s="141"/>
      <c r="FMR66" s="141"/>
      <c r="FMS66" s="141"/>
      <c r="FMT66" s="141"/>
      <c r="FMU66" s="141"/>
      <c r="FMV66" s="141"/>
      <c r="FMW66" s="141"/>
      <c r="FMX66" s="141"/>
      <c r="FMY66" s="141"/>
      <c r="FMZ66" s="141"/>
      <c r="FNA66" s="141"/>
      <c r="FNB66" s="141"/>
      <c r="FNC66" s="141"/>
      <c r="FND66" s="141"/>
      <c r="FNE66" s="141"/>
      <c r="FNF66" s="141"/>
      <c r="FNG66" s="141"/>
      <c r="FNH66" s="141"/>
      <c r="FNI66" s="141"/>
      <c r="FNJ66" s="141"/>
      <c r="FNK66" s="141"/>
      <c r="FNL66" s="141"/>
      <c r="FNM66" s="141"/>
      <c r="FNN66" s="141"/>
      <c r="FNO66" s="141"/>
      <c r="FNP66" s="141"/>
      <c r="FNQ66" s="141"/>
      <c r="FNR66" s="141"/>
      <c r="FNS66" s="141"/>
      <c r="FNT66" s="141"/>
      <c r="FNU66" s="141"/>
      <c r="FNV66" s="141"/>
      <c r="FNW66" s="141"/>
      <c r="FNX66" s="141"/>
      <c r="FNY66" s="141"/>
      <c r="FNZ66" s="141"/>
      <c r="FOA66" s="141"/>
      <c r="FOB66" s="141"/>
      <c r="FOC66" s="141"/>
      <c r="FOD66" s="141"/>
      <c r="FOE66" s="141"/>
      <c r="FOF66" s="141"/>
      <c r="FOG66" s="141"/>
      <c r="FOH66" s="141"/>
      <c r="FOI66" s="141"/>
      <c r="FOJ66" s="141"/>
      <c r="FOK66" s="141"/>
      <c r="FOL66" s="141"/>
      <c r="FOM66" s="141"/>
      <c r="FON66" s="141"/>
      <c r="FOO66" s="141"/>
      <c r="FOP66" s="141"/>
      <c r="FOQ66" s="141"/>
      <c r="FOR66" s="141"/>
      <c r="FOS66" s="141"/>
      <c r="FOT66" s="141"/>
      <c r="FOU66" s="141"/>
      <c r="FOV66" s="141"/>
      <c r="FOW66" s="141"/>
      <c r="FOX66" s="141"/>
      <c r="FOY66" s="141"/>
      <c r="FOZ66" s="141"/>
      <c r="FPA66" s="141"/>
      <c r="FPB66" s="141"/>
      <c r="FPC66" s="141"/>
      <c r="FPD66" s="141"/>
      <c r="FPE66" s="141"/>
      <c r="FPF66" s="141"/>
      <c r="FPG66" s="141"/>
      <c r="FPH66" s="141"/>
      <c r="FPI66" s="141"/>
      <c r="FPJ66" s="141"/>
      <c r="FPK66" s="141"/>
      <c r="FPL66" s="141"/>
      <c r="FPM66" s="141"/>
      <c r="FPN66" s="141"/>
      <c r="FPO66" s="141"/>
      <c r="FPP66" s="141"/>
      <c r="FPQ66" s="141"/>
      <c r="FPR66" s="141"/>
      <c r="FPS66" s="141"/>
      <c r="FPT66" s="141"/>
      <c r="FPU66" s="141"/>
      <c r="FPV66" s="141"/>
      <c r="FPW66" s="141"/>
      <c r="FPX66" s="141"/>
      <c r="FPY66" s="141"/>
      <c r="FPZ66" s="141"/>
      <c r="FQA66" s="141"/>
      <c r="FQB66" s="141"/>
      <c r="FQC66" s="141"/>
      <c r="FQD66" s="141"/>
      <c r="FQE66" s="141"/>
      <c r="FQF66" s="141"/>
      <c r="FQG66" s="141"/>
      <c r="FQH66" s="141"/>
      <c r="FQI66" s="141"/>
      <c r="FQJ66" s="141"/>
      <c r="FQK66" s="141"/>
      <c r="FQL66" s="141"/>
      <c r="FQM66" s="141"/>
      <c r="FQN66" s="141"/>
      <c r="FQO66" s="141"/>
      <c r="FQP66" s="141"/>
      <c r="FQQ66" s="141"/>
      <c r="FQR66" s="141"/>
      <c r="FQS66" s="141"/>
      <c r="FQT66" s="141"/>
      <c r="FQU66" s="141"/>
      <c r="FQV66" s="141"/>
      <c r="FQW66" s="141"/>
      <c r="FQX66" s="141"/>
      <c r="FQY66" s="141"/>
      <c r="FQZ66" s="141"/>
      <c r="FRA66" s="141"/>
      <c r="FRB66" s="141"/>
      <c r="FRC66" s="141"/>
      <c r="FRD66" s="141"/>
      <c r="FRE66" s="141"/>
      <c r="FRF66" s="141"/>
      <c r="FRG66" s="141"/>
      <c r="FRH66" s="141"/>
      <c r="FRI66" s="141"/>
      <c r="FRJ66" s="141"/>
      <c r="FRK66" s="141"/>
      <c r="FRL66" s="141"/>
      <c r="FRM66" s="141"/>
      <c r="FRN66" s="141"/>
      <c r="FRO66" s="141"/>
      <c r="FRP66" s="141"/>
      <c r="FRQ66" s="141"/>
      <c r="FRR66" s="141"/>
      <c r="FRS66" s="141"/>
      <c r="FRT66" s="141"/>
      <c r="FRU66" s="141"/>
      <c r="FRV66" s="141"/>
      <c r="FRW66" s="141"/>
      <c r="FRX66" s="141"/>
      <c r="FRY66" s="141"/>
      <c r="FRZ66" s="141"/>
      <c r="FSA66" s="141"/>
      <c r="FSB66" s="141"/>
      <c r="FSC66" s="141"/>
      <c r="FSD66" s="141"/>
      <c r="FSE66" s="141"/>
      <c r="FSF66" s="141"/>
      <c r="FSG66" s="141"/>
      <c r="FSH66" s="141"/>
      <c r="FSI66" s="141"/>
      <c r="FSJ66" s="141"/>
      <c r="FSK66" s="141"/>
      <c r="FSL66" s="141"/>
      <c r="FSM66" s="141"/>
      <c r="FSN66" s="141"/>
      <c r="FSO66" s="141"/>
      <c r="FSP66" s="141"/>
      <c r="FSQ66" s="141"/>
      <c r="FSR66" s="141"/>
      <c r="FSS66" s="141"/>
      <c r="FST66" s="141"/>
      <c r="FSU66" s="141"/>
      <c r="FSV66" s="141"/>
      <c r="FSW66" s="141"/>
      <c r="FSX66" s="141"/>
      <c r="FSY66" s="141"/>
      <c r="FSZ66" s="141"/>
      <c r="FTA66" s="141"/>
      <c r="FTB66" s="141"/>
      <c r="FTC66" s="141"/>
      <c r="FTD66" s="141"/>
      <c r="FTE66" s="141"/>
      <c r="FTF66" s="141"/>
      <c r="FTG66" s="141"/>
      <c r="FTH66" s="141"/>
      <c r="FTI66" s="141"/>
      <c r="FTJ66" s="141"/>
      <c r="FTK66" s="141"/>
      <c r="FTL66" s="141"/>
      <c r="FTM66" s="141"/>
      <c r="FTN66" s="141"/>
      <c r="FTO66" s="141"/>
      <c r="FTP66" s="141"/>
      <c r="FTQ66" s="141"/>
      <c r="FTR66" s="141"/>
      <c r="FTS66" s="141"/>
      <c r="FTT66" s="141"/>
      <c r="FTU66" s="141"/>
      <c r="FTV66" s="141"/>
      <c r="FTW66" s="141"/>
      <c r="FTX66" s="141"/>
      <c r="FTY66" s="141"/>
      <c r="FTZ66" s="141"/>
      <c r="FUA66" s="141"/>
      <c r="FUB66" s="141"/>
      <c r="FUC66" s="141"/>
      <c r="FUD66" s="141"/>
      <c r="FUE66" s="141"/>
      <c r="FUF66" s="141"/>
      <c r="FUG66" s="141"/>
      <c r="FUH66" s="141"/>
      <c r="FUI66" s="141"/>
      <c r="FUJ66" s="141"/>
      <c r="FUK66" s="141"/>
      <c r="FUL66" s="141"/>
      <c r="FUM66" s="141"/>
      <c r="FUN66" s="141"/>
      <c r="FUO66" s="141"/>
      <c r="FUP66" s="141"/>
      <c r="FUQ66" s="141"/>
      <c r="FUR66" s="141"/>
      <c r="FUS66" s="141"/>
      <c r="FUT66" s="141"/>
      <c r="FUU66" s="141"/>
      <c r="FUV66" s="141"/>
      <c r="FUW66" s="141"/>
      <c r="FUX66" s="141"/>
      <c r="FUY66" s="141"/>
      <c r="FUZ66" s="141"/>
      <c r="FVA66" s="141"/>
      <c r="FVB66" s="141"/>
      <c r="FVC66" s="141"/>
      <c r="FVD66" s="141"/>
      <c r="FVE66" s="141"/>
      <c r="FVF66" s="141"/>
      <c r="FVG66" s="141"/>
      <c r="FVH66" s="141"/>
      <c r="FVI66" s="141"/>
      <c r="FVJ66" s="141"/>
      <c r="FVK66" s="141"/>
      <c r="FVL66" s="141"/>
      <c r="FVM66" s="141"/>
      <c r="FVN66" s="141"/>
      <c r="FVO66" s="141"/>
      <c r="FVP66" s="141"/>
      <c r="FVQ66" s="141"/>
      <c r="FVR66" s="141"/>
      <c r="FVS66" s="141"/>
      <c r="FVT66" s="141"/>
      <c r="FVU66" s="141"/>
      <c r="FVV66" s="141"/>
      <c r="FVW66" s="141"/>
      <c r="FVX66" s="141"/>
      <c r="FVY66" s="141"/>
      <c r="FVZ66" s="141"/>
      <c r="FWA66" s="141"/>
      <c r="FWB66" s="141"/>
      <c r="FWC66" s="141"/>
      <c r="FWD66" s="141"/>
      <c r="FWE66" s="141"/>
      <c r="FWF66" s="141"/>
      <c r="FWG66" s="141"/>
      <c r="FWH66" s="141"/>
      <c r="FWI66" s="141"/>
      <c r="FWJ66" s="141"/>
      <c r="FWK66" s="141"/>
      <c r="FWL66" s="141"/>
      <c r="FWM66" s="141"/>
      <c r="FWN66" s="141"/>
      <c r="FWO66" s="141"/>
      <c r="FWP66" s="141"/>
      <c r="FWQ66" s="141"/>
      <c r="FWR66" s="141"/>
      <c r="FWS66" s="141"/>
      <c r="FWT66" s="141"/>
      <c r="FWU66" s="141"/>
      <c r="FWV66" s="141"/>
      <c r="FWW66" s="141"/>
      <c r="FWX66" s="141"/>
      <c r="FWY66" s="141"/>
      <c r="FWZ66" s="141"/>
      <c r="FXA66" s="141"/>
      <c r="FXB66" s="141"/>
      <c r="FXC66" s="141"/>
      <c r="FXD66" s="141"/>
      <c r="FXE66" s="141"/>
      <c r="FXF66" s="141"/>
      <c r="FXG66" s="141"/>
      <c r="FXH66" s="141"/>
      <c r="FXI66" s="141"/>
      <c r="FXJ66" s="141"/>
      <c r="FXK66" s="141"/>
      <c r="FXL66" s="141"/>
      <c r="FXM66" s="141"/>
      <c r="FXN66" s="141"/>
      <c r="FXO66" s="141"/>
      <c r="FXP66" s="141"/>
      <c r="FXQ66" s="141"/>
      <c r="FXR66" s="141"/>
      <c r="FXS66" s="141"/>
      <c r="FXT66" s="141"/>
      <c r="FXU66" s="141"/>
      <c r="FXV66" s="141"/>
      <c r="FXW66" s="141"/>
      <c r="FXX66" s="141"/>
      <c r="FXY66" s="141"/>
      <c r="FXZ66" s="141"/>
      <c r="FYA66" s="141"/>
      <c r="FYB66" s="141"/>
      <c r="FYC66" s="141"/>
      <c r="FYD66" s="141"/>
      <c r="FYE66" s="141"/>
      <c r="FYF66" s="141"/>
      <c r="FYG66" s="141"/>
      <c r="FYH66" s="141"/>
      <c r="FYI66" s="141"/>
      <c r="FYJ66" s="141"/>
      <c r="FYK66" s="141"/>
      <c r="FYL66" s="141"/>
      <c r="FYM66" s="141"/>
      <c r="FYN66" s="141"/>
      <c r="FYO66" s="141"/>
      <c r="FYP66" s="141"/>
      <c r="FYQ66" s="141"/>
      <c r="FYR66" s="141"/>
      <c r="FYS66" s="141"/>
      <c r="FYT66" s="141"/>
      <c r="FYU66" s="141"/>
      <c r="FYV66" s="141"/>
      <c r="FYW66" s="141"/>
      <c r="FYX66" s="141"/>
      <c r="FYY66" s="141"/>
      <c r="FYZ66" s="141"/>
      <c r="FZA66" s="141"/>
      <c r="FZB66" s="141"/>
      <c r="FZC66" s="141"/>
      <c r="FZD66" s="141"/>
      <c r="FZE66" s="141"/>
      <c r="FZF66" s="141"/>
      <c r="FZG66" s="141"/>
      <c r="FZH66" s="141"/>
      <c r="FZI66" s="141"/>
      <c r="FZJ66" s="141"/>
      <c r="FZK66" s="141"/>
      <c r="FZL66" s="141"/>
      <c r="FZM66" s="141"/>
      <c r="FZN66" s="141"/>
      <c r="FZO66" s="141"/>
      <c r="FZP66" s="141"/>
      <c r="FZQ66" s="141"/>
      <c r="FZR66" s="141"/>
      <c r="FZS66" s="141"/>
      <c r="FZT66" s="141"/>
      <c r="FZU66" s="141"/>
      <c r="FZV66" s="141"/>
      <c r="FZW66" s="141"/>
      <c r="FZX66" s="141"/>
      <c r="FZY66" s="141"/>
      <c r="FZZ66" s="141"/>
      <c r="GAA66" s="141"/>
      <c r="GAB66" s="141"/>
      <c r="GAC66" s="141"/>
      <c r="GAD66" s="141"/>
      <c r="GAE66" s="141"/>
      <c r="GAF66" s="141"/>
      <c r="GAG66" s="141"/>
      <c r="GAH66" s="141"/>
      <c r="GAI66" s="141"/>
      <c r="GAJ66" s="141"/>
      <c r="GAK66" s="141"/>
      <c r="GAL66" s="141"/>
      <c r="GAM66" s="141"/>
      <c r="GAN66" s="141"/>
      <c r="GAO66" s="141"/>
      <c r="GAP66" s="141"/>
      <c r="GAQ66" s="141"/>
      <c r="GAR66" s="141"/>
      <c r="GAS66" s="141"/>
      <c r="GAT66" s="141"/>
      <c r="GAU66" s="141"/>
      <c r="GAV66" s="141"/>
      <c r="GAW66" s="141"/>
      <c r="GAX66" s="141"/>
      <c r="GAY66" s="141"/>
      <c r="GAZ66" s="141"/>
      <c r="GBA66" s="141"/>
      <c r="GBB66" s="141"/>
      <c r="GBC66" s="141"/>
      <c r="GBD66" s="141"/>
      <c r="GBE66" s="141"/>
      <c r="GBF66" s="141"/>
      <c r="GBG66" s="141"/>
      <c r="GBH66" s="141"/>
      <c r="GBI66" s="141"/>
      <c r="GBJ66" s="141"/>
      <c r="GBK66" s="141"/>
      <c r="GBL66" s="141"/>
      <c r="GBM66" s="141"/>
      <c r="GBN66" s="141"/>
      <c r="GBO66" s="141"/>
      <c r="GBP66" s="141"/>
      <c r="GBQ66" s="141"/>
      <c r="GBR66" s="141"/>
      <c r="GBS66" s="141"/>
      <c r="GBT66" s="141"/>
      <c r="GBU66" s="141"/>
      <c r="GBV66" s="141"/>
      <c r="GBW66" s="141"/>
      <c r="GBX66" s="141"/>
      <c r="GBY66" s="141"/>
      <c r="GBZ66" s="141"/>
      <c r="GCA66" s="141"/>
      <c r="GCB66" s="141"/>
      <c r="GCC66" s="141"/>
      <c r="GCD66" s="141"/>
      <c r="GCE66" s="141"/>
      <c r="GCF66" s="141"/>
      <c r="GCG66" s="141"/>
      <c r="GCH66" s="141"/>
      <c r="GCI66" s="141"/>
      <c r="GCJ66" s="141"/>
      <c r="GCK66" s="141"/>
      <c r="GCL66" s="141"/>
      <c r="GCM66" s="141"/>
      <c r="GCN66" s="141"/>
      <c r="GCO66" s="141"/>
      <c r="GCP66" s="141"/>
      <c r="GCQ66" s="141"/>
      <c r="GCR66" s="141"/>
      <c r="GCS66" s="141"/>
      <c r="GCT66" s="141"/>
      <c r="GCU66" s="141"/>
      <c r="GCV66" s="141"/>
      <c r="GCW66" s="141"/>
      <c r="GCX66" s="141"/>
      <c r="GCY66" s="141"/>
      <c r="GCZ66" s="141"/>
      <c r="GDA66" s="141"/>
      <c r="GDB66" s="141"/>
      <c r="GDC66" s="141"/>
      <c r="GDD66" s="141"/>
      <c r="GDE66" s="141"/>
      <c r="GDF66" s="141"/>
      <c r="GDG66" s="141"/>
      <c r="GDH66" s="141"/>
      <c r="GDI66" s="141"/>
      <c r="GDJ66" s="141"/>
      <c r="GDK66" s="141"/>
      <c r="GDL66" s="141"/>
      <c r="GDM66" s="141"/>
      <c r="GDN66" s="141"/>
      <c r="GDO66" s="141"/>
      <c r="GDP66" s="141"/>
      <c r="GDQ66" s="141"/>
      <c r="GDR66" s="141"/>
      <c r="GDS66" s="141"/>
      <c r="GDT66" s="141"/>
      <c r="GDU66" s="141"/>
      <c r="GDV66" s="141"/>
      <c r="GDW66" s="141"/>
      <c r="GDX66" s="141"/>
      <c r="GDY66" s="141"/>
      <c r="GDZ66" s="141"/>
      <c r="GEA66" s="141"/>
      <c r="GEB66" s="141"/>
      <c r="GEC66" s="141"/>
      <c r="GED66" s="141"/>
      <c r="GEE66" s="141"/>
      <c r="GEF66" s="141"/>
      <c r="GEG66" s="141"/>
      <c r="GEH66" s="141"/>
      <c r="GEI66" s="141"/>
      <c r="GEJ66" s="141"/>
      <c r="GEK66" s="141"/>
      <c r="GEL66" s="141"/>
      <c r="GEM66" s="141"/>
      <c r="GEN66" s="141"/>
      <c r="GEO66" s="141"/>
      <c r="GEP66" s="141"/>
      <c r="GEQ66" s="141"/>
      <c r="GER66" s="141"/>
      <c r="GES66" s="141"/>
      <c r="GET66" s="141"/>
      <c r="GEU66" s="141"/>
      <c r="GEV66" s="141"/>
      <c r="GEW66" s="141"/>
      <c r="GEX66" s="141"/>
      <c r="GEY66" s="141"/>
      <c r="GEZ66" s="141"/>
      <c r="GFA66" s="141"/>
      <c r="GFB66" s="141"/>
      <c r="GFC66" s="141"/>
      <c r="GFD66" s="141"/>
      <c r="GFE66" s="141"/>
      <c r="GFF66" s="141"/>
      <c r="GFG66" s="141"/>
      <c r="GFH66" s="141"/>
      <c r="GFI66" s="141"/>
      <c r="GFJ66" s="141"/>
      <c r="GFK66" s="141"/>
      <c r="GFL66" s="141"/>
      <c r="GFM66" s="141"/>
      <c r="GFN66" s="141"/>
      <c r="GFO66" s="141"/>
      <c r="GFP66" s="141"/>
      <c r="GFQ66" s="141"/>
      <c r="GFR66" s="141"/>
      <c r="GFS66" s="141"/>
      <c r="GFT66" s="141"/>
      <c r="GFU66" s="141"/>
      <c r="GFV66" s="141"/>
      <c r="GFW66" s="141"/>
      <c r="GFX66" s="141"/>
      <c r="GFY66" s="141"/>
      <c r="GFZ66" s="141"/>
      <c r="GGA66" s="141"/>
      <c r="GGB66" s="141"/>
      <c r="GGC66" s="141"/>
      <c r="GGD66" s="141"/>
      <c r="GGE66" s="141"/>
      <c r="GGF66" s="141"/>
      <c r="GGG66" s="141"/>
      <c r="GGH66" s="141"/>
      <c r="GGI66" s="141"/>
      <c r="GGJ66" s="141"/>
      <c r="GGK66" s="141"/>
      <c r="GGL66" s="141"/>
      <c r="GGM66" s="141"/>
      <c r="GGN66" s="141"/>
      <c r="GGO66" s="141"/>
      <c r="GGP66" s="141"/>
      <c r="GGQ66" s="141"/>
      <c r="GGR66" s="141"/>
      <c r="GGS66" s="141"/>
      <c r="GGT66" s="141"/>
      <c r="GGU66" s="141"/>
      <c r="GGV66" s="141"/>
      <c r="GGW66" s="141"/>
      <c r="GGX66" s="141"/>
      <c r="GGY66" s="141"/>
      <c r="GGZ66" s="141"/>
      <c r="GHA66" s="141"/>
      <c r="GHB66" s="141"/>
      <c r="GHC66" s="141"/>
      <c r="GHD66" s="141"/>
      <c r="GHE66" s="141"/>
      <c r="GHF66" s="141"/>
      <c r="GHG66" s="141"/>
      <c r="GHH66" s="141"/>
      <c r="GHI66" s="141"/>
      <c r="GHJ66" s="141"/>
      <c r="GHK66" s="141"/>
      <c r="GHL66" s="141"/>
      <c r="GHM66" s="141"/>
      <c r="GHN66" s="141"/>
      <c r="GHO66" s="141"/>
      <c r="GHP66" s="141"/>
      <c r="GHQ66" s="141"/>
      <c r="GHR66" s="141"/>
      <c r="GHS66" s="141"/>
      <c r="GHT66" s="141"/>
      <c r="GHU66" s="141"/>
      <c r="GHV66" s="141"/>
      <c r="GHW66" s="141"/>
      <c r="GHX66" s="141"/>
      <c r="GHY66" s="141"/>
      <c r="GHZ66" s="141"/>
      <c r="GIA66" s="141"/>
      <c r="GIB66" s="141"/>
      <c r="GIC66" s="141"/>
      <c r="GID66" s="141"/>
      <c r="GIE66" s="141"/>
      <c r="GIF66" s="141"/>
      <c r="GIG66" s="141"/>
      <c r="GIH66" s="141"/>
      <c r="GII66" s="141"/>
      <c r="GIJ66" s="141"/>
      <c r="GIK66" s="141"/>
      <c r="GIL66" s="141"/>
      <c r="GIM66" s="141"/>
      <c r="GIN66" s="141"/>
      <c r="GIO66" s="141"/>
      <c r="GIP66" s="141"/>
      <c r="GIQ66" s="141"/>
      <c r="GIR66" s="141"/>
      <c r="GIS66" s="141"/>
      <c r="GIT66" s="141"/>
      <c r="GIU66" s="141"/>
      <c r="GIV66" s="141"/>
      <c r="GIW66" s="141"/>
      <c r="GIX66" s="141"/>
      <c r="GIY66" s="141"/>
      <c r="GIZ66" s="141"/>
      <c r="GJA66" s="141"/>
      <c r="GJB66" s="141"/>
      <c r="GJC66" s="141"/>
      <c r="GJD66" s="141"/>
      <c r="GJE66" s="141"/>
      <c r="GJF66" s="141"/>
      <c r="GJG66" s="141"/>
      <c r="GJH66" s="141"/>
      <c r="GJI66" s="141"/>
      <c r="GJJ66" s="141"/>
      <c r="GJK66" s="141"/>
      <c r="GJL66" s="141"/>
      <c r="GJM66" s="141"/>
      <c r="GJN66" s="141"/>
      <c r="GJO66" s="141"/>
      <c r="GJP66" s="141"/>
      <c r="GJQ66" s="141"/>
      <c r="GJR66" s="141"/>
      <c r="GJS66" s="141"/>
      <c r="GJT66" s="141"/>
      <c r="GJU66" s="141"/>
      <c r="GJV66" s="141"/>
      <c r="GJW66" s="141"/>
      <c r="GJX66" s="141"/>
      <c r="GJY66" s="141"/>
      <c r="GJZ66" s="141"/>
      <c r="GKA66" s="141"/>
      <c r="GKB66" s="141"/>
      <c r="GKC66" s="141"/>
      <c r="GKD66" s="141"/>
      <c r="GKE66" s="141"/>
      <c r="GKF66" s="141"/>
      <c r="GKG66" s="141"/>
      <c r="GKH66" s="141"/>
      <c r="GKI66" s="141"/>
      <c r="GKJ66" s="141"/>
      <c r="GKK66" s="141"/>
      <c r="GKL66" s="141"/>
      <c r="GKM66" s="141"/>
      <c r="GKN66" s="141"/>
      <c r="GKO66" s="141"/>
      <c r="GKP66" s="141"/>
      <c r="GKQ66" s="141"/>
      <c r="GKR66" s="141"/>
      <c r="GKS66" s="141"/>
      <c r="GKT66" s="141"/>
      <c r="GKU66" s="141"/>
      <c r="GKV66" s="141"/>
      <c r="GKW66" s="141"/>
      <c r="GKX66" s="141"/>
      <c r="GKY66" s="141"/>
      <c r="GKZ66" s="141"/>
      <c r="GLA66" s="141"/>
      <c r="GLB66" s="141"/>
      <c r="GLC66" s="141"/>
      <c r="GLD66" s="141"/>
      <c r="GLE66" s="141"/>
      <c r="GLF66" s="141"/>
      <c r="GLG66" s="141"/>
      <c r="GLH66" s="141"/>
      <c r="GLI66" s="141"/>
      <c r="GLJ66" s="141"/>
      <c r="GLK66" s="141"/>
      <c r="GLL66" s="141"/>
      <c r="GLM66" s="141"/>
      <c r="GLN66" s="141"/>
      <c r="GLO66" s="141"/>
      <c r="GLP66" s="141"/>
      <c r="GLQ66" s="141"/>
      <c r="GLR66" s="141"/>
      <c r="GLS66" s="141"/>
      <c r="GLT66" s="141"/>
      <c r="GLU66" s="141"/>
      <c r="GLV66" s="141"/>
      <c r="GLW66" s="141"/>
      <c r="GLX66" s="141"/>
      <c r="GLY66" s="141"/>
      <c r="GLZ66" s="141"/>
      <c r="GMA66" s="141"/>
      <c r="GMB66" s="141"/>
      <c r="GMC66" s="141"/>
      <c r="GMD66" s="141"/>
      <c r="GME66" s="141"/>
      <c r="GMF66" s="141"/>
      <c r="GMG66" s="141"/>
      <c r="GMH66" s="141"/>
      <c r="GMI66" s="141"/>
      <c r="GMJ66" s="141"/>
      <c r="GMK66" s="141"/>
      <c r="GML66" s="141"/>
      <c r="GMM66" s="141"/>
      <c r="GMN66" s="141"/>
      <c r="GMO66" s="141"/>
      <c r="GMP66" s="141"/>
      <c r="GMQ66" s="141"/>
      <c r="GMR66" s="141"/>
      <c r="GMS66" s="141"/>
      <c r="GMT66" s="141"/>
      <c r="GMU66" s="141"/>
      <c r="GMV66" s="141"/>
      <c r="GMW66" s="141"/>
      <c r="GMX66" s="141"/>
      <c r="GMY66" s="141"/>
      <c r="GMZ66" s="141"/>
      <c r="GNA66" s="141"/>
      <c r="GNB66" s="141"/>
      <c r="GNC66" s="141"/>
      <c r="GND66" s="141"/>
      <c r="GNE66" s="141"/>
      <c r="GNF66" s="141"/>
      <c r="GNG66" s="141"/>
      <c r="GNH66" s="141"/>
      <c r="GNI66" s="141"/>
      <c r="GNJ66" s="141"/>
      <c r="GNK66" s="141"/>
      <c r="GNL66" s="141"/>
      <c r="GNM66" s="141"/>
      <c r="GNN66" s="141"/>
      <c r="GNO66" s="141"/>
      <c r="GNP66" s="141"/>
      <c r="GNQ66" s="141"/>
      <c r="GNR66" s="141"/>
      <c r="GNS66" s="141"/>
      <c r="GNT66" s="141"/>
      <c r="GNU66" s="141"/>
      <c r="GNV66" s="141"/>
      <c r="GNW66" s="141"/>
      <c r="GNX66" s="141"/>
      <c r="GNY66" s="141"/>
      <c r="GNZ66" s="141"/>
      <c r="GOA66" s="141"/>
      <c r="GOB66" s="141"/>
      <c r="GOC66" s="141"/>
      <c r="GOD66" s="141"/>
      <c r="GOE66" s="141"/>
      <c r="GOF66" s="141"/>
      <c r="GOG66" s="141"/>
      <c r="GOH66" s="141"/>
      <c r="GOI66" s="141"/>
      <c r="GOJ66" s="141"/>
      <c r="GOK66" s="141"/>
      <c r="GOL66" s="141"/>
      <c r="GOM66" s="141"/>
      <c r="GON66" s="141"/>
      <c r="GOO66" s="141"/>
      <c r="GOP66" s="141"/>
      <c r="GOQ66" s="141"/>
      <c r="GOR66" s="141"/>
      <c r="GOS66" s="141"/>
      <c r="GOT66" s="141"/>
      <c r="GOU66" s="141"/>
      <c r="GOV66" s="141"/>
      <c r="GOW66" s="141"/>
      <c r="GOX66" s="141"/>
      <c r="GOY66" s="141"/>
      <c r="GOZ66" s="141"/>
      <c r="GPA66" s="141"/>
      <c r="GPB66" s="141"/>
      <c r="GPC66" s="141"/>
      <c r="GPD66" s="141"/>
      <c r="GPE66" s="141"/>
      <c r="GPF66" s="141"/>
      <c r="GPG66" s="141"/>
      <c r="GPH66" s="141"/>
      <c r="GPI66" s="141"/>
      <c r="GPJ66" s="141"/>
      <c r="GPK66" s="141"/>
      <c r="GPL66" s="141"/>
      <c r="GPM66" s="141"/>
      <c r="GPN66" s="141"/>
      <c r="GPO66" s="141"/>
      <c r="GPP66" s="141"/>
      <c r="GPQ66" s="141"/>
      <c r="GPR66" s="141"/>
      <c r="GPS66" s="141"/>
      <c r="GPT66" s="141"/>
      <c r="GPU66" s="141"/>
      <c r="GPV66" s="141"/>
      <c r="GPW66" s="141"/>
      <c r="GPX66" s="141"/>
      <c r="GPY66" s="141"/>
      <c r="GPZ66" s="141"/>
      <c r="GQA66" s="141"/>
      <c r="GQB66" s="141"/>
      <c r="GQC66" s="141"/>
      <c r="GQD66" s="141"/>
      <c r="GQE66" s="141"/>
      <c r="GQF66" s="141"/>
      <c r="GQG66" s="141"/>
      <c r="GQH66" s="141"/>
      <c r="GQI66" s="141"/>
      <c r="GQJ66" s="141"/>
      <c r="GQK66" s="141"/>
      <c r="GQL66" s="141"/>
      <c r="GQM66" s="141"/>
      <c r="GQN66" s="141"/>
      <c r="GQO66" s="141"/>
      <c r="GQP66" s="141"/>
      <c r="GQQ66" s="141"/>
      <c r="GQR66" s="141"/>
      <c r="GQS66" s="141"/>
      <c r="GQT66" s="141"/>
      <c r="GQU66" s="141"/>
      <c r="GQV66" s="141"/>
      <c r="GQW66" s="141"/>
      <c r="GQX66" s="141"/>
      <c r="GQY66" s="141"/>
      <c r="GQZ66" s="141"/>
      <c r="GRA66" s="141"/>
      <c r="GRB66" s="141"/>
      <c r="GRC66" s="141"/>
      <c r="GRD66" s="141"/>
      <c r="GRE66" s="141"/>
      <c r="GRF66" s="141"/>
      <c r="GRG66" s="141"/>
      <c r="GRH66" s="141"/>
      <c r="GRI66" s="141"/>
      <c r="GRJ66" s="141"/>
      <c r="GRK66" s="141"/>
      <c r="GRL66" s="141"/>
      <c r="GRM66" s="141"/>
      <c r="GRN66" s="141"/>
      <c r="GRO66" s="141"/>
      <c r="GRP66" s="141"/>
      <c r="GRQ66" s="141"/>
      <c r="GRR66" s="141"/>
      <c r="GRS66" s="141"/>
      <c r="GRT66" s="141"/>
      <c r="GRU66" s="141"/>
      <c r="GRV66" s="141"/>
      <c r="GRW66" s="141"/>
      <c r="GRX66" s="141"/>
      <c r="GRY66" s="141"/>
      <c r="GRZ66" s="141"/>
      <c r="GSA66" s="141"/>
      <c r="GSB66" s="141"/>
      <c r="GSC66" s="141"/>
      <c r="GSD66" s="141"/>
      <c r="GSE66" s="141"/>
      <c r="GSF66" s="141"/>
      <c r="GSG66" s="141"/>
      <c r="GSH66" s="141"/>
      <c r="GSI66" s="141"/>
      <c r="GSJ66" s="141"/>
      <c r="GSK66" s="141"/>
      <c r="GSL66" s="141"/>
      <c r="GSM66" s="141"/>
      <c r="GSN66" s="141"/>
      <c r="GSO66" s="141"/>
      <c r="GSP66" s="141"/>
      <c r="GSQ66" s="141"/>
      <c r="GSR66" s="141"/>
      <c r="GSS66" s="141"/>
      <c r="GST66" s="141"/>
      <c r="GSU66" s="141"/>
      <c r="GSV66" s="141"/>
      <c r="GSW66" s="141"/>
      <c r="GSX66" s="141"/>
      <c r="GSY66" s="141"/>
      <c r="GSZ66" s="141"/>
      <c r="GTA66" s="141"/>
      <c r="GTB66" s="141"/>
      <c r="GTC66" s="141"/>
      <c r="GTD66" s="141"/>
      <c r="GTE66" s="141"/>
      <c r="GTF66" s="141"/>
      <c r="GTG66" s="141"/>
      <c r="GTH66" s="141"/>
      <c r="GTI66" s="141"/>
      <c r="GTJ66" s="141"/>
      <c r="GTK66" s="141"/>
      <c r="GTL66" s="141"/>
      <c r="GTM66" s="141"/>
      <c r="GTN66" s="141"/>
      <c r="GTO66" s="141"/>
      <c r="GTP66" s="141"/>
      <c r="GTQ66" s="141"/>
      <c r="GTR66" s="141"/>
      <c r="GTS66" s="141"/>
      <c r="GTT66" s="141"/>
      <c r="GTU66" s="141"/>
      <c r="GTV66" s="141"/>
      <c r="GTW66" s="141"/>
      <c r="GTX66" s="141"/>
      <c r="GTY66" s="141"/>
      <c r="GTZ66" s="141"/>
      <c r="GUA66" s="141"/>
      <c r="GUB66" s="141"/>
      <c r="GUC66" s="141"/>
      <c r="GUD66" s="141"/>
      <c r="GUE66" s="141"/>
      <c r="GUF66" s="141"/>
      <c r="GUG66" s="141"/>
      <c r="GUH66" s="141"/>
      <c r="GUI66" s="141"/>
      <c r="GUJ66" s="141"/>
      <c r="GUK66" s="141"/>
      <c r="GUL66" s="141"/>
      <c r="GUM66" s="141"/>
      <c r="GUN66" s="141"/>
      <c r="GUO66" s="141"/>
      <c r="GUP66" s="141"/>
      <c r="GUQ66" s="141"/>
      <c r="GUR66" s="141"/>
      <c r="GUS66" s="141"/>
      <c r="GUT66" s="141"/>
      <c r="GUU66" s="141"/>
      <c r="GUV66" s="141"/>
      <c r="GUW66" s="141"/>
      <c r="GUX66" s="141"/>
      <c r="GUY66" s="141"/>
      <c r="GUZ66" s="141"/>
      <c r="GVA66" s="141"/>
      <c r="GVB66" s="141"/>
      <c r="GVC66" s="141"/>
      <c r="GVD66" s="141"/>
      <c r="GVE66" s="141"/>
      <c r="GVF66" s="141"/>
      <c r="GVG66" s="141"/>
      <c r="GVH66" s="141"/>
      <c r="GVI66" s="141"/>
      <c r="GVJ66" s="141"/>
      <c r="GVK66" s="141"/>
      <c r="GVL66" s="141"/>
      <c r="GVM66" s="141"/>
      <c r="GVN66" s="141"/>
      <c r="GVO66" s="141"/>
      <c r="GVP66" s="141"/>
      <c r="GVQ66" s="141"/>
      <c r="GVR66" s="141"/>
      <c r="GVS66" s="141"/>
      <c r="GVT66" s="141"/>
      <c r="GVU66" s="141"/>
      <c r="GVV66" s="141"/>
      <c r="GVW66" s="141"/>
      <c r="GVX66" s="141"/>
      <c r="GVY66" s="141"/>
      <c r="GVZ66" s="141"/>
      <c r="GWA66" s="141"/>
      <c r="GWB66" s="141"/>
      <c r="GWC66" s="141"/>
      <c r="GWD66" s="141"/>
      <c r="GWE66" s="141"/>
      <c r="GWF66" s="141"/>
      <c r="GWG66" s="141"/>
      <c r="GWH66" s="141"/>
      <c r="GWI66" s="141"/>
      <c r="GWJ66" s="141"/>
      <c r="GWK66" s="141"/>
      <c r="GWL66" s="141"/>
      <c r="GWM66" s="141"/>
      <c r="GWN66" s="141"/>
      <c r="GWO66" s="141"/>
      <c r="GWP66" s="141"/>
      <c r="GWQ66" s="141"/>
      <c r="GWR66" s="141"/>
      <c r="GWS66" s="141"/>
      <c r="GWT66" s="141"/>
      <c r="GWU66" s="141"/>
      <c r="GWV66" s="141"/>
      <c r="GWW66" s="141"/>
      <c r="GWX66" s="141"/>
      <c r="GWY66" s="141"/>
      <c r="GWZ66" s="141"/>
      <c r="GXA66" s="141"/>
      <c r="GXB66" s="141"/>
      <c r="GXC66" s="141"/>
      <c r="GXD66" s="141"/>
      <c r="GXE66" s="141"/>
      <c r="GXF66" s="141"/>
      <c r="GXG66" s="141"/>
      <c r="GXH66" s="141"/>
      <c r="GXI66" s="141"/>
      <c r="GXJ66" s="141"/>
      <c r="GXK66" s="141"/>
      <c r="GXL66" s="141"/>
      <c r="GXM66" s="141"/>
      <c r="GXN66" s="141"/>
      <c r="GXO66" s="141"/>
      <c r="GXP66" s="141"/>
      <c r="GXQ66" s="141"/>
      <c r="GXR66" s="141"/>
      <c r="GXS66" s="141"/>
      <c r="GXT66" s="141"/>
      <c r="GXU66" s="141"/>
      <c r="GXV66" s="141"/>
      <c r="GXW66" s="141"/>
      <c r="GXX66" s="141"/>
      <c r="GXY66" s="141"/>
      <c r="GXZ66" s="141"/>
      <c r="GYA66" s="141"/>
      <c r="GYB66" s="141"/>
      <c r="GYC66" s="141"/>
      <c r="GYD66" s="141"/>
      <c r="GYE66" s="141"/>
      <c r="GYF66" s="141"/>
      <c r="GYG66" s="141"/>
      <c r="GYH66" s="141"/>
      <c r="GYI66" s="141"/>
      <c r="GYJ66" s="141"/>
      <c r="GYK66" s="141"/>
      <c r="GYL66" s="141"/>
      <c r="GYM66" s="141"/>
      <c r="GYN66" s="141"/>
      <c r="GYO66" s="141"/>
      <c r="GYP66" s="141"/>
      <c r="GYQ66" s="141"/>
      <c r="GYR66" s="141"/>
      <c r="GYS66" s="141"/>
      <c r="GYT66" s="141"/>
      <c r="GYU66" s="141"/>
      <c r="GYV66" s="141"/>
      <c r="GYW66" s="141"/>
      <c r="GYX66" s="141"/>
      <c r="GYY66" s="141"/>
      <c r="GYZ66" s="141"/>
      <c r="GZA66" s="141"/>
      <c r="GZB66" s="141"/>
      <c r="GZC66" s="141"/>
      <c r="GZD66" s="141"/>
      <c r="GZE66" s="141"/>
      <c r="GZF66" s="141"/>
      <c r="GZG66" s="141"/>
      <c r="GZH66" s="141"/>
      <c r="GZI66" s="141"/>
      <c r="GZJ66" s="141"/>
      <c r="GZK66" s="141"/>
      <c r="GZL66" s="141"/>
      <c r="GZM66" s="141"/>
      <c r="GZN66" s="141"/>
      <c r="GZO66" s="141"/>
      <c r="GZP66" s="141"/>
      <c r="GZQ66" s="141"/>
      <c r="GZR66" s="141"/>
      <c r="GZS66" s="141"/>
      <c r="GZT66" s="141"/>
      <c r="GZU66" s="141"/>
      <c r="GZV66" s="141"/>
      <c r="GZW66" s="141"/>
      <c r="GZX66" s="141"/>
      <c r="GZY66" s="141"/>
      <c r="GZZ66" s="141"/>
      <c r="HAA66" s="141"/>
      <c r="HAB66" s="141"/>
      <c r="HAC66" s="141"/>
      <c r="HAD66" s="141"/>
      <c r="HAE66" s="141"/>
      <c r="HAF66" s="141"/>
      <c r="HAG66" s="141"/>
      <c r="HAH66" s="141"/>
      <c r="HAI66" s="141"/>
      <c r="HAJ66" s="141"/>
      <c r="HAK66" s="141"/>
      <c r="HAL66" s="141"/>
      <c r="HAM66" s="141"/>
      <c r="HAN66" s="141"/>
      <c r="HAO66" s="141"/>
      <c r="HAP66" s="141"/>
      <c r="HAQ66" s="141"/>
      <c r="HAR66" s="141"/>
      <c r="HAS66" s="141"/>
      <c r="HAT66" s="141"/>
      <c r="HAU66" s="141"/>
      <c r="HAV66" s="141"/>
      <c r="HAW66" s="141"/>
      <c r="HAX66" s="141"/>
      <c r="HAY66" s="141"/>
      <c r="HAZ66" s="141"/>
      <c r="HBA66" s="141"/>
      <c r="HBB66" s="141"/>
      <c r="HBC66" s="141"/>
      <c r="HBD66" s="141"/>
      <c r="HBE66" s="141"/>
      <c r="HBF66" s="141"/>
      <c r="HBG66" s="141"/>
      <c r="HBH66" s="141"/>
      <c r="HBI66" s="141"/>
      <c r="HBJ66" s="141"/>
      <c r="HBK66" s="141"/>
      <c r="HBL66" s="141"/>
      <c r="HBM66" s="141"/>
      <c r="HBN66" s="141"/>
      <c r="HBO66" s="141"/>
      <c r="HBP66" s="141"/>
      <c r="HBQ66" s="141"/>
      <c r="HBR66" s="141"/>
      <c r="HBS66" s="141"/>
      <c r="HBT66" s="141"/>
      <c r="HBU66" s="141"/>
      <c r="HBV66" s="141"/>
      <c r="HBW66" s="141"/>
      <c r="HBX66" s="141"/>
      <c r="HBY66" s="141"/>
      <c r="HBZ66" s="141"/>
      <c r="HCA66" s="141"/>
      <c r="HCB66" s="141"/>
      <c r="HCC66" s="141"/>
      <c r="HCD66" s="141"/>
      <c r="HCE66" s="141"/>
      <c r="HCF66" s="141"/>
      <c r="HCG66" s="141"/>
      <c r="HCH66" s="141"/>
      <c r="HCI66" s="141"/>
      <c r="HCJ66" s="141"/>
      <c r="HCK66" s="141"/>
      <c r="HCL66" s="141"/>
      <c r="HCM66" s="141"/>
      <c r="HCN66" s="141"/>
      <c r="HCO66" s="141"/>
      <c r="HCP66" s="141"/>
      <c r="HCQ66" s="141"/>
      <c r="HCR66" s="141"/>
      <c r="HCS66" s="141"/>
      <c r="HCT66" s="141"/>
      <c r="HCU66" s="141"/>
      <c r="HCV66" s="141"/>
      <c r="HCW66" s="141"/>
      <c r="HCX66" s="141"/>
      <c r="HCY66" s="141"/>
      <c r="HCZ66" s="141"/>
      <c r="HDA66" s="141"/>
      <c r="HDB66" s="141"/>
      <c r="HDC66" s="141"/>
      <c r="HDD66" s="141"/>
      <c r="HDE66" s="141"/>
      <c r="HDF66" s="141"/>
      <c r="HDG66" s="141"/>
      <c r="HDH66" s="141"/>
      <c r="HDI66" s="141"/>
      <c r="HDJ66" s="141"/>
      <c r="HDK66" s="141"/>
      <c r="HDL66" s="141"/>
      <c r="HDM66" s="141"/>
      <c r="HDN66" s="141"/>
      <c r="HDO66" s="141"/>
      <c r="HDP66" s="141"/>
      <c r="HDQ66" s="141"/>
      <c r="HDR66" s="141"/>
      <c r="HDS66" s="141"/>
      <c r="HDT66" s="141"/>
      <c r="HDU66" s="141"/>
      <c r="HDV66" s="141"/>
      <c r="HDW66" s="141"/>
      <c r="HDX66" s="141"/>
      <c r="HDY66" s="141"/>
      <c r="HDZ66" s="141"/>
      <c r="HEA66" s="141"/>
      <c r="HEB66" s="141"/>
      <c r="HEC66" s="141"/>
      <c r="HED66" s="141"/>
      <c r="HEE66" s="141"/>
      <c r="HEF66" s="141"/>
      <c r="HEG66" s="141"/>
      <c r="HEH66" s="141"/>
      <c r="HEI66" s="141"/>
      <c r="HEJ66" s="141"/>
      <c r="HEK66" s="141"/>
      <c r="HEL66" s="141"/>
      <c r="HEM66" s="141"/>
      <c r="HEN66" s="141"/>
      <c r="HEO66" s="141"/>
      <c r="HEP66" s="141"/>
      <c r="HEQ66" s="141"/>
      <c r="HER66" s="141"/>
      <c r="HES66" s="141"/>
      <c r="HET66" s="141"/>
      <c r="HEU66" s="141"/>
      <c r="HEV66" s="141"/>
      <c r="HEW66" s="141"/>
      <c r="HEX66" s="141"/>
      <c r="HEY66" s="141"/>
      <c r="HEZ66" s="141"/>
      <c r="HFA66" s="141"/>
      <c r="HFB66" s="141"/>
      <c r="HFC66" s="141"/>
      <c r="HFD66" s="141"/>
      <c r="HFE66" s="141"/>
      <c r="HFF66" s="141"/>
      <c r="HFG66" s="141"/>
      <c r="HFH66" s="141"/>
      <c r="HFI66" s="141"/>
      <c r="HFJ66" s="141"/>
      <c r="HFK66" s="141"/>
      <c r="HFL66" s="141"/>
      <c r="HFM66" s="141"/>
      <c r="HFN66" s="141"/>
      <c r="HFO66" s="141"/>
      <c r="HFP66" s="141"/>
      <c r="HFQ66" s="141"/>
      <c r="HFR66" s="141"/>
      <c r="HFS66" s="141"/>
      <c r="HFT66" s="141"/>
      <c r="HFU66" s="141"/>
      <c r="HFV66" s="141"/>
      <c r="HFW66" s="141"/>
      <c r="HFX66" s="141"/>
      <c r="HFY66" s="141"/>
      <c r="HFZ66" s="141"/>
      <c r="HGA66" s="141"/>
      <c r="HGB66" s="141"/>
      <c r="HGC66" s="141"/>
      <c r="HGD66" s="141"/>
      <c r="HGE66" s="141"/>
      <c r="HGF66" s="141"/>
      <c r="HGG66" s="141"/>
      <c r="HGH66" s="141"/>
      <c r="HGI66" s="141"/>
      <c r="HGJ66" s="141"/>
      <c r="HGK66" s="141"/>
      <c r="HGL66" s="141"/>
      <c r="HGM66" s="141"/>
      <c r="HGN66" s="141"/>
      <c r="HGO66" s="141"/>
      <c r="HGP66" s="141"/>
      <c r="HGQ66" s="141"/>
      <c r="HGR66" s="141"/>
      <c r="HGS66" s="141"/>
      <c r="HGT66" s="141"/>
      <c r="HGU66" s="141"/>
      <c r="HGV66" s="141"/>
      <c r="HGW66" s="141"/>
      <c r="HGX66" s="141"/>
      <c r="HGY66" s="141"/>
      <c r="HGZ66" s="141"/>
      <c r="HHA66" s="141"/>
      <c r="HHB66" s="141"/>
      <c r="HHC66" s="141"/>
      <c r="HHD66" s="141"/>
      <c r="HHE66" s="141"/>
      <c r="HHF66" s="141"/>
      <c r="HHG66" s="141"/>
      <c r="HHH66" s="141"/>
      <c r="HHI66" s="141"/>
      <c r="HHJ66" s="141"/>
      <c r="HHK66" s="141"/>
      <c r="HHL66" s="141"/>
      <c r="HHM66" s="141"/>
      <c r="HHN66" s="141"/>
      <c r="HHO66" s="141"/>
      <c r="HHP66" s="141"/>
      <c r="HHQ66" s="141"/>
      <c r="HHR66" s="141"/>
      <c r="HHS66" s="141"/>
      <c r="HHT66" s="141"/>
      <c r="HHU66" s="141"/>
      <c r="HHV66" s="141"/>
      <c r="HHW66" s="141"/>
      <c r="HHX66" s="141"/>
      <c r="HHY66" s="141"/>
      <c r="HHZ66" s="141"/>
      <c r="HIA66" s="141"/>
      <c r="HIB66" s="141"/>
      <c r="HIC66" s="141"/>
      <c r="HID66" s="141"/>
      <c r="HIE66" s="141"/>
      <c r="HIF66" s="141"/>
      <c r="HIG66" s="141"/>
      <c r="HIH66" s="141"/>
      <c r="HII66" s="141"/>
      <c r="HIJ66" s="141"/>
      <c r="HIK66" s="141"/>
      <c r="HIL66" s="141"/>
      <c r="HIM66" s="141"/>
      <c r="HIN66" s="141"/>
      <c r="HIO66" s="141"/>
      <c r="HIP66" s="141"/>
      <c r="HIQ66" s="141"/>
      <c r="HIR66" s="141"/>
      <c r="HIS66" s="141"/>
      <c r="HIT66" s="141"/>
      <c r="HIU66" s="141"/>
      <c r="HIV66" s="141"/>
      <c r="HIW66" s="141"/>
      <c r="HIX66" s="141"/>
      <c r="HIY66" s="141"/>
      <c r="HIZ66" s="141"/>
      <c r="HJA66" s="141"/>
      <c r="HJB66" s="141"/>
      <c r="HJC66" s="141"/>
      <c r="HJD66" s="141"/>
      <c r="HJE66" s="141"/>
      <c r="HJF66" s="141"/>
      <c r="HJG66" s="141"/>
      <c r="HJH66" s="141"/>
      <c r="HJI66" s="141"/>
      <c r="HJJ66" s="141"/>
      <c r="HJK66" s="141"/>
      <c r="HJL66" s="141"/>
      <c r="HJM66" s="141"/>
      <c r="HJN66" s="141"/>
      <c r="HJO66" s="141"/>
      <c r="HJP66" s="141"/>
      <c r="HJQ66" s="141"/>
      <c r="HJR66" s="141"/>
      <c r="HJS66" s="141"/>
      <c r="HJT66" s="141"/>
      <c r="HJU66" s="141"/>
      <c r="HJV66" s="141"/>
      <c r="HJW66" s="141"/>
      <c r="HJX66" s="141"/>
      <c r="HJY66" s="141"/>
      <c r="HJZ66" s="141"/>
      <c r="HKA66" s="141"/>
      <c r="HKB66" s="141"/>
      <c r="HKC66" s="141"/>
      <c r="HKD66" s="141"/>
      <c r="HKE66" s="141"/>
      <c r="HKF66" s="141"/>
      <c r="HKG66" s="141"/>
      <c r="HKH66" s="141"/>
      <c r="HKI66" s="141"/>
      <c r="HKJ66" s="141"/>
      <c r="HKK66" s="141"/>
      <c r="HKL66" s="141"/>
      <c r="HKM66" s="141"/>
      <c r="HKN66" s="141"/>
      <c r="HKO66" s="141"/>
      <c r="HKP66" s="141"/>
      <c r="HKQ66" s="141"/>
      <c r="HKR66" s="141"/>
      <c r="HKS66" s="141"/>
      <c r="HKT66" s="141"/>
      <c r="HKU66" s="141"/>
      <c r="HKV66" s="141"/>
      <c r="HKW66" s="141"/>
      <c r="HKX66" s="141"/>
      <c r="HKY66" s="141"/>
      <c r="HKZ66" s="141"/>
      <c r="HLA66" s="141"/>
      <c r="HLB66" s="141"/>
      <c r="HLC66" s="141"/>
      <c r="HLD66" s="141"/>
      <c r="HLE66" s="141"/>
      <c r="HLF66" s="141"/>
      <c r="HLG66" s="141"/>
      <c r="HLH66" s="141"/>
      <c r="HLI66" s="141"/>
      <c r="HLJ66" s="141"/>
      <c r="HLK66" s="141"/>
      <c r="HLL66" s="141"/>
      <c r="HLM66" s="141"/>
      <c r="HLN66" s="141"/>
      <c r="HLO66" s="141"/>
      <c r="HLP66" s="141"/>
      <c r="HLQ66" s="141"/>
      <c r="HLR66" s="141"/>
      <c r="HLS66" s="141"/>
      <c r="HLT66" s="141"/>
      <c r="HLU66" s="141"/>
      <c r="HLV66" s="141"/>
      <c r="HLW66" s="141"/>
      <c r="HLX66" s="141"/>
      <c r="HLY66" s="141"/>
      <c r="HLZ66" s="141"/>
      <c r="HMA66" s="141"/>
      <c r="HMB66" s="141"/>
      <c r="HMC66" s="141"/>
      <c r="HMD66" s="141"/>
      <c r="HME66" s="141"/>
      <c r="HMF66" s="141"/>
      <c r="HMG66" s="141"/>
      <c r="HMH66" s="141"/>
      <c r="HMI66" s="141"/>
      <c r="HMJ66" s="141"/>
      <c r="HMK66" s="141"/>
      <c r="HML66" s="141"/>
      <c r="HMM66" s="141"/>
      <c r="HMN66" s="141"/>
      <c r="HMO66" s="141"/>
      <c r="HMP66" s="141"/>
      <c r="HMQ66" s="141"/>
      <c r="HMR66" s="141"/>
      <c r="HMS66" s="141"/>
      <c r="HMT66" s="141"/>
      <c r="HMU66" s="141"/>
      <c r="HMV66" s="141"/>
      <c r="HMW66" s="141"/>
      <c r="HMX66" s="141"/>
      <c r="HMY66" s="141"/>
      <c r="HMZ66" s="141"/>
      <c r="HNA66" s="141"/>
      <c r="HNB66" s="141"/>
      <c r="HNC66" s="141"/>
      <c r="HND66" s="141"/>
      <c r="HNE66" s="141"/>
      <c r="HNF66" s="141"/>
      <c r="HNG66" s="141"/>
      <c r="HNH66" s="141"/>
      <c r="HNI66" s="141"/>
      <c r="HNJ66" s="141"/>
      <c r="HNK66" s="141"/>
      <c r="HNL66" s="141"/>
      <c r="HNM66" s="141"/>
      <c r="HNN66" s="141"/>
      <c r="HNO66" s="141"/>
      <c r="HNP66" s="141"/>
      <c r="HNQ66" s="141"/>
      <c r="HNR66" s="141"/>
      <c r="HNS66" s="141"/>
      <c r="HNT66" s="141"/>
      <c r="HNU66" s="141"/>
      <c r="HNV66" s="141"/>
      <c r="HNW66" s="141"/>
      <c r="HNX66" s="141"/>
      <c r="HNY66" s="141"/>
      <c r="HNZ66" s="141"/>
      <c r="HOA66" s="141"/>
      <c r="HOB66" s="141"/>
      <c r="HOC66" s="141"/>
      <c r="HOD66" s="141"/>
      <c r="HOE66" s="141"/>
      <c r="HOF66" s="141"/>
      <c r="HOG66" s="141"/>
      <c r="HOH66" s="141"/>
      <c r="HOI66" s="141"/>
      <c r="HOJ66" s="141"/>
      <c r="HOK66" s="141"/>
      <c r="HOL66" s="141"/>
      <c r="HOM66" s="141"/>
      <c r="HON66" s="141"/>
      <c r="HOO66" s="141"/>
      <c r="HOP66" s="141"/>
      <c r="HOQ66" s="141"/>
      <c r="HOR66" s="141"/>
      <c r="HOS66" s="141"/>
      <c r="HOT66" s="141"/>
      <c r="HOU66" s="141"/>
      <c r="HOV66" s="141"/>
      <c r="HOW66" s="141"/>
      <c r="HOX66" s="141"/>
      <c r="HOY66" s="141"/>
      <c r="HOZ66" s="141"/>
      <c r="HPA66" s="141"/>
      <c r="HPB66" s="141"/>
      <c r="HPC66" s="141"/>
      <c r="HPD66" s="141"/>
      <c r="HPE66" s="141"/>
      <c r="HPF66" s="141"/>
      <c r="HPG66" s="141"/>
      <c r="HPH66" s="141"/>
      <c r="HPI66" s="141"/>
      <c r="HPJ66" s="141"/>
      <c r="HPK66" s="141"/>
      <c r="HPL66" s="141"/>
      <c r="HPM66" s="141"/>
      <c r="HPN66" s="141"/>
      <c r="HPO66" s="141"/>
      <c r="HPP66" s="141"/>
      <c r="HPQ66" s="141"/>
      <c r="HPR66" s="141"/>
      <c r="HPS66" s="141"/>
      <c r="HPT66" s="141"/>
      <c r="HPU66" s="141"/>
      <c r="HPV66" s="141"/>
      <c r="HPW66" s="141"/>
      <c r="HPX66" s="141"/>
      <c r="HPY66" s="141"/>
      <c r="HPZ66" s="141"/>
      <c r="HQA66" s="141"/>
      <c r="HQB66" s="141"/>
      <c r="HQC66" s="141"/>
      <c r="HQD66" s="141"/>
      <c r="HQE66" s="141"/>
      <c r="HQF66" s="141"/>
      <c r="HQG66" s="141"/>
      <c r="HQH66" s="141"/>
      <c r="HQI66" s="141"/>
      <c r="HQJ66" s="141"/>
      <c r="HQK66" s="141"/>
      <c r="HQL66" s="141"/>
      <c r="HQM66" s="141"/>
      <c r="HQN66" s="141"/>
      <c r="HQO66" s="141"/>
      <c r="HQP66" s="141"/>
      <c r="HQQ66" s="141"/>
      <c r="HQR66" s="141"/>
      <c r="HQS66" s="141"/>
      <c r="HQT66" s="141"/>
      <c r="HQU66" s="141"/>
      <c r="HQV66" s="141"/>
      <c r="HQW66" s="141"/>
      <c r="HQX66" s="141"/>
      <c r="HQY66" s="141"/>
      <c r="HQZ66" s="141"/>
      <c r="HRA66" s="141"/>
      <c r="HRB66" s="141"/>
      <c r="HRC66" s="141"/>
      <c r="HRD66" s="141"/>
      <c r="HRE66" s="141"/>
      <c r="HRF66" s="141"/>
      <c r="HRG66" s="141"/>
      <c r="HRH66" s="141"/>
      <c r="HRI66" s="141"/>
      <c r="HRJ66" s="141"/>
      <c r="HRK66" s="141"/>
      <c r="HRL66" s="141"/>
      <c r="HRM66" s="141"/>
      <c r="HRN66" s="141"/>
      <c r="HRO66" s="141"/>
      <c r="HRP66" s="141"/>
      <c r="HRQ66" s="141"/>
      <c r="HRR66" s="141"/>
      <c r="HRS66" s="141"/>
      <c r="HRT66" s="141"/>
      <c r="HRU66" s="141"/>
      <c r="HRV66" s="141"/>
      <c r="HRW66" s="141"/>
      <c r="HRX66" s="141"/>
      <c r="HRY66" s="141"/>
      <c r="HRZ66" s="141"/>
      <c r="HSA66" s="141"/>
      <c r="HSB66" s="141"/>
      <c r="HSC66" s="141"/>
      <c r="HSD66" s="141"/>
      <c r="HSE66" s="141"/>
      <c r="HSF66" s="141"/>
      <c r="HSG66" s="141"/>
      <c r="HSH66" s="141"/>
      <c r="HSI66" s="141"/>
      <c r="HSJ66" s="141"/>
      <c r="HSK66" s="141"/>
      <c r="HSL66" s="141"/>
      <c r="HSM66" s="141"/>
      <c r="HSN66" s="141"/>
      <c r="HSO66" s="141"/>
      <c r="HSP66" s="141"/>
      <c r="HSQ66" s="141"/>
      <c r="HSR66" s="141"/>
      <c r="HSS66" s="141"/>
      <c r="HST66" s="141"/>
      <c r="HSU66" s="141"/>
      <c r="HSV66" s="141"/>
      <c r="HSW66" s="141"/>
      <c r="HSX66" s="141"/>
      <c r="HSY66" s="141"/>
      <c r="HSZ66" s="141"/>
      <c r="HTA66" s="141"/>
      <c r="HTB66" s="141"/>
      <c r="HTC66" s="141"/>
      <c r="HTD66" s="141"/>
      <c r="HTE66" s="141"/>
      <c r="HTF66" s="141"/>
      <c r="HTG66" s="141"/>
      <c r="HTH66" s="141"/>
      <c r="HTI66" s="141"/>
      <c r="HTJ66" s="141"/>
      <c r="HTK66" s="141"/>
      <c r="HTL66" s="141"/>
      <c r="HTM66" s="141"/>
      <c r="HTN66" s="141"/>
      <c r="HTO66" s="141"/>
      <c r="HTP66" s="141"/>
      <c r="HTQ66" s="141"/>
      <c r="HTR66" s="141"/>
      <c r="HTS66" s="141"/>
      <c r="HTT66" s="141"/>
      <c r="HTU66" s="141"/>
      <c r="HTV66" s="141"/>
      <c r="HTW66" s="141"/>
      <c r="HTX66" s="141"/>
      <c r="HTY66" s="141"/>
      <c r="HTZ66" s="141"/>
      <c r="HUA66" s="141"/>
      <c r="HUB66" s="141"/>
      <c r="HUC66" s="141"/>
      <c r="HUD66" s="141"/>
      <c r="HUE66" s="141"/>
      <c r="HUF66" s="141"/>
      <c r="HUG66" s="141"/>
      <c r="HUH66" s="141"/>
      <c r="HUI66" s="141"/>
      <c r="HUJ66" s="141"/>
      <c r="HUK66" s="141"/>
      <c r="HUL66" s="141"/>
      <c r="HUM66" s="141"/>
      <c r="HUN66" s="141"/>
      <c r="HUO66" s="141"/>
      <c r="HUP66" s="141"/>
      <c r="HUQ66" s="141"/>
      <c r="HUR66" s="141"/>
      <c r="HUS66" s="141"/>
      <c r="HUT66" s="141"/>
      <c r="HUU66" s="141"/>
      <c r="HUV66" s="141"/>
      <c r="HUW66" s="141"/>
      <c r="HUX66" s="141"/>
      <c r="HUY66" s="141"/>
      <c r="HUZ66" s="141"/>
      <c r="HVA66" s="141"/>
      <c r="HVB66" s="141"/>
      <c r="HVC66" s="141"/>
      <c r="HVD66" s="141"/>
      <c r="HVE66" s="141"/>
      <c r="HVF66" s="141"/>
      <c r="HVG66" s="141"/>
      <c r="HVH66" s="141"/>
      <c r="HVI66" s="141"/>
      <c r="HVJ66" s="141"/>
      <c r="HVK66" s="141"/>
      <c r="HVL66" s="141"/>
      <c r="HVM66" s="141"/>
      <c r="HVN66" s="141"/>
      <c r="HVO66" s="141"/>
      <c r="HVP66" s="141"/>
      <c r="HVQ66" s="141"/>
      <c r="HVR66" s="141"/>
      <c r="HVS66" s="141"/>
      <c r="HVT66" s="141"/>
      <c r="HVU66" s="141"/>
      <c r="HVV66" s="141"/>
      <c r="HVW66" s="141"/>
      <c r="HVX66" s="141"/>
      <c r="HVY66" s="141"/>
      <c r="HVZ66" s="141"/>
      <c r="HWA66" s="141"/>
      <c r="HWB66" s="141"/>
      <c r="HWC66" s="141"/>
      <c r="HWD66" s="141"/>
      <c r="HWE66" s="141"/>
      <c r="HWF66" s="141"/>
      <c r="HWG66" s="141"/>
      <c r="HWH66" s="141"/>
      <c r="HWI66" s="141"/>
      <c r="HWJ66" s="141"/>
      <c r="HWK66" s="141"/>
      <c r="HWL66" s="141"/>
      <c r="HWM66" s="141"/>
      <c r="HWN66" s="141"/>
      <c r="HWO66" s="141"/>
      <c r="HWP66" s="141"/>
      <c r="HWQ66" s="141"/>
      <c r="HWR66" s="141"/>
      <c r="HWS66" s="141"/>
      <c r="HWT66" s="141"/>
      <c r="HWU66" s="141"/>
      <c r="HWV66" s="141"/>
      <c r="HWW66" s="141"/>
      <c r="HWX66" s="141"/>
      <c r="HWY66" s="141"/>
      <c r="HWZ66" s="141"/>
      <c r="HXA66" s="141"/>
      <c r="HXB66" s="141"/>
      <c r="HXC66" s="141"/>
      <c r="HXD66" s="141"/>
      <c r="HXE66" s="141"/>
      <c r="HXF66" s="141"/>
      <c r="HXG66" s="141"/>
      <c r="HXH66" s="141"/>
      <c r="HXI66" s="141"/>
      <c r="HXJ66" s="141"/>
      <c r="HXK66" s="141"/>
      <c r="HXL66" s="141"/>
      <c r="HXM66" s="141"/>
      <c r="HXN66" s="141"/>
      <c r="HXO66" s="141"/>
      <c r="HXP66" s="141"/>
      <c r="HXQ66" s="141"/>
      <c r="HXR66" s="141"/>
      <c r="HXS66" s="141"/>
      <c r="HXT66" s="141"/>
      <c r="HXU66" s="141"/>
      <c r="HXV66" s="141"/>
      <c r="HXW66" s="141"/>
      <c r="HXX66" s="141"/>
      <c r="HXY66" s="141"/>
      <c r="HXZ66" s="141"/>
      <c r="HYA66" s="141"/>
      <c r="HYB66" s="141"/>
      <c r="HYC66" s="141"/>
      <c r="HYD66" s="141"/>
      <c r="HYE66" s="141"/>
      <c r="HYF66" s="141"/>
      <c r="HYG66" s="141"/>
      <c r="HYH66" s="141"/>
      <c r="HYI66" s="141"/>
      <c r="HYJ66" s="141"/>
      <c r="HYK66" s="141"/>
      <c r="HYL66" s="141"/>
      <c r="HYM66" s="141"/>
      <c r="HYN66" s="141"/>
      <c r="HYO66" s="141"/>
      <c r="HYP66" s="141"/>
      <c r="HYQ66" s="141"/>
      <c r="HYR66" s="141"/>
      <c r="HYS66" s="141"/>
      <c r="HYT66" s="141"/>
      <c r="HYU66" s="141"/>
      <c r="HYV66" s="141"/>
      <c r="HYW66" s="141"/>
      <c r="HYX66" s="141"/>
      <c r="HYY66" s="141"/>
      <c r="HYZ66" s="141"/>
      <c r="HZA66" s="141"/>
      <c r="HZB66" s="141"/>
      <c r="HZC66" s="141"/>
      <c r="HZD66" s="141"/>
      <c r="HZE66" s="141"/>
      <c r="HZF66" s="141"/>
      <c r="HZG66" s="141"/>
      <c r="HZH66" s="141"/>
      <c r="HZI66" s="141"/>
      <c r="HZJ66" s="141"/>
      <c r="HZK66" s="141"/>
      <c r="HZL66" s="141"/>
      <c r="HZM66" s="141"/>
      <c r="HZN66" s="141"/>
      <c r="HZO66" s="141"/>
      <c r="HZP66" s="141"/>
      <c r="HZQ66" s="141"/>
      <c r="HZR66" s="141"/>
      <c r="HZS66" s="141"/>
      <c r="HZT66" s="141"/>
      <c r="HZU66" s="141"/>
      <c r="HZV66" s="141"/>
      <c r="HZW66" s="141"/>
      <c r="HZX66" s="141"/>
      <c r="HZY66" s="141"/>
      <c r="HZZ66" s="141"/>
      <c r="IAA66" s="141"/>
      <c r="IAB66" s="141"/>
      <c r="IAC66" s="141"/>
      <c r="IAD66" s="141"/>
      <c r="IAE66" s="141"/>
      <c r="IAF66" s="141"/>
      <c r="IAG66" s="141"/>
      <c r="IAH66" s="141"/>
      <c r="IAI66" s="141"/>
      <c r="IAJ66" s="141"/>
      <c r="IAK66" s="141"/>
      <c r="IAL66" s="141"/>
      <c r="IAM66" s="141"/>
      <c r="IAN66" s="141"/>
      <c r="IAO66" s="141"/>
      <c r="IAP66" s="141"/>
      <c r="IAQ66" s="141"/>
      <c r="IAR66" s="141"/>
      <c r="IAS66" s="141"/>
      <c r="IAT66" s="141"/>
      <c r="IAU66" s="141"/>
      <c r="IAV66" s="141"/>
      <c r="IAW66" s="141"/>
      <c r="IAX66" s="141"/>
      <c r="IAY66" s="141"/>
      <c r="IAZ66" s="141"/>
      <c r="IBA66" s="141"/>
      <c r="IBB66" s="141"/>
      <c r="IBC66" s="141"/>
      <c r="IBD66" s="141"/>
      <c r="IBE66" s="141"/>
      <c r="IBF66" s="141"/>
      <c r="IBG66" s="141"/>
      <c r="IBH66" s="141"/>
      <c r="IBI66" s="141"/>
      <c r="IBJ66" s="141"/>
      <c r="IBK66" s="141"/>
      <c r="IBL66" s="141"/>
      <c r="IBM66" s="141"/>
      <c r="IBN66" s="141"/>
      <c r="IBO66" s="141"/>
      <c r="IBP66" s="141"/>
      <c r="IBQ66" s="141"/>
      <c r="IBR66" s="141"/>
      <c r="IBS66" s="141"/>
      <c r="IBT66" s="141"/>
      <c r="IBU66" s="141"/>
      <c r="IBV66" s="141"/>
      <c r="IBW66" s="141"/>
      <c r="IBX66" s="141"/>
      <c r="IBY66" s="141"/>
      <c r="IBZ66" s="141"/>
      <c r="ICA66" s="141"/>
      <c r="ICB66" s="141"/>
      <c r="ICC66" s="141"/>
      <c r="ICD66" s="141"/>
      <c r="ICE66" s="141"/>
      <c r="ICF66" s="141"/>
      <c r="ICG66" s="141"/>
      <c r="ICH66" s="141"/>
      <c r="ICI66" s="141"/>
      <c r="ICJ66" s="141"/>
      <c r="ICK66" s="141"/>
      <c r="ICL66" s="141"/>
      <c r="ICM66" s="141"/>
      <c r="ICN66" s="141"/>
      <c r="ICO66" s="141"/>
      <c r="ICP66" s="141"/>
      <c r="ICQ66" s="141"/>
      <c r="ICR66" s="141"/>
      <c r="ICS66" s="141"/>
      <c r="ICT66" s="141"/>
      <c r="ICU66" s="141"/>
      <c r="ICV66" s="141"/>
      <c r="ICW66" s="141"/>
      <c r="ICX66" s="141"/>
      <c r="ICY66" s="141"/>
      <c r="ICZ66" s="141"/>
      <c r="IDA66" s="141"/>
      <c r="IDB66" s="141"/>
      <c r="IDC66" s="141"/>
      <c r="IDD66" s="141"/>
      <c r="IDE66" s="141"/>
      <c r="IDF66" s="141"/>
      <c r="IDG66" s="141"/>
      <c r="IDH66" s="141"/>
      <c r="IDI66" s="141"/>
      <c r="IDJ66" s="141"/>
      <c r="IDK66" s="141"/>
      <c r="IDL66" s="141"/>
      <c r="IDM66" s="141"/>
      <c r="IDN66" s="141"/>
      <c r="IDO66" s="141"/>
      <c r="IDP66" s="141"/>
      <c r="IDQ66" s="141"/>
      <c r="IDR66" s="141"/>
      <c r="IDS66" s="141"/>
      <c r="IDT66" s="141"/>
      <c r="IDU66" s="141"/>
      <c r="IDV66" s="141"/>
      <c r="IDW66" s="141"/>
      <c r="IDX66" s="141"/>
      <c r="IDY66" s="141"/>
      <c r="IDZ66" s="141"/>
      <c r="IEA66" s="141"/>
      <c r="IEB66" s="141"/>
      <c r="IEC66" s="141"/>
      <c r="IED66" s="141"/>
      <c r="IEE66" s="141"/>
      <c r="IEF66" s="141"/>
      <c r="IEG66" s="141"/>
      <c r="IEH66" s="141"/>
      <c r="IEI66" s="141"/>
      <c r="IEJ66" s="141"/>
      <c r="IEK66" s="141"/>
      <c r="IEL66" s="141"/>
      <c r="IEM66" s="141"/>
      <c r="IEN66" s="141"/>
      <c r="IEO66" s="141"/>
      <c r="IEP66" s="141"/>
      <c r="IEQ66" s="141"/>
      <c r="IER66" s="141"/>
      <c r="IES66" s="141"/>
      <c r="IET66" s="141"/>
      <c r="IEU66" s="141"/>
      <c r="IEV66" s="141"/>
      <c r="IEW66" s="141"/>
      <c r="IEX66" s="141"/>
      <c r="IEY66" s="141"/>
      <c r="IEZ66" s="141"/>
      <c r="IFA66" s="141"/>
      <c r="IFB66" s="141"/>
      <c r="IFC66" s="141"/>
      <c r="IFD66" s="141"/>
      <c r="IFE66" s="141"/>
      <c r="IFF66" s="141"/>
      <c r="IFG66" s="141"/>
      <c r="IFH66" s="141"/>
      <c r="IFI66" s="141"/>
      <c r="IFJ66" s="141"/>
      <c r="IFK66" s="141"/>
      <c r="IFL66" s="141"/>
      <c r="IFM66" s="141"/>
      <c r="IFN66" s="141"/>
      <c r="IFO66" s="141"/>
      <c r="IFP66" s="141"/>
      <c r="IFQ66" s="141"/>
      <c r="IFR66" s="141"/>
      <c r="IFS66" s="141"/>
      <c r="IFT66" s="141"/>
      <c r="IFU66" s="141"/>
      <c r="IFV66" s="141"/>
      <c r="IFW66" s="141"/>
      <c r="IFX66" s="141"/>
      <c r="IFY66" s="141"/>
      <c r="IFZ66" s="141"/>
      <c r="IGA66" s="141"/>
      <c r="IGB66" s="141"/>
      <c r="IGC66" s="141"/>
      <c r="IGD66" s="141"/>
      <c r="IGE66" s="141"/>
      <c r="IGF66" s="141"/>
      <c r="IGG66" s="141"/>
      <c r="IGH66" s="141"/>
      <c r="IGI66" s="141"/>
      <c r="IGJ66" s="141"/>
      <c r="IGK66" s="141"/>
      <c r="IGL66" s="141"/>
      <c r="IGM66" s="141"/>
      <c r="IGN66" s="141"/>
      <c r="IGO66" s="141"/>
      <c r="IGP66" s="141"/>
      <c r="IGQ66" s="141"/>
      <c r="IGR66" s="141"/>
      <c r="IGS66" s="141"/>
      <c r="IGT66" s="141"/>
      <c r="IGU66" s="141"/>
      <c r="IGV66" s="141"/>
      <c r="IGW66" s="141"/>
      <c r="IGX66" s="141"/>
      <c r="IGY66" s="141"/>
      <c r="IGZ66" s="141"/>
      <c r="IHA66" s="141"/>
      <c r="IHB66" s="141"/>
      <c r="IHC66" s="141"/>
      <c r="IHD66" s="141"/>
      <c r="IHE66" s="141"/>
      <c r="IHF66" s="141"/>
      <c r="IHG66" s="141"/>
      <c r="IHH66" s="141"/>
      <c r="IHI66" s="141"/>
      <c r="IHJ66" s="141"/>
      <c r="IHK66" s="141"/>
      <c r="IHL66" s="141"/>
      <c r="IHM66" s="141"/>
      <c r="IHN66" s="141"/>
      <c r="IHO66" s="141"/>
      <c r="IHP66" s="141"/>
      <c r="IHQ66" s="141"/>
      <c r="IHR66" s="141"/>
      <c r="IHS66" s="141"/>
      <c r="IHT66" s="141"/>
      <c r="IHU66" s="141"/>
      <c r="IHV66" s="141"/>
      <c r="IHW66" s="141"/>
      <c r="IHX66" s="141"/>
      <c r="IHY66" s="141"/>
      <c r="IHZ66" s="141"/>
      <c r="IIA66" s="141"/>
      <c r="IIB66" s="141"/>
      <c r="IIC66" s="141"/>
      <c r="IID66" s="141"/>
      <c r="IIE66" s="141"/>
      <c r="IIF66" s="141"/>
      <c r="IIG66" s="141"/>
      <c r="IIH66" s="141"/>
      <c r="III66" s="141"/>
      <c r="IIJ66" s="141"/>
      <c r="IIK66" s="141"/>
      <c r="IIL66" s="141"/>
      <c r="IIM66" s="141"/>
      <c r="IIN66" s="141"/>
      <c r="IIO66" s="141"/>
      <c r="IIP66" s="141"/>
      <c r="IIQ66" s="141"/>
      <c r="IIR66" s="141"/>
      <c r="IIS66" s="141"/>
      <c r="IIT66" s="141"/>
      <c r="IIU66" s="141"/>
      <c r="IIV66" s="141"/>
      <c r="IIW66" s="141"/>
      <c r="IIX66" s="141"/>
      <c r="IIY66" s="141"/>
      <c r="IIZ66" s="141"/>
      <c r="IJA66" s="141"/>
      <c r="IJB66" s="141"/>
      <c r="IJC66" s="141"/>
      <c r="IJD66" s="141"/>
      <c r="IJE66" s="141"/>
      <c r="IJF66" s="141"/>
      <c r="IJG66" s="141"/>
      <c r="IJH66" s="141"/>
      <c r="IJI66" s="141"/>
      <c r="IJJ66" s="141"/>
      <c r="IJK66" s="141"/>
      <c r="IJL66" s="141"/>
      <c r="IJM66" s="141"/>
      <c r="IJN66" s="141"/>
      <c r="IJO66" s="141"/>
      <c r="IJP66" s="141"/>
      <c r="IJQ66" s="141"/>
      <c r="IJR66" s="141"/>
      <c r="IJS66" s="141"/>
      <c r="IJT66" s="141"/>
      <c r="IJU66" s="141"/>
      <c r="IJV66" s="141"/>
      <c r="IJW66" s="141"/>
      <c r="IJX66" s="141"/>
      <c r="IJY66" s="141"/>
      <c r="IJZ66" s="141"/>
      <c r="IKA66" s="141"/>
      <c r="IKB66" s="141"/>
      <c r="IKC66" s="141"/>
      <c r="IKD66" s="141"/>
      <c r="IKE66" s="141"/>
      <c r="IKF66" s="141"/>
      <c r="IKG66" s="141"/>
      <c r="IKH66" s="141"/>
      <c r="IKI66" s="141"/>
      <c r="IKJ66" s="141"/>
      <c r="IKK66" s="141"/>
      <c r="IKL66" s="141"/>
      <c r="IKM66" s="141"/>
      <c r="IKN66" s="141"/>
      <c r="IKO66" s="141"/>
      <c r="IKP66" s="141"/>
      <c r="IKQ66" s="141"/>
      <c r="IKR66" s="141"/>
      <c r="IKS66" s="141"/>
      <c r="IKT66" s="141"/>
      <c r="IKU66" s="141"/>
      <c r="IKV66" s="141"/>
      <c r="IKW66" s="141"/>
      <c r="IKX66" s="141"/>
      <c r="IKY66" s="141"/>
      <c r="IKZ66" s="141"/>
      <c r="ILA66" s="141"/>
      <c r="ILB66" s="141"/>
      <c r="ILC66" s="141"/>
      <c r="ILD66" s="141"/>
      <c r="ILE66" s="141"/>
      <c r="ILF66" s="141"/>
      <c r="ILG66" s="141"/>
      <c r="ILH66" s="141"/>
      <c r="ILI66" s="141"/>
      <c r="ILJ66" s="141"/>
      <c r="ILK66" s="141"/>
      <c r="ILL66" s="141"/>
      <c r="ILM66" s="141"/>
      <c r="ILN66" s="141"/>
      <c r="ILO66" s="141"/>
      <c r="ILP66" s="141"/>
      <c r="ILQ66" s="141"/>
      <c r="ILR66" s="141"/>
      <c r="ILS66" s="141"/>
      <c r="ILT66" s="141"/>
      <c r="ILU66" s="141"/>
      <c r="ILV66" s="141"/>
      <c r="ILW66" s="141"/>
      <c r="ILX66" s="141"/>
      <c r="ILY66" s="141"/>
      <c r="ILZ66" s="141"/>
      <c r="IMA66" s="141"/>
      <c r="IMB66" s="141"/>
      <c r="IMC66" s="141"/>
      <c r="IMD66" s="141"/>
      <c r="IME66" s="141"/>
      <c r="IMF66" s="141"/>
      <c r="IMG66" s="141"/>
      <c r="IMH66" s="141"/>
      <c r="IMI66" s="141"/>
      <c r="IMJ66" s="141"/>
      <c r="IMK66" s="141"/>
      <c r="IML66" s="141"/>
      <c r="IMM66" s="141"/>
      <c r="IMN66" s="141"/>
      <c r="IMO66" s="141"/>
      <c r="IMP66" s="141"/>
      <c r="IMQ66" s="141"/>
      <c r="IMR66" s="141"/>
      <c r="IMS66" s="141"/>
      <c r="IMT66" s="141"/>
      <c r="IMU66" s="141"/>
      <c r="IMV66" s="141"/>
      <c r="IMW66" s="141"/>
      <c r="IMX66" s="141"/>
      <c r="IMY66" s="141"/>
      <c r="IMZ66" s="141"/>
      <c r="INA66" s="141"/>
      <c r="INB66" s="141"/>
      <c r="INC66" s="141"/>
      <c r="IND66" s="141"/>
      <c r="INE66" s="141"/>
      <c r="INF66" s="141"/>
      <c r="ING66" s="141"/>
      <c r="INH66" s="141"/>
      <c r="INI66" s="141"/>
      <c r="INJ66" s="141"/>
      <c r="INK66" s="141"/>
      <c r="INL66" s="141"/>
      <c r="INM66" s="141"/>
      <c r="INN66" s="141"/>
      <c r="INO66" s="141"/>
      <c r="INP66" s="141"/>
      <c r="INQ66" s="141"/>
      <c r="INR66" s="141"/>
      <c r="INS66" s="141"/>
      <c r="INT66" s="141"/>
      <c r="INU66" s="141"/>
      <c r="INV66" s="141"/>
      <c r="INW66" s="141"/>
      <c r="INX66" s="141"/>
      <c r="INY66" s="141"/>
      <c r="INZ66" s="141"/>
      <c r="IOA66" s="141"/>
      <c r="IOB66" s="141"/>
      <c r="IOC66" s="141"/>
      <c r="IOD66" s="141"/>
      <c r="IOE66" s="141"/>
      <c r="IOF66" s="141"/>
      <c r="IOG66" s="141"/>
      <c r="IOH66" s="141"/>
      <c r="IOI66" s="141"/>
      <c r="IOJ66" s="141"/>
      <c r="IOK66" s="141"/>
      <c r="IOL66" s="141"/>
      <c r="IOM66" s="141"/>
      <c r="ION66" s="141"/>
      <c r="IOO66" s="141"/>
      <c r="IOP66" s="141"/>
      <c r="IOQ66" s="141"/>
      <c r="IOR66" s="141"/>
      <c r="IOS66" s="141"/>
      <c r="IOT66" s="141"/>
      <c r="IOU66" s="141"/>
      <c r="IOV66" s="141"/>
      <c r="IOW66" s="141"/>
      <c r="IOX66" s="141"/>
      <c r="IOY66" s="141"/>
      <c r="IOZ66" s="141"/>
      <c r="IPA66" s="141"/>
      <c r="IPB66" s="141"/>
      <c r="IPC66" s="141"/>
      <c r="IPD66" s="141"/>
      <c r="IPE66" s="141"/>
      <c r="IPF66" s="141"/>
      <c r="IPG66" s="141"/>
      <c r="IPH66" s="141"/>
      <c r="IPI66" s="141"/>
      <c r="IPJ66" s="141"/>
      <c r="IPK66" s="141"/>
      <c r="IPL66" s="141"/>
      <c r="IPM66" s="141"/>
      <c r="IPN66" s="141"/>
      <c r="IPO66" s="141"/>
      <c r="IPP66" s="141"/>
      <c r="IPQ66" s="141"/>
      <c r="IPR66" s="141"/>
      <c r="IPS66" s="141"/>
      <c r="IPT66" s="141"/>
      <c r="IPU66" s="141"/>
      <c r="IPV66" s="141"/>
      <c r="IPW66" s="141"/>
      <c r="IPX66" s="141"/>
      <c r="IPY66" s="141"/>
      <c r="IPZ66" s="141"/>
      <c r="IQA66" s="141"/>
      <c r="IQB66" s="141"/>
      <c r="IQC66" s="141"/>
      <c r="IQD66" s="141"/>
      <c r="IQE66" s="141"/>
      <c r="IQF66" s="141"/>
      <c r="IQG66" s="141"/>
      <c r="IQH66" s="141"/>
      <c r="IQI66" s="141"/>
      <c r="IQJ66" s="141"/>
      <c r="IQK66" s="141"/>
      <c r="IQL66" s="141"/>
      <c r="IQM66" s="141"/>
      <c r="IQN66" s="141"/>
      <c r="IQO66" s="141"/>
      <c r="IQP66" s="141"/>
      <c r="IQQ66" s="141"/>
      <c r="IQR66" s="141"/>
      <c r="IQS66" s="141"/>
      <c r="IQT66" s="141"/>
      <c r="IQU66" s="141"/>
      <c r="IQV66" s="141"/>
      <c r="IQW66" s="141"/>
      <c r="IQX66" s="141"/>
      <c r="IQY66" s="141"/>
      <c r="IQZ66" s="141"/>
      <c r="IRA66" s="141"/>
      <c r="IRB66" s="141"/>
      <c r="IRC66" s="141"/>
      <c r="IRD66" s="141"/>
      <c r="IRE66" s="141"/>
      <c r="IRF66" s="141"/>
      <c r="IRG66" s="141"/>
      <c r="IRH66" s="141"/>
      <c r="IRI66" s="141"/>
      <c r="IRJ66" s="141"/>
      <c r="IRK66" s="141"/>
      <c r="IRL66" s="141"/>
      <c r="IRM66" s="141"/>
      <c r="IRN66" s="141"/>
      <c r="IRO66" s="141"/>
      <c r="IRP66" s="141"/>
      <c r="IRQ66" s="141"/>
      <c r="IRR66" s="141"/>
      <c r="IRS66" s="141"/>
      <c r="IRT66" s="141"/>
      <c r="IRU66" s="141"/>
      <c r="IRV66" s="141"/>
      <c r="IRW66" s="141"/>
      <c r="IRX66" s="141"/>
      <c r="IRY66" s="141"/>
      <c r="IRZ66" s="141"/>
      <c r="ISA66" s="141"/>
      <c r="ISB66" s="141"/>
      <c r="ISC66" s="141"/>
      <c r="ISD66" s="141"/>
      <c r="ISE66" s="141"/>
      <c r="ISF66" s="141"/>
      <c r="ISG66" s="141"/>
      <c r="ISH66" s="141"/>
      <c r="ISI66" s="141"/>
      <c r="ISJ66" s="141"/>
      <c r="ISK66" s="141"/>
      <c r="ISL66" s="141"/>
      <c r="ISM66" s="141"/>
      <c r="ISN66" s="141"/>
      <c r="ISO66" s="141"/>
      <c r="ISP66" s="141"/>
      <c r="ISQ66" s="141"/>
      <c r="ISR66" s="141"/>
      <c r="ISS66" s="141"/>
      <c r="IST66" s="141"/>
      <c r="ISU66" s="141"/>
      <c r="ISV66" s="141"/>
      <c r="ISW66" s="141"/>
      <c r="ISX66" s="141"/>
      <c r="ISY66" s="141"/>
      <c r="ISZ66" s="141"/>
      <c r="ITA66" s="141"/>
      <c r="ITB66" s="141"/>
      <c r="ITC66" s="141"/>
      <c r="ITD66" s="141"/>
      <c r="ITE66" s="141"/>
      <c r="ITF66" s="141"/>
      <c r="ITG66" s="141"/>
      <c r="ITH66" s="141"/>
      <c r="ITI66" s="141"/>
      <c r="ITJ66" s="141"/>
      <c r="ITK66" s="141"/>
      <c r="ITL66" s="141"/>
      <c r="ITM66" s="141"/>
      <c r="ITN66" s="141"/>
      <c r="ITO66" s="141"/>
      <c r="ITP66" s="141"/>
      <c r="ITQ66" s="141"/>
      <c r="ITR66" s="141"/>
      <c r="ITS66" s="141"/>
      <c r="ITT66" s="141"/>
      <c r="ITU66" s="141"/>
      <c r="ITV66" s="141"/>
      <c r="ITW66" s="141"/>
      <c r="ITX66" s="141"/>
      <c r="ITY66" s="141"/>
      <c r="ITZ66" s="141"/>
      <c r="IUA66" s="141"/>
      <c r="IUB66" s="141"/>
      <c r="IUC66" s="141"/>
      <c r="IUD66" s="141"/>
      <c r="IUE66" s="141"/>
      <c r="IUF66" s="141"/>
      <c r="IUG66" s="141"/>
      <c r="IUH66" s="141"/>
      <c r="IUI66" s="141"/>
      <c r="IUJ66" s="141"/>
      <c r="IUK66" s="141"/>
      <c r="IUL66" s="141"/>
      <c r="IUM66" s="141"/>
      <c r="IUN66" s="141"/>
      <c r="IUO66" s="141"/>
      <c r="IUP66" s="141"/>
      <c r="IUQ66" s="141"/>
      <c r="IUR66" s="141"/>
      <c r="IUS66" s="141"/>
      <c r="IUT66" s="141"/>
      <c r="IUU66" s="141"/>
      <c r="IUV66" s="141"/>
      <c r="IUW66" s="141"/>
      <c r="IUX66" s="141"/>
      <c r="IUY66" s="141"/>
      <c r="IUZ66" s="141"/>
      <c r="IVA66" s="141"/>
      <c r="IVB66" s="141"/>
      <c r="IVC66" s="141"/>
      <c r="IVD66" s="141"/>
      <c r="IVE66" s="141"/>
      <c r="IVF66" s="141"/>
      <c r="IVG66" s="141"/>
      <c r="IVH66" s="141"/>
      <c r="IVI66" s="141"/>
      <c r="IVJ66" s="141"/>
      <c r="IVK66" s="141"/>
      <c r="IVL66" s="141"/>
      <c r="IVM66" s="141"/>
      <c r="IVN66" s="141"/>
      <c r="IVO66" s="141"/>
      <c r="IVP66" s="141"/>
      <c r="IVQ66" s="141"/>
      <c r="IVR66" s="141"/>
      <c r="IVS66" s="141"/>
      <c r="IVT66" s="141"/>
      <c r="IVU66" s="141"/>
      <c r="IVV66" s="141"/>
      <c r="IVW66" s="141"/>
      <c r="IVX66" s="141"/>
      <c r="IVY66" s="141"/>
      <c r="IVZ66" s="141"/>
      <c r="IWA66" s="141"/>
      <c r="IWB66" s="141"/>
      <c r="IWC66" s="141"/>
      <c r="IWD66" s="141"/>
      <c r="IWE66" s="141"/>
      <c r="IWF66" s="141"/>
      <c r="IWG66" s="141"/>
      <c r="IWH66" s="141"/>
      <c r="IWI66" s="141"/>
      <c r="IWJ66" s="141"/>
      <c r="IWK66" s="141"/>
      <c r="IWL66" s="141"/>
      <c r="IWM66" s="141"/>
      <c r="IWN66" s="141"/>
      <c r="IWO66" s="141"/>
      <c r="IWP66" s="141"/>
      <c r="IWQ66" s="141"/>
      <c r="IWR66" s="141"/>
      <c r="IWS66" s="141"/>
      <c r="IWT66" s="141"/>
      <c r="IWU66" s="141"/>
      <c r="IWV66" s="141"/>
      <c r="IWW66" s="141"/>
      <c r="IWX66" s="141"/>
      <c r="IWY66" s="141"/>
      <c r="IWZ66" s="141"/>
      <c r="IXA66" s="141"/>
      <c r="IXB66" s="141"/>
      <c r="IXC66" s="141"/>
      <c r="IXD66" s="141"/>
      <c r="IXE66" s="141"/>
      <c r="IXF66" s="141"/>
      <c r="IXG66" s="141"/>
      <c r="IXH66" s="141"/>
      <c r="IXI66" s="141"/>
      <c r="IXJ66" s="141"/>
      <c r="IXK66" s="141"/>
      <c r="IXL66" s="141"/>
      <c r="IXM66" s="141"/>
      <c r="IXN66" s="141"/>
      <c r="IXO66" s="141"/>
      <c r="IXP66" s="141"/>
      <c r="IXQ66" s="141"/>
      <c r="IXR66" s="141"/>
      <c r="IXS66" s="141"/>
      <c r="IXT66" s="141"/>
      <c r="IXU66" s="141"/>
      <c r="IXV66" s="141"/>
      <c r="IXW66" s="141"/>
      <c r="IXX66" s="141"/>
      <c r="IXY66" s="141"/>
      <c r="IXZ66" s="141"/>
      <c r="IYA66" s="141"/>
      <c r="IYB66" s="141"/>
      <c r="IYC66" s="141"/>
      <c r="IYD66" s="141"/>
      <c r="IYE66" s="141"/>
      <c r="IYF66" s="141"/>
      <c r="IYG66" s="141"/>
      <c r="IYH66" s="141"/>
      <c r="IYI66" s="141"/>
      <c r="IYJ66" s="141"/>
      <c r="IYK66" s="141"/>
      <c r="IYL66" s="141"/>
      <c r="IYM66" s="141"/>
      <c r="IYN66" s="141"/>
      <c r="IYO66" s="141"/>
      <c r="IYP66" s="141"/>
      <c r="IYQ66" s="141"/>
      <c r="IYR66" s="141"/>
      <c r="IYS66" s="141"/>
      <c r="IYT66" s="141"/>
      <c r="IYU66" s="141"/>
      <c r="IYV66" s="141"/>
      <c r="IYW66" s="141"/>
      <c r="IYX66" s="141"/>
      <c r="IYY66" s="141"/>
      <c r="IYZ66" s="141"/>
      <c r="IZA66" s="141"/>
      <c r="IZB66" s="141"/>
      <c r="IZC66" s="141"/>
      <c r="IZD66" s="141"/>
      <c r="IZE66" s="141"/>
      <c r="IZF66" s="141"/>
      <c r="IZG66" s="141"/>
      <c r="IZH66" s="141"/>
      <c r="IZI66" s="141"/>
      <c r="IZJ66" s="141"/>
      <c r="IZK66" s="141"/>
      <c r="IZL66" s="141"/>
      <c r="IZM66" s="141"/>
      <c r="IZN66" s="141"/>
      <c r="IZO66" s="141"/>
      <c r="IZP66" s="141"/>
      <c r="IZQ66" s="141"/>
      <c r="IZR66" s="141"/>
      <c r="IZS66" s="141"/>
      <c r="IZT66" s="141"/>
      <c r="IZU66" s="141"/>
      <c r="IZV66" s="141"/>
      <c r="IZW66" s="141"/>
      <c r="IZX66" s="141"/>
      <c r="IZY66" s="141"/>
      <c r="IZZ66" s="141"/>
      <c r="JAA66" s="141"/>
      <c r="JAB66" s="141"/>
      <c r="JAC66" s="141"/>
      <c r="JAD66" s="141"/>
      <c r="JAE66" s="141"/>
      <c r="JAF66" s="141"/>
      <c r="JAG66" s="141"/>
      <c r="JAH66" s="141"/>
      <c r="JAI66" s="141"/>
      <c r="JAJ66" s="141"/>
      <c r="JAK66" s="141"/>
      <c r="JAL66" s="141"/>
      <c r="JAM66" s="141"/>
      <c r="JAN66" s="141"/>
      <c r="JAO66" s="141"/>
      <c r="JAP66" s="141"/>
      <c r="JAQ66" s="141"/>
      <c r="JAR66" s="141"/>
      <c r="JAS66" s="141"/>
      <c r="JAT66" s="141"/>
      <c r="JAU66" s="141"/>
      <c r="JAV66" s="141"/>
      <c r="JAW66" s="141"/>
      <c r="JAX66" s="141"/>
      <c r="JAY66" s="141"/>
      <c r="JAZ66" s="141"/>
      <c r="JBA66" s="141"/>
      <c r="JBB66" s="141"/>
      <c r="JBC66" s="141"/>
      <c r="JBD66" s="141"/>
      <c r="JBE66" s="141"/>
      <c r="JBF66" s="141"/>
      <c r="JBG66" s="141"/>
      <c r="JBH66" s="141"/>
      <c r="JBI66" s="141"/>
      <c r="JBJ66" s="141"/>
      <c r="JBK66" s="141"/>
      <c r="JBL66" s="141"/>
      <c r="JBM66" s="141"/>
      <c r="JBN66" s="141"/>
      <c r="JBO66" s="141"/>
      <c r="JBP66" s="141"/>
      <c r="JBQ66" s="141"/>
      <c r="JBR66" s="141"/>
      <c r="JBS66" s="141"/>
      <c r="JBT66" s="141"/>
      <c r="JBU66" s="141"/>
      <c r="JBV66" s="141"/>
      <c r="JBW66" s="141"/>
      <c r="JBX66" s="141"/>
      <c r="JBY66" s="141"/>
      <c r="JBZ66" s="141"/>
      <c r="JCA66" s="141"/>
      <c r="JCB66" s="141"/>
      <c r="JCC66" s="141"/>
      <c r="JCD66" s="141"/>
      <c r="JCE66" s="141"/>
      <c r="JCF66" s="141"/>
      <c r="JCG66" s="141"/>
      <c r="JCH66" s="141"/>
      <c r="JCI66" s="141"/>
      <c r="JCJ66" s="141"/>
      <c r="JCK66" s="141"/>
      <c r="JCL66" s="141"/>
      <c r="JCM66" s="141"/>
      <c r="JCN66" s="141"/>
      <c r="JCO66" s="141"/>
      <c r="JCP66" s="141"/>
      <c r="JCQ66" s="141"/>
      <c r="JCR66" s="141"/>
      <c r="JCS66" s="141"/>
      <c r="JCT66" s="141"/>
      <c r="JCU66" s="141"/>
      <c r="JCV66" s="141"/>
      <c r="JCW66" s="141"/>
      <c r="JCX66" s="141"/>
      <c r="JCY66" s="141"/>
      <c r="JCZ66" s="141"/>
      <c r="JDA66" s="141"/>
      <c r="JDB66" s="141"/>
      <c r="JDC66" s="141"/>
      <c r="JDD66" s="141"/>
      <c r="JDE66" s="141"/>
      <c r="JDF66" s="141"/>
      <c r="JDG66" s="141"/>
      <c r="JDH66" s="141"/>
      <c r="JDI66" s="141"/>
      <c r="JDJ66" s="141"/>
      <c r="JDK66" s="141"/>
      <c r="JDL66" s="141"/>
      <c r="JDM66" s="141"/>
      <c r="JDN66" s="141"/>
      <c r="JDO66" s="141"/>
      <c r="JDP66" s="141"/>
      <c r="JDQ66" s="141"/>
      <c r="JDR66" s="141"/>
      <c r="JDS66" s="141"/>
      <c r="JDT66" s="141"/>
      <c r="JDU66" s="141"/>
      <c r="JDV66" s="141"/>
      <c r="JDW66" s="141"/>
      <c r="JDX66" s="141"/>
      <c r="JDY66" s="141"/>
      <c r="JDZ66" s="141"/>
      <c r="JEA66" s="141"/>
      <c r="JEB66" s="141"/>
      <c r="JEC66" s="141"/>
      <c r="JED66" s="141"/>
      <c r="JEE66" s="141"/>
      <c r="JEF66" s="141"/>
      <c r="JEG66" s="141"/>
      <c r="JEH66" s="141"/>
      <c r="JEI66" s="141"/>
      <c r="JEJ66" s="141"/>
      <c r="JEK66" s="141"/>
      <c r="JEL66" s="141"/>
      <c r="JEM66" s="141"/>
      <c r="JEN66" s="141"/>
      <c r="JEO66" s="141"/>
      <c r="JEP66" s="141"/>
      <c r="JEQ66" s="141"/>
      <c r="JER66" s="141"/>
      <c r="JES66" s="141"/>
      <c r="JET66" s="141"/>
      <c r="JEU66" s="141"/>
      <c r="JEV66" s="141"/>
      <c r="JEW66" s="141"/>
      <c r="JEX66" s="141"/>
      <c r="JEY66" s="141"/>
      <c r="JEZ66" s="141"/>
      <c r="JFA66" s="141"/>
      <c r="JFB66" s="141"/>
      <c r="JFC66" s="141"/>
      <c r="JFD66" s="141"/>
      <c r="JFE66" s="141"/>
      <c r="JFF66" s="141"/>
      <c r="JFG66" s="141"/>
      <c r="JFH66" s="141"/>
      <c r="JFI66" s="141"/>
      <c r="JFJ66" s="141"/>
      <c r="JFK66" s="141"/>
      <c r="JFL66" s="141"/>
      <c r="JFM66" s="141"/>
      <c r="JFN66" s="141"/>
      <c r="JFO66" s="141"/>
      <c r="JFP66" s="141"/>
      <c r="JFQ66" s="141"/>
      <c r="JFR66" s="141"/>
      <c r="JFS66" s="141"/>
      <c r="JFT66" s="141"/>
      <c r="JFU66" s="141"/>
      <c r="JFV66" s="141"/>
      <c r="JFW66" s="141"/>
      <c r="JFX66" s="141"/>
      <c r="JFY66" s="141"/>
      <c r="JFZ66" s="141"/>
      <c r="JGA66" s="141"/>
      <c r="JGB66" s="141"/>
      <c r="JGC66" s="141"/>
      <c r="JGD66" s="141"/>
      <c r="JGE66" s="141"/>
      <c r="JGF66" s="141"/>
      <c r="JGG66" s="141"/>
      <c r="JGH66" s="141"/>
      <c r="JGI66" s="141"/>
      <c r="JGJ66" s="141"/>
      <c r="JGK66" s="141"/>
      <c r="JGL66" s="141"/>
      <c r="JGM66" s="141"/>
      <c r="JGN66" s="141"/>
      <c r="JGO66" s="141"/>
      <c r="JGP66" s="141"/>
      <c r="JGQ66" s="141"/>
      <c r="JGR66" s="141"/>
      <c r="JGS66" s="141"/>
      <c r="JGT66" s="141"/>
      <c r="JGU66" s="141"/>
      <c r="JGV66" s="141"/>
      <c r="JGW66" s="141"/>
      <c r="JGX66" s="141"/>
      <c r="JGY66" s="141"/>
      <c r="JGZ66" s="141"/>
      <c r="JHA66" s="141"/>
      <c r="JHB66" s="141"/>
      <c r="JHC66" s="141"/>
      <c r="JHD66" s="141"/>
      <c r="JHE66" s="141"/>
      <c r="JHF66" s="141"/>
      <c r="JHG66" s="141"/>
      <c r="JHH66" s="141"/>
      <c r="JHI66" s="141"/>
      <c r="JHJ66" s="141"/>
      <c r="JHK66" s="141"/>
      <c r="JHL66" s="141"/>
      <c r="JHM66" s="141"/>
      <c r="JHN66" s="141"/>
      <c r="JHO66" s="141"/>
      <c r="JHP66" s="141"/>
      <c r="JHQ66" s="141"/>
      <c r="JHR66" s="141"/>
      <c r="JHS66" s="141"/>
      <c r="JHT66" s="141"/>
      <c r="JHU66" s="141"/>
      <c r="JHV66" s="141"/>
      <c r="JHW66" s="141"/>
      <c r="JHX66" s="141"/>
      <c r="JHY66" s="141"/>
      <c r="JHZ66" s="141"/>
      <c r="JIA66" s="141"/>
      <c r="JIB66" s="141"/>
      <c r="JIC66" s="141"/>
      <c r="JID66" s="141"/>
      <c r="JIE66" s="141"/>
      <c r="JIF66" s="141"/>
      <c r="JIG66" s="141"/>
      <c r="JIH66" s="141"/>
      <c r="JII66" s="141"/>
      <c r="JIJ66" s="141"/>
      <c r="JIK66" s="141"/>
      <c r="JIL66" s="141"/>
      <c r="JIM66" s="141"/>
      <c r="JIN66" s="141"/>
      <c r="JIO66" s="141"/>
      <c r="JIP66" s="141"/>
      <c r="JIQ66" s="141"/>
      <c r="JIR66" s="141"/>
      <c r="JIS66" s="141"/>
      <c r="JIT66" s="141"/>
      <c r="JIU66" s="141"/>
      <c r="JIV66" s="141"/>
      <c r="JIW66" s="141"/>
      <c r="JIX66" s="141"/>
      <c r="JIY66" s="141"/>
      <c r="JIZ66" s="141"/>
      <c r="JJA66" s="141"/>
      <c r="JJB66" s="141"/>
      <c r="JJC66" s="141"/>
      <c r="JJD66" s="141"/>
      <c r="JJE66" s="141"/>
      <c r="JJF66" s="141"/>
      <c r="JJG66" s="141"/>
      <c r="JJH66" s="141"/>
      <c r="JJI66" s="141"/>
      <c r="JJJ66" s="141"/>
      <c r="JJK66" s="141"/>
      <c r="JJL66" s="141"/>
      <c r="JJM66" s="141"/>
      <c r="JJN66" s="141"/>
      <c r="JJO66" s="141"/>
      <c r="JJP66" s="141"/>
      <c r="JJQ66" s="141"/>
      <c r="JJR66" s="141"/>
      <c r="JJS66" s="141"/>
      <c r="JJT66" s="141"/>
      <c r="JJU66" s="141"/>
      <c r="JJV66" s="141"/>
      <c r="JJW66" s="141"/>
      <c r="JJX66" s="141"/>
      <c r="JJY66" s="141"/>
      <c r="JJZ66" s="141"/>
      <c r="JKA66" s="141"/>
      <c r="JKB66" s="141"/>
      <c r="JKC66" s="141"/>
      <c r="JKD66" s="141"/>
      <c r="JKE66" s="141"/>
      <c r="JKF66" s="141"/>
      <c r="JKG66" s="141"/>
      <c r="JKH66" s="141"/>
      <c r="JKI66" s="141"/>
      <c r="JKJ66" s="141"/>
      <c r="JKK66" s="141"/>
      <c r="JKL66" s="141"/>
      <c r="JKM66" s="141"/>
      <c r="JKN66" s="141"/>
      <c r="JKO66" s="141"/>
      <c r="JKP66" s="141"/>
      <c r="JKQ66" s="141"/>
      <c r="JKR66" s="141"/>
      <c r="JKS66" s="141"/>
      <c r="JKT66" s="141"/>
      <c r="JKU66" s="141"/>
      <c r="JKV66" s="141"/>
      <c r="JKW66" s="141"/>
      <c r="JKX66" s="141"/>
      <c r="JKY66" s="141"/>
      <c r="JKZ66" s="141"/>
      <c r="JLA66" s="141"/>
      <c r="JLB66" s="141"/>
      <c r="JLC66" s="141"/>
      <c r="JLD66" s="141"/>
      <c r="JLE66" s="141"/>
      <c r="JLF66" s="141"/>
      <c r="JLG66" s="141"/>
      <c r="JLH66" s="141"/>
      <c r="JLI66" s="141"/>
      <c r="JLJ66" s="141"/>
      <c r="JLK66" s="141"/>
      <c r="JLL66" s="141"/>
      <c r="JLM66" s="141"/>
      <c r="JLN66" s="141"/>
      <c r="JLO66" s="141"/>
      <c r="JLP66" s="141"/>
      <c r="JLQ66" s="141"/>
      <c r="JLR66" s="141"/>
      <c r="JLS66" s="141"/>
      <c r="JLT66" s="141"/>
      <c r="JLU66" s="141"/>
      <c r="JLV66" s="141"/>
      <c r="JLW66" s="141"/>
      <c r="JLX66" s="141"/>
      <c r="JLY66" s="141"/>
      <c r="JLZ66" s="141"/>
      <c r="JMA66" s="141"/>
      <c r="JMB66" s="141"/>
      <c r="JMC66" s="141"/>
      <c r="JMD66" s="141"/>
      <c r="JME66" s="141"/>
      <c r="JMF66" s="141"/>
      <c r="JMG66" s="141"/>
      <c r="JMH66" s="141"/>
      <c r="JMI66" s="141"/>
      <c r="JMJ66" s="141"/>
      <c r="JMK66" s="141"/>
      <c r="JML66" s="141"/>
      <c r="JMM66" s="141"/>
      <c r="JMN66" s="141"/>
      <c r="JMO66" s="141"/>
      <c r="JMP66" s="141"/>
      <c r="JMQ66" s="141"/>
      <c r="JMR66" s="141"/>
      <c r="JMS66" s="141"/>
      <c r="JMT66" s="141"/>
      <c r="JMU66" s="141"/>
      <c r="JMV66" s="141"/>
      <c r="JMW66" s="141"/>
      <c r="JMX66" s="141"/>
      <c r="JMY66" s="141"/>
      <c r="JMZ66" s="141"/>
      <c r="JNA66" s="141"/>
      <c r="JNB66" s="141"/>
      <c r="JNC66" s="141"/>
      <c r="JND66" s="141"/>
      <c r="JNE66" s="141"/>
      <c r="JNF66" s="141"/>
      <c r="JNG66" s="141"/>
      <c r="JNH66" s="141"/>
      <c r="JNI66" s="141"/>
      <c r="JNJ66" s="141"/>
      <c r="JNK66" s="141"/>
      <c r="JNL66" s="141"/>
      <c r="JNM66" s="141"/>
      <c r="JNN66" s="141"/>
      <c r="JNO66" s="141"/>
      <c r="JNP66" s="141"/>
      <c r="JNQ66" s="141"/>
      <c r="JNR66" s="141"/>
      <c r="JNS66" s="141"/>
      <c r="JNT66" s="141"/>
      <c r="JNU66" s="141"/>
      <c r="JNV66" s="141"/>
      <c r="JNW66" s="141"/>
      <c r="JNX66" s="141"/>
      <c r="JNY66" s="141"/>
      <c r="JNZ66" s="141"/>
      <c r="JOA66" s="141"/>
      <c r="JOB66" s="141"/>
      <c r="JOC66" s="141"/>
      <c r="JOD66" s="141"/>
      <c r="JOE66" s="141"/>
      <c r="JOF66" s="141"/>
      <c r="JOG66" s="141"/>
      <c r="JOH66" s="141"/>
      <c r="JOI66" s="141"/>
      <c r="JOJ66" s="141"/>
      <c r="JOK66" s="141"/>
      <c r="JOL66" s="141"/>
      <c r="JOM66" s="141"/>
      <c r="JON66" s="141"/>
      <c r="JOO66" s="141"/>
      <c r="JOP66" s="141"/>
      <c r="JOQ66" s="141"/>
      <c r="JOR66" s="141"/>
      <c r="JOS66" s="141"/>
      <c r="JOT66" s="141"/>
      <c r="JOU66" s="141"/>
      <c r="JOV66" s="141"/>
      <c r="JOW66" s="141"/>
      <c r="JOX66" s="141"/>
      <c r="JOY66" s="141"/>
      <c r="JOZ66" s="141"/>
      <c r="JPA66" s="141"/>
      <c r="JPB66" s="141"/>
      <c r="JPC66" s="141"/>
      <c r="JPD66" s="141"/>
      <c r="JPE66" s="141"/>
      <c r="JPF66" s="141"/>
      <c r="JPG66" s="141"/>
      <c r="JPH66" s="141"/>
      <c r="JPI66" s="141"/>
      <c r="JPJ66" s="141"/>
      <c r="JPK66" s="141"/>
      <c r="JPL66" s="141"/>
      <c r="JPM66" s="141"/>
      <c r="JPN66" s="141"/>
      <c r="JPO66" s="141"/>
      <c r="JPP66" s="141"/>
      <c r="JPQ66" s="141"/>
      <c r="JPR66" s="141"/>
      <c r="JPS66" s="141"/>
      <c r="JPT66" s="141"/>
      <c r="JPU66" s="141"/>
      <c r="JPV66" s="141"/>
      <c r="JPW66" s="141"/>
      <c r="JPX66" s="141"/>
      <c r="JPY66" s="141"/>
      <c r="JPZ66" s="141"/>
      <c r="JQA66" s="141"/>
      <c r="JQB66" s="141"/>
      <c r="JQC66" s="141"/>
      <c r="JQD66" s="141"/>
      <c r="JQE66" s="141"/>
      <c r="JQF66" s="141"/>
      <c r="JQG66" s="141"/>
      <c r="JQH66" s="141"/>
      <c r="JQI66" s="141"/>
      <c r="JQJ66" s="141"/>
      <c r="JQK66" s="141"/>
      <c r="JQL66" s="141"/>
      <c r="JQM66" s="141"/>
      <c r="JQN66" s="141"/>
      <c r="JQO66" s="141"/>
      <c r="JQP66" s="141"/>
      <c r="JQQ66" s="141"/>
      <c r="JQR66" s="141"/>
      <c r="JQS66" s="141"/>
      <c r="JQT66" s="141"/>
      <c r="JQU66" s="141"/>
      <c r="JQV66" s="141"/>
      <c r="JQW66" s="141"/>
      <c r="JQX66" s="141"/>
      <c r="JQY66" s="141"/>
      <c r="JQZ66" s="141"/>
      <c r="JRA66" s="141"/>
      <c r="JRB66" s="141"/>
      <c r="JRC66" s="141"/>
      <c r="JRD66" s="141"/>
      <c r="JRE66" s="141"/>
      <c r="JRF66" s="141"/>
      <c r="JRG66" s="141"/>
      <c r="JRH66" s="141"/>
      <c r="JRI66" s="141"/>
      <c r="JRJ66" s="141"/>
      <c r="JRK66" s="141"/>
      <c r="JRL66" s="141"/>
      <c r="JRM66" s="141"/>
      <c r="JRN66" s="141"/>
      <c r="JRO66" s="141"/>
      <c r="JRP66" s="141"/>
      <c r="JRQ66" s="141"/>
      <c r="JRR66" s="141"/>
      <c r="JRS66" s="141"/>
      <c r="JRT66" s="141"/>
      <c r="JRU66" s="141"/>
      <c r="JRV66" s="141"/>
      <c r="JRW66" s="141"/>
      <c r="JRX66" s="141"/>
      <c r="JRY66" s="141"/>
      <c r="JRZ66" s="141"/>
      <c r="JSA66" s="141"/>
      <c r="JSB66" s="141"/>
      <c r="JSC66" s="141"/>
      <c r="JSD66" s="141"/>
      <c r="JSE66" s="141"/>
      <c r="JSF66" s="141"/>
      <c r="JSG66" s="141"/>
      <c r="JSH66" s="141"/>
      <c r="JSI66" s="141"/>
      <c r="JSJ66" s="141"/>
      <c r="JSK66" s="141"/>
      <c r="JSL66" s="141"/>
      <c r="JSM66" s="141"/>
      <c r="JSN66" s="141"/>
      <c r="JSO66" s="141"/>
      <c r="JSP66" s="141"/>
      <c r="JSQ66" s="141"/>
      <c r="JSR66" s="141"/>
      <c r="JSS66" s="141"/>
      <c r="JST66" s="141"/>
      <c r="JSU66" s="141"/>
      <c r="JSV66" s="141"/>
      <c r="JSW66" s="141"/>
      <c r="JSX66" s="141"/>
      <c r="JSY66" s="141"/>
      <c r="JSZ66" s="141"/>
      <c r="JTA66" s="141"/>
      <c r="JTB66" s="141"/>
      <c r="JTC66" s="141"/>
      <c r="JTD66" s="141"/>
      <c r="JTE66" s="141"/>
      <c r="JTF66" s="141"/>
      <c r="JTG66" s="141"/>
      <c r="JTH66" s="141"/>
      <c r="JTI66" s="141"/>
      <c r="JTJ66" s="141"/>
      <c r="JTK66" s="141"/>
      <c r="JTL66" s="141"/>
      <c r="JTM66" s="141"/>
      <c r="JTN66" s="141"/>
      <c r="JTO66" s="141"/>
      <c r="JTP66" s="141"/>
      <c r="JTQ66" s="141"/>
      <c r="JTR66" s="141"/>
      <c r="JTS66" s="141"/>
      <c r="JTT66" s="141"/>
      <c r="JTU66" s="141"/>
      <c r="JTV66" s="141"/>
      <c r="JTW66" s="141"/>
      <c r="JTX66" s="141"/>
      <c r="JTY66" s="141"/>
      <c r="JTZ66" s="141"/>
      <c r="JUA66" s="141"/>
      <c r="JUB66" s="141"/>
      <c r="JUC66" s="141"/>
      <c r="JUD66" s="141"/>
      <c r="JUE66" s="141"/>
      <c r="JUF66" s="141"/>
      <c r="JUG66" s="141"/>
      <c r="JUH66" s="141"/>
      <c r="JUI66" s="141"/>
      <c r="JUJ66" s="141"/>
      <c r="JUK66" s="141"/>
      <c r="JUL66" s="141"/>
      <c r="JUM66" s="141"/>
      <c r="JUN66" s="141"/>
      <c r="JUO66" s="141"/>
      <c r="JUP66" s="141"/>
      <c r="JUQ66" s="141"/>
      <c r="JUR66" s="141"/>
      <c r="JUS66" s="141"/>
      <c r="JUT66" s="141"/>
      <c r="JUU66" s="141"/>
      <c r="JUV66" s="141"/>
      <c r="JUW66" s="141"/>
      <c r="JUX66" s="141"/>
      <c r="JUY66" s="141"/>
      <c r="JUZ66" s="141"/>
      <c r="JVA66" s="141"/>
      <c r="JVB66" s="141"/>
      <c r="JVC66" s="141"/>
      <c r="JVD66" s="141"/>
      <c r="JVE66" s="141"/>
      <c r="JVF66" s="141"/>
      <c r="JVG66" s="141"/>
      <c r="JVH66" s="141"/>
      <c r="JVI66" s="141"/>
      <c r="JVJ66" s="141"/>
      <c r="JVK66" s="141"/>
      <c r="JVL66" s="141"/>
      <c r="JVM66" s="141"/>
      <c r="JVN66" s="141"/>
      <c r="JVO66" s="141"/>
      <c r="JVP66" s="141"/>
      <c r="JVQ66" s="141"/>
      <c r="JVR66" s="141"/>
      <c r="JVS66" s="141"/>
      <c r="JVT66" s="141"/>
      <c r="JVU66" s="141"/>
      <c r="JVV66" s="141"/>
      <c r="JVW66" s="141"/>
      <c r="JVX66" s="141"/>
      <c r="JVY66" s="141"/>
      <c r="JVZ66" s="141"/>
      <c r="JWA66" s="141"/>
      <c r="JWB66" s="141"/>
      <c r="JWC66" s="141"/>
      <c r="JWD66" s="141"/>
      <c r="JWE66" s="141"/>
      <c r="JWF66" s="141"/>
      <c r="JWG66" s="141"/>
      <c r="JWH66" s="141"/>
      <c r="JWI66" s="141"/>
      <c r="JWJ66" s="141"/>
      <c r="JWK66" s="141"/>
      <c r="JWL66" s="141"/>
      <c r="JWM66" s="141"/>
      <c r="JWN66" s="141"/>
      <c r="JWO66" s="141"/>
      <c r="JWP66" s="141"/>
      <c r="JWQ66" s="141"/>
      <c r="JWR66" s="141"/>
      <c r="JWS66" s="141"/>
      <c r="JWT66" s="141"/>
      <c r="JWU66" s="141"/>
      <c r="JWV66" s="141"/>
      <c r="JWW66" s="141"/>
      <c r="JWX66" s="141"/>
      <c r="JWY66" s="141"/>
      <c r="JWZ66" s="141"/>
      <c r="JXA66" s="141"/>
      <c r="JXB66" s="141"/>
      <c r="JXC66" s="141"/>
      <c r="JXD66" s="141"/>
      <c r="JXE66" s="141"/>
      <c r="JXF66" s="141"/>
      <c r="JXG66" s="141"/>
      <c r="JXH66" s="141"/>
      <c r="JXI66" s="141"/>
      <c r="JXJ66" s="141"/>
      <c r="JXK66" s="141"/>
      <c r="JXL66" s="141"/>
      <c r="JXM66" s="141"/>
      <c r="JXN66" s="141"/>
      <c r="JXO66" s="141"/>
      <c r="JXP66" s="141"/>
      <c r="JXQ66" s="141"/>
      <c r="JXR66" s="141"/>
      <c r="JXS66" s="141"/>
      <c r="JXT66" s="141"/>
      <c r="JXU66" s="141"/>
      <c r="JXV66" s="141"/>
      <c r="JXW66" s="141"/>
      <c r="JXX66" s="141"/>
      <c r="JXY66" s="141"/>
      <c r="JXZ66" s="141"/>
      <c r="JYA66" s="141"/>
      <c r="JYB66" s="141"/>
      <c r="JYC66" s="141"/>
      <c r="JYD66" s="141"/>
      <c r="JYE66" s="141"/>
      <c r="JYF66" s="141"/>
      <c r="JYG66" s="141"/>
      <c r="JYH66" s="141"/>
      <c r="JYI66" s="141"/>
      <c r="JYJ66" s="141"/>
      <c r="JYK66" s="141"/>
      <c r="JYL66" s="141"/>
      <c r="JYM66" s="141"/>
      <c r="JYN66" s="141"/>
      <c r="JYO66" s="141"/>
      <c r="JYP66" s="141"/>
      <c r="JYQ66" s="141"/>
      <c r="JYR66" s="141"/>
      <c r="JYS66" s="141"/>
      <c r="JYT66" s="141"/>
      <c r="JYU66" s="141"/>
      <c r="JYV66" s="141"/>
      <c r="JYW66" s="141"/>
      <c r="JYX66" s="141"/>
      <c r="JYY66" s="141"/>
      <c r="JYZ66" s="141"/>
      <c r="JZA66" s="141"/>
      <c r="JZB66" s="141"/>
      <c r="JZC66" s="141"/>
      <c r="JZD66" s="141"/>
      <c r="JZE66" s="141"/>
      <c r="JZF66" s="141"/>
      <c r="JZG66" s="141"/>
      <c r="JZH66" s="141"/>
      <c r="JZI66" s="141"/>
      <c r="JZJ66" s="141"/>
      <c r="JZK66" s="141"/>
      <c r="JZL66" s="141"/>
      <c r="JZM66" s="141"/>
      <c r="JZN66" s="141"/>
      <c r="JZO66" s="141"/>
      <c r="JZP66" s="141"/>
      <c r="JZQ66" s="141"/>
      <c r="JZR66" s="141"/>
      <c r="JZS66" s="141"/>
      <c r="JZT66" s="141"/>
      <c r="JZU66" s="141"/>
      <c r="JZV66" s="141"/>
      <c r="JZW66" s="141"/>
      <c r="JZX66" s="141"/>
      <c r="JZY66" s="141"/>
      <c r="JZZ66" s="141"/>
      <c r="KAA66" s="141"/>
      <c r="KAB66" s="141"/>
      <c r="KAC66" s="141"/>
      <c r="KAD66" s="141"/>
      <c r="KAE66" s="141"/>
      <c r="KAF66" s="141"/>
      <c r="KAG66" s="141"/>
      <c r="KAH66" s="141"/>
      <c r="KAI66" s="141"/>
      <c r="KAJ66" s="141"/>
      <c r="KAK66" s="141"/>
      <c r="KAL66" s="141"/>
      <c r="KAM66" s="141"/>
      <c r="KAN66" s="141"/>
      <c r="KAO66" s="141"/>
      <c r="KAP66" s="141"/>
      <c r="KAQ66" s="141"/>
      <c r="KAR66" s="141"/>
      <c r="KAS66" s="141"/>
      <c r="KAT66" s="141"/>
      <c r="KAU66" s="141"/>
      <c r="KAV66" s="141"/>
      <c r="KAW66" s="141"/>
      <c r="KAX66" s="141"/>
      <c r="KAY66" s="141"/>
      <c r="KAZ66" s="141"/>
      <c r="KBA66" s="141"/>
      <c r="KBB66" s="141"/>
      <c r="KBC66" s="141"/>
      <c r="KBD66" s="141"/>
      <c r="KBE66" s="141"/>
      <c r="KBF66" s="141"/>
      <c r="KBG66" s="141"/>
      <c r="KBH66" s="141"/>
      <c r="KBI66" s="141"/>
      <c r="KBJ66" s="141"/>
      <c r="KBK66" s="141"/>
      <c r="KBL66" s="141"/>
      <c r="KBM66" s="141"/>
      <c r="KBN66" s="141"/>
      <c r="KBO66" s="141"/>
      <c r="KBP66" s="141"/>
      <c r="KBQ66" s="141"/>
      <c r="KBR66" s="141"/>
      <c r="KBS66" s="141"/>
      <c r="KBT66" s="141"/>
      <c r="KBU66" s="141"/>
      <c r="KBV66" s="141"/>
      <c r="KBW66" s="141"/>
      <c r="KBX66" s="141"/>
      <c r="KBY66" s="141"/>
      <c r="KBZ66" s="141"/>
      <c r="KCA66" s="141"/>
      <c r="KCB66" s="141"/>
      <c r="KCC66" s="141"/>
      <c r="KCD66" s="141"/>
      <c r="KCE66" s="141"/>
      <c r="KCF66" s="141"/>
      <c r="KCG66" s="141"/>
      <c r="KCH66" s="141"/>
      <c r="KCI66" s="141"/>
      <c r="KCJ66" s="141"/>
      <c r="KCK66" s="141"/>
      <c r="KCL66" s="141"/>
      <c r="KCM66" s="141"/>
      <c r="KCN66" s="141"/>
      <c r="KCO66" s="141"/>
      <c r="KCP66" s="141"/>
      <c r="KCQ66" s="141"/>
      <c r="KCR66" s="141"/>
      <c r="KCS66" s="141"/>
      <c r="KCT66" s="141"/>
      <c r="KCU66" s="141"/>
      <c r="KCV66" s="141"/>
      <c r="KCW66" s="141"/>
      <c r="KCX66" s="141"/>
      <c r="KCY66" s="141"/>
      <c r="KCZ66" s="141"/>
      <c r="KDA66" s="141"/>
      <c r="KDB66" s="141"/>
      <c r="KDC66" s="141"/>
      <c r="KDD66" s="141"/>
      <c r="KDE66" s="141"/>
      <c r="KDF66" s="141"/>
      <c r="KDG66" s="141"/>
      <c r="KDH66" s="141"/>
      <c r="KDI66" s="141"/>
      <c r="KDJ66" s="141"/>
      <c r="KDK66" s="141"/>
      <c r="KDL66" s="141"/>
      <c r="KDM66" s="141"/>
      <c r="KDN66" s="141"/>
      <c r="KDO66" s="141"/>
      <c r="KDP66" s="141"/>
      <c r="KDQ66" s="141"/>
      <c r="KDR66" s="141"/>
      <c r="KDS66" s="141"/>
      <c r="KDT66" s="141"/>
      <c r="KDU66" s="141"/>
      <c r="KDV66" s="141"/>
      <c r="KDW66" s="141"/>
      <c r="KDX66" s="141"/>
      <c r="KDY66" s="141"/>
      <c r="KDZ66" s="141"/>
      <c r="KEA66" s="141"/>
      <c r="KEB66" s="141"/>
      <c r="KEC66" s="141"/>
      <c r="KED66" s="141"/>
      <c r="KEE66" s="141"/>
      <c r="KEF66" s="141"/>
      <c r="KEG66" s="141"/>
      <c r="KEH66" s="141"/>
      <c r="KEI66" s="141"/>
      <c r="KEJ66" s="141"/>
      <c r="KEK66" s="141"/>
      <c r="KEL66" s="141"/>
      <c r="KEM66" s="141"/>
      <c r="KEN66" s="141"/>
      <c r="KEO66" s="141"/>
      <c r="KEP66" s="141"/>
      <c r="KEQ66" s="141"/>
      <c r="KER66" s="141"/>
      <c r="KES66" s="141"/>
      <c r="KET66" s="141"/>
      <c r="KEU66" s="141"/>
      <c r="KEV66" s="141"/>
      <c r="KEW66" s="141"/>
      <c r="KEX66" s="141"/>
      <c r="KEY66" s="141"/>
      <c r="KEZ66" s="141"/>
      <c r="KFA66" s="141"/>
      <c r="KFB66" s="141"/>
      <c r="KFC66" s="141"/>
      <c r="KFD66" s="141"/>
      <c r="KFE66" s="141"/>
      <c r="KFF66" s="141"/>
      <c r="KFG66" s="141"/>
      <c r="KFH66" s="141"/>
      <c r="KFI66" s="141"/>
      <c r="KFJ66" s="141"/>
      <c r="KFK66" s="141"/>
      <c r="KFL66" s="141"/>
      <c r="KFM66" s="141"/>
      <c r="KFN66" s="141"/>
      <c r="KFO66" s="141"/>
      <c r="KFP66" s="141"/>
      <c r="KFQ66" s="141"/>
      <c r="KFR66" s="141"/>
      <c r="KFS66" s="141"/>
      <c r="KFT66" s="141"/>
      <c r="KFU66" s="141"/>
      <c r="KFV66" s="141"/>
      <c r="KFW66" s="141"/>
      <c r="KFX66" s="141"/>
      <c r="KFY66" s="141"/>
      <c r="KFZ66" s="141"/>
      <c r="KGA66" s="141"/>
      <c r="KGB66" s="141"/>
      <c r="KGC66" s="141"/>
      <c r="KGD66" s="141"/>
      <c r="KGE66" s="141"/>
      <c r="KGF66" s="141"/>
      <c r="KGG66" s="141"/>
      <c r="KGH66" s="141"/>
      <c r="KGI66" s="141"/>
      <c r="KGJ66" s="141"/>
      <c r="KGK66" s="141"/>
      <c r="KGL66" s="141"/>
      <c r="KGM66" s="141"/>
      <c r="KGN66" s="141"/>
      <c r="KGO66" s="141"/>
      <c r="KGP66" s="141"/>
      <c r="KGQ66" s="141"/>
      <c r="KGR66" s="141"/>
      <c r="KGS66" s="141"/>
      <c r="KGT66" s="141"/>
      <c r="KGU66" s="141"/>
      <c r="KGV66" s="141"/>
      <c r="KGW66" s="141"/>
      <c r="KGX66" s="141"/>
      <c r="KGY66" s="141"/>
      <c r="KGZ66" s="141"/>
      <c r="KHA66" s="141"/>
      <c r="KHB66" s="141"/>
      <c r="KHC66" s="141"/>
      <c r="KHD66" s="141"/>
      <c r="KHE66" s="141"/>
      <c r="KHF66" s="141"/>
      <c r="KHG66" s="141"/>
      <c r="KHH66" s="141"/>
      <c r="KHI66" s="141"/>
      <c r="KHJ66" s="141"/>
      <c r="KHK66" s="141"/>
      <c r="KHL66" s="141"/>
      <c r="KHM66" s="141"/>
      <c r="KHN66" s="141"/>
      <c r="KHO66" s="141"/>
      <c r="KHP66" s="141"/>
      <c r="KHQ66" s="141"/>
      <c r="KHR66" s="141"/>
      <c r="KHS66" s="141"/>
      <c r="KHT66" s="141"/>
      <c r="KHU66" s="141"/>
      <c r="KHV66" s="141"/>
      <c r="KHW66" s="141"/>
      <c r="KHX66" s="141"/>
      <c r="KHY66" s="141"/>
      <c r="KHZ66" s="141"/>
      <c r="KIA66" s="141"/>
      <c r="KIB66" s="141"/>
      <c r="KIC66" s="141"/>
      <c r="KID66" s="141"/>
      <c r="KIE66" s="141"/>
      <c r="KIF66" s="141"/>
      <c r="KIG66" s="141"/>
      <c r="KIH66" s="141"/>
      <c r="KII66" s="141"/>
      <c r="KIJ66" s="141"/>
      <c r="KIK66" s="141"/>
      <c r="KIL66" s="141"/>
      <c r="KIM66" s="141"/>
      <c r="KIN66" s="141"/>
      <c r="KIO66" s="141"/>
      <c r="KIP66" s="141"/>
      <c r="KIQ66" s="141"/>
      <c r="KIR66" s="141"/>
      <c r="KIS66" s="141"/>
      <c r="KIT66" s="141"/>
      <c r="KIU66" s="141"/>
      <c r="KIV66" s="141"/>
      <c r="KIW66" s="141"/>
      <c r="KIX66" s="141"/>
      <c r="KIY66" s="141"/>
      <c r="KIZ66" s="141"/>
      <c r="KJA66" s="141"/>
      <c r="KJB66" s="141"/>
      <c r="KJC66" s="141"/>
      <c r="KJD66" s="141"/>
      <c r="KJE66" s="141"/>
      <c r="KJF66" s="141"/>
      <c r="KJG66" s="141"/>
      <c r="KJH66" s="141"/>
      <c r="KJI66" s="141"/>
      <c r="KJJ66" s="141"/>
      <c r="KJK66" s="141"/>
      <c r="KJL66" s="141"/>
      <c r="KJM66" s="141"/>
      <c r="KJN66" s="141"/>
      <c r="KJO66" s="141"/>
      <c r="KJP66" s="141"/>
      <c r="KJQ66" s="141"/>
      <c r="KJR66" s="141"/>
      <c r="KJS66" s="141"/>
      <c r="KJT66" s="141"/>
      <c r="KJU66" s="141"/>
      <c r="KJV66" s="141"/>
      <c r="KJW66" s="141"/>
      <c r="KJX66" s="141"/>
      <c r="KJY66" s="141"/>
      <c r="KJZ66" s="141"/>
      <c r="KKA66" s="141"/>
      <c r="KKB66" s="141"/>
      <c r="KKC66" s="141"/>
      <c r="KKD66" s="141"/>
      <c r="KKE66" s="141"/>
      <c r="KKF66" s="141"/>
      <c r="KKG66" s="141"/>
      <c r="KKH66" s="141"/>
      <c r="KKI66" s="141"/>
      <c r="KKJ66" s="141"/>
      <c r="KKK66" s="141"/>
      <c r="KKL66" s="141"/>
      <c r="KKM66" s="141"/>
      <c r="KKN66" s="141"/>
      <c r="KKO66" s="141"/>
      <c r="KKP66" s="141"/>
      <c r="KKQ66" s="141"/>
      <c r="KKR66" s="141"/>
      <c r="KKS66" s="141"/>
      <c r="KKT66" s="141"/>
      <c r="KKU66" s="141"/>
      <c r="KKV66" s="141"/>
      <c r="KKW66" s="141"/>
      <c r="KKX66" s="141"/>
      <c r="KKY66" s="141"/>
      <c r="KKZ66" s="141"/>
      <c r="KLA66" s="141"/>
      <c r="KLB66" s="141"/>
      <c r="KLC66" s="141"/>
      <c r="KLD66" s="141"/>
      <c r="KLE66" s="141"/>
      <c r="KLF66" s="141"/>
      <c r="KLG66" s="141"/>
      <c r="KLH66" s="141"/>
      <c r="KLI66" s="141"/>
      <c r="KLJ66" s="141"/>
      <c r="KLK66" s="141"/>
      <c r="KLL66" s="141"/>
      <c r="KLM66" s="141"/>
      <c r="KLN66" s="141"/>
      <c r="KLO66" s="141"/>
      <c r="KLP66" s="141"/>
      <c r="KLQ66" s="141"/>
      <c r="KLR66" s="141"/>
      <c r="KLS66" s="141"/>
      <c r="KLT66" s="141"/>
      <c r="KLU66" s="141"/>
      <c r="KLV66" s="141"/>
      <c r="KLW66" s="141"/>
      <c r="KLX66" s="141"/>
      <c r="KLY66" s="141"/>
      <c r="KLZ66" s="141"/>
      <c r="KMA66" s="141"/>
      <c r="KMB66" s="141"/>
      <c r="KMC66" s="141"/>
      <c r="KMD66" s="141"/>
      <c r="KME66" s="141"/>
      <c r="KMF66" s="141"/>
      <c r="KMG66" s="141"/>
      <c r="KMH66" s="141"/>
      <c r="KMI66" s="141"/>
      <c r="KMJ66" s="141"/>
      <c r="KMK66" s="141"/>
      <c r="KML66" s="141"/>
      <c r="KMM66" s="141"/>
      <c r="KMN66" s="141"/>
      <c r="KMO66" s="141"/>
      <c r="KMP66" s="141"/>
      <c r="KMQ66" s="141"/>
      <c r="KMR66" s="141"/>
      <c r="KMS66" s="141"/>
      <c r="KMT66" s="141"/>
      <c r="KMU66" s="141"/>
      <c r="KMV66" s="141"/>
      <c r="KMW66" s="141"/>
      <c r="KMX66" s="141"/>
      <c r="KMY66" s="141"/>
      <c r="KMZ66" s="141"/>
      <c r="KNA66" s="141"/>
      <c r="KNB66" s="141"/>
      <c r="KNC66" s="141"/>
      <c r="KND66" s="141"/>
      <c r="KNE66" s="141"/>
      <c r="KNF66" s="141"/>
      <c r="KNG66" s="141"/>
      <c r="KNH66" s="141"/>
      <c r="KNI66" s="141"/>
      <c r="KNJ66" s="141"/>
      <c r="KNK66" s="141"/>
      <c r="KNL66" s="141"/>
      <c r="KNM66" s="141"/>
      <c r="KNN66" s="141"/>
      <c r="KNO66" s="141"/>
      <c r="KNP66" s="141"/>
      <c r="KNQ66" s="141"/>
      <c r="KNR66" s="141"/>
      <c r="KNS66" s="141"/>
      <c r="KNT66" s="141"/>
      <c r="KNU66" s="141"/>
      <c r="KNV66" s="141"/>
      <c r="KNW66" s="141"/>
      <c r="KNX66" s="141"/>
      <c r="KNY66" s="141"/>
      <c r="KNZ66" s="141"/>
      <c r="KOA66" s="141"/>
      <c r="KOB66" s="141"/>
      <c r="KOC66" s="141"/>
      <c r="KOD66" s="141"/>
      <c r="KOE66" s="141"/>
      <c r="KOF66" s="141"/>
      <c r="KOG66" s="141"/>
      <c r="KOH66" s="141"/>
      <c r="KOI66" s="141"/>
      <c r="KOJ66" s="141"/>
      <c r="KOK66" s="141"/>
      <c r="KOL66" s="141"/>
      <c r="KOM66" s="141"/>
      <c r="KON66" s="141"/>
      <c r="KOO66" s="141"/>
      <c r="KOP66" s="141"/>
      <c r="KOQ66" s="141"/>
      <c r="KOR66" s="141"/>
      <c r="KOS66" s="141"/>
      <c r="KOT66" s="141"/>
      <c r="KOU66" s="141"/>
      <c r="KOV66" s="141"/>
      <c r="KOW66" s="141"/>
      <c r="KOX66" s="141"/>
      <c r="KOY66" s="141"/>
      <c r="KOZ66" s="141"/>
      <c r="KPA66" s="141"/>
      <c r="KPB66" s="141"/>
      <c r="KPC66" s="141"/>
      <c r="KPD66" s="141"/>
      <c r="KPE66" s="141"/>
      <c r="KPF66" s="141"/>
      <c r="KPG66" s="141"/>
      <c r="KPH66" s="141"/>
      <c r="KPI66" s="141"/>
      <c r="KPJ66" s="141"/>
      <c r="KPK66" s="141"/>
      <c r="KPL66" s="141"/>
      <c r="KPM66" s="141"/>
      <c r="KPN66" s="141"/>
      <c r="KPO66" s="141"/>
      <c r="KPP66" s="141"/>
      <c r="KPQ66" s="141"/>
      <c r="KPR66" s="141"/>
      <c r="KPS66" s="141"/>
      <c r="KPT66" s="141"/>
      <c r="KPU66" s="141"/>
      <c r="KPV66" s="141"/>
      <c r="KPW66" s="141"/>
      <c r="KPX66" s="141"/>
      <c r="KPY66" s="141"/>
      <c r="KPZ66" s="141"/>
      <c r="KQA66" s="141"/>
      <c r="KQB66" s="141"/>
      <c r="KQC66" s="141"/>
      <c r="KQD66" s="141"/>
      <c r="KQE66" s="141"/>
      <c r="KQF66" s="141"/>
      <c r="KQG66" s="141"/>
      <c r="KQH66" s="141"/>
      <c r="KQI66" s="141"/>
      <c r="KQJ66" s="141"/>
      <c r="KQK66" s="141"/>
      <c r="KQL66" s="141"/>
      <c r="KQM66" s="141"/>
      <c r="KQN66" s="141"/>
      <c r="KQO66" s="141"/>
      <c r="KQP66" s="141"/>
      <c r="KQQ66" s="141"/>
      <c r="KQR66" s="141"/>
      <c r="KQS66" s="141"/>
      <c r="KQT66" s="141"/>
      <c r="KQU66" s="141"/>
      <c r="KQV66" s="141"/>
      <c r="KQW66" s="141"/>
      <c r="KQX66" s="141"/>
      <c r="KQY66" s="141"/>
      <c r="KQZ66" s="141"/>
      <c r="KRA66" s="141"/>
      <c r="KRB66" s="141"/>
      <c r="KRC66" s="141"/>
      <c r="KRD66" s="141"/>
      <c r="KRE66" s="141"/>
      <c r="KRF66" s="141"/>
      <c r="KRG66" s="141"/>
      <c r="KRH66" s="141"/>
      <c r="KRI66" s="141"/>
      <c r="KRJ66" s="141"/>
      <c r="KRK66" s="141"/>
      <c r="KRL66" s="141"/>
      <c r="KRM66" s="141"/>
      <c r="KRN66" s="141"/>
      <c r="KRO66" s="141"/>
      <c r="KRP66" s="141"/>
      <c r="KRQ66" s="141"/>
      <c r="KRR66" s="141"/>
      <c r="KRS66" s="141"/>
      <c r="KRT66" s="141"/>
      <c r="KRU66" s="141"/>
      <c r="KRV66" s="141"/>
      <c r="KRW66" s="141"/>
      <c r="KRX66" s="141"/>
      <c r="KRY66" s="141"/>
      <c r="KRZ66" s="141"/>
      <c r="KSA66" s="141"/>
      <c r="KSB66" s="141"/>
      <c r="KSC66" s="141"/>
      <c r="KSD66" s="141"/>
      <c r="KSE66" s="141"/>
      <c r="KSF66" s="141"/>
      <c r="KSG66" s="141"/>
      <c r="KSH66" s="141"/>
      <c r="KSI66" s="141"/>
      <c r="KSJ66" s="141"/>
      <c r="KSK66" s="141"/>
      <c r="KSL66" s="141"/>
      <c r="KSM66" s="141"/>
      <c r="KSN66" s="141"/>
      <c r="KSO66" s="141"/>
      <c r="KSP66" s="141"/>
      <c r="KSQ66" s="141"/>
      <c r="KSR66" s="141"/>
      <c r="KSS66" s="141"/>
      <c r="KST66" s="141"/>
      <c r="KSU66" s="141"/>
      <c r="KSV66" s="141"/>
      <c r="KSW66" s="141"/>
      <c r="KSX66" s="141"/>
      <c r="KSY66" s="141"/>
      <c r="KSZ66" s="141"/>
      <c r="KTA66" s="141"/>
      <c r="KTB66" s="141"/>
      <c r="KTC66" s="141"/>
      <c r="KTD66" s="141"/>
      <c r="KTE66" s="141"/>
      <c r="KTF66" s="141"/>
      <c r="KTG66" s="141"/>
      <c r="KTH66" s="141"/>
      <c r="KTI66" s="141"/>
      <c r="KTJ66" s="141"/>
      <c r="KTK66" s="141"/>
      <c r="KTL66" s="141"/>
      <c r="KTM66" s="141"/>
      <c r="KTN66" s="141"/>
      <c r="KTO66" s="141"/>
      <c r="KTP66" s="141"/>
      <c r="KTQ66" s="141"/>
      <c r="KTR66" s="141"/>
      <c r="KTS66" s="141"/>
      <c r="KTT66" s="141"/>
      <c r="KTU66" s="141"/>
      <c r="KTV66" s="141"/>
      <c r="KTW66" s="141"/>
      <c r="KTX66" s="141"/>
      <c r="KTY66" s="141"/>
      <c r="KTZ66" s="141"/>
      <c r="KUA66" s="141"/>
      <c r="KUB66" s="141"/>
      <c r="KUC66" s="141"/>
      <c r="KUD66" s="141"/>
      <c r="KUE66" s="141"/>
      <c r="KUF66" s="141"/>
      <c r="KUG66" s="141"/>
      <c r="KUH66" s="141"/>
      <c r="KUI66" s="141"/>
      <c r="KUJ66" s="141"/>
      <c r="KUK66" s="141"/>
      <c r="KUL66" s="141"/>
      <c r="KUM66" s="141"/>
      <c r="KUN66" s="141"/>
      <c r="KUO66" s="141"/>
      <c r="KUP66" s="141"/>
      <c r="KUQ66" s="141"/>
      <c r="KUR66" s="141"/>
      <c r="KUS66" s="141"/>
      <c r="KUT66" s="141"/>
      <c r="KUU66" s="141"/>
      <c r="KUV66" s="141"/>
      <c r="KUW66" s="141"/>
      <c r="KUX66" s="141"/>
      <c r="KUY66" s="141"/>
      <c r="KUZ66" s="141"/>
      <c r="KVA66" s="141"/>
      <c r="KVB66" s="141"/>
      <c r="KVC66" s="141"/>
      <c r="KVD66" s="141"/>
      <c r="KVE66" s="141"/>
      <c r="KVF66" s="141"/>
      <c r="KVG66" s="141"/>
      <c r="KVH66" s="141"/>
      <c r="KVI66" s="141"/>
      <c r="KVJ66" s="141"/>
      <c r="KVK66" s="141"/>
      <c r="KVL66" s="141"/>
      <c r="KVM66" s="141"/>
      <c r="KVN66" s="141"/>
      <c r="KVO66" s="141"/>
      <c r="KVP66" s="141"/>
      <c r="KVQ66" s="141"/>
      <c r="KVR66" s="141"/>
      <c r="KVS66" s="141"/>
      <c r="KVT66" s="141"/>
      <c r="KVU66" s="141"/>
      <c r="KVV66" s="141"/>
      <c r="KVW66" s="141"/>
      <c r="KVX66" s="141"/>
      <c r="KVY66" s="141"/>
      <c r="KVZ66" s="141"/>
      <c r="KWA66" s="141"/>
      <c r="KWB66" s="141"/>
      <c r="KWC66" s="141"/>
      <c r="KWD66" s="141"/>
      <c r="KWE66" s="141"/>
      <c r="KWF66" s="141"/>
      <c r="KWG66" s="141"/>
      <c r="KWH66" s="141"/>
      <c r="KWI66" s="141"/>
      <c r="KWJ66" s="141"/>
      <c r="KWK66" s="141"/>
      <c r="KWL66" s="141"/>
      <c r="KWM66" s="141"/>
      <c r="KWN66" s="141"/>
      <c r="KWO66" s="141"/>
      <c r="KWP66" s="141"/>
      <c r="KWQ66" s="141"/>
      <c r="KWR66" s="141"/>
      <c r="KWS66" s="141"/>
      <c r="KWT66" s="141"/>
      <c r="KWU66" s="141"/>
      <c r="KWV66" s="141"/>
      <c r="KWW66" s="141"/>
      <c r="KWX66" s="141"/>
      <c r="KWY66" s="141"/>
      <c r="KWZ66" s="141"/>
      <c r="KXA66" s="141"/>
      <c r="KXB66" s="141"/>
      <c r="KXC66" s="141"/>
      <c r="KXD66" s="141"/>
      <c r="KXE66" s="141"/>
      <c r="KXF66" s="141"/>
      <c r="KXG66" s="141"/>
      <c r="KXH66" s="141"/>
      <c r="KXI66" s="141"/>
      <c r="KXJ66" s="141"/>
      <c r="KXK66" s="141"/>
      <c r="KXL66" s="141"/>
      <c r="KXM66" s="141"/>
      <c r="KXN66" s="141"/>
      <c r="KXO66" s="141"/>
      <c r="KXP66" s="141"/>
      <c r="KXQ66" s="141"/>
      <c r="KXR66" s="141"/>
      <c r="KXS66" s="141"/>
      <c r="KXT66" s="141"/>
      <c r="KXU66" s="141"/>
      <c r="KXV66" s="141"/>
      <c r="KXW66" s="141"/>
      <c r="KXX66" s="141"/>
      <c r="KXY66" s="141"/>
      <c r="KXZ66" s="141"/>
      <c r="KYA66" s="141"/>
      <c r="KYB66" s="141"/>
      <c r="KYC66" s="141"/>
      <c r="KYD66" s="141"/>
      <c r="KYE66" s="141"/>
      <c r="KYF66" s="141"/>
      <c r="KYG66" s="141"/>
      <c r="KYH66" s="141"/>
      <c r="KYI66" s="141"/>
      <c r="KYJ66" s="141"/>
      <c r="KYK66" s="141"/>
      <c r="KYL66" s="141"/>
      <c r="KYM66" s="141"/>
      <c r="KYN66" s="141"/>
      <c r="KYO66" s="141"/>
      <c r="KYP66" s="141"/>
      <c r="KYQ66" s="141"/>
      <c r="KYR66" s="141"/>
      <c r="KYS66" s="141"/>
      <c r="KYT66" s="141"/>
      <c r="KYU66" s="141"/>
      <c r="KYV66" s="141"/>
      <c r="KYW66" s="141"/>
      <c r="KYX66" s="141"/>
      <c r="KYY66" s="141"/>
      <c r="KYZ66" s="141"/>
      <c r="KZA66" s="141"/>
      <c r="KZB66" s="141"/>
      <c r="KZC66" s="141"/>
      <c r="KZD66" s="141"/>
      <c r="KZE66" s="141"/>
      <c r="KZF66" s="141"/>
      <c r="KZG66" s="141"/>
      <c r="KZH66" s="141"/>
      <c r="KZI66" s="141"/>
      <c r="KZJ66" s="141"/>
      <c r="KZK66" s="141"/>
      <c r="KZL66" s="141"/>
      <c r="KZM66" s="141"/>
      <c r="KZN66" s="141"/>
      <c r="KZO66" s="141"/>
      <c r="KZP66" s="141"/>
      <c r="KZQ66" s="141"/>
      <c r="KZR66" s="141"/>
      <c r="KZS66" s="141"/>
      <c r="KZT66" s="141"/>
      <c r="KZU66" s="141"/>
      <c r="KZV66" s="141"/>
      <c r="KZW66" s="141"/>
      <c r="KZX66" s="141"/>
      <c r="KZY66" s="141"/>
      <c r="KZZ66" s="141"/>
      <c r="LAA66" s="141"/>
      <c r="LAB66" s="141"/>
      <c r="LAC66" s="141"/>
      <c r="LAD66" s="141"/>
      <c r="LAE66" s="141"/>
      <c r="LAF66" s="141"/>
      <c r="LAG66" s="141"/>
      <c r="LAH66" s="141"/>
      <c r="LAI66" s="141"/>
      <c r="LAJ66" s="141"/>
      <c r="LAK66" s="141"/>
      <c r="LAL66" s="141"/>
      <c r="LAM66" s="141"/>
      <c r="LAN66" s="141"/>
      <c r="LAO66" s="141"/>
      <c r="LAP66" s="141"/>
      <c r="LAQ66" s="141"/>
      <c r="LAR66" s="141"/>
      <c r="LAS66" s="141"/>
      <c r="LAT66" s="141"/>
      <c r="LAU66" s="141"/>
      <c r="LAV66" s="141"/>
      <c r="LAW66" s="141"/>
      <c r="LAX66" s="141"/>
      <c r="LAY66" s="141"/>
      <c r="LAZ66" s="141"/>
      <c r="LBA66" s="141"/>
      <c r="LBB66" s="141"/>
      <c r="LBC66" s="141"/>
      <c r="LBD66" s="141"/>
      <c r="LBE66" s="141"/>
      <c r="LBF66" s="141"/>
      <c r="LBG66" s="141"/>
      <c r="LBH66" s="141"/>
      <c r="LBI66" s="141"/>
      <c r="LBJ66" s="141"/>
      <c r="LBK66" s="141"/>
      <c r="LBL66" s="141"/>
      <c r="LBM66" s="141"/>
      <c r="LBN66" s="141"/>
      <c r="LBO66" s="141"/>
      <c r="LBP66" s="141"/>
      <c r="LBQ66" s="141"/>
      <c r="LBR66" s="141"/>
      <c r="LBS66" s="141"/>
      <c r="LBT66" s="141"/>
      <c r="LBU66" s="141"/>
      <c r="LBV66" s="141"/>
      <c r="LBW66" s="141"/>
      <c r="LBX66" s="141"/>
      <c r="LBY66" s="141"/>
      <c r="LBZ66" s="141"/>
      <c r="LCA66" s="141"/>
      <c r="LCB66" s="141"/>
      <c r="LCC66" s="141"/>
      <c r="LCD66" s="141"/>
      <c r="LCE66" s="141"/>
      <c r="LCF66" s="141"/>
      <c r="LCG66" s="141"/>
      <c r="LCH66" s="141"/>
      <c r="LCI66" s="141"/>
      <c r="LCJ66" s="141"/>
      <c r="LCK66" s="141"/>
      <c r="LCL66" s="141"/>
      <c r="LCM66" s="141"/>
      <c r="LCN66" s="141"/>
      <c r="LCO66" s="141"/>
      <c r="LCP66" s="141"/>
      <c r="LCQ66" s="141"/>
      <c r="LCR66" s="141"/>
      <c r="LCS66" s="141"/>
      <c r="LCT66" s="141"/>
      <c r="LCU66" s="141"/>
      <c r="LCV66" s="141"/>
      <c r="LCW66" s="141"/>
      <c r="LCX66" s="141"/>
      <c r="LCY66" s="141"/>
      <c r="LCZ66" s="141"/>
      <c r="LDA66" s="141"/>
      <c r="LDB66" s="141"/>
      <c r="LDC66" s="141"/>
      <c r="LDD66" s="141"/>
      <c r="LDE66" s="141"/>
      <c r="LDF66" s="141"/>
      <c r="LDG66" s="141"/>
      <c r="LDH66" s="141"/>
      <c r="LDI66" s="141"/>
      <c r="LDJ66" s="141"/>
      <c r="LDK66" s="141"/>
      <c r="LDL66" s="141"/>
      <c r="LDM66" s="141"/>
      <c r="LDN66" s="141"/>
      <c r="LDO66" s="141"/>
      <c r="LDP66" s="141"/>
      <c r="LDQ66" s="141"/>
      <c r="LDR66" s="141"/>
      <c r="LDS66" s="141"/>
      <c r="LDT66" s="141"/>
      <c r="LDU66" s="141"/>
      <c r="LDV66" s="141"/>
      <c r="LDW66" s="141"/>
      <c r="LDX66" s="141"/>
      <c r="LDY66" s="141"/>
      <c r="LDZ66" s="141"/>
      <c r="LEA66" s="141"/>
      <c r="LEB66" s="141"/>
      <c r="LEC66" s="141"/>
      <c r="LED66" s="141"/>
      <c r="LEE66" s="141"/>
      <c r="LEF66" s="141"/>
      <c r="LEG66" s="141"/>
      <c r="LEH66" s="141"/>
      <c r="LEI66" s="141"/>
      <c r="LEJ66" s="141"/>
      <c r="LEK66" s="141"/>
      <c r="LEL66" s="141"/>
      <c r="LEM66" s="141"/>
      <c r="LEN66" s="141"/>
      <c r="LEO66" s="141"/>
      <c r="LEP66" s="141"/>
      <c r="LEQ66" s="141"/>
      <c r="LER66" s="141"/>
      <c r="LES66" s="141"/>
      <c r="LET66" s="141"/>
      <c r="LEU66" s="141"/>
      <c r="LEV66" s="141"/>
      <c r="LEW66" s="141"/>
      <c r="LEX66" s="141"/>
      <c r="LEY66" s="141"/>
      <c r="LEZ66" s="141"/>
      <c r="LFA66" s="141"/>
      <c r="LFB66" s="141"/>
      <c r="LFC66" s="141"/>
      <c r="LFD66" s="141"/>
      <c r="LFE66" s="141"/>
      <c r="LFF66" s="141"/>
      <c r="LFG66" s="141"/>
      <c r="LFH66" s="141"/>
      <c r="LFI66" s="141"/>
      <c r="LFJ66" s="141"/>
      <c r="LFK66" s="141"/>
      <c r="LFL66" s="141"/>
      <c r="LFM66" s="141"/>
      <c r="LFN66" s="141"/>
      <c r="LFO66" s="141"/>
      <c r="LFP66" s="141"/>
      <c r="LFQ66" s="141"/>
      <c r="LFR66" s="141"/>
      <c r="LFS66" s="141"/>
      <c r="LFT66" s="141"/>
      <c r="LFU66" s="141"/>
      <c r="LFV66" s="141"/>
      <c r="LFW66" s="141"/>
      <c r="LFX66" s="141"/>
      <c r="LFY66" s="141"/>
      <c r="LFZ66" s="141"/>
      <c r="LGA66" s="141"/>
      <c r="LGB66" s="141"/>
      <c r="LGC66" s="141"/>
      <c r="LGD66" s="141"/>
      <c r="LGE66" s="141"/>
      <c r="LGF66" s="141"/>
      <c r="LGG66" s="141"/>
      <c r="LGH66" s="141"/>
      <c r="LGI66" s="141"/>
      <c r="LGJ66" s="141"/>
      <c r="LGK66" s="141"/>
      <c r="LGL66" s="141"/>
      <c r="LGM66" s="141"/>
      <c r="LGN66" s="141"/>
      <c r="LGO66" s="141"/>
      <c r="LGP66" s="141"/>
      <c r="LGQ66" s="141"/>
      <c r="LGR66" s="141"/>
      <c r="LGS66" s="141"/>
      <c r="LGT66" s="141"/>
      <c r="LGU66" s="141"/>
      <c r="LGV66" s="141"/>
      <c r="LGW66" s="141"/>
      <c r="LGX66" s="141"/>
      <c r="LGY66" s="141"/>
      <c r="LGZ66" s="141"/>
      <c r="LHA66" s="141"/>
      <c r="LHB66" s="141"/>
      <c r="LHC66" s="141"/>
      <c r="LHD66" s="141"/>
      <c r="LHE66" s="141"/>
      <c r="LHF66" s="141"/>
      <c r="LHG66" s="141"/>
      <c r="LHH66" s="141"/>
      <c r="LHI66" s="141"/>
      <c r="LHJ66" s="141"/>
      <c r="LHK66" s="141"/>
      <c r="LHL66" s="141"/>
      <c r="LHM66" s="141"/>
      <c r="LHN66" s="141"/>
      <c r="LHO66" s="141"/>
      <c r="LHP66" s="141"/>
      <c r="LHQ66" s="141"/>
      <c r="LHR66" s="141"/>
      <c r="LHS66" s="141"/>
      <c r="LHT66" s="141"/>
      <c r="LHU66" s="141"/>
      <c r="LHV66" s="141"/>
      <c r="LHW66" s="141"/>
      <c r="LHX66" s="141"/>
      <c r="LHY66" s="141"/>
      <c r="LHZ66" s="141"/>
      <c r="LIA66" s="141"/>
      <c r="LIB66" s="141"/>
      <c r="LIC66" s="141"/>
      <c r="LID66" s="141"/>
      <c r="LIE66" s="141"/>
      <c r="LIF66" s="141"/>
      <c r="LIG66" s="141"/>
      <c r="LIH66" s="141"/>
      <c r="LII66" s="141"/>
      <c r="LIJ66" s="141"/>
      <c r="LIK66" s="141"/>
      <c r="LIL66" s="141"/>
      <c r="LIM66" s="141"/>
      <c r="LIN66" s="141"/>
      <c r="LIO66" s="141"/>
      <c r="LIP66" s="141"/>
      <c r="LIQ66" s="141"/>
      <c r="LIR66" s="141"/>
      <c r="LIS66" s="141"/>
      <c r="LIT66" s="141"/>
      <c r="LIU66" s="141"/>
      <c r="LIV66" s="141"/>
      <c r="LIW66" s="141"/>
      <c r="LIX66" s="141"/>
      <c r="LIY66" s="141"/>
      <c r="LIZ66" s="141"/>
      <c r="LJA66" s="141"/>
      <c r="LJB66" s="141"/>
      <c r="LJC66" s="141"/>
      <c r="LJD66" s="141"/>
      <c r="LJE66" s="141"/>
      <c r="LJF66" s="141"/>
      <c r="LJG66" s="141"/>
      <c r="LJH66" s="141"/>
      <c r="LJI66" s="141"/>
      <c r="LJJ66" s="141"/>
      <c r="LJK66" s="141"/>
      <c r="LJL66" s="141"/>
      <c r="LJM66" s="141"/>
      <c r="LJN66" s="141"/>
      <c r="LJO66" s="141"/>
      <c r="LJP66" s="141"/>
      <c r="LJQ66" s="141"/>
      <c r="LJR66" s="141"/>
      <c r="LJS66" s="141"/>
      <c r="LJT66" s="141"/>
      <c r="LJU66" s="141"/>
      <c r="LJV66" s="141"/>
      <c r="LJW66" s="141"/>
      <c r="LJX66" s="141"/>
      <c r="LJY66" s="141"/>
      <c r="LJZ66" s="141"/>
      <c r="LKA66" s="141"/>
      <c r="LKB66" s="141"/>
      <c r="LKC66" s="141"/>
      <c r="LKD66" s="141"/>
      <c r="LKE66" s="141"/>
      <c r="LKF66" s="141"/>
      <c r="LKG66" s="141"/>
      <c r="LKH66" s="141"/>
      <c r="LKI66" s="141"/>
      <c r="LKJ66" s="141"/>
      <c r="LKK66" s="141"/>
      <c r="LKL66" s="141"/>
      <c r="LKM66" s="141"/>
      <c r="LKN66" s="141"/>
      <c r="LKO66" s="141"/>
      <c r="LKP66" s="141"/>
      <c r="LKQ66" s="141"/>
      <c r="LKR66" s="141"/>
      <c r="LKS66" s="141"/>
      <c r="LKT66" s="141"/>
      <c r="LKU66" s="141"/>
      <c r="LKV66" s="141"/>
      <c r="LKW66" s="141"/>
      <c r="LKX66" s="141"/>
      <c r="LKY66" s="141"/>
      <c r="LKZ66" s="141"/>
      <c r="LLA66" s="141"/>
      <c r="LLB66" s="141"/>
      <c r="LLC66" s="141"/>
      <c r="LLD66" s="141"/>
      <c r="LLE66" s="141"/>
      <c r="LLF66" s="141"/>
      <c r="LLG66" s="141"/>
      <c r="LLH66" s="141"/>
      <c r="LLI66" s="141"/>
      <c r="LLJ66" s="141"/>
      <c r="LLK66" s="141"/>
      <c r="LLL66" s="141"/>
      <c r="LLM66" s="141"/>
      <c r="LLN66" s="141"/>
      <c r="LLO66" s="141"/>
      <c r="LLP66" s="141"/>
      <c r="LLQ66" s="141"/>
      <c r="LLR66" s="141"/>
      <c r="LLS66" s="141"/>
      <c r="LLT66" s="141"/>
      <c r="LLU66" s="141"/>
      <c r="LLV66" s="141"/>
      <c r="LLW66" s="141"/>
      <c r="LLX66" s="141"/>
      <c r="LLY66" s="141"/>
      <c r="LLZ66" s="141"/>
      <c r="LMA66" s="141"/>
      <c r="LMB66" s="141"/>
      <c r="LMC66" s="141"/>
      <c r="LMD66" s="141"/>
      <c r="LME66" s="141"/>
      <c r="LMF66" s="141"/>
      <c r="LMG66" s="141"/>
      <c r="LMH66" s="141"/>
      <c r="LMI66" s="141"/>
      <c r="LMJ66" s="141"/>
      <c r="LMK66" s="141"/>
      <c r="LML66" s="141"/>
      <c r="LMM66" s="141"/>
      <c r="LMN66" s="141"/>
      <c r="LMO66" s="141"/>
      <c r="LMP66" s="141"/>
      <c r="LMQ66" s="141"/>
      <c r="LMR66" s="141"/>
      <c r="LMS66" s="141"/>
      <c r="LMT66" s="141"/>
      <c r="LMU66" s="141"/>
      <c r="LMV66" s="141"/>
      <c r="LMW66" s="141"/>
      <c r="LMX66" s="141"/>
      <c r="LMY66" s="141"/>
      <c r="LMZ66" s="141"/>
      <c r="LNA66" s="141"/>
      <c r="LNB66" s="141"/>
      <c r="LNC66" s="141"/>
      <c r="LND66" s="141"/>
      <c r="LNE66" s="141"/>
      <c r="LNF66" s="141"/>
      <c r="LNG66" s="141"/>
      <c r="LNH66" s="141"/>
      <c r="LNI66" s="141"/>
      <c r="LNJ66" s="141"/>
      <c r="LNK66" s="141"/>
      <c r="LNL66" s="141"/>
      <c r="LNM66" s="141"/>
      <c r="LNN66" s="141"/>
      <c r="LNO66" s="141"/>
      <c r="LNP66" s="141"/>
      <c r="LNQ66" s="141"/>
      <c r="LNR66" s="141"/>
      <c r="LNS66" s="141"/>
      <c r="LNT66" s="141"/>
      <c r="LNU66" s="141"/>
      <c r="LNV66" s="141"/>
      <c r="LNW66" s="141"/>
      <c r="LNX66" s="141"/>
      <c r="LNY66" s="141"/>
      <c r="LNZ66" s="141"/>
      <c r="LOA66" s="141"/>
      <c r="LOB66" s="141"/>
      <c r="LOC66" s="141"/>
      <c r="LOD66" s="141"/>
      <c r="LOE66" s="141"/>
      <c r="LOF66" s="141"/>
      <c r="LOG66" s="141"/>
      <c r="LOH66" s="141"/>
      <c r="LOI66" s="141"/>
      <c r="LOJ66" s="141"/>
      <c r="LOK66" s="141"/>
      <c r="LOL66" s="141"/>
      <c r="LOM66" s="141"/>
      <c r="LON66" s="141"/>
      <c r="LOO66" s="141"/>
      <c r="LOP66" s="141"/>
      <c r="LOQ66" s="141"/>
      <c r="LOR66" s="141"/>
      <c r="LOS66" s="141"/>
      <c r="LOT66" s="141"/>
      <c r="LOU66" s="141"/>
      <c r="LOV66" s="141"/>
      <c r="LOW66" s="141"/>
      <c r="LOX66" s="141"/>
      <c r="LOY66" s="141"/>
      <c r="LOZ66" s="141"/>
      <c r="LPA66" s="141"/>
      <c r="LPB66" s="141"/>
      <c r="LPC66" s="141"/>
      <c r="LPD66" s="141"/>
      <c r="LPE66" s="141"/>
      <c r="LPF66" s="141"/>
      <c r="LPG66" s="141"/>
      <c r="LPH66" s="141"/>
      <c r="LPI66" s="141"/>
      <c r="LPJ66" s="141"/>
      <c r="LPK66" s="141"/>
      <c r="LPL66" s="141"/>
      <c r="LPM66" s="141"/>
      <c r="LPN66" s="141"/>
      <c r="LPO66" s="141"/>
      <c r="LPP66" s="141"/>
      <c r="LPQ66" s="141"/>
      <c r="LPR66" s="141"/>
      <c r="LPS66" s="141"/>
      <c r="LPT66" s="141"/>
      <c r="LPU66" s="141"/>
      <c r="LPV66" s="141"/>
      <c r="LPW66" s="141"/>
      <c r="LPX66" s="141"/>
      <c r="LPY66" s="141"/>
      <c r="LPZ66" s="141"/>
      <c r="LQA66" s="141"/>
      <c r="LQB66" s="141"/>
      <c r="LQC66" s="141"/>
      <c r="LQD66" s="141"/>
      <c r="LQE66" s="141"/>
      <c r="LQF66" s="141"/>
      <c r="LQG66" s="141"/>
      <c r="LQH66" s="141"/>
      <c r="LQI66" s="141"/>
      <c r="LQJ66" s="141"/>
      <c r="LQK66" s="141"/>
      <c r="LQL66" s="141"/>
      <c r="LQM66" s="141"/>
      <c r="LQN66" s="141"/>
      <c r="LQO66" s="141"/>
      <c r="LQP66" s="141"/>
      <c r="LQQ66" s="141"/>
      <c r="LQR66" s="141"/>
      <c r="LQS66" s="141"/>
      <c r="LQT66" s="141"/>
      <c r="LQU66" s="141"/>
      <c r="LQV66" s="141"/>
      <c r="LQW66" s="141"/>
      <c r="LQX66" s="141"/>
      <c r="LQY66" s="141"/>
      <c r="LQZ66" s="141"/>
      <c r="LRA66" s="141"/>
      <c r="LRB66" s="141"/>
      <c r="LRC66" s="141"/>
      <c r="LRD66" s="141"/>
      <c r="LRE66" s="141"/>
      <c r="LRF66" s="141"/>
      <c r="LRG66" s="141"/>
      <c r="LRH66" s="141"/>
      <c r="LRI66" s="141"/>
      <c r="LRJ66" s="141"/>
      <c r="LRK66" s="141"/>
      <c r="LRL66" s="141"/>
      <c r="LRM66" s="141"/>
      <c r="LRN66" s="141"/>
      <c r="LRO66" s="141"/>
      <c r="LRP66" s="141"/>
      <c r="LRQ66" s="141"/>
      <c r="LRR66" s="141"/>
      <c r="LRS66" s="141"/>
      <c r="LRT66" s="141"/>
      <c r="LRU66" s="141"/>
      <c r="LRV66" s="141"/>
      <c r="LRW66" s="141"/>
      <c r="LRX66" s="141"/>
      <c r="LRY66" s="141"/>
      <c r="LRZ66" s="141"/>
      <c r="LSA66" s="141"/>
      <c r="LSB66" s="141"/>
      <c r="LSC66" s="141"/>
      <c r="LSD66" s="141"/>
      <c r="LSE66" s="141"/>
      <c r="LSF66" s="141"/>
      <c r="LSG66" s="141"/>
      <c r="LSH66" s="141"/>
      <c r="LSI66" s="141"/>
      <c r="LSJ66" s="141"/>
      <c r="LSK66" s="141"/>
      <c r="LSL66" s="141"/>
      <c r="LSM66" s="141"/>
      <c r="LSN66" s="141"/>
      <c r="LSO66" s="141"/>
      <c r="LSP66" s="141"/>
      <c r="LSQ66" s="141"/>
      <c r="LSR66" s="141"/>
      <c r="LSS66" s="141"/>
      <c r="LST66" s="141"/>
      <c r="LSU66" s="141"/>
      <c r="LSV66" s="141"/>
      <c r="LSW66" s="141"/>
      <c r="LSX66" s="141"/>
      <c r="LSY66" s="141"/>
      <c r="LSZ66" s="141"/>
      <c r="LTA66" s="141"/>
      <c r="LTB66" s="141"/>
      <c r="LTC66" s="141"/>
      <c r="LTD66" s="141"/>
      <c r="LTE66" s="141"/>
      <c r="LTF66" s="141"/>
      <c r="LTG66" s="141"/>
      <c r="LTH66" s="141"/>
      <c r="LTI66" s="141"/>
      <c r="LTJ66" s="141"/>
      <c r="LTK66" s="141"/>
      <c r="LTL66" s="141"/>
      <c r="LTM66" s="141"/>
      <c r="LTN66" s="141"/>
      <c r="LTO66" s="141"/>
      <c r="LTP66" s="141"/>
      <c r="LTQ66" s="141"/>
      <c r="LTR66" s="141"/>
      <c r="LTS66" s="141"/>
      <c r="LTT66" s="141"/>
      <c r="LTU66" s="141"/>
      <c r="LTV66" s="141"/>
      <c r="LTW66" s="141"/>
      <c r="LTX66" s="141"/>
      <c r="LTY66" s="141"/>
      <c r="LTZ66" s="141"/>
      <c r="LUA66" s="141"/>
      <c r="LUB66" s="141"/>
      <c r="LUC66" s="141"/>
      <c r="LUD66" s="141"/>
      <c r="LUE66" s="141"/>
      <c r="LUF66" s="141"/>
      <c r="LUG66" s="141"/>
      <c r="LUH66" s="141"/>
      <c r="LUI66" s="141"/>
      <c r="LUJ66" s="141"/>
      <c r="LUK66" s="141"/>
      <c r="LUL66" s="141"/>
      <c r="LUM66" s="141"/>
      <c r="LUN66" s="141"/>
      <c r="LUO66" s="141"/>
      <c r="LUP66" s="141"/>
      <c r="LUQ66" s="141"/>
      <c r="LUR66" s="141"/>
      <c r="LUS66" s="141"/>
      <c r="LUT66" s="141"/>
      <c r="LUU66" s="141"/>
      <c r="LUV66" s="141"/>
      <c r="LUW66" s="141"/>
      <c r="LUX66" s="141"/>
      <c r="LUY66" s="141"/>
      <c r="LUZ66" s="141"/>
      <c r="LVA66" s="141"/>
      <c r="LVB66" s="141"/>
      <c r="LVC66" s="141"/>
      <c r="LVD66" s="141"/>
      <c r="LVE66" s="141"/>
      <c r="LVF66" s="141"/>
      <c r="LVG66" s="141"/>
      <c r="LVH66" s="141"/>
      <c r="LVI66" s="141"/>
      <c r="LVJ66" s="141"/>
      <c r="LVK66" s="141"/>
      <c r="LVL66" s="141"/>
      <c r="LVM66" s="141"/>
      <c r="LVN66" s="141"/>
      <c r="LVO66" s="141"/>
      <c r="LVP66" s="141"/>
      <c r="LVQ66" s="141"/>
      <c r="LVR66" s="141"/>
      <c r="LVS66" s="141"/>
      <c r="LVT66" s="141"/>
      <c r="LVU66" s="141"/>
      <c r="LVV66" s="141"/>
      <c r="LVW66" s="141"/>
      <c r="LVX66" s="141"/>
      <c r="LVY66" s="141"/>
      <c r="LVZ66" s="141"/>
      <c r="LWA66" s="141"/>
      <c r="LWB66" s="141"/>
      <c r="LWC66" s="141"/>
      <c r="LWD66" s="141"/>
      <c r="LWE66" s="141"/>
      <c r="LWF66" s="141"/>
      <c r="LWG66" s="141"/>
      <c r="LWH66" s="141"/>
      <c r="LWI66" s="141"/>
      <c r="LWJ66" s="141"/>
      <c r="LWK66" s="141"/>
      <c r="LWL66" s="141"/>
      <c r="LWM66" s="141"/>
      <c r="LWN66" s="141"/>
      <c r="LWO66" s="141"/>
      <c r="LWP66" s="141"/>
      <c r="LWQ66" s="141"/>
      <c r="LWR66" s="141"/>
      <c r="LWS66" s="141"/>
      <c r="LWT66" s="141"/>
      <c r="LWU66" s="141"/>
      <c r="LWV66" s="141"/>
      <c r="LWW66" s="141"/>
      <c r="LWX66" s="141"/>
      <c r="LWY66" s="141"/>
      <c r="LWZ66" s="141"/>
      <c r="LXA66" s="141"/>
      <c r="LXB66" s="141"/>
      <c r="LXC66" s="141"/>
      <c r="LXD66" s="141"/>
      <c r="LXE66" s="141"/>
      <c r="LXF66" s="141"/>
      <c r="LXG66" s="141"/>
      <c r="LXH66" s="141"/>
      <c r="LXI66" s="141"/>
      <c r="LXJ66" s="141"/>
      <c r="LXK66" s="141"/>
      <c r="LXL66" s="141"/>
      <c r="LXM66" s="141"/>
      <c r="LXN66" s="141"/>
      <c r="LXO66" s="141"/>
      <c r="LXP66" s="141"/>
      <c r="LXQ66" s="141"/>
      <c r="LXR66" s="141"/>
      <c r="LXS66" s="141"/>
      <c r="LXT66" s="141"/>
      <c r="LXU66" s="141"/>
      <c r="LXV66" s="141"/>
      <c r="LXW66" s="141"/>
      <c r="LXX66" s="141"/>
      <c r="LXY66" s="141"/>
      <c r="LXZ66" s="141"/>
      <c r="LYA66" s="141"/>
      <c r="LYB66" s="141"/>
      <c r="LYC66" s="141"/>
      <c r="LYD66" s="141"/>
      <c r="LYE66" s="141"/>
      <c r="LYF66" s="141"/>
      <c r="LYG66" s="141"/>
      <c r="LYH66" s="141"/>
      <c r="LYI66" s="141"/>
      <c r="LYJ66" s="141"/>
      <c r="LYK66" s="141"/>
      <c r="LYL66" s="141"/>
      <c r="LYM66" s="141"/>
      <c r="LYN66" s="141"/>
      <c r="LYO66" s="141"/>
      <c r="LYP66" s="141"/>
      <c r="LYQ66" s="141"/>
      <c r="LYR66" s="141"/>
      <c r="LYS66" s="141"/>
      <c r="LYT66" s="141"/>
      <c r="LYU66" s="141"/>
      <c r="LYV66" s="141"/>
      <c r="LYW66" s="141"/>
      <c r="LYX66" s="141"/>
      <c r="LYY66" s="141"/>
      <c r="LYZ66" s="141"/>
      <c r="LZA66" s="141"/>
      <c r="LZB66" s="141"/>
      <c r="LZC66" s="141"/>
      <c r="LZD66" s="141"/>
      <c r="LZE66" s="141"/>
      <c r="LZF66" s="141"/>
      <c r="LZG66" s="141"/>
      <c r="LZH66" s="141"/>
      <c r="LZI66" s="141"/>
      <c r="LZJ66" s="141"/>
      <c r="LZK66" s="141"/>
      <c r="LZL66" s="141"/>
      <c r="LZM66" s="141"/>
      <c r="LZN66" s="141"/>
      <c r="LZO66" s="141"/>
      <c r="LZP66" s="141"/>
      <c r="LZQ66" s="141"/>
      <c r="LZR66" s="141"/>
      <c r="LZS66" s="141"/>
      <c r="LZT66" s="141"/>
      <c r="LZU66" s="141"/>
      <c r="LZV66" s="141"/>
      <c r="LZW66" s="141"/>
      <c r="LZX66" s="141"/>
      <c r="LZY66" s="141"/>
      <c r="LZZ66" s="141"/>
      <c r="MAA66" s="141"/>
      <c r="MAB66" s="141"/>
      <c r="MAC66" s="141"/>
      <c r="MAD66" s="141"/>
      <c r="MAE66" s="141"/>
      <c r="MAF66" s="141"/>
      <c r="MAG66" s="141"/>
      <c r="MAH66" s="141"/>
      <c r="MAI66" s="141"/>
      <c r="MAJ66" s="141"/>
      <c r="MAK66" s="141"/>
      <c r="MAL66" s="141"/>
      <c r="MAM66" s="141"/>
      <c r="MAN66" s="141"/>
      <c r="MAO66" s="141"/>
      <c r="MAP66" s="141"/>
      <c r="MAQ66" s="141"/>
      <c r="MAR66" s="141"/>
      <c r="MAS66" s="141"/>
      <c r="MAT66" s="141"/>
      <c r="MAU66" s="141"/>
      <c r="MAV66" s="141"/>
      <c r="MAW66" s="141"/>
      <c r="MAX66" s="141"/>
      <c r="MAY66" s="141"/>
      <c r="MAZ66" s="141"/>
      <c r="MBA66" s="141"/>
      <c r="MBB66" s="141"/>
      <c r="MBC66" s="141"/>
      <c r="MBD66" s="141"/>
      <c r="MBE66" s="141"/>
      <c r="MBF66" s="141"/>
      <c r="MBG66" s="141"/>
      <c r="MBH66" s="141"/>
      <c r="MBI66" s="141"/>
      <c r="MBJ66" s="141"/>
      <c r="MBK66" s="141"/>
      <c r="MBL66" s="141"/>
      <c r="MBM66" s="141"/>
      <c r="MBN66" s="141"/>
      <c r="MBO66" s="141"/>
      <c r="MBP66" s="141"/>
      <c r="MBQ66" s="141"/>
      <c r="MBR66" s="141"/>
      <c r="MBS66" s="141"/>
      <c r="MBT66" s="141"/>
      <c r="MBU66" s="141"/>
      <c r="MBV66" s="141"/>
      <c r="MBW66" s="141"/>
      <c r="MBX66" s="141"/>
      <c r="MBY66" s="141"/>
      <c r="MBZ66" s="141"/>
      <c r="MCA66" s="141"/>
      <c r="MCB66" s="141"/>
      <c r="MCC66" s="141"/>
      <c r="MCD66" s="141"/>
      <c r="MCE66" s="141"/>
      <c r="MCF66" s="141"/>
      <c r="MCG66" s="141"/>
      <c r="MCH66" s="141"/>
      <c r="MCI66" s="141"/>
      <c r="MCJ66" s="141"/>
      <c r="MCK66" s="141"/>
      <c r="MCL66" s="141"/>
      <c r="MCM66" s="141"/>
      <c r="MCN66" s="141"/>
      <c r="MCO66" s="141"/>
      <c r="MCP66" s="141"/>
      <c r="MCQ66" s="141"/>
      <c r="MCR66" s="141"/>
      <c r="MCS66" s="141"/>
      <c r="MCT66" s="141"/>
      <c r="MCU66" s="141"/>
      <c r="MCV66" s="141"/>
      <c r="MCW66" s="141"/>
      <c r="MCX66" s="141"/>
      <c r="MCY66" s="141"/>
      <c r="MCZ66" s="141"/>
      <c r="MDA66" s="141"/>
      <c r="MDB66" s="141"/>
      <c r="MDC66" s="141"/>
      <c r="MDD66" s="141"/>
      <c r="MDE66" s="141"/>
      <c r="MDF66" s="141"/>
      <c r="MDG66" s="141"/>
      <c r="MDH66" s="141"/>
      <c r="MDI66" s="141"/>
      <c r="MDJ66" s="141"/>
      <c r="MDK66" s="141"/>
      <c r="MDL66" s="141"/>
      <c r="MDM66" s="141"/>
      <c r="MDN66" s="141"/>
      <c r="MDO66" s="141"/>
      <c r="MDP66" s="141"/>
      <c r="MDQ66" s="141"/>
      <c r="MDR66" s="141"/>
      <c r="MDS66" s="141"/>
      <c r="MDT66" s="141"/>
      <c r="MDU66" s="141"/>
      <c r="MDV66" s="141"/>
      <c r="MDW66" s="141"/>
      <c r="MDX66" s="141"/>
      <c r="MDY66" s="141"/>
      <c r="MDZ66" s="141"/>
      <c r="MEA66" s="141"/>
      <c r="MEB66" s="141"/>
      <c r="MEC66" s="141"/>
      <c r="MED66" s="141"/>
      <c r="MEE66" s="141"/>
      <c r="MEF66" s="141"/>
      <c r="MEG66" s="141"/>
      <c r="MEH66" s="141"/>
      <c r="MEI66" s="141"/>
      <c r="MEJ66" s="141"/>
      <c r="MEK66" s="141"/>
      <c r="MEL66" s="141"/>
      <c r="MEM66" s="141"/>
      <c r="MEN66" s="141"/>
      <c r="MEO66" s="141"/>
      <c r="MEP66" s="141"/>
      <c r="MEQ66" s="141"/>
      <c r="MER66" s="141"/>
      <c r="MES66" s="141"/>
      <c r="MET66" s="141"/>
      <c r="MEU66" s="141"/>
      <c r="MEV66" s="141"/>
      <c r="MEW66" s="141"/>
      <c r="MEX66" s="141"/>
      <c r="MEY66" s="141"/>
      <c r="MEZ66" s="141"/>
      <c r="MFA66" s="141"/>
      <c r="MFB66" s="141"/>
      <c r="MFC66" s="141"/>
      <c r="MFD66" s="141"/>
      <c r="MFE66" s="141"/>
      <c r="MFF66" s="141"/>
      <c r="MFG66" s="141"/>
      <c r="MFH66" s="141"/>
      <c r="MFI66" s="141"/>
      <c r="MFJ66" s="141"/>
      <c r="MFK66" s="141"/>
      <c r="MFL66" s="141"/>
      <c r="MFM66" s="141"/>
      <c r="MFN66" s="141"/>
      <c r="MFO66" s="141"/>
      <c r="MFP66" s="141"/>
      <c r="MFQ66" s="141"/>
      <c r="MFR66" s="141"/>
      <c r="MFS66" s="141"/>
      <c r="MFT66" s="141"/>
      <c r="MFU66" s="141"/>
      <c r="MFV66" s="141"/>
      <c r="MFW66" s="141"/>
      <c r="MFX66" s="141"/>
      <c r="MFY66" s="141"/>
      <c r="MFZ66" s="141"/>
      <c r="MGA66" s="141"/>
      <c r="MGB66" s="141"/>
      <c r="MGC66" s="141"/>
      <c r="MGD66" s="141"/>
      <c r="MGE66" s="141"/>
      <c r="MGF66" s="141"/>
      <c r="MGG66" s="141"/>
      <c r="MGH66" s="141"/>
      <c r="MGI66" s="141"/>
      <c r="MGJ66" s="141"/>
      <c r="MGK66" s="141"/>
      <c r="MGL66" s="141"/>
      <c r="MGM66" s="141"/>
      <c r="MGN66" s="141"/>
      <c r="MGO66" s="141"/>
      <c r="MGP66" s="141"/>
      <c r="MGQ66" s="141"/>
      <c r="MGR66" s="141"/>
      <c r="MGS66" s="141"/>
      <c r="MGT66" s="141"/>
      <c r="MGU66" s="141"/>
      <c r="MGV66" s="141"/>
      <c r="MGW66" s="141"/>
      <c r="MGX66" s="141"/>
      <c r="MGY66" s="141"/>
      <c r="MGZ66" s="141"/>
      <c r="MHA66" s="141"/>
      <c r="MHB66" s="141"/>
      <c r="MHC66" s="141"/>
      <c r="MHD66" s="141"/>
      <c r="MHE66" s="141"/>
      <c r="MHF66" s="141"/>
      <c r="MHG66" s="141"/>
      <c r="MHH66" s="141"/>
      <c r="MHI66" s="141"/>
      <c r="MHJ66" s="141"/>
      <c r="MHK66" s="141"/>
      <c r="MHL66" s="141"/>
      <c r="MHM66" s="141"/>
      <c r="MHN66" s="141"/>
      <c r="MHO66" s="141"/>
      <c r="MHP66" s="141"/>
      <c r="MHQ66" s="141"/>
      <c r="MHR66" s="141"/>
      <c r="MHS66" s="141"/>
      <c r="MHT66" s="141"/>
      <c r="MHU66" s="141"/>
      <c r="MHV66" s="141"/>
      <c r="MHW66" s="141"/>
      <c r="MHX66" s="141"/>
      <c r="MHY66" s="141"/>
      <c r="MHZ66" s="141"/>
      <c r="MIA66" s="141"/>
      <c r="MIB66" s="141"/>
      <c r="MIC66" s="141"/>
      <c r="MID66" s="141"/>
      <c r="MIE66" s="141"/>
      <c r="MIF66" s="141"/>
      <c r="MIG66" s="141"/>
      <c r="MIH66" s="141"/>
      <c r="MII66" s="141"/>
      <c r="MIJ66" s="141"/>
      <c r="MIK66" s="141"/>
      <c r="MIL66" s="141"/>
      <c r="MIM66" s="141"/>
      <c r="MIN66" s="141"/>
      <c r="MIO66" s="141"/>
      <c r="MIP66" s="141"/>
      <c r="MIQ66" s="141"/>
      <c r="MIR66" s="141"/>
      <c r="MIS66" s="141"/>
      <c r="MIT66" s="141"/>
      <c r="MIU66" s="141"/>
      <c r="MIV66" s="141"/>
      <c r="MIW66" s="141"/>
      <c r="MIX66" s="141"/>
      <c r="MIY66" s="141"/>
      <c r="MIZ66" s="141"/>
      <c r="MJA66" s="141"/>
      <c r="MJB66" s="141"/>
      <c r="MJC66" s="141"/>
      <c r="MJD66" s="141"/>
      <c r="MJE66" s="141"/>
      <c r="MJF66" s="141"/>
      <c r="MJG66" s="141"/>
      <c r="MJH66" s="141"/>
      <c r="MJI66" s="141"/>
      <c r="MJJ66" s="141"/>
      <c r="MJK66" s="141"/>
      <c r="MJL66" s="141"/>
      <c r="MJM66" s="141"/>
      <c r="MJN66" s="141"/>
      <c r="MJO66" s="141"/>
      <c r="MJP66" s="141"/>
      <c r="MJQ66" s="141"/>
      <c r="MJR66" s="141"/>
      <c r="MJS66" s="141"/>
      <c r="MJT66" s="141"/>
      <c r="MJU66" s="141"/>
      <c r="MJV66" s="141"/>
      <c r="MJW66" s="141"/>
      <c r="MJX66" s="141"/>
      <c r="MJY66" s="141"/>
      <c r="MJZ66" s="141"/>
      <c r="MKA66" s="141"/>
      <c r="MKB66" s="141"/>
      <c r="MKC66" s="141"/>
      <c r="MKD66" s="141"/>
      <c r="MKE66" s="141"/>
      <c r="MKF66" s="141"/>
      <c r="MKG66" s="141"/>
      <c r="MKH66" s="141"/>
      <c r="MKI66" s="141"/>
      <c r="MKJ66" s="141"/>
      <c r="MKK66" s="141"/>
      <c r="MKL66" s="141"/>
      <c r="MKM66" s="141"/>
      <c r="MKN66" s="141"/>
      <c r="MKO66" s="141"/>
      <c r="MKP66" s="141"/>
      <c r="MKQ66" s="141"/>
      <c r="MKR66" s="141"/>
      <c r="MKS66" s="141"/>
      <c r="MKT66" s="141"/>
      <c r="MKU66" s="141"/>
      <c r="MKV66" s="141"/>
      <c r="MKW66" s="141"/>
      <c r="MKX66" s="141"/>
      <c r="MKY66" s="141"/>
      <c r="MKZ66" s="141"/>
      <c r="MLA66" s="141"/>
      <c r="MLB66" s="141"/>
      <c r="MLC66" s="141"/>
      <c r="MLD66" s="141"/>
      <c r="MLE66" s="141"/>
      <c r="MLF66" s="141"/>
      <c r="MLG66" s="141"/>
      <c r="MLH66" s="141"/>
      <c r="MLI66" s="141"/>
      <c r="MLJ66" s="141"/>
      <c r="MLK66" s="141"/>
      <c r="MLL66" s="141"/>
      <c r="MLM66" s="141"/>
      <c r="MLN66" s="141"/>
      <c r="MLO66" s="141"/>
      <c r="MLP66" s="141"/>
      <c r="MLQ66" s="141"/>
      <c r="MLR66" s="141"/>
      <c r="MLS66" s="141"/>
      <c r="MLT66" s="141"/>
      <c r="MLU66" s="141"/>
      <c r="MLV66" s="141"/>
      <c r="MLW66" s="141"/>
      <c r="MLX66" s="141"/>
      <c r="MLY66" s="141"/>
      <c r="MLZ66" s="141"/>
      <c r="MMA66" s="141"/>
      <c r="MMB66" s="141"/>
      <c r="MMC66" s="141"/>
      <c r="MMD66" s="141"/>
      <c r="MME66" s="141"/>
      <c r="MMF66" s="141"/>
      <c r="MMG66" s="141"/>
      <c r="MMH66" s="141"/>
      <c r="MMI66" s="141"/>
      <c r="MMJ66" s="141"/>
      <c r="MMK66" s="141"/>
      <c r="MML66" s="141"/>
      <c r="MMM66" s="141"/>
      <c r="MMN66" s="141"/>
      <c r="MMO66" s="141"/>
      <c r="MMP66" s="141"/>
      <c r="MMQ66" s="141"/>
      <c r="MMR66" s="141"/>
      <c r="MMS66" s="141"/>
      <c r="MMT66" s="141"/>
      <c r="MMU66" s="141"/>
      <c r="MMV66" s="141"/>
      <c r="MMW66" s="141"/>
      <c r="MMX66" s="141"/>
      <c r="MMY66" s="141"/>
      <c r="MMZ66" s="141"/>
      <c r="MNA66" s="141"/>
      <c r="MNB66" s="141"/>
      <c r="MNC66" s="141"/>
      <c r="MND66" s="141"/>
      <c r="MNE66" s="141"/>
      <c r="MNF66" s="141"/>
      <c r="MNG66" s="141"/>
      <c r="MNH66" s="141"/>
      <c r="MNI66" s="141"/>
      <c r="MNJ66" s="141"/>
      <c r="MNK66" s="141"/>
      <c r="MNL66" s="141"/>
      <c r="MNM66" s="141"/>
      <c r="MNN66" s="141"/>
      <c r="MNO66" s="141"/>
      <c r="MNP66" s="141"/>
      <c r="MNQ66" s="141"/>
      <c r="MNR66" s="141"/>
      <c r="MNS66" s="141"/>
      <c r="MNT66" s="141"/>
      <c r="MNU66" s="141"/>
      <c r="MNV66" s="141"/>
      <c r="MNW66" s="141"/>
      <c r="MNX66" s="141"/>
      <c r="MNY66" s="141"/>
      <c r="MNZ66" s="141"/>
      <c r="MOA66" s="141"/>
      <c r="MOB66" s="141"/>
      <c r="MOC66" s="141"/>
      <c r="MOD66" s="141"/>
      <c r="MOE66" s="141"/>
      <c r="MOF66" s="141"/>
      <c r="MOG66" s="141"/>
      <c r="MOH66" s="141"/>
      <c r="MOI66" s="141"/>
      <c r="MOJ66" s="141"/>
      <c r="MOK66" s="141"/>
      <c r="MOL66" s="141"/>
      <c r="MOM66" s="141"/>
      <c r="MON66" s="141"/>
      <c r="MOO66" s="141"/>
      <c r="MOP66" s="141"/>
      <c r="MOQ66" s="141"/>
      <c r="MOR66" s="141"/>
      <c r="MOS66" s="141"/>
      <c r="MOT66" s="141"/>
      <c r="MOU66" s="141"/>
      <c r="MOV66" s="141"/>
      <c r="MOW66" s="141"/>
      <c r="MOX66" s="141"/>
      <c r="MOY66" s="141"/>
      <c r="MOZ66" s="141"/>
      <c r="MPA66" s="141"/>
      <c r="MPB66" s="141"/>
      <c r="MPC66" s="141"/>
      <c r="MPD66" s="141"/>
      <c r="MPE66" s="141"/>
      <c r="MPF66" s="141"/>
      <c r="MPG66" s="141"/>
      <c r="MPH66" s="141"/>
      <c r="MPI66" s="141"/>
      <c r="MPJ66" s="141"/>
      <c r="MPK66" s="141"/>
      <c r="MPL66" s="141"/>
      <c r="MPM66" s="141"/>
      <c r="MPN66" s="141"/>
      <c r="MPO66" s="141"/>
      <c r="MPP66" s="141"/>
      <c r="MPQ66" s="141"/>
      <c r="MPR66" s="141"/>
      <c r="MPS66" s="141"/>
      <c r="MPT66" s="141"/>
      <c r="MPU66" s="141"/>
      <c r="MPV66" s="141"/>
      <c r="MPW66" s="141"/>
      <c r="MPX66" s="141"/>
      <c r="MPY66" s="141"/>
      <c r="MPZ66" s="141"/>
      <c r="MQA66" s="141"/>
      <c r="MQB66" s="141"/>
      <c r="MQC66" s="141"/>
      <c r="MQD66" s="141"/>
      <c r="MQE66" s="141"/>
      <c r="MQF66" s="141"/>
      <c r="MQG66" s="141"/>
      <c r="MQH66" s="141"/>
      <c r="MQI66" s="141"/>
      <c r="MQJ66" s="141"/>
      <c r="MQK66" s="141"/>
      <c r="MQL66" s="141"/>
      <c r="MQM66" s="141"/>
      <c r="MQN66" s="141"/>
      <c r="MQO66" s="141"/>
      <c r="MQP66" s="141"/>
      <c r="MQQ66" s="141"/>
      <c r="MQR66" s="141"/>
      <c r="MQS66" s="141"/>
      <c r="MQT66" s="141"/>
      <c r="MQU66" s="141"/>
      <c r="MQV66" s="141"/>
      <c r="MQW66" s="141"/>
      <c r="MQX66" s="141"/>
      <c r="MQY66" s="141"/>
      <c r="MQZ66" s="141"/>
      <c r="MRA66" s="141"/>
      <c r="MRB66" s="141"/>
      <c r="MRC66" s="141"/>
      <c r="MRD66" s="141"/>
      <c r="MRE66" s="141"/>
      <c r="MRF66" s="141"/>
      <c r="MRG66" s="141"/>
      <c r="MRH66" s="141"/>
      <c r="MRI66" s="141"/>
      <c r="MRJ66" s="141"/>
      <c r="MRK66" s="141"/>
      <c r="MRL66" s="141"/>
      <c r="MRM66" s="141"/>
      <c r="MRN66" s="141"/>
      <c r="MRO66" s="141"/>
      <c r="MRP66" s="141"/>
      <c r="MRQ66" s="141"/>
      <c r="MRR66" s="141"/>
      <c r="MRS66" s="141"/>
      <c r="MRT66" s="141"/>
      <c r="MRU66" s="141"/>
      <c r="MRV66" s="141"/>
      <c r="MRW66" s="141"/>
      <c r="MRX66" s="141"/>
      <c r="MRY66" s="141"/>
      <c r="MRZ66" s="141"/>
      <c r="MSA66" s="141"/>
      <c r="MSB66" s="141"/>
      <c r="MSC66" s="141"/>
      <c r="MSD66" s="141"/>
      <c r="MSE66" s="141"/>
      <c r="MSF66" s="141"/>
      <c r="MSG66" s="141"/>
      <c r="MSH66" s="141"/>
      <c r="MSI66" s="141"/>
      <c r="MSJ66" s="141"/>
      <c r="MSK66" s="141"/>
      <c r="MSL66" s="141"/>
      <c r="MSM66" s="141"/>
      <c r="MSN66" s="141"/>
      <c r="MSO66" s="141"/>
      <c r="MSP66" s="141"/>
      <c r="MSQ66" s="141"/>
      <c r="MSR66" s="141"/>
      <c r="MSS66" s="141"/>
      <c r="MST66" s="141"/>
      <c r="MSU66" s="141"/>
      <c r="MSV66" s="141"/>
      <c r="MSW66" s="141"/>
      <c r="MSX66" s="141"/>
      <c r="MSY66" s="141"/>
      <c r="MSZ66" s="141"/>
      <c r="MTA66" s="141"/>
      <c r="MTB66" s="141"/>
      <c r="MTC66" s="141"/>
      <c r="MTD66" s="141"/>
      <c r="MTE66" s="141"/>
      <c r="MTF66" s="141"/>
      <c r="MTG66" s="141"/>
      <c r="MTH66" s="141"/>
      <c r="MTI66" s="141"/>
      <c r="MTJ66" s="141"/>
      <c r="MTK66" s="141"/>
      <c r="MTL66" s="141"/>
      <c r="MTM66" s="141"/>
      <c r="MTN66" s="141"/>
      <c r="MTO66" s="141"/>
      <c r="MTP66" s="141"/>
      <c r="MTQ66" s="141"/>
      <c r="MTR66" s="141"/>
      <c r="MTS66" s="141"/>
      <c r="MTT66" s="141"/>
      <c r="MTU66" s="141"/>
      <c r="MTV66" s="141"/>
      <c r="MTW66" s="141"/>
      <c r="MTX66" s="141"/>
      <c r="MTY66" s="141"/>
      <c r="MTZ66" s="141"/>
      <c r="MUA66" s="141"/>
      <c r="MUB66" s="141"/>
      <c r="MUC66" s="141"/>
      <c r="MUD66" s="141"/>
      <c r="MUE66" s="141"/>
      <c r="MUF66" s="141"/>
      <c r="MUG66" s="141"/>
      <c r="MUH66" s="141"/>
      <c r="MUI66" s="141"/>
      <c r="MUJ66" s="141"/>
      <c r="MUK66" s="141"/>
      <c r="MUL66" s="141"/>
      <c r="MUM66" s="141"/>
      <c r="MUN66" s="141"/>
      <c r="MUO66" s="141"/>
      <c r="MUP66" s="141"/>
      <c r="MUQ66" s="141"/>
      <c r="MUR66" s="141"/>
      <c r="MUS66" s="141"/>
      <c r="MUT66" s="141"/>
      <c r="MUU66" s="141"/>
      <c r="MUV66" s="141"/>
      <c r="MUW66" s="141"/>
      <c r="MUX66" s="141"/>
      <c r="MUY66" s="141"/>
      <c r="MUZ66" s="141"/>
      <c r="MVA66" s="141"/>
      <c r="MVB66" s="141"/>
      <c r="MVC66" s="141"/>
      <c r="MVD66" s="141"/>
      <c r="MVE66" s="141"/>
      <c r="MVF66" s="141"/>
      <c r="MVG66" s="141"/>
      <c r="MVH66" s="141"/>
      <c r="MVI66" s="141"/>
      <c r="MVJ66" s="141"/>
      <c r="MVK66" s="141"/>
      <c r="MVL66" s="141"/>
      <c r="MVM66" s="141"/>
      <c r="MVN66" s="141"/>
      <c r="MVO66" s="141"/>
      <c r="MVP66" s="141"/>
      <c r="MVQ66" s="141"/>
      <c r="MVR66" s="141"/>
      <c r="MVS66" s="141"/>
      <c r="MVT66" s="141"/>
      <c r="MVU66" s="141"/>
      <c r="MVV66" s="141"/>
      <c r="MVW66" s="141"/>
      <c r="MVX66" s="141"/>
      <c r="MVY66" s="141"/>
      <c r="MVZ66" s="141"/>
      <c r="MWA66" s="141"/>
      <c r="MWB66" s="141"/>
      <c r="MWC66" s="141"/>
      <c r="MWD66" s="141"/>
      <c r="MWE66" s="141"/>
      <c r="MWF66" s="141"/>
      <c r="MWG66" s="141"/>
      <c r="MWH66" s="141"/>
      <c r="MWI66" s="141"/>
      <c r="MWJ66" s="141"/>
      <c r="MWK66" s="141"/>
      <c r="MWL66" s="141"/>
      <c r="MWM66" s="141"/>
      <c r="MWN66" s="141"/>
      <c r="MWO66" s="141"/>
      <c r="MWP66" s="141"/>
      <c r="MWQ66" s="141"/>
      <c r="MWR66" s="141"/>
      <c r="MWS66" s="141"/>
      <c r="MWT66" s="141"/>
      <c r="MWU66" s="141"/>
      <c r="MWV66" s="141"/>
      <c r="MWW66" s="141"/>
      <c r="MWX66" s="141"/>
      <c r="MWY66" s="141"/>
      <c r="MWZ66" s="141"/>
      <c r="MXA66" s="141"/>
      <c r="MXB66" s="141"/>
      <c r="MXC66" s="141"/>
      <c r="MXD66" s="141"/>
      <c r="MXE66" s="141"/>
      <c r="MXF66" s="141"/>
      <c r="MXG66" s="141"/>
      <c r="MXH66" s="141"/>
      <c r="MXI66" s="141"/>
      <c r="MXJ66" s="141"/>
      <c r="MXK66" s="141"/>
      <c r="MXL66" s="141"/>
      <c r="MXM66" s="141"/>
      <c r="MXN66" s="141"/>
      <c r="MXO66" s="141"/>
      <c r="MXP66" s="141"/>
      <c r="MXQ66" s="141"/>
      <c r="MXR66" s="141"/>
      <c r="MXS66" s="141"/>
      <c r="MXT66" s="141"/>
      <c r="MXU66" s="141"/>
      <c r="MXV66" s="141"/>
      <c r="MXW66" s="141"/>
      <c r="MXX66" s="141"/>
      <c r="MXY66" s="141"/>
      <c r="MXZ66" s="141"/>
      <c r="MYA66" s="141"/>
      <c r="MYB66" s="141"/>
      <c r="MYC66" s="141"/>
      <c r="MYD66" s="141"/>
      <c r="MYE66" s="141"/>
      <c r="MYF66" s="141"/>
      <c r="MYG66" s="141"/>
      <c r="MYH66" s="141"/>
      <c r="MYI66" s="141"/>
      <c r="MYJ66" s="141"/>
      <c r="MYK66" s="141"/>
      <c r="MYL66" s="141"/>
      <c r="MYM66" s="141"/>
      <c r="MYN66" s="141"/>
      <c r="MYO66" s="141"/>
      <c r="MYP66" s="141"/>
      <c r="MYQ66" s="141"/>
      <c r="MYR66" s="141"/>
      <c r="MYS66" s="141"/>
      <c r="MYT66" s="141"/>
      <c r="MYU66" s="141"/>
      <c r="MYV66" s="141"/>
      <c r="MYW66" s="141"/>
      <c r="MYX66" s="141"/>
      <c r="MYY66" s="141"/>
      <c r="MYZ66" s="141"/>
      <c r="MZA66" s="141"/>
      <c r="MZB66" s="141"/>
      <c r="MZC66" s="141"/>
      <c r="MZD66" s="141"/>
      <c r="MZE66" s="141"/>
      <c r="MZF66" s="141"/>
      <c r="MZG66" s="141"/>
      <c r="MZH66" s="141"/>
      <c r="MZI66" s="141"/>
      <c r="MZJ66" s="141"/>
      <c r="MZK66" s="141"/>
      <c r="MZL66" s="141"/>
      <c r="MZM66" s="141"/>
      <c r="MZN66" s="141"/>
      <c r="MZO66" s="141"/>
      <c r="MZP66" s="141"/>
      <c r="MZQ66" s="141"/>
      <c r="MZR66" s="141"/>
      <c r="MZS66" s="141"/>
      <c r="MZT66" s="141"/>
      <c r="MZU66" s="141"/>
      <c r="MZV66" s="141"/>
      <c r="MZW66" s="141"/>
      <c r="MZX66" s="141"/>
      <c r="MZY66" s="141"/>
      <c r="MZZ66" s="141"/>
      <c r="NAA66" s="141"/>
      <c r="NAB66" s="141"/>
      <c r="NAC66" s="141"/>
      <c r="NAD66" s="141"/>
      <c r="NAE66" s="141"/>
      <c r="NAF66" s="141"/>
      <c r="NAG66" s="141"/>
      <c r="NAH66" s="141"/>
      <c r="NAI66" s="141"/>
      <c r="NAJ66" s="141"/>
      <c r="NAK66" s="141"/>
      <c r="NAL66" s="141"/>
      <c r="NAM66" s="141"/>
      <c r="NAN66" s="141"/>
      <c r="NAO66" s="141"/>
      <c r="NAP66" s="141"/>
      <c r="NAQ66" s="141"/>
      <c r="NAR66" s="141"/>
      <c r="NAS66" s="141"/>
      <c r="NAT66" s="141"/>
      <c r="NAU66" s="141"/>
      <c r="NAV66" s="141"/>
      <c r="NAW66" s="141"/>
      <c r="NAX66" s="141"/>
      <c r="NAY66" s="141"/>
      <c r="NAZ66" s="141"/>
      <c r="NBA66" s="141"/>
      <c r="NBB66" s="141"/>
      <c r="NBC66" s="141"/>
      <c r="NBD66" s="141"/>
      <c r="NBE66" s="141"/>
      <c r="NBF66" s="141"/>
      <c r="NBG66" s="141"/>
      <c r="NBH66" s="141"/>
      <c r="NBI66" s="141"/>
      <c r="NBJ66" s="141"/>
      <c r="NBK66" s="141"/>
      <c r="NBL66" s="141"/>
      <c r="NBM66" s="141"/>
      <c r="NBN66" s="141"/>
      <c r="NBO66" s="141"/>
      <c r="NBP66" s="141"/>
      <c r="NBQ66" s="141"/>
      <c r="NBR66" s="141"/>
      <c r="NBS66" s="141"/>
      <c r="NBT66" s="141"/>
      <c r="NBU66" s="141"/>
      <c r="NBV66" s="141"/>
      <c r="NBW66" s="141"/>
      <c r="NBX66" s="141"/>
      <c r="NBY66" s="141"/>
      <c r="NBZ66" s="141"/>
      <c r="NCA66" s="141"/>
      <c r="NCB66" s="141"/>
      <c r="NCC66" s="141"/>
      <c r="NCD66" s="141"/>
      <c r="NCE66" s="141"/>
      <c r="NCF66" s="141"/>
      <c r="NCG66" s="141"/>
      <c r="NCH66" s="141"/>
      <c r="NCI66" s="141"/>
      <c r="NCJ66" s="141"/>
      <c r="NCK66" s="141"/>
      <c r="NCL66" s="141"/>
      <c r="NCM66" s="141"/>
      <c r="NCN66" s="141"/>
      <c r="NCO66" s="141"/>
      <c r="NCP66" s="141"/>
      <c r="NCQ66" s="141"/>
      <c r="NCR66" s="141"/>
      <c r="NCS66" s="141"/>
      <c r="NCT66" s="141"/>
      <c r="NCU66" s="141"/>
      <c r="NCV66" s="141"/>
      <c r="NCW66" s="141"/>
      <c r="NCX66" s="141"/>
      <c r="NCY66" s="141"/>
      <c r="NCZ66" s="141"/>
      <c r="NDA66" s="141"/>
      <c r="NDB66" s="141"/>
      <c r="NDC66" s="141"/>
      <c r="NDD66" s="141"/>
      <c r="NDE66" s="141"/>
      <c r="NDF66" s="141"/>
      <c r="NDG66" s="141"/>
      <c r="NDH66" s="141"/>
      <c r="NDI66" s="141"/>
      <c r="NDJ66" s="141"/>
      <c r="NDK66" s="141"/>
      <c r="NDL66" s="141"/>
      <c r="NDM66" s="141"/>
      <c r="NDN66" s="141"/>
      <c r="NDO66" s="141"/>
      <c r="NDP66" s="141"/>
      <c r="NDQ66" s="141"/>
      <c r="NDR66" s="141"/>
      <c r="NDS66" s="141"/>
      <c r="NDT66" s="141"/>
      <c r="NDU66" s="141"/>
      <c r="NDV66" s="141"/>
      <c r="NDW66" s="141"/>
      <c r="NDX66" s="141"/>
      <c r="NDY66" s="141"/>
      <c r="NDZ66" s="141"/>
      <c r="NEA66" s="141"/>
      <c r="NEB66" s="141"/>
      <c r="NEC66" s="141"/>
      <c r="NED66" s="141"/>
      <c r="NEE66" s="141"/>
      <c r="NEF66" s="141"/>
      <c r="NEG66" s="141"/>
      <c r="NEH66" s="141"/>
      <c r="NEI66" s="141"/>
      <c r="NEJ66" s="141"/>
      <c r="NEK66" s="141"/>
      <c r="NEL66" s="141"/>
      <c r="NEM66" s="141"/>
      <c r="NEN66" s="141"/>
      <c r="NEO66" s="141"/>
      <c r="NEP66" s="141"/>
      <c r="NEQ66" s="141"/>
      <c r="NER66" s="141"/>
      <c r="NES66" s="141"/>
      <c r="NET66" s="141"/>
      <c r="NEU66" s="141"/>
      <c r="NEV66" s="141"/>
      <c r="NEW66" s="141"/>
      <c r="NEX66" s="141"/>
      <c r="NEY66" s="141"/>
      <c r="NEZ66" s="141"/>
      <c r="NFA66" s="141"/>
      <c r="NFB66" s="141"/>
      <c r="NFC66" s="141"/>
      <c r="NFD66" s="141"/>
      <c r="NFE66" s="141"/>
      <c r="NFF66" s="141"/>
      <c r="NFG66" s="141"/>
      <c r="NFH66" s="141"/>
      <c r="NFI66" s="141"/>
      <c r="NFJ66" s="141"/>
      <c r="NFK66" s="141"/>
      <c r="NFL66" s="141"/>
      <c r="NFM66" s="141"/>
      <c r="NFN66" s="141"/>
      <c r="NFO66" s="141"/>
      <c r="NFP66" s="141"/>
      <c r="NFQ66" s="141"/>
      <c r="NFR66" s="141"/>
      <c r="NFS66" s="141"/>
      <c r="NFT66" s="141"/>
      <c r="NFU66" s="141"/>
      <c r="NFV66" s="141"/>
      <c r="NFW66" s="141"/>
      <c r="NFX66" s="141"/>
      <c r="NFY66" s="141"/>
      <c r="NFZ66" s="141"/>
      <c r="NGA66" s="141"/>
      <c r="NGB66" s="141"/>
      <c r="NGC66" s="141"/>
      <c r="NGD66" s="141"/>
      <c r="NGE66" s="141"/>
      <c r="NGF66" s="141"/>
      <c r="NGG66" s="141"/>
      <c r="NGH66" s="141"/>
      <c r="NGI66" s="141"/>
      <c r="NGJ66" s="141"/>
      <c r="NGK66" s="141"/>
      <c r="NGL66" s="141"/>
      <c r="NGM66" s="141"/>
      <c r="NGN66" s="141"/>
      <c r="NGO66" s="141"/>
      <c r="NGP66" s="141"/>
      <c r="NGQ66" s="141"/>
      <c r="NGR66" s="141"/>
      <c r="NGS66" s="141"/>
      <c r="NGT66" s="141"/>
      <c r="NGU66" s="141"/>
      <c r="NGV66" s="141"/>
      <c r="NGW66" s="141"/>
      <c r="NGX66" s="141"/>
      <c r="NGY66" s="141"/>
      <c r="NGZ66" s="141"/>
      <c r="NHA66" s="141"/>
      <c r="NHB66" s="141"/>
      <c r="NHC66" s="141"/>
      <c r="NHD66" s="141"/>
      <c r="NHE66" s="141"/>
      <c r="NHF66" s="141"/>
      <c r="NHG66" s="141"/>
      <c r="NHH66" s="141"/>
      <c r="NHI66" s="141"/>
      <c r="NHJ66" s="141"/>
      <c r="NHK66" s="141"/>
      <c r="NHL66" s="141"/>
      <c r="NHM66" s="141"/>
      <c r="NHN66" s="141"/>
      <c r="NHO66" s="141"/>
      <c r="NHP66" s="141"/>
      <c r="NHQ66" s="141"/>
      <c r="NHR66" s="141"/>
      <c r="NHS66" s="141"/>
      <c r="NHT66" s="141"/>
      <c r="NHU66" s="141"/>
      <c r="NHV66" s="141"/>
      <c r="NHW66" s="141"/>
      <c r="NHX66" s="141"/>
      <c r="NHY66" s="141"/>
      <c r="NHZ66" s="141"/>
      <c r="NIA66" s="141"/>
      <c r="NIB66" s="141"/>
      <c r="NIC66" s="141"/>
      <c r="NID66" s="141"/>
      <c r="NIE66" s="141"/>
      <c r="NIF66" s="141"/>
      <c r="NIG66" s="141"/>
      <c r="NIH66" s="141"/>
      <c r="NII66" s="141"/>
      <c r="NIJ66" s="141"/>
      <c r="NIK66" s="141"/>
      <c r="NIL66" s="141"/>
      <c r="NIM66" s="141"/>
      <c r="NIN66" s="141"/>
      <c r="NIO66" s="141"/>
      <c r="NIP66" s="141"/>
      <c r="NIQ66" s="141"/>
      <c r="NIR66" s="141"/>
      <c r="NIS66" s="141"/>
      <c r="NIT66" s="141"/>
      <c r="NIU66" s="141"/>
      <c r="NIV66" s="141"/>
      <c r="NIW66" s="141"/>
      <c r="NIX66" s="141"/>
      <c r="NIY66" s="141"/>
      <c r="NIZ66" s="141"/>
      <c r="NJA66" s="141"/>
      <c r="NJB66" s="141"/>
      <c r="NJC66" s="141"/>
      <c r="NJD66" s="141"/>
      <c r="NJE66" s="141"/>
      <c r="NJF66" s="141"/>
      <c r="NJG66" s="141"/>
      <c r="NJH66" s="141"/>
      <c r="NJI66" s="141"/>
      <c r="NJJ66" s="141"/>
      <c r="NJK66" s="141"/>
      <c r="NJL66" s="141"/>
      <c r="NJM66" s="141"/>
      <c r="NJN66" s="141"/>
      <c r="NJO66" s="141"/>
      <c r="NJP66" s="141"/>
      <c r="NJQ66" s="141"/>
      <c r="NJR66" s="141"/>
      <c r="NJS66" s="141"/>
      <c r="NJT66" s="141"/>
      <c r="NJU66" s="141"/>
      <c r="NJV66" s="141"/>
      <c r="NJW66" s="141"/>
      <c r="NJX66" s="141"/>
      <c r="NJY66" s="141"/>
      <c r="NJZ66" s="141"/>
      <c r="NKA66" s="141"/>
      <c r="NKB66" s="141"/>
      <c r="NKC66" s="141"/>
      <c r="NKD66" s="141"/>
      <c r="NKE66" s="141"/>
      <c r="NKF66" s="141"/>
      <c r="NKG66" s="141"/>
      <c r="NKH66" s="141"/>
      <c r="NKI66" s="141"/>
      <c r="NKJ66" s="141"/>
      <c r="NKK66" s="141"/>
      <c r="NKL66" s="141"/>
      <c r="NKM66" s="141"/>
      <c r="NKN66" s="141"/>
      <c r="NKO66" s="141"/>
      <c r="NKP66" s="141"/>
      <c r="NKQ66" s="141"/>
      <c r="NKR66" s="141"/>
      <c r="NKS66" s="141"/>
      <c r="NKT66" s="141"/>
      <c r="NKU66" s="141"/>
      <c r="NKV66" s="141"/>
      <c r="NKW66" s="141"/>
      <c r="NKX66" s="141"/>
      <c r="NKY66" s="141"/>
      <c r="NKZ66" s="141"/>
      <c r="NLA66" s="141"/>
      <c r="NLB66" s="141"/>
      <c r="NLC66" s="141"/>
      <c r="NLD66" s="141"/>
      <c r="NLE66" s="141"/>
      <c r="NLF66" s="141"/>
      <c r="NLG66" s="141"/>
      <c r="NLH66" s="141"/>
      <c r="NLI66" s="141"/>
      <c r="NLJ66" s="141"/>
      <c r="NLK66" s="141"/>
      <c r="NLL66" s="141"/>
      <c r="NLM66" s="141"/>
      <c r="NLN66" s="141"/>
      <c r="NLO66" s="141"/>
      <c r="NLP66" s="141"/>
      <c r="NLQ66" s="141"/>
      <c r="NLR66" s="141"/>
      <c r="NLS66" s="141"/>
      <c r="NLT66" s="141"/>
      <c r="NLU66" s="141"/>
      <c r="NLV66" s="141"/>
      <c r="NLW66" s="141"/>
      <c r="NLX66" s="141"/>
      <c r="NLY66" s="141"/>
      <c r="NLZ66" s="141"/>
      <c r="NMA66" s="141"/>
      <c r="NMB66" s="141"/>
      <c r="NMC66" s="141"/>
      <c r="NMD66" s="141"/>
      <c r="NME66" s="141"/>
      <c r="NMF66" s="141"/>
      <c r="NMG66" s="141"/>
      <c r="NMH66" s="141"/>
      <c r="NMI66" s="141"/>
      <c r="NMJ66" s="141"/>
      <c r="NMK66" s="141"/>
      <c r="NML66" s="141"/>
      <c r="NMM66" s="141"/>
      <c r="NMN66" s="141"/>
      <c r="NMO66" s="141"/>
      <c r="NMP66" s="141"/>
      <c r="NMQ66" s="141"/>
      <c r="NMR66" s="141"/>
      <c r="NMS66" s="141"/>
      <c r="NMT66" s="141"/>
      <c r="NMU66" s="141"/>
      <c r="NMV66" s="141"/>
      <c r="NMW66" s="141"/>
      <c r="NMX66" s="141"/>
      <c r="NMY66" s="141"/>
      <c r="NMZ66" s="141"/>
      <c r="NNA66" s="141"/>
      <c r="NNB66" s="141"/>
      <c r="NNC66" s="141"/>
      <c r="NND66" s="141"/>
      <c r="NNE66" s="141"/>
      <c r="NNF66" s="141"/>
      <c r="NNG66" s="141"/>
      <c r="NNH66" s="141"/>
      <c r="NNI66" s="141"/>
      <c r="NNJ66" s="141"/>
      <c r="NNK66" s="141"/>
      <c r="NNL66" s="141"/>
      <c r="NNM66" s="141"/>
      <c r="NNN66" s="141"/>
      <c r="NNO66" s="141"/>
      <c r="NNP66" s="141"/>
      <c r="NNQ66" s="141"/>
      <c r="NNR66" s="141"/>
      <c r="NNS66" s="141"/>
      <c r="NNT66" s="141"/>
      <c r="NNU66" s="141"/>
      <c r="NNV66" s="141"/>
      <c r="NNW66" s="141"/>
      <c r="NNX66" s="141"/>
      <c r="NNY66" s="141"/>
      <c r="NNZ66" s="141"/>
      <c r="NOA66" s="141"/>
      <c r="NOB66" s="141"/>
      <c r="NOC66" s="141"/>
      <c r="NOD66" s="141"/>
      <c r="NOE66" s="141"/>
      <c r="NOF66" s="141"/>
      <c r="NOG66" s="141"/>
      <c r="NOH66" s="141"/>
      <c r="NOI66" s="141"/>
      <c r="NOJ66" s="141"/>
      <c r="NOK66" s="141"/>
      <c r="NOL66" s="141"/>
      <c r="NOM66" s="141"/>
      <c r="NON66" s="141"/>
      <c r="NOO66" s="141"/>
      <c r="NOP66" s="141"/>
      <c r="NOQ66" s="141"/>
      <c r="NOR66" s="141"/>
      <c r="NOS66" s="141"/>
      <c r="NOT66" s="141"/>
      <c r="NOU66" s="141"/>
      <c r="NOV66" s="141"/>
      <c r="NOW66" s="141"/>
      <c r="NOX66" s="141"/>
      <c r="NOY66" s="141"/>
      <c r="NOZ66" s="141"/>
      <c r="NPA66" s="141"/>
      <c r="NPB66" s="141"/>
      <c r="NPC66" s="141"/>
      <c r="NPD66" s="141"/>
      <c r="NPE66" s="141"/>
      <c r="NPF66" s="141"/>
      <c r="NPG66" s="141"/>
      <c r="NPH66" s="141"/>
      <c r="NPI66" s="141"/>
      <c r="NPJ66" s="141"/>
      <c r="NPK66" s="141"/>
      <c r="NPL66" s="141"/>
      <c r="NPM66" s="141"/>
      <c r="NPN66" s="141"/>
      <c r="NPO66" s="141"/>
      <c r="NPP66" s="141"/>
      <c r="NPQ66" s="141"/>
      <c r="NPR66" s="141"/>
      <c r="NPS66" s="141"/>
      <c r="NPT66" s="141"/>
      <c r="NPU66" s="141"/>
      <c r="NPV66" s="141"/>
      <c r="NPW66" s="141"/>
      <c r="NPX66" s="141"/>
      <c r="NPY66" s="141"/>
      <c r="NPZ66" s="141"/>
      <c r="NQA66" s="141"/>
      <c r="NQB66" s="141"/>
      <c r="NQC66" s="141"/>
      <c r="NQD66" s="141"/>
      <c r="NQE66" s="141"/>
      <c r="NQF66" s="141"/>
      <c r="NQG66" s="141"/>
      <c r="NQH66" s="141"/>
      <c r="NQI66" s="141"/>
      <c r="NQJ66" s="141"/>
      <c r="NQK66" s="141"/>
      <c r="NQL66" s="141"/>
      <c r="NQM66" s="141"/>
      <c r="NQN66" s="141"/>
      <c r="NQO66" s="141"/>
      <c r="NQP66" s="141"/>
      <c r="NQQ66" s="141"/>
      <c r="NQR66" s="141"/>
      <c r="NQS66" s="141"/>
      <c r="NQT66" s="141"/>
      <c r="NQU66" s="141"/>
      <c r="NQV66" s="141"/>
      <c r="NQW66" s="141"/>
      <c r="NQX66" s="141"/>
      <c r="NQY66" s="141"/>
      <c r="NQZ66" s="141"/>
      <c r="NRA66" s="141"/>
      <c r="NRB66" s="141"/>
      <c r="NRC66" s="141"/>
      <c r="NRD66" s="141"/>
      <c r="NRE66" s="141"/>
      <c r="NRF66" s="141"/>
      <c r="NRG66" s="141"/>
      <c r="NRH66" s="141"/>
      <c r="NRI66" s="141"/>
      <c r="NRJ66" s="141"/>
      <c r="NRK66" s="141"/>
      <c r="NRL66" s="141"/>
      <c r="NRM66" s="141"/>
      <c r="NRN66" s="141"/>
      <c r="NRO66" s="141"/>
      <c r="NRP66" s="141"/>
      <c r="NRQ66" s="141"/>
      <c r="NRR66" s="141"/>
      <c r="NRS66" s="141"/>
      <c r="NRT66" s="141"/>
      <c r="NRU66" s="141"/>
      <c r="NRV66" s="141"/>
      <c r="NRW66" s="141"/>
      <c r="NRX66" s="141"/>
      <c r="NRY66" s="141"/>
      <c r="NRZ66" s="141"/>
      <c r="NSA66" s="141"/>
      <c r="NSB66" s="141"/>
      <c r="NSC66" s="141"/>
      <c r="NSD66" s="141"/>
      <c r="NSE66" s="141"/>
      <c r="NSF66" s="141"/>
      <c r="NSG66" s="141"/>
      <c r="NSH66" s="141"/>
      <c r="NSI66" s="141"/>
      <c r="NSJ66" s="141"/>
      <c r="NSK66" s="141"/>
      <c r="NSL66" s="141"/>
      <c r="NSM66" s="141"/>
      <c r="NSN66" s="141"/>
      <c r="NSO66" s="141"/>
      <c r="NSP66" s="141"/>
      <c r="NSQ66" s="141"/>
      <c r="NSR66" s="141"/>
      <c r="NSS66" s="141"/>
      <c r="NST66" s="141"/>
      <c r="NSU66" s="141"/>
      <c r="NSV66" s="141"/>
      <c r="NSW66" s="141"/>
      <c r="NSX66" s="141"/>
      <c r="NSY66" s="141"/>
      <c r="NSZ66" s="141"/>
      <c r="NTA66" s="141"/>
      <c r="NTB66" s="141"/>
      <c r="NTC66" s="141"/>
      <c r="NTD66" s="141"/>
      <c r="NTE66" s="141"/>
      <c r="NTF66" s="141"/>
      <c r="NTG66" s="141"/>
      <c r="NTH66" s="141"/>
      <c r="NTI66" s="141"/>
      <c r="NTJ66" s="141"/>
      <c r="NTK66" s="141"/>
      <c r="NTL66" s="141"/>
      <c r="NTM66" s="141"/>
      <c r="NTN66" s="141"/>
      <c r="NTO66" s="141"/>
      <c r="NTP66" s="141"/>
      <c r="NTQ66" s="141"/>
      <c r="NTR66" s="141"/>
      <c r="NTS66" s="141"/>
      <c r="NTT66" s="141"/>
      <c r="NTU66" s="141"/>
      <c r="NTV66" s="141"/>
      <c r="NTW66" s="141"/>
      <c r="NTX66" s="141"/>
      <c r="NTY66" s="141"/>
      <c r="NTZ66" s="141"/>
      <c r="NUA66" s="141"/>
      <c r="NUB66" s="141"/>
      <c r="NUC66" s="141"/>
      <c r="NUD66" s="141"/>
      <c r="NUE66" s="141"/>
      <c r="NUF66" s="141"/>
      <c r="NUG66" s="141"/>
      <c r="NUH66" s="141"/>
      <c r="NUI66" s="141"/>
      <c r="NUJ66" s="141"/>
      <c r="NUK66" s="141"/>
      <c r="NUL66" s="141"/>
      <c r="NUM66" s="141"/>
      <c r="NUN66" s="141"/>
      <c r="NUO66" s="141"/>
      <c r="NUP66" s="141"/>
      <c r="NUQ66" s="141"/>
      <c r="NUR66" s="141"/>
      <c r="NUS66" s="141"/>
      <c r="NUT66" s="141"/>
      <c r="NUU66" s="141"/>
      <c r="NUV66" s="141"/>
      <c r="NUW66" s="141"/>
      <c r="NUX66" s="141"/>
      <c r="NUY66" s="141"/>
      <c r="NUZ66" s="141"/>
      <c r="NVA66" s="141"/>
      <c r="NVB66" s="141"/>
      <c r="NVC66" s="141"/>
      <c r="NVD66" s="141"/>
      <c r="NVE66" s="141"/>
      <c r="NVF66" s="141"/>
      <c r="NVG66" s="141"/>
      <c r="NVH66" s="141"/>
      <c r="NVI66" s="141"/>
      <c r="NVJ66" s="141"/>
      <c r="NVK66" s="141"/>
      <c r="NVL66" s="141"/>
      <c r="NVM66" s="141"/>
      <c r="NVN66" s="141"/>
      <c r="NVO66" s="141"/>
      <c r="NVP66" s="141"/>
      <c r="NVQ66" s="141"/>
      <c r="NVR66" s="141"/>
      <c r="NVS66" s="141"/>
      <c r="NVT66" s="141"/>
      <c r="NVU66" s="141"/>
      <c r="NVV66" s="141"/>
      <c r="NVW66" s="141"/>
      <c r="NVX66" s="141"/>
      <c r="NVY66" s="141"/>
      <c r="NVZ66" s="141"/>
      <c r="NWA66" s="141"/>
      <c r="NWB66" s="141"/>
      <c r="NWC66" s="141"/>
      <c r="NWD66" s="141"/>
      <c r="NWE66" s="141"/>
      <c r="NWF66" s="141"/>
      <c r="NWG66" s="141"/>
      <c r="NWH66" s="141"/>
      <c r="NWI66" s="141"/>
      <c r="NWJ66" s="141"/>
      <c r="NWK66" s="141"/>
      <c r="NWL66" s="141"/>
      <c r="NWM66" s="141"/>
      <c r="NWN66" s="141"/>
      <c r="NWO66" s="141"/>
      <c r="NWP66" s="141"/>
      <c r="NWQ66" s="141"/>
      <c r="NWR66" s="141"/>
      <c r="NWS66" s="141"/>
      <c r="NWT66" s="141"/>
      <c r="NWU66" s="141"/>
      <c r="NWV66" s="141"/>
      <c r="NWW66" s="141"/>
      <c r="NWX66" s="141"/>
      <c r="NWY66" s="141"/>
      <c r="NWZ66" s="141"/>
      <c r="NXA66" s="141"/>
      <c r="NXB66" s="141"/>
      <c r="NXC66" s="141"/>
      <c r="NXD66" s="141"/>
      <c r="NXE66" s="141"/>
      <c r="NXF66" s="141"/>
      <c r="NXG66" s="141"/>
      <c r="NXH66" s="141"/>
      <c r="NXI66" s="141"/>
      <c r="NXJ66" s="141"/>
      <c r="NXK66" s="141"/>
      <c r="NXL66" s="141"/>
      <c r="NXM66" s="141"/>
      <c r="NXN66" s="141"/>
      <c r="NXO66" s="141"/>
      <c r="NXP66" s="141"/>
      <c r="NXQ66" s="141"/>
      <c r="NXR66" s="141"/>
      <c r="NXS66" s="141"/>
      <c r="NXT66" s="141"/>
      <c r="NXU66" s="141"/>
      <c r="NXV66" s="141"/>
      <c r="NXW66" s="141"/>
      <c r="NXX66" s="141"/>
      <c r="NXY66" s="141"/>
      <c r="NXZ66" s="141"/>
      <c r="NYA66" s="141"/>
      <c r="NYB66" s="141"/>
      <c r="NYC66" s="141"/>
      <c r="NYD66" s="141"/>
      <c r="NYE66" s="141"/>
      <c r="NYF66" s="141"/>
      <c r="NYG66" s="141"/>
      <c r="NYH66" s="141"/>
      <c r="NYI66" s="141"/>
      <c r="NYJ66" s="141"/>
      <c r="NYK66" s="141"/>
      <c r="NYL66" s="141"/>
      <c r="NYM66" s="141"/>
      <c r="NYN66" s="141"/>
      <c r="NYO66" s="141"/>
      <c r="NYP66" s="141"/>
      <c r="NYQ66" s="141"/>
      <c r="NYR66" s="141"/>
      <c r="NYS66" s="141"/>
      <c r="NYT66" s="141"/>
      <c r="NYU66" s="141"/>
      <c r="NYV66" s="141"/>
      <c r="NYW66" s="141"/>
      <c r="NYX66" s="141"/>
      <c r="NYY66" s="141"/>
      <c r="NYZ66" s="141"/>
      <c r="NZA66" s="141"/>
      <c r="NZB66" s="141"/>
      <c r="NZC66" s="141"/>
      <c r="NZD66" s="141"/>
      <c r="NZE66" s="141"/>
      <c r="NZF66" s="141"/>
      <c r="NZG66" s="141"/>
      <c r="NZH66" s="141"/>
      <c r="NZI66" s="141"/>
      <c r="NZJ66" s="141"/>
      <c r="NZK66" s="141"/>
      <c r="NZL66" s="141"/>
      <c r="NZM66" s="141"/>
      <c r="NZN66" s="141"/>
      <c r="NZO66" s="141"/>
      <c r="NZP66" s="141"/>
      <c r="NZQ66" s="141"/>
      <c r="NZR66" s="141"/>
      <c r="NZS66" s="141"/>
      <c r="NZT66" s="141"/>
      <c r="NZU66" s="141"/>
      <c r="NZV66" s="141"/>
      <c r="NZW66" s="141"/>
      <c r="NZX66" s="141"/>
      <c r="NZY66" s="141"/>
      <c r="NZZ66" s="141"/>
      <c r="OAA66" s="141"/>
      <c r="OAB66" s="141"/>
      <c r="OAC66" s="141"/>
      <c r="OAD66" s="141"/>
      <c r="OAE66" s="141"/>
      <c r="OAF66" s="141"/>
      <c r="OAG66" s="141"/>
      <c r="OAH66" s="141"/>
      <c r="OAI66" s="141"/>
      <c r="OAJ66" s="141"/>
      <c r="OAK66" s="141"/>
      <c r="OAL66" s="141"/>
      <c r="OAM66" s="141"/>
      <c r="OAN66" s="141"/>
      <c r="OAO66" s="141"/>
      <c r="OAP66" s="141"/>
      <c r="OAQ66" s="141"/>
      <c r="OAR66" s="141"/>
      <c r="OAS66" s="141"/>
      <c r="OAT66" s="141"/>
      <c r="OAU66" s="141"/>
      <c r="OAV66" s="141"/>
      <c r="OAW66" s="141"/>
      <c r="OAX66" s="141"/>
      <c r="OAY66" s="141"/>
      <c r="OAZ66" s="141"/>
      <c r="OBA66" s="141"/>
      <c r="OBB66" s="141"/>
      <c r="OBC66" s="141"/>
      <c r="OBD66" s="141"/>
      <c r="OBE66" s="141"/>
      <c r="OBF66" s="141"/>
      <c r="OBG66" s="141"/>
      <c r="OBH66" s="141"/>
      <c r="OBI66" s="141"/>
      <c r="OBJ66" s="141"/>
      <c r="OBK66" s="141"/>
      <c r="OBL66" s="141"/>
      <c r="OBM66" s="141"/>
      <c r="OBN66" s="141"/>
      <c r="OBO66" s="141"/>
      <c r="OBP66" s="141"/>
      <c r="OBQ66" s="141"/>
      <c r="OBR66" s="141"/>
      <c r="OBS66" s="141"/>
      <c r="OBT66" s="141"/>
      <c r="OBU66" s="141"/>
      <c r="OBV66" s="141"/>
      <c r="OBW66" s="141"/>
      <c r="OBX66" s="141"/>
      <c r="OBY66" s="141"/>
      <c r="OBZ66" s="141"/>
      <c r="OCA66" s="141"/>
      <c r="OCB66" s="141"/>
      <c r="OCC66" s="141"/>
      <c r="OCD66" s="141"/>
      <c r="OCE66" s="141"/>
      <c r="OCF66" s="141"/>
      <c r="OCG66" s="141"/>
      <c r="OCH66" s="141"/>
      <c r="OCI66" s="141"/>
      <c r="OCJ66" s="141"/>
      <c r="OCK66" s="141"/>
      <c r="OCL66" s="141"/>
      <c r="OCM66" s="141"/>
      <c r="OCN66" s="141"/>
      <c r="OCO66" s="141"/>
      <c r="OCP66" s="141"/>
      <c r="OCQ66" s="141"/>
      <c r="OCR66" s="141"/>
      <c r="OCS66" s="141"/>
      <c r="OCT66" s="141"/>
      <c r="OCU66" s="141"/>
      <c r="OCV66" s="141"/>
      <c r="OCW66" s="141"/>
      <c r="OCX66" s="141"/>
      <c r="OCY66" s="141"/>
      <c r="OCZ66" s="141"/>
      <c r="ODA66" s="141"/>
      <c r="ODB66" s="141"/>
      <c r="ODC66" s="141"/>
      <c r="ODD66" s="141"/>
      <c r="ODE66" s="141"/>
      <c r="ODF66" s="141"/>
      <c r="ODG66" s="141"/>
      <c r="ODH66" s="141"/>
      <c r="ODI66" s="141"/>
      <c r="ODJ66" s="141"/>
      <c r="ODK66" s="141"/>
      <c r="ODL66" s="141"/>
      <c r="ODM66" s="141"/>
      <c r="ODN66" s="141"/>
      <c r="ODO66" s="141"/>
      <c r="ODP66" s="141"/>
      <c r="ODQ66" s="141"/>
      <c r="ODR66" s="141"/>
      <c r="ODS66" s="141"/>
      <c r="ODT66" s="141"/>
      <c r="ODU66" s="141"/>
      <c r="ODV66" s="141"/>
      <c r="ODW66" s="141"/>
      <c r="ODX66" s="141"/>
      <c r="ODY66" s="141"/>
      <c r="ODZ66" s="141"/>
      <c r="OEA66" s="141"/>
      <c r="OEB66" s="141"/>
      <c r="OEC66" s="141"/>
      <c r="OED66" s="141"/>
      <c r="OEE66" s="141"/>
      <c r="OEF66" s="141"/>
      <c r="OEG66" s="141"/>
      <c r="OEH66" s="141"/>
      <c r="OEI66" s="141"/>
      <c r="OEJ66" s="141"/>
      <c r="OEK66" s="141"/>
      <c r="OEL66" s="141"/>
      <c r="OEM66" s="141"/>
      <c r="OEN66" s="141"/>
      <c r="OEO66" s="141"/>
      <c r="OEP66" s="141"/>
      <c r="OEQ66" s="141"/>
      <c r="OER66" s="141"/>
      <c r="OES66" s="141"/>
      <c r="OET66" s="141"/>
      <c r="OEU66" s="141"/>
      <c r="OEV66" s="141"/>
      <c r="OEW66" s="141"/>
      <c r="OEX66" s="141"/>
      <c r="OEY66" s="141"/>
      <c r="OEZ66" s="141"/>
      <c r="OFA66" s="141"/>
      <c r="OFB66" s="141"/>
      <c r="OFC66" s="141"/>
      <c r="OFD66" s="141"/>
      <c r="OFE66" s="141"/>
      <c r="OFF66" s="141"/>
      <c r="OFG66" s="141"/>
      <c r="OFH66" s="141"/>
      <c r="OFI66" s="141"/>
      <c r="OFJ66" s="141"/>
      <c r="OFK66" s="141"/>
      <c r="OFL66" s="141"/>
      <c r="OFM66" s="141"/>
      <c r="OFN66" s="141"/>
      <c r="OFO66" s="141"/>
      <c r="OFP66" s="141"/>
      <c r="OFQ66" s="141"/>
      <c r="OFR66" s="141"/>
      <c r="OFS66" s="141"/>
      <c r="OFT66" s="141"/>
      <c r="OFU66" s="141"/>
      <c r="OFV66" s="141"/>
      <c r="OFW66" s="141"/>
      <c r="OFX66" s="141"/>
      <c r="OFY66" s="141"/>
      <c r="OFZ66" s="141"/>
      <c r="OGA66" s="141"/>
      <c r="OGB66" s="141"/>
      <c r="OGC66" s="141"/>
      <c r="OGD66" s="141"/>
      <c r="OGE66" s="141"/>
      <c r="OGF66" s="141"/>
      <c r="OGG66" s="141"/>
      <c r="OGH66" s="141"/>
      <c r="OGI66" s="141"/>
      <c r="OGJ66" s="141"/>
      <c r="OGK66" s="141"/>
      <c r="OGL66" s="141"/>
      <c r="OGM66" s="141"/>
      <c r="OGN66" s="141"/>
      <c r="OGO66" s="141"/>
      <c r="OGP66" s="141"/>
      <c r="OGQ66" s="141"/>
      <c r="OGR66" s="141"/>
      <c r="OGS66" s="141"/>
      <c r="OGT66" s="141"/>
      <c r="OGU66" s="141"/>
      <c r="OGV66" s="141"/>
      <c r="OGW66" s="141"/>
      <c r="OGX66" s="141"/>
      <c r="OGY66" s="141"/>
      <c r="OGZ66" s="141"/>
      <c r="OHA66" s="141"/>
      <c r="OHB66" s="141"/>
      <c r="OHC66" s="141"/>
      <c r="OHD66" s="141"/>
      <c r="OHE66" s="141"/>
      <c r="OHF66" s="141"/>
      <c r="OHG66" s="141"/>
      <c r="OHH66" s="141"/>
      <c r="OHI66" s="141"/>
      <c r="OHJ66" s="141"/>
      <c r="OHK66" s="141"/>
      <c r="OHL66" s="141"/>
      <c r="OHM66" s="141"/>
      <c r="OHN66" s="141"/>
      <c r="OHO66" s="141"/>
      <c r="OHP66" s="141"/>
      <c r="OHQ66" s="141"/>
      <c r="OHR66" s="141"/>
      <c r="OHS66" s="141"/>
      <c r="OHT66" s="141"/>
      <c r="OHU66" s="141"/>
      <c r="OHV66" s="141"/>
      <c r="OHW66" s="141"/>
      <c r="OHX66" s="141"/>
      <c r="OHY66" s="141"/>
      <c r="OHZ66" s="141"/>
      <c r="OIA66" s="141"/>
      <c r="OIB66" s="141"/>
      <c r="OIC66" s="141"/>
      <c r="OID66" s="141"/>
      <c r="OIE66" s="141"/>
      <c r="OIF66" s="141"/>
      <c r="OIG66" s="141"/>
      <c r="OIH66" s="141"/>
      <c r="OII66" s="141"/>
      <c r="OIJ66" s="141"/>
      <c r="OIK66" s="141"/>
      <c r="OIL66" s="141"/>
      <c r="OIM66" s="141"/>
      <c r="OIN66" s="141"/>
      <c r="OIO66" s="141"/>
      <c r="OIP66" s="141"/>
      <c r="OIQ66" s="141"/>
      <c r="OIR66" s="141"/>
      <c r="OIS66" s="141"/>
      <c r="OIT66" s="141"/>
      <c r="OIU66" s="141"/>
      <c r="OIV66" s="141"/>
      <c r="OIW66" s="141"/>
      <c r="OIX66" s="141"/>
      <c r="OIY66" s="141"/>
      <c r="OIZ66" s="141"/>
      <c r="OJA66" s="141"/>
      <c r="OJB66" s="141"/>
      <c r="OJC66" s="141"/>
      <c r="OJD66" s="141"/>
      <c r="OJE66" s="141"/>
      <c r="OJF66" s="141"/>
      <c r="OJG66" s="141"/>
      <c r="OJH66" s="141"/>
      <c r="OJI66" s="141"/>
      <c r="OJJ66" s="141"/>
      <c r="OJK66" s="141"/>
      <c r="OJL66" s="141"/>
      <c r="OJM66" s="141"/>
      <c r="OJN66" s="141"/>
      <c r="OJO66" s="141"/>
      <c r="OJP66" s="141"/>
      <c r="OJQ66" s="141"/>
      <c r="OJR66" s="141"/>
      <c r="OJS66" s="141"/>
      <c r="OJT66" s="141"/>
      <c r="OJU66" s="141"/>
      <c r="OJV66" s="141"/>
      <c r="OJW66" s="141"/>
      <c r="OJX66" s="141"/>
      <c r="OJY66" s="141"/>
      <c r="OJZ66" s="141"/>
      <c r="OKA66" s="141"/>
      <c r="OKB66" s="141"/>
      <c r="OKC66" s="141"/>
      <c r="OKD66" s="141"/>
      <c r="OKE66" s="141"/>
      <c r="OKF66" s="141"/>
      <c r="OKG66" s="141"/>
      <c r="OKH66" s="141"/>
      <c r="OKI66" s="141"/>
      <c r="OKJ66" s="141"/>
      <c r="OKK66" s="141"/>
      <c r="OKL66" s="141"/>
      <c r="OKM66" s="141"/>
      <c r="OKN66" s="141"/>
      <c r="OKO66" s="141"/>
      <c r="OKP66" s="141"/>
      <c r="OKQ66" s="141"/>
      <c r="OKR66" s="141"/>
      <c r="OKS66" s="141"/>
      <c r="OKT66" s="141"/>
      <c r="OKU66" s="141"/>
      <c r="OKV66" s="141"/>
      <c r="OKW66" s="141"/>
      <c r="OKX66" s="141"/>
      <c r="OKY66" s="141"/>
      <c r="OKZ66" s="141"/>
      <c r="OLA66" s="141"/>
      <c r="OLB66" s="141"/>
      <c r="OLC66" s="141"/>
      <c r="OLD66" s="141"/>
      <c r="OLE66" s="141"/>
      <c r="OLF66" s="141"/>
      <c r="OLG66" s="141"/>
      <c r="OLH66" s="141"/>
      <c r="OLI66" s="141"/>
      <c r="OLJ66" s="141"/>
      <c r="OLK66" s="141"/>
      <c r="OLL66" s="141"/>
      <c r="OLM66" s="141"/>
      <c r="OLN66" s="141"/>
      <c r="OLO66" s="141"/>
      <c r="OLP66" s="141"/>
      <c r="OLQ66" s="141"/>
      <c r="OLR66" s="141"/>
      <c r="OLS66" s="141"/>
      <c r="OLT66" s="141"/>
      <c r="OLU66" s="141"/>
      <c r="OLV66" s="141"/>
      <c r="OLW66" s="141"/>
      <c r="OLX66" s="141"/>
      <c r="OLY66" s="141"/>
      <c r="OLZ66" s="141"/>
      <c r="OMA66" s="141"/>
      <c r="OMB66" s="141"/>
      <c r="OMC66" s="141"/>
      <c r="OMD66" s="141"/>
      <c r="OME66" s="141"/>
      <c r="OMF66" s="141"/>
      <c r="OMG66" s="141"/>
      <c r="OMH66" s="141"/>
      <c r="OMI66" s="141"/>
      <c r="OMJ66" s="141"/>
      <c r="OMK66" s="141"/>
      <c r="OML66" s="141"/>
      <c r="OMM66" s="141"/>
      <c r="OMN66" s="141"/>
      <c r="OMO66" s="141"/>
      <c r="OMP66" s="141"/>
      <c r="OMQ66" s="141"/>
      <c r="OMR66" s="141"/>
      <c r="OMS66" s="141"/>
      <c r="OMT66" s="141"/>
      <c r="OMU66" s="141"/>
      <c r="OMV66" s="141"/>
      <c r="OMW66" s="141"/>
      <c r="OMX66" s="141"/>
      <c r="OMY66" s="141"/>
      <c r="OMZ66" s="141"/>
      <c r="ONA66" s="141"/>
      <c r="ONB66" s="141"/>
      <c r="ONC66" s="141"/>
      <c r="OND66" s="141"/>
      <c r="ONE66" s="141"/>
      <c r="ONF66" s="141"/>
      <c r="ONG66" s="141"/>
      <c r="ONH66" s="141"/>
      <c r="ONI66" s="141"/>
      <c r="ONJ66" s="141"/>
      <c r="ONK66" s="141"/>
      <c r="ONL66" s="141"/>
      <c r="ONM66" s="141"/>
      <c r="ONN66" s="141"/>
      <c r="ONO66" s="141"/>
      <c r="ONP66" s="141"/>
      <c r="ONQ66" s="141"/>
      <c r="ONR66" s="141"/>
      <c r="ONS66" s="141"/>
      <c r="ONT66" s="141"/>
      <c r="ONU66" s="141"/>
      <c r="ONV66" s="141"/>
      <c r="ONW66" s="141"/>
      <c r="ONX66" s="141"/>
      <c r="ONY66" s="141"/>
      <c r="ONZ66" s="141"/>
      <c r="OOA66" s="141"/>
      <c r="OOB66" s="141"/>
      <c r="OOC66" s="141"/>
      <c r="OOD66" s="141"/>
      <c r="OOE66" s="141"/>
      <c r="OOF66" s="141"/>
      <c r="OOG66" s="141"/>
      <c r="OOH66" s="141"/>
      <c r="OOI66" s="141"/>
      <c r="OOJ66" s="141"/>
      <c r="OOK66" s="141"/>
      <c r="OOL66" s="141"/>
      <c r="OOM66" s="141"/>
      <c r="OON66" s="141"/>
      <c r="OOO66" s="141"/>
      <c r="OOP66" s="141"/>
      <c r="OOQ66" s="141"/>
      <c r="OOR66" s="141"/>
      <c r="OOS66" s="141"/>
      <c r="OOT66" s="141"/>
      <c r="OOU66" s="141"/>
      <c r="OOV66" s="141"/>
      <c r="OOW66" s="141"/>
      <c r="OOX66" s="141"/>
      <c r="OOY66" s="141"/>
      <c r="OOZ66" s="141"/>
      <c r="OPA66" s="141"/>
      <c r="OPB66" s="141"/>
      <c r="OPC66" s="141"/>
      <c r="OPD66" s="141"/>
      <c r="OPE66" s="141"/>
      <c r="OPF66" s="141"/>
      <c r="OPG66" s="141"/>
      <c r="OPH66" s="141"/>
      <c r="OPI66" s="141"/>
      <c r="OPJ66" s="141"/>
      <c r="OPK66" s="141"/>
      <c r="OPL66" s="141"/>
      <c r="OPM66" s="141"/>
      <c r="OPN66" s="141"/>
      <c r="OPO66" s="141"/>
      <c r="OPP66" s="141"/>
      <c r="OPQ66" s="141"/>
      <c r="OPR66" s="141"/>
      <c r="OPS66" s="141"/>
      <c r="OPT66" s="141"/>
      <c r="OPU66" s="141"/>
      <c r="OPV66" s="141"/>
      <c r="OPW66" s="141"/>
      <c r="OPX66" s="141"/>
      <c r="OPY66" s="141"/>
      <c r="OPZ66" s="141"/>
      <c r="OQA66" s="141"/>
      <c r="OQB66" s="141"/>
      <c r="OQC66" s="141"/>
      <c r="OQD66" s="141"/>
      <c r="OQE66" s="141"/>
      <c r="OQF66" s="141"/>
      <c r="OQG66" s="141"/>
      <c r="OQH66" s="141"/>
      <c r="OQI66" s="141"/>
      <c r="OQJ66" s="141"/>
      <c r="OQK66" s="141"/>
      <c r="OQL66" s="141"/>
      <c r="OQM66" s="141"/>
      <c r="OQN66" s="141"/>
      <c r="OQO66" s="141"/>
      <c r="OQP66" s="141"/>
      <c r="OQQ66" s="141"/>
      <c r="OQR66" s="141"/>
      <c r="OQS66" s="141"/>
      <c r="OQT66" s="141"/>
      <c r="OQU66" s="141"/>
      <c r="OQV66" s="141"/>
      <c r="OQW66" s="141"/>
      <c r="OQX66" s="141"/>
      <c r="OQY66" s="141"/>
      <c r="OQZ66" s="141"/>
      <c r="ORA66" s="141"/>
      <c r="ORB66" s="141"/>
      <c r="ORC66" s="141"/>
      <c r="ORD66" s="141"/>
      <c r="ORE66" s="141"/>
      <c r="ORF66" s="141"/>
      <c r="ORG66" s="141"/>
      <c r="ORH66" s="141"/>
      <c r="ORI66" s="141"/>
      <c r="ORJ66" s="141"/>
      <c r="ORK66" s="141"/>
      <c r="ORL66" s="141"/>
      <c r="ORM66" s="141"/>
      <c r="ORN66" s="141"/>
      <c r="ORO66" s="141"/>
      <c r="ORP66" s="141"/>
      <c r="ORQ66" s="141"/>
      <c r="ORR66" s="141"/>
      <c r="ORS66" s="141"/>
      <c r="ORT66" s="141"/>
      <c r="ORU66" s="141"/>
      <c r="ORV66" s="141"/>
      <c r="ORW66" s="141"/>
      <c r="ORX66" s="141"/>
      <c r="ORY66" s="141"/>
      <c r="ORZ66" s="141"/>
      <c r="OSA66" s="141"/>
      <c r="OSB66" s="141"/>
      <c r="OSC66" s="141"/>
      <c r="OSD66" s="141"/>
      <c r="OSE66" s="141"/>
      <c r="OSF66" s="141"/>
      <c r="OSG66" s="141"/>
      <c r="OSH66" s="141"/>
      <c r="OSI66" s="141"/>
      <c r="OSJ66" s="141"/>
      <c r="OSK66" s="141"/>
      <c r="OSL66" s="141"/>
      <c r="OSM66" s="141"/>
      <c r="OSN66" s="141"/>
      <c r="OSO66" s="141"/>
      <c r="OSP66" s="141"/>
      <c r="OSQ66" s="141"/>
      <c r="OSR66" s="141"/>
      <c r="OSS66" s="141"/>
      <c r="OST66" s="141"/>
      <c r="OSU66" s="141"/>
      <c r="OSV66" s="141"/>
      <c r="OSW66" s="141"/>
      <c r="OSX66" s="141"/>
      <c r="OSY66" s="141"/>
      <c r="OSZ66" s="141"/>
      <c r="OTA66" s="141"/>
      <c r="OTB66" s="141"/>
      <c r="OTC66" s="141"/>
      <c r="OTD66" s="141"/>
      <c r="OTE66" s="141"/>
      <c r="OTF66" s="141"/>
      <c r="OTG66" s="141"/>
      <c r="OTH66" s="141"/>
      <c r="OTI66" s="141"/>
      <c r="OTJ66" s="141"/>
      <c r="OTK66" s="141"/>
      <c r="OTL66" s="141"/>
      <c r="OTM66" s="141"/>
      <c r="OTN66" s="141"/>
      <c r="OTO66" s="141"/>
      <c r="OTP66" s="141"/>
      <c r="OTQ66" s="141"/>
      <c r="OTR66" s="141"/>
      <c r="OTS66" s="141"/>
      <c r="OTT66" s="141"/>
      <c r="OTU66" s="141"/>
      <c r="OTV66" s="141"/>
      <c r="OTW66" s="141"/>
      <c r="OTX66" s="141"/>
      <c r="OTY66" s="141"/>
      <c r="OTZ66" s="141"/>
      <c r="OUA66" s="141"/>
      <c r="OUB66" s="141"/>
      <c r="OUC66" s="141"/>
      <c r="OUD66" s="141"/>
      <c r="OUE66" s="141"/>
      <c r="OUF66" s="141"/>
      <c r="OUG66" s="141"/>
      <c r="OUH66" s="141"/>
      <c r="OUI66" s="141"/>
      <c r="OUJ66" s="141"/>
      <c r="OUK66" s="141"/>
      <c r="OUL66" s="141"/>
      <c r="OUM66" s="141"/>
      <c r="OUN66" s="141"/>
      <c r="OUO66" s="141"/>
      <c r="OUP66" s="141"/>
      <c r="OUQ66" s="141"/>
      <c r="OUR66" s="141"/>
      <c r="OUS66" s="141"/>
      <c r="OUT66" s="141"/>
      <c r="OUU66" s="141"/>
      <c r="OUV66" s="141"/>
      <c r="OUW66" s="141"/>
      <c r="OUX66" s="141"/>
      <c r="OUY66" s="141"/>
      <c r="OUZ66" s="141"/>
      <c r="OVA66" s="141"/>
      <c r="OVB66" s="141"/>
      <c r="OVC66" s="141"/>
      <c r="OVD66" s="141"/>
      <c r="OVE66" s="141"/>
      <c r="OVF66" s="141"/>
      <c r="OVG66" s="141"/>
      <c r="OVH66" s="141"/>
      <c r="OVI66" s="141"/>
      <c r="OVJ66" s="141"/>
      <c r="OVK66" s="141"/>
      <c r="OVL66" s="141"/>
      <c r="OVM66" s="141"/>
      <c r="OVN66" s="141"/>
      <c r="OVO66" s="141"/>
      <c r="OVP66" s="141"/>
      <c r="OVQ66" s="141"/>
      <c r="OVR66" s="141"/>
      <c r="OVS66" s="141"/>
      <c r="OVT66" s="141"/>
      <c r="OVU66" s="141"/>
      <c r="OVV66" s="141"/>
      <c r="OVW66" s="141"/>
      <c r="OVX66" s="141"/>
      <c r="OVY66" s="141"/>
      <c r="OVZ66" s="141"/>
      <c r="OWA66" s="141"/>
      <c r="OWB66" s="141"/>
      <c r="OWC66" s="141"/>
      <c r="OWD66" s="141"/>
      <c r="OWE66" s="141"/>
      <c r="OWF66" s="141"/>
      <c r="OWG66" s="141"/>
      <c r="OWH66" s="141"/>
      <c r="OWI66" s="141"/>
      <c r="OWJ66" s="141"/>
      <c r="OWK66" s="141"/>
      <c r="OWL66" s="141"/>
      <c r="OWM66" s="141"/>
      <c r="OWN66" s="141"/>
      <c r="OWO66" s="141"/>
      <c r="OWP66" s="141"/>
      <c r="OWQ66" s="141"/>
      <c r="OWR66" s="141"/>
      <c r="OWS66" s="141"/>
      <c r="OWT66" s="141"/>
      <c r="OWU66" s="141"/>
      <c r="OWV66" s="141"/>
      <c r="OWW66" s="141"/>
      <c r="OWX66" s="141"/>
      <c r="OWY66" s="141"/>
      <c r="OWZ66" s="141"/>
      <c r="OXA66" s="141"/>
      <c r="OXB66" s="141"/>
      <c r="OXC66" s="141"/>
      <c r="OXD66" s="141"/>
      <c r="OXE66" s="141"/>
      <c r="OXF66" s="141"/>
      <c r="OXG66" s="141"/>
      <c r="OXH66" s="141"/>
      <c r="OXI66" s="141"/>
      <c r="OXJ66" s="141"/>
      <c r="OXK66" s="141"/>
      <c r="OXL66" s="141"/>
      <c r="OXM66" s="141"/>
      <c r="OXN66" s="141"/>
      <c r="OXO66" s="141"/>
      <c r="OXP66" s="141"/>
      <c r="OXQ66" s="141"/>
      <c r="OXR66" s="141"/>
      <c r="OXS66" s="141"/>
      <c r="OXT66" s="141"/>
      <c r="OXU66" s="141"/>
      <c r="OXV66" s="141"/>
      <c r="OXW66" s="141"/>
      <c r="OXX66" s="141"/>
      <c r="OXY66" s="141"/>
      <c r="OXZ66" s="141"/>
      <c r="OYA66" s="141"/>
      <c r="OYB66" s="141"/>
      <c r="OYC66" s="141"/>
      <c r="OYD66" s="141"/>
      <c r="OYE66" s="141"/>
      <c r="OYF66" s="141"/>
      <c r="OYG66" s="141"/>
      <c r="OYH66" s="141"/>
      <c r="OYI66" s="141"/>
      <c r="OYJ66" s="141"/>
      <c r="OYK66" s="141"/>
      <c r="OYL66" s="141"/>
      <c r="OYM66" s="141"/>
      <c r="OYN66" s="141"/>
      <c r="OYO66" s="141"/>
      <c r="OYP66" s="141"/>
      <c r="OYQ66" s="141"/>
      <c r="OYR66" s="141"/>
      <c r="OYS66" s="141"/>
      <c r="OYT66" s="141"/>
      <c r="OYU66" s="141"/>
      <c r="OYV66" s="141"/>
      <c r="OYW66" s="141"/>
      <c r="OYX66" s="141"/>
      <c r="OYY66" s="141"/>
      <c r="OYZ66" s="141"/>
      <c r="OZA66" s="141"/>
      <c r="OZB66" s="141"/>
      <c r="OZC66" s="141"/>
      <c r="OZD66" s="141"/>
      <c r="OZE66" s="141"/>
      <c r="OZF66" s="141"/>
      <c r="OZG66" s="141"/>
      <c r="OZH66" s="141"/>
      <c r="OZI66" s="141"/>
      <c r="OZJ66" s="141"/>
      <c r="OZK66" s="141"/>
      <c r="OZL66" s="141"/>
      <c r="OZM66" s="141"/>
      <c r="OZN66" s="141"/>
      <c r="OZO66" s="141"/>
      <c r="OZP66" s="141"/>
      <c r="OZQ66" s="141"/>
      <c r="OZR66" s="141"/>
      <c r="OZS66" s="141"/>
      <c r="OZT66" s="141"/>
      <c r="OZU66" s="141"/>
      <c r="OZV66" s="141"/>
      <c r="OZW66" s="141"/>
      <c r="OZX66" s="141"/>
      <c r="OZY66" s="141"/>
      <c r="OZZ66" s="141"/>
      <c r="PAA66" s="141"/>
      <c r="PAB66" s="141"/>
      <c r="PAC66" s="141"/>
      <c r="PAD66" s="141"/>
      <c r="PAE66" s="141"/>
      <c r="PAF66" s="141"/>
      <c r="PAG66" s="141"/>
      <c r="PAH66" s="141"/>
      <c r="PAI66" s="141"/>
      <c r="PAJ66" s="141"/>
      <c r="PAK66" s="141"/>
      <c r="PAL66" s="141"/>
      <c r="PAM66" s="141"/>
      <c r="PAN66" s="141"/>
      <c r="PAO66" s="141"/>
      <c r="PAP66" s="141"/>
      <c r="PAQ66" s="141"/>
      <c r="PAR66" s="141"/>
      <c r="PAS66" s="141"/>
      <c r="PAT66" s="141"/>
      <c r="PAU66" s="141"/>
      <c r="PAV66" s="141"/>
      <c r="PAW66" s="141"/>
      <c r="PAX66" s="141"/>
      <c r="PAY66" s="141"/>
      <c r="PAZ66" s="141"/>
      <c r="PBA66" s="141"/>
      <c r="PBB66" s="141"/>
      <c r="PBC66" s="141"/>
      <c r="PBD66" s="141"/>
      <c r="PBE66" s="141"/>
      <c r="PBF66" s="141"/>
      <c r="PBG66" s="141"/>
      <c r="PBH66" s="141"/>
      <c r="PBI66" s="141"/>
      <c r="PBJ66" s="141"/>
      <c r="PBK66" s="141"/>
      <c r="PBL66" s="141"/>
      <c r="PBM66" s="141"/>
      <c r="PBN66" s="141"/>
      <c r="PBO66" s="141"/>
      <c r="PBP66" s="141"/>
      <c r="PBQ66" s="141"/>
      <c r="PBR66" s="141"/>
      <c r="PBS66" s="141"/>
      <c r="PBT66" s="141"/>
      <c r="PBU66" s="141"/>
      <c r="PBV66" s="141"/>
      <c r="PBW66" s="141"/>
      <c r="PBX66" s="141"/>
      <c r="PBY66" s="141"/>
      <c r="PBZ66" s="141"/>
      <c r="PCA66" s="141"/>
      <c r="PCB66" s="141"/>
      <c r="PCC66" s="141"/>
      <c r="PCD66" s="141"/>
      <c r="PCE66" s="141"/>
      <c r="PCF66" s="141"/>
      <c r="PCG66" s="141"/>
      <c r="PCH66" s="141"/>
      <c r="PCI66" s="141"/>
      <c r="PCJ66" s="141"/>
      <c r="PCK66" s="141"/>
      <c r="PCL66" s="141"/>
      <c r="PCM66" s="141"/>
      <c r="PCN66" s="141"/>
      <c r="PCO66" s="141"/>
      <c r="PCP66" s="141"/>
      <c r="PCQ66" s="141"/>
      <c r="PCR66" s="141"/>
      <c r="PCS66" s="141"/>
      <c r="PCT66" s="141"/>
      <c r="PCU66" s="141"/>
      <c r="PCV66" s="141"/>
      <c r="PCW66" s="141"/>
      <c r="PCX66" s="141"/>
      <c r="PCY66" s="141"/>
      <c r="PCZ66" s="141"/>
      <c r="PDA66" s="141"/>
      <c r="PDB66" s="141"/>
      <c r="PDC66" s="141"/>
      <c r="PDD66" s="141"/>
      <c r="PDE66" s="141"/>
      <c r="PDF66" s="141"/>
      <c r="PDG66" s="141"/>
      <c r="PDH66" s="141"/>
      <c r="PDI66" s="141"/>
      <c r="PDJ66" s="141"/>
      <c r="PDK66" s="141"/>
      <c r="PDL66" s="141"/>
      <c r="PDM66" s="141"/>
      <c r="PDN66" s="141"/>
      <c r="PDO66" s="141"/>
      <c r="PDP66" s="141"/>
      <c r="PDQ66" s="141"/>
      <c r="PDR66" s="141"/>
      <c r="PDS66" s="141"/>
      <c r="PDT66" s="141"/>
      <c r="PDU66" s="141"/>
      <c r="PDV66" s="141"/>
      <c r="PDW66" s="141"/>
      <c r="PDX66" s="141"/>
      <c r="PDY66" s="141"/>
      <c r="PDZ66" s="141"/>
      <c r="PEA66" s="141"/>
      <c r="PEB66" s="141"/>
      <c r="PEC66" s="141"/>
      <c r="PED66" s="141"/>
      <c r="PEE66" s="141"/>
      <c r="PEF66" s="141"/>
      <c r="PEG66" s="141"/>
      <c r="PEH66" s="141"/>
      <c r="PEI66" s="141"/>
      <c r="PEJ66" s="141"/>
      <c r="PEK66" s="141"/>
      <c r="PEL66" s="141"/>
      <c r="PEM66" s="141"/>
      <c r="PEN66" s="141"/>
      <c r="PEO66" s="141"/>
      <c r="PEP66" s="141"/>
      <c r="PEQ66" s="141"/>
      <c r="PER66" s="141"/>
      <c r="PES66" s="141"/>
      <c r="PET66" s="141"/>
      <c r="PEU66" s="141"/>
      <c r="PEV66" s="141"/>
      <c r="PEW66" s="141"/>
      <c r="PEX66" s="141"/>
      <c r="PEY66" s="141"/>
      <c r="PEZ66" s="141"/>
      <c r="PFA66" s="141"/>
      <c r="PFB66" s="141"/>
      <c r="PFC66" s="141"/>
      <c r="PFD66" s="141"/>
      <c r="PFE66" s="141"/>
      <c r="PFF66" s="141"/>
      <c r="PFG66" s="141"/>
      <c r="PFH66" s="141"/>
      <c r="PFI66" s="141"/>
      <c r="PFJ66" s="141"/>
      <c r="PFK66" s="141"/>
      <c r="PFL66" s="141"/>
      <c r="PFM66" s="141"/>
      <c r="PFN66" s="141"/>
      <c r="PFO66" s="141"/>
      <c r="PFP66" s="141"/>
      <c r="PFQ66" s="141"/>
      <c r="PFR66" s="141"/>
      <c r="PFS66" s="141"/>
      <c r="PFT66" s="141"/>
      <c r="PFU66" s="141"/>
      <c r="PFV66" s="141"/>
      <c r="PFW66" s="141"/>
      <c r="PFX66" s="141"/>
      <c r="PFY66" s="141"/>
      <c r="PFZ66" s="141"/>
      <c r="PGA66" s="141"/>
      <c r="PGB66" s="141"/>
      <c r="PGC66" s="141"/>
      <c r="PGD66" s="141"/>
      <c r="PGE66" s="141"/>
      <c r="PGF66" s="141"/>
      <c r="PGG66" s="141"/>
      <c r="PGH66" s="141"/>
      <c r="PGI66" s="141"/>
      <c r="PGJ66" s="141"/>
      <c r="PGK66" s="141"/>
      <c r="PGL66" s="141"/>
      <c r="PGM66" s="141"/>
      <c r="PGN66" s="141"/>
      <c r="PGO66" s="141"/>
      <c r="PGP66" s="141"/>
      <c r="PGQ66" s="141"/>
      <c r="PGR66" s="141"/>
      <c r="PGS66" s="141"/>
      <c r="PGT66" s="141"/>
      <c r="PGU66" s="141"/>
      <c r="PGV66" s="141"/>
      <c r="PGW66" s="141"/>
      <c r="PGX66" s="141"/>
      <c r="PGY66" s="141"/>
      <c r="PGZ66" s="141"/>
      <c r="PHA66" s="141"/>
      <c r="PHB66" s="141"/>
      <c r="PHC66" s="141"/>
      <c r="PHD66" s="141"/>
      <c r="PHE66" s="141"/>
      <c r="PHF66" s="141"/>
      <c r="PHG66" s="141"/>
      <c r="PHH66" s="141"/>
      <c r="PHI66" s="141"/>
      <c r="PHJ66" s="141"/>
      <c r="PHK66" s="141"/>
      <c r="PHL66" s="141"/>
      <c r="PHM66" s="141"/>
      <c r="PHN66" s="141"/>
      <c r="PHO66" s="141"/>
      <c r="PHP66" s="141"/>
      <c r="PHQ66" s="141"/>
      <c r="PHR66" s="141"/>
      <c r="PHS66" s="141"/>
      <c r="PHT66" s="141"/>
      <c r="PHU66" s="141"/>
      <c r="PHV66" s="141"/>
      <c r="PHW66" s="141"/>
      <c r="PHX66" s="141"/>
      <c r="PHY66" s="141"/>
      <c r="PHZ66" s="141"/>
      <c r="PIA66" s="141"/>
      <c r="PIB66" s="141"/>
      <c r="PIC66" s="141"/>
      <c r="PID66" s="141"/>
      <c r="PIE66" s="141"/>
      <c r="PIF66" s="141"/>
      <c r="PIG66" s="141"/>
      <c r="PIH66" s="141"/>
      <c r="PII66" s="141"/>
      <c r="PIJ66" s="141"/>
      <c r="PIK66" s="141"/>
      <c r="PIL66" s="141"/>
      <c r="PIM66" s="141"/>
      <c r="PIN66" s="141"/>
      <c r="PIO66" s="141"/>
      <c r="PIP66" s="141"/>
      <c r="PIQ66" s="141"/>
      <c r="PIR66" s="141"/>
      <c r="PIS66" s="141"/>
      <c r="PIT66" s="141"/>
      <c r="PIU66" s="141"/>
      <c r="PIV66" s="141"/>
      <c r="PIW66" s="141"/>
      <c r="PIX66" s="141"/>
      <c r="PIY66" s="141"/>
      <c r="PIZ66" s="141"/>
      <c r="PJA66" s="141"/>
      <c r="PJB66" s="141"/>
      <c r="PJC66" s="141"/>
      <c r="PJD66" s="141"/>
      <c r="PJE66" s="141"/>
      <c r="PJF66" s="141"/>
      <c r="PJG66" s="141"/>
      <c r="PJH66" s="141"/>
      <c r="PJI66" s="141"/>
      <c r="PJJ66" s="141"/>
      <c r="PJK66" s="141"/>
      <c r="PJL66" s="141"/>
      <c r="PJM66" s="141"/>
      <c r="PJN66" s="141"/>
      <c r="PJO66" s="141"/>
      <c r="PJP66" s="141"/>
      <c r="PJQ66" s="141"/>
      <c r="PJR66" s="141"/>
      <c r="PJS66" s="141"/>
      <c r="PJT66" s="141"/>
      <c r="PJU66" s="141"/>
      <c r="PJV66" s="141"/>
      <c r="PJW66" s="141"/>
      <c r="PJX66" s="141"/>
      <c r="PJY66" s="141"/>
      <c r="PJZ66" s="141"/>
      <c r="PKA66" s="141"/>
      <c r="PKB66" s="141"/>
      <c r="PKC66" s="141"/>
      <c r="PKD66" s="141"/>
      <c r="PKE66" s="141"/>
      <c r="PKF66" s="141"/>
      <c r="PKG66" s="141"/>
      <c r="PKH66" s="141"/>
      <c r="PKI66" s="141"/>
      <c r="PKJ66" s="141"/>
      <c r="PKK66" s="141"/>
      <c r="PKL66" s="141"/>
      <c r="PKM66" s="141"/>
      <c r="PKN66" s="141"/>
      <c r="PKO66" s="141"/>
      <c r="PKP66" s="141"/>
      <c r="PKQ66" s="141"/>
      <c r="PKR66" s="141"/>
      <c r="PKS66" s="141"/>
      <c r="PKT66" s="141"/>
      <c r="PKU66" s="141"/>
      <c r="PKV66" s="141"/>
      <c r="PKW66" s="141"/>
      <c r="PKX66" s="141"/>
      <c r="PKY66" s="141"/>
      <c r="PKZ66" s="141"/>
      <c r="PLA66" s="141"/>
      <c r="PLB66" s="141"/>
      <c r="PLC66" s="141"/>
      <c r="PLD66" s="141"/>
      <c r="PLE66" s="141"/>
      <c r="PLF66" s="141"/>
      <c r="PLG66" s="141"/>
      <c r="PLH66" s="141"/>
      <c r="PLI66" s="141"/>
      <c r="PLJ66" s="141"/>
      <c r="PLK66" s="141"/>
      <c r="PLL66" s="141"/>
      <c r="PLM66" s="141"/>
      <c r="PLN66" s="141"/>
      <c r="PLO66" s="141"/>
      <c r="PLP66" s="141"/>
      <c r="PLQ66" s="141"/>
      <c r="PLR66" s="141"/>
      <c r="PLS66" s="141"/>
      <c r="PLT66" s="141"/>
      <c r="PLU66" s="141"/>
      <c r="PLV66" s="141"/>
      <c r="PLW66" s="141"/>
      <c r="PLX66" s="141"/>
      <c r="PLY66" s="141"/>
      <c r="PLZ66" s="141"/>
      <c r="PMA66" s="141"/>
      <c r="PMB66" s="141"/>
      <c r="PMC66" s="141"/>
      <c r="PMD66" s="141"/>
      <c r="PME66" s="141"/>
      <c r="PMF66" s="141"/>
      <c r="PMG66" s="141"/>
      <c r="PMH66" s="141"/>
      <c r="PMI66" s="141"/>
      <c r="PMJ66" s="141"/>
      <c r="PMK66" s="141"/>
      <c r="PML66" s="141"/>
      <c r="PMM66" s="141"/>
      <c r="PMN66" s="141"/>
      <c r="PMO66" s="141"/>
      <c r="PMP66" s="141"/>
      <c r="PMQ66" s="141"/>
      <c r="PMR66" s="141"/>
      <c r="PMS66" s="141"/>
      <c r="PMT66" s="141"/>
      <c r="PMU66" s="141"/>
      <c r="PMV66" s="141"/>
      <c r="PMW66" s="141"/>
      <c r="PMX66" s="141"/>
      <c r="PMY66" s="141"/>
      <c r="PMZ66" s="141"/>
      <c r="PNA66" s="141"/>
      <c r="PNB66" s="141"/>
      <c r="PNC66" s="141"/>
      <c r="PND66" s="141"/>
      <c r="PNE66" s="141"/>
      <c r="PNF66" s="141"/>
      <c r="PNG66" s="141"/>
      <c r="PNH66" s="141"/>
      <c r="PNI66" s="141"/>
      <c r="PNJ66" s="141"/>
      <c r="PNK66" s="141"/>
      <c r="PNL66" s="141"/>
      <c r="PNM66" s="141"/>
      <c r="PNN66" s="141"/>
      <c r="PNO66" s="141"/>
      <c r="PNP66" s="141"/>
      <c r="PNQ66" s="141"/>
      <c r="PNR66" s="141"/>
      <c r="PNS66" s="141"/>
      <c r="PNT66" s="141"/>
      <c r="PNU66" s="141"/>
      <c r="PNV66" s="141"/>
      <c r="PNW66" s="141"/>
      <c r="PNX66" s="141"/>
      <c r="PNY66" s="141"/>
      <c r="PNZ66" s="141"/>
      <c r="POA66" s="141"/>
      <c r="POB66" s="141"/>
      <c r="POC66" s="141"/>
      <c r="POD66" s="141"/>
      <c r="POE66" s="141"/>
      <c r="POF66" s="141"/>
      <c r="POG66" s="141"/>
      <c r="POH66" s="141"/>
      <c r="POI66" s="141"/>
      <c r="POJ66" s="141"/>
      <c r="POK66" s="141"/>
      <c r="POL66" s="141"/>
      <c r="POM66" s="141"/>
      <c r="PON66" s="141"/>
      <c r="POO66" s="141"/>
      <c r="POP66" s="141"/>
      <c r="POQ66" s="141"/>
      <c r="POR66" s="141"/>
      <c r="POS66" s="141"/>
      <c r="POT66" s="141"/>
      <c r="POU66" s="141"/>
      <c r="POV66" s="141"/>
      <c r="POW66" s="141"/>
      <c r="POX66" s="141"/>
      <c r="POY66" s="141"/>
      <c r="POZ66" s="141"/>
      <c r="PPA66" s="141"/>
      <c r="PPB66" s="141"/>
      <c r="PPC66" s="141"/>
      <c r="PPD66" s="141"/>
      <c r="PPE66" s="141"/>
      <c r="PPF66" s="141"/>
      <c r="PPG66" s="141"/>
      <c r="PPH66" s="141"/>
      <c r="PPI66" s="141"/>
      <c r="PPJ66" s="141"/>
      <c r="PPK66" s="141"/>
      <c r="PPL66" s="141"/>
      <c r="PPM66" s="141"/>
      <c r="PPN66" s="141"/>
      <c r="PPO66" s="141"/>
      <c r="PPP66" s="141"/>
      <c r="PPQ66" s="141"/>
      <c r="PPR66" s="141"/>
      <c r="PPS66" s="141"/>
      <c r="PPT66" s="141"/>
      <c r="PPU66" s="141"/>
      <c r="PPV66" s="141"/>
      <c r="PPW66" s="141"/>
      <c r="PPX66" s="141"/>
      <c r="PPY66" s="141"/>
      <c r="PPZ66" s="141"/>
      <c r="PQA66" s="141"/>
      <c r="PQB66" s="141"/>
      <c r="PQC66" s="141"/>
      <c r="PQD66" s="141"/>
      <c r="PQE66" s="141"/>
      <c r="PQF66" s="141"/>
      <c r="PQG66" s="141"/>
      <c r="PQH66" s="141"/>
      <c r="PQI66" s="141"/>
      <c r="PQJ66" s="141"/>
      <c r="PQK66" s="141"/>
      <c r="PQL66" s="141"/>
      <c r="PQM66" s="141"/>
      <c r="PQN66" s="141"/>
      <c r="PQO66" s="141"/>
      <c r="PQP66" s="141"/>
      <c r="PQQ66" s="141"/>
      <c r="PQR66" s="141"/>
      <c r="PQS66" s="141"/>
      <c r="PQT66" s="141"/>
      <c r="PQU66" s="141"/>
      <c r="PQV66" s="141"/>
      <c r="PQW66" s="141"/>
      <c r="PQX66" s="141"/>
      <c r="PQY66" s="141"/>
      <c r="PQZ66" s="141"/>
      <c r="PRA66" s="141"/>
      <c r="PRB66" s="141"/>
      <c r="PRC66" s="141"/>
      <c r="PRD66" s="141"/>
      <c r="PRE66" s="141"/>
      <c r="PRF66" s="141"/>
      <c r="PRG66" s="141"/>
      <c r="PRH66" s="141"/>
      <c r="PRI66" s="141"/>
      <c r="PRJ66" s="141"/>
      <c r="PRK66" s="141"/>
      <c r="PRL66" s="141"/>
      <c r="PRM66" s="141"/>
      <c r="PRN66" s="141"/>
      <c r="PRO66" s="141"/>
      <c r="PRP66" s="141"/>
      <c r="PRQ66" s="141"/>
      <c r="PRR66" s="141"/>
      <c r="PRS66" s="141"/>
      <c r="PRT66" s="141"/>
      <c r="PRU66" s="141"/>
      <c r="PRV66" s="141"/>
      <c r="PRW66" s="141"/>
      <c r="PRX66" s="141"/>
      <c r="PRY66" s="141"/>
      <c r="PRZ66" s="141"/>
      <c r="PSA66" s="141"/>
      <c r="PSB66" s="141"/>
      <c r="PSC66" s="141"/>
      <c r="PSD66" s="141"/>
      <c r="PSE66" s="141"/>
      <c r="PSF66" s="141"/>
      <c r="PSG66" s="141"/>
      <c r="PSH66" s="141"/>
      <c r="PSI66" s="141"/>
      <c r="PSJ66" s="141"/>
      <c r="PSK66" s="141"/>
      <c r="PSL66" s="141"/>
      <c r="PSM66" s="141"/>
      <c r="PSN66" s="141"/>
      <c r="PSO66" s="141"/>
      <c r="PSP66" s="141"/>
      <c r="PSQ66" s="141"/>
      <c r="PSR66" s="141"/>
      <c r="PSS66" s="141"/>
      <c r="PST66" s="141"/>
      <c r="PSU66" s="141"/>
      <c r="PSV66" s="141"/>
      <c r="PSW66" s="141"/>
      <c r="PSX66" s="141"/>
      <c r="PSY66" s="141"/>
      <c r="PSZ66" s="141"/>
      <c r="PTA66" s="141"/>
      <c r="PTB66" s="141"/>
      <c r="PTC66" s="141"/>
      <c r="PTD66" s="141"/>
      <c r="PTE66" s="141"/>
      <c r="PTF66" s="141"/>
      <c r="PTG66" s="141"/>
      <c r="PTH66" s="141"/>
      <c r="PTI66" s="141"/>
      <c r="PTJ66" s="141"/>
      <c r="PTK66" s="141"/>
      <c r="PTL66" s="141"/>
      <c r="PTM66" s="141"/>
      <c r="PTN66" s="141"/>
      <c r="PTO66" s="141"/>
      <c r="PTP66" s="141"/>
      <c r="PTQ66" s="141"/>
      <c r="PTR66" s="141"/>
      <c r="PTS66" s="141"/>
      <c r="PTT66" s="141"/>
      <c r="PTU66" s="141"/>
      <c r="PTV66" s="141"/>
      <c r="PTW66" s="141"/>
      <c r="PTX66" s="141"/>
      <c r="PTY66" s="141"/>
      <c r="PTZ66" s="141"/>
      <c r="PUA66" s="141"/>
      <c r="PUB66" s="141"/>
      <c r="PUC66" s="141"/>
      <c r="PUD66" s="141"/>
      <c r="PUE66" s="141"/>
      <c r="PUF66" s="141"/>
      <c r="PUG66" s="141"/>
      <c r="PUH66" s="141"/>
      <c r="PUI66" s="141"/>
      <c r="PUJ66" s="141"/>
      <c r="PUK66" s="141"/>
      <c r="PUL66" s="141"/>
      <c r="PUM66" s="141"/>
      <c r="PUN66" s="141"/>
      <c r="PUO66" s="141"/>
      <c r="PUP66" s="141"/>
      <c r="PUQ66" s="141"/>
      <c r="PUR66" s="141"/>
      <c r="PUS66" s="141"/>
      <c r="PUT66" s="141"/>
      <c r="PUU66" s="141"/>
      <c r="PUV66" s="141"/>
      <c r="PUW66" s="141"/>
      <c r="PUX66" s="141"/>
      <c r="PUY66" s="141"/>
      <c r="PUZ66" s="141"/>
      <c r="PVA66" s="141"/>
      <c r="PVB66" s="141"/>
      <c r="PVC66" s="141"/>
      <c r="PVD66" s="141"/>
      <c r="PVE66" s="141"/>
      <c r="PVF66" s="141"/>
      <c r="PVG66" s="141"/>
      <c r="PVH66" s="141"/>
      <c r="PVI66" s="141"/>
      <c r="PVJ66" s="141"/>
      <c r="PVK66" s="141"/>
      <c r="PVL66" s="141"/>
      <c r="PVM66" s="141"/>
      <c r="PVN66" s="141"/>
      <c r="PVO66" s="141"/>
      <c r="PVP66" s="141"/>
      <c r="PVQ66" s="141"/>
      <c r="PVR66" s="141"/>
      <c r="PVS66" s="141"/>
      <c r="PVT66" s="141"/>
      <c r="PVU66" s="141"/>
      <c r="PVV66" s="141"/>
      <c r="PVW66" s="141"/>
      <c r="PVX66" s="141"/>
      <c r="PVY66" s="141"/>
      <c r="PVZ66" s="141"/>
      <c r="PWA66" s="141"/>
      <c r="PWB66" s="141"/>
      <c r="PWC66" s="141"/>
      <c r="PWD66" s="141"/>
      <c r="PWE66" s="141"/>
      <c r="PWF66" s="141"/>
      <c r="PWG66" s="141"/>
      <c r="PWH66" s="141"/>
      <c r="PWI66" s="141"/>
      <c r="PWJ66" s="141"/>
      <c r="PWK66" s="141"/>
      <c r="PWL66" s="141"/>
      <c r="PWM66" s="141"/>
      <c r="PWN66" s="141"/>
      <c r="PWO66" s="141"/>
      <c r="PWP66" s="141"/>
      <c r="PWQ66" s="141"/>
      <c r="PWR66" s="141"/>
      <c r="PWS66" s="141"/>
      <c r="PWT66" s="141"/>
      <c r="PWU66" s="141"/>
      <c r="PWV66" s="141"/>
      <c r="PWW66" s="141"/>
      <c r="PWX66" s="141"/>
      <c r="PWY66" s="141"/>
      <c r="PWZ66" s="141"/>
      <c r="PXA66" s="141"/>
      <c r="PXB66" s="141"/>
      <c r="PXC66" s="141"/>
      <c r="PXD66" s="141"/>
      <c r="PXE66" s="141"/>
      <c r="PXF66" s="141"/>
      <c r="PXG66" s="141"/>
      <c r="PXH66" s="141"/>
      <c r="PXI66" s="141"/>
      <c r="PXJ66" s="141"/>
      <c r="PXK66" s="141"/>
      <c r="PXL66" s="141"/>
      <c r="PXM66" s="141"/>
      <c r="PXN66" s="141"/>
      <c r="PXO66" s="141"/>
      <c r="PXP66" s="141"/>
      <c r="PXQ66" s="141"/>
      <c r="PXR66" s="141"/>
      <c r="PXS66" s="141"/>
      <c r="PXT66" s="141"/>
      <c r="PXU66" s="141"/>
      <c r="PXV66" s="141"/>
      <c r="PXW66" s="141"/>
      <c r="PXX66" s="141"/>
      <c r="PXY66" s="141"/>
      <c r="PXZ66" s="141"/>
      <c r="PYA66" s="141"/>
      <c r="PYB66" s="141"/>
      <c r="PYC66" s="141"/>
      <c r="PYD66" s="141"/>
      <c r="PYE66" s="141"/>
      <c r="PYF66" s="141"/>
      <c r="PYG66" s="141"/>
      <c r="PYH66" s="141"/>
      <c r="PYI66" s="141"/>
      <c r="PYJ66" s="141"/>
      <c r="PYK66" s="141"/>
      <c r="PYL66" s="141"/>
      <c r="PYM66" s="141"/>
      <c r="PYN66" s="141"/>
      <c r="PYO66" s="141"/>
      <c r="PYP66" s="141"/>
      <c r="PYQ66" s="141"/>
      <c r="PYR66" s="141"/>
      <c r="PYS66" s="141"/>
      <c r="PYT66" s="141"/>
      <c r="PYU66" s="141"/>
      <c r="PYV66" s="141"/>
      <c r="PYW66" s="141"/>
      <c r="PYX66" s="141"/>
      <c r="PYY66" s="141"/>
      <c r="PYZ66" s="141"/>
      <c r="PZA66" s="141"/>
      <c r="PZB66" s="141"/>
      <c r="PZC66" s="141"/>
      <c r="PZD66" s="141"/>
      <c r="PZE66" s="141"/>
      <c r="PZF66" s="141"/>
      <c r="PZG66" s="141"/>
      <c r="PZH66" s="141"/>
      <c r="PZI66" s="141"/>
      <c r="PZJ66" s="141"/>
      <c r="PZK66" s="141"/>
      <c r="PZL66" s="141"/>
      <c r="PZM66" s="141"/>
      <c r="PZN66" s="141"/>
      <c r="PZO66" s="141"/>
      <c r="PZP66" s="141"/>
      <c r="PZQ66" s="141"/>
      <c r="PZR66" s="141"/>
      <c r="PZS66" s="141"/>
      <c r="PZT66" s="141"/>
      <c r="PZU66" s="141"/>
      <c r="PZV66" s="141"/>
      <c r="PZW66" s="141"/>
      <c r="PZX66" s="141"/>
      <c r="PZY66" s="141"/>
      <c r="PZZ66" s="141"/>
      <c r="QAA66" s="141"/>
      <c r="QAB66" s="141"/>
      <c r="QAC66" s="141"/>
      <c r="QAD66" s="141"/>
      <c r="QAE66" s="141"/>
      <c r="QAF66" s="141"/>
      <c r="QAG66" s="141"/>
      <c r="QAH66" s="141"/>
      <c r="QAI66" s="141"/>
      <c r="QAJ66" s="141"/>
      <c r="QAK66" s="141"/>
      <c r="QAL66" s="141"/>
      <c r="QAM66" s="141"/>
      <c r="QAN66" s="141"/>
      <c r="QAO66" s="141"/>
      <c r="QAP66" s="141"/>
      <c r="QAQ66" s="141"/>
      <c r="QAR66" s="141"/>
      <c r="QAS66" s="141"/>
      <c r="QAT66" s="141"/>
      <c r="QAU66" s="141"/>
      <c r="QAV66" s="141"/>
      <c r="QAW66" s="141"/>
      <c r="QAX66" s="141"/>
      <c r="QAY66" s="141"/>
      <c r="QAZ66" s="141"/>
      <c r="QBA66" s="141"/>
      <c r="QBB66" s="141"/>
      <c r="QBC66" s="141"/>
      <c r="QBD66" s="141"/>
      <c r="QBE66" s="141"/>
      <c r="QBF66" s="141"/>
      <c r="QBG66" s="141"/>
      <c r="QBH66" s="141"/>
      <c r="QBI66" s="141"/>
      <c r="QBJ66" s="141"/>
      <c r="QBK66" s="141"/>
      <c r="QBL66" s="141"/>
      <c r="QBM66" s="141"/>
      <c r="QBN66" s="141"/>
      <c r="QBO66" s="141"/>
      <c r="QBP66" s="141"/>
      <c r="QBQ66" s="141"/>
      <c r="QBR66" s="141"/>
      <c r="QBS66" s="141"/>
      <c r="QBT66" s="141"/>
      <c r="QBU66" s="141"/>
      <c r="QBV66" s="141"/>
      <c r="QBW66" s="141"/>
      <c r="QBX66" s="141"/>
      <c r="QBY66" s="141"/>
      <c r="QBZ66" s="141"/>
      <c r="QCA66" s="141"/>
      <c r="QCB66" s="141"/>
      <c r="QCC66" s="141"/>
      <c r="QCD66" s="141"/>
      <c r="QCE66" s="141"/>
      <c r="QCF66" s="141"/>
      <c r="QCG66" s="141"/>
      <c r="QCH66" s="141"/>
      <c r="QCI66" s="141"/>
      <c r="QCJ66" s="141"/>
      <c r="QCK66" s="141"/>
      <c r="QCL66" s="141"/>
      <c r="QCM66" s="141"/>
      <c r="QCN66" s="141"/>
      <c r="QCO66" s="141"/>
      <c r="QCP66" s="141"/>
      <c r="QCQ66" s="141"/>
      <c r="QCR66" s="141"/>
      <c r="QCS66" s="141"/>
      <c r="QCT66" s="141"/>
      <c r="QCU66" s="141"/>
      <c r="QCV66" s="141"/>
      <c r="QCW66" s="141"/>
      <c r="QCX66" s="141"/>
      <c r="QCY66" s="141"/>
      <c r="QCZ66" s="141"/>
      <c r="QDA66" s="141"/>
      <c r="QDB66" s="141"/>
      <c r="QDC66" s="141"/>
      <c r="QDD66" s="141"/>
      <c r="QDE66" s="141"/>
      <c r="QDF66" s="141"/>
      <c r="QDG66" s="141"/>
      <c r="QDH66" s="141"/>
      <c r="QDI66" s="141"/>
      <c r="QDJ66" s="141"/>
      <c r="QDK66" s="141"/>
      <c r="QDL66" s="141"/>
      <c r="QDM66" s="141"/>
      <c r="QDN66" s="141"/>
      <c r="QDO66" s="141"/>
      <c r="QDP66" s="141"/>
      <c r="QDQ66" s="141"/>
      <c r="QDR66" s="141"/>
      <c r="QDS66" s="141"/>
      <c r="QDT66" s="141"/>
      <c r="QDU66" s="141"/>
      <c r="QDV66" s="141"/>
      <c r="QDW66" s="141"/>
      <c r="QDX66" s="141"/>
      <c r="QDY66" s="141"/>
      <c r="QDZ66" s="141"/>
      <c r="QEA66" s="141"/>
      <c r="QEB66" s="141"/>
      <c r="QEC66" s="141"/>
      <c r="QED66" s="141"/>
      <c r="QEE66" s="141"/>
      <c r="QEF66" s="141"/>
      <c r="QEG66" s="141"/>
      <c r="QEH66" s="141"/>
      <c r="QEI66" s="141"/>
      <c r="QEJ66" s="141"/>
      <c r="QEK66" s="141"/>
      <c r="QEL66" s="141"/>
      <c r="QEM66" s="141"/>
      <c r="QEN66" s="141"/>
      <c r="QEO66" s="141"/>
      <c r="QEP66" s="141"/>
      <c r="QEQ66" s="141"/>
      <c r="QER66" s="141"/>
      <c r="QES66" s="141"/>
      <c r="QET66" s="141"/>
      <c r="QEU66" s="141"/>
      <c r="QEV66" s="141"/>
      <c r="QEW66" s="141"/>
      <c r="QEX66" s="141"/>
      <c r="QEY66" s="141"/>
      <c r="QEZ66" s="141"/>
      <c r="QFA66" s="141"/>
      <c r="QFB66" s="141"/>
      <c r="QFC66" s="141"/>
      <c r="QFD66" s="141"/>
      <c r="QFE66" s="141"/>
      <c r="QFF66" s="141"/>
      <c r="QFG66" s="141"/>
      <c r="QFH66" s="141"/>
      <c r="QFI66" s="141"/>
      <c r="QFJ66" s="141"/>
      <c r="QFK66" s="141"/>
      <c r="QFL66" s="141"/>
      <c r="QFM66" s="141"/>
      <c r="QFN66" s="141"/>
      <c r="QFO66" s="141"/>
      <c r="QFP66" s="141"/>
      <c r="QFQ66" s="141"/>
      <c r="QFR66" s="141"/>
      <c r="QFS66" s="141"/>
      <c r="QFT66" s="141"/>
      <c r="QFU66" s="141"/>
      <c r="QFV66" s="141"/>
      <c r="QFW66" s="141"/>
      <c r="QFX66" s="141"/>
      <c r="QFY66" s="141"/>
      <c r="QFZ66" s="141"/>
      <c r="QGA66" s="141"/>
      <c r="QGB66" s="141"/>
      <c r="QGC66" s="141"/>
      <c r="QGD66" s="141"/>
      <c r="QGE66" s="141"/>
      <c r="QGF66" s="141"/>
      <c r="QGG66" s="141"/>
      <c r="QGH66" s="141"/>
      <c r="QGI66" s="141"/>
      <c r="QGJ66" s="141"/>
      <c r="QGK66" s="141"/>
      <c r="QGL66" s="141"/>
      <c r="QGM66" s="141"/>
      <c r="QGN66" s="141"/>
      <c r="QGO66" s="141"/>
      <c r="QGP66" s="141"/>
      <c r="QGQ66" s="141"/>
      <c r="QGR66" s="141"/>
      <c r="QGS66" s="141"/>
      <c r="QGT66" s="141"/>
      <c r="QGU66" s="141"/>
      <c r="QGV66" s="141"/>
      <c r="QGW66" s="141"/>
      <c r="QGX66" s="141"/>
      <c r="QGY66" s="141"/>
      <c r="QGZ66" s="141"/>
      <c r="QHA66" s="141"/>
      <c r="QHB66" s="141"/>
      <c r="QHC66" s="141"/>
      <c r="QHD66" s="141"/>
      <c r="QHE66" s="141"/>
      <c r="QHF66" s="141"/>
      <c r="QHG66" s="141"/>
      <c r="QHH66" s="141"/>
      <c r="QHI66" s="141"/>
      <c r="QHJ66" s="141"/>
      <c r="QHK66" s="141"/>
      <c r="QHL66" s="141"/>
      <c r="QHM66" s="141"/>
      <c r="QHN66" s="141"/>
      <c r="QHO66" s="141"/>
      <c r="QHP66" s="141"/>
      <c r="QHQ66" s="141"/>
      <c r="QHR66" s="141"/>
      <c r="QHS66" s="141"/>
      <c r="QHT66" s="141"/>
      <c r="QHU66" s="141"/>
      <c r="QHV66" s="141"/>
      <c r="QHW66" s="141"/>
      <c r="QHX66" s="141"/>
      <c r="QHY66" s="141"/>
      <c r="QHZ66" s="141"/>
      <c r="QIA66" s="141"/>
      <c r="QIB66" s="141"/>
      <c r="QIC66" s="141"/>
      <c r="QID66" s="141"/>
      <c r="QIE66" s="141"/>
      <c r="QIF66" s="141"/>
      <c r="QIG66" s="141"/>
      <c r="QIH66" s="141"/>
      <c r="QII66" s="141"/>
      <c r="QIJ66" s="141"/>
      <c r="QIK66" s="141"/>
      <c r="QIL66" s="141"/>
      <c r="QIM66" s="141"/>
      <c r="QIN66" s="141"/>
      <c r="QIO66" s="141"/>
      <c r="QIP66" s="141"/>
      <c r="QIQ66" s="141"/>
      <c r="QIR66" s="141"/>
      <c r="QIS66" s="141"/>
      <c r="QIT66" s="141"/>
      <c r="QIU66" s="141"/>
      <c r="QIV66" s="141"/>
      <c r="QIW66" s="141"/>
      <c r="QIX66" s="141"/>
      <c r="QIY66" s="141"/>
      <c r="QIZ66" s="141"/>
      <c r="QJA66" s="141"/>
      <c r="QJB66" s="141"/>
      <c r="QJC66" s="141"/>
      <c r="QJD66" s="141"/>
      <c r="QJE66" s="141"/>
      <c r="QJF66" s="141"/>
      <c r="QJG66" s="141"/>
      <c r="QJH66" s="141"/>
      <c r="QJI66" s="141"/>
      <c r="QJJ66" s="141"/>
      <c r="QJK66" s="141"/>
      <c r="QJL66" s="141"/>
      <c r="QJM66" s="141"/>
      <c r="QJN66" s="141"/>
      <c r="QJO66" s="141"/>
      <c r="QJP66" s="141"/>
      <c r="QJQ66" s="141"/>
      <c r="QJR66" s="141"/>
      <c r="QJS66" s="141"/>
      <c r="QJT66" s="141"/>
      <c r="QJU66" s="141"/>
      <c r="QJV66" s="141"/>
      <c r="QJW66" s="141"/>
      <c r="QJX66" s="141"/>
      <c r="QJY66" s="141"/>
      <c r="QJZ66" s="141"/>
      <c r="QKA66" s="141"/>
      <c r="QKB66" s="141"/>
      <c r="QKC66" s="141"/>
      <c r="QKD66" s="141"/>
      <c r="QKE66" s="141"/>
      <c r="QKF66" s="141"/>
      <c r="QKG66" s="141"/>
      <c r="QKH66" s="141"/>
      <c r="QKI66" s="141"/>
      <c r="QKJ66" s="141"/>
      <c r="QKK66" s="141"/>
      <c r="QKL66" s="141"/>
      <c r="QKM66" s="141"/>
      <c r="QKN66" s="141"/>
      <c r="QKO66" s="141"/>
      <c r="QKP66" s="141"/>
      <c r="QKQ66" s="141"/>
      <c r="QKR66" s="141"/>
      <c r="QKS66" s="141"/>
      <c r="QKT66" s="141"/>
      <c r="QKU66" s="141"/>
      <c r="QKV66" s="141"/>
      <c r="QKW66" s="141"/>
      <c r="QKX66" s="141"/>
      <c r="QKY66" s="141"/>
      <c r="QKZ66" s="141"/>
      <c r="QLA66" s="141"/>
      <c r="QLB66" s="141"/>
      <c r="QLC66" s="141"/>
      <c r="QLD66" s="141"/>
      <c r="QLE66" s="141"/>
      <c r="QLF66" s="141"/>
      <c r="QLG66" s="141"/>
      <c r="QLH66" s="141"/>
      <c r="QLI66" s="141"/>
      <c r="QLJ66" s="141"/>
      <c r="QLK66" s="141"/>
      <c r="QLL66" s="141"/>
      <c r="QLM66" s="141"/>
      <c r="QLN66" s="141"/>
      <c r="QLO66" s="141"/>
      <c r="QLP66" s="141"/>
      <c r="QLQ66" s="141"/>
      <c r="QLR66" s="141"/>
      <c r="QLS66" s="141"/>
      <c r="QLT66" s="141"/>
      <c r="QLU66" s="141"/>
      <c r="QLV66" s="141"/>
      <c r="QLW66" s="141"/>
      <c r="QLX66" s="141"/>
      <c r="QLY66" s="141"/>
      <c r="QLZ66" s="141"/>
      <c r="QMA66" s="141"/>
      <c r="QMB66" s="141"/>
      <c r="QMC66" s="141"/>
      <c r="QMD66" s="141"/>
      <c r="QME66" s="141"/>
      <c r="QMF66" s="141"/>
      <c r="QMG66" s="141"/>
      <c r="QMH66" s="141"/>
      <c r="QMI66" s="141"/>
      <c r="QMJ66" s="141"/>
      <c r="QMK66" s="141"/>
      <c r="QML66" s="141"/>
      <c r="QMM66" s="141"/>
      <c r="QMN66" s="141"/>
      <c r="QMO66" s="141"/>
      <c r="QMP66" s="141"/>
      <c r="QMQ66" s="141"/>
      <c r="QMR66" s="141"/>
      <c r="QMS66" s="141"/>
      <c r="QMT66" s="141"/>
      <c r="QMU66" s="141"/>
      <c r="QMV66" s="141"/>
      <c r="QMW66" s="141"/>
      <c r="QMX66" s="141"/>
      <c r="QMY66" s="141"/>
      <c r="QMZ66" s="141"/>
      <c r="QNA66" s="141"/>
      <c r="QNB66" s="141"/>
      <c r="QNC66" s="141"/>
      <c r="QND66" s="141"/>
      <c r="QNE66" s="141"/>
      <c r="QNF66" s="141"/>
      <c r="QNG66" s="141"/>
      <c r="QNH66" s="141"/>
      <c r="QNI66" s="141"/>
      <c r="QNJ66" s="141"/>
      <c r="QNK66" s="141"/>
      <c r="QNL66" s="141"/>
      <c r="QNM66" s="141"/>
      <c r="QNN66" s="141"/>
      <c r="QNO66" s="141"/>
      <c r="QNP66" s="141"/>
      <c r="QNQ66" s="141"/>
      <c r="QNR66" s="141"/>
      <c r="QNS66" s="141"/>
      <c r="QNT66" s="141"/>
      <c r="QNU66" s="141"/>
      <c r="QNV66" s="141"/>
      <c r="QNW66" s="141"/>
      <c r="QNX66" s="141"/>
      <c r="QNY66" s="141"/>
      <c r="QNZ66" s="141"/>
      <c r="QOA66" s="141"/>
      <c r="QOB66" s="141"/>
      <c r="QOC66" s="141"/>
      <c r="QOD66" s="141"/>
      <c r="QOE66" s="141"/>
      <c r="QOF66" s="141"/>
      <c r="QOG66" s="141"/>
      <c r="QOH66" s="141"/>
      <c r="QOI66" s="141"/>
      <c r="QOJ66" s="141"/>
      <c r="QOK66" s="141"/>
      <c r="QOL66" s="141"/>
      <c r="QOM66" s="141"/>
      <c r="QON66" s="141"/>
      <c r="QOO66" s="141"/>
      <c r="QOP66" s="141"/>
      <c r="QOQ66" s="141"/>
      <c r="QOR66" s="141"/>
      <c r="QOS66" s="141"/>
      <c r="QOT66" s="141"/>
      <c r="QOU66" s="141"/>
      <c r="QOV66" s="141"/>
      <c r="QOW66" s="141"/>
      <c r="QOX66" s="141"/>
      <c r="QOY66" s="141"/>
      <c r="QOZ66" s="141"/>
      <c r="QPA66" s="141"/>
      <c r="QPB66" s="141"/>
      <c r="QPC66" s="141"/>
      <c r="QPD66" s="141"/>
      <c r="QPE66" s="141"/>
      <c r="QPF66" s="141"/>
      <c r="QPG66" s="141"/>
      <c r="QPH66" s="141"/>
      <c r="QPI66" s="141"/>
      <c r="QPJ66" s="141"/>
      <c r="QPK66" s="141"/>
      <c r="QPL66" s="141"/>
      <c r="QPM66" s="141"/>
      <c r="QPN66" s="141"/>
      <c r="QPO66" s="141"/>
      <c r="QPP66" s="141"/>
      <c r="QPQ66" s="141"/>
      <c r="QPR66" s="141"/>
      <c r="QPS66" s="141"/>
      <c r="QPT66" s="141"/>
      <c r="QPU66" s="141"/>
      <c r="QPV66" s="141"/>
      <c r="QPW66" s="141"/>
      <c r="QPX66" s="141"/>
      <c r="QPY66" s="141"/>
      <c r="QPZ66" s="141"/>
      <c r="QQA66" s="141"/>
      <c r="QQB66" s="141"/>
      <c r="QQC66" s="141"/>
      <c r="QQD66" s="141"/>
      <c r="QQE66" s="141"/>
      <c r="QQF66" s="141"/>
      <c r="QQG66" s="141"/>
      <c r="QQH66" s="141"/>
      <c r="QQI66" s="141"/>
      <c r="QQJ66" s="141"/>
      <c r="QQK66" s="141"/>
      <c r="QQL66" s="141"/>
      <c r="QQM66" s="141"/>
      <c r="QQN66" s="141"/>
      <c r="QQO66" s="141"/>
      <c r="QQP66" s="141"/>
      <c r="QQQ66" s="141"/>
      <c r="QQR66" s="141"/>
      <c r="QQS66" s="141"/>
      <c r="QQT66" s="141"/>
      <c r="QQU66" s="141"/>
      <c r="QQV66" s="141"/>
      <c r="QQW66" s="141"/>
      <c r="QQX66" s="141"/>
      <c r="QQY66" s="141"/>
      <c r="QQZ66" s="141"/>
      <c r="QRA66" s="141"/>
      <c r="QRB66" s="141"/>
      <c r="QRC66" s="141"/>
      <c r="QRD66" s="141"/>
      <c r="QRE66" s="141"/>
      <c r="QRF66" s="141"/>
      <c r="QRG66" s="141"/>
      <c r="QRH66" s="141"/>
      <c r="QRI66" s="141"/>
      <c r="QRJ66" s="141"/>
      <c r="QRK66" s="141"/>
      <c r="QRL66" s="141"/>
      <c r="QRM66" s="141"/>
      <c r="QRN66" s="141"/>
      <c r="QRO66" s="141"/>
      <c r="QRP66" s="141"/>
      <c r="QRQ66" s="141"/>
      <c r="QRR66" s="141"/>
      <c r="QRS66" s="141"/>
      <c r="QRT66" s="141"/>
      <c r="QRU66" s="141"/>
      <c r="QRV66" s="141"/>
      <c r="QRW66" s="141"/>
      <c r="QRX66" s="141"/>
      <c r="QRY66" s="141"/>
      <c r="QRZ66" s="141"/>
      <c r="QSA66" s="141"/>
      <c r="QSB66" s="141"/>
      <c r="QSC66" s="141"/>
      <c r="QSD66" s="141"/>
      <c r="QSE66" s="141"/>
      <c r="QSF66" s="141"/>
      <c r="QSG66" s="141"/>
      <c r="QSH66" s="141"/>
      <c r="QSI66" s="141"/>
      <c r="QSJ66" s="141"/>
      <c r="QSK66" s="141"/>
      <c r="QSL66" s="141"/>
      <c r="QSM66" s="141"/>
      <c r="QSN66" s="141"/>
      <c r="QSO66" s="141"/>
      <c r="QSP66" s="141"/>
      <c r="QSQ66" s="141"/>
      <c r="QSR66" s="141"/>
      <c r="QSS66" s="141"/>
      <c r="QST66" s="141"/>
      <c r="QSU66" s="141"/>
      <c r="QSV66" s="141"/>
      <c r="QSW66" s="141"/>
      <c r="QSX66" s="141"/>
      <c r="QSY66" s="141"/>
      <c r="QSZ66" s="141"/>
      <c r="QTA66" s="141"/>
      <c r="QTB66" s="141"/>
      <c r="QTC66" s="141"/>
      <c r="QTD66" s="141"/>
      <c r="QTE66" s="141"/>
      <c r="QTF66" s="141"/>
      <c r="QTG66" s="141"/>
      <c r="QTH66" s="141"/>
      <c r="QTI66" s="141"/>
      <c r="QTJ66" s="141"/>
      <c r="QTK66" s="141"/>
      <c r="QTL66" s="141"/>
      <c r="QTM66" s="141"/>
      <c r="QTN66" s="141"/>
      <c r="QTO66" s="141"/>
      <c r="QTP66" s="141"/>
      <c r="QTQ66" s="141"/>
      <c r="QTR66" s="141"/>
      <c r="QTS66" s="141"/>
      <c r="QTT66" s="141"/>
      <c r="QTU66" s="141"/>
      <c r="QTV66" s="141"/>
      <c r="QTW66" s="141"/>
      <c r="QTX66" s="141"/>
      <c r="QTY66" s="141"/>
      <c r="QTZ66" s="141"/>
      <c r="QUA66" s="141"/>
      <c r="QUB66" s="141"/>
      <c r="QUC66" s="141"/>
      <c r="QUD66" s="141"/>
      <c r="QUE66" s="141"/>
      <c r="QUF66" s="141"/>
      <c r="QUG66" s="141"/>
      <c r="QUH66" s="141"/>
      <c r="QUI66" s="141"/>
      <c r="QUJ66" s="141"/>
      <c r="QUK66" s="141"/>
      <c r="QUL66" s="141"/>
      <c r="QUM66" s="141"/>
      <c r="QUN66" s="141"/>
      <c r="QUO66" s="141"/>
      <c r="QUP66" s="141"/>
      <c r="QUQ66" s="141"/>
      <c r="QUR66" s="141"/>
      <c r="QUS66" s="141"/>
      <c r="QUT66" s="141"/>
      <c r="QUU66" s="141"/>
      <c r="QUV66" s="141"/>
      <c r="QUW66" s="141"/>
      <c r="QUX66" s="141"/>
      <c r="QUY66" s="141"/>
      <c r="QUZ66" s="141"/>
      <c r="QVA66" s="141"/>
      <c r="QVB66" s="141"/>
      <c r="QVC66" s="141"/>
      <c r="QVD66" s="141"/>
      <c r="QVE66" s="141"/>
      <c r="QVF66" s="141"/>
      <c r="QVG66" s="141"/>
      <c r="QVH66" s="141"/>
      <c r="QVI66" s="141"/>
      <c r="QVJ66" s="141"/>
      <c r="QVK66" s="141"/>
      <c r="QVL66" s="141"/>
      <c r="QVM66" s="141"/>
      <c r="QVN66" s="141"/>
      <c r="QVO66" s="141"/>
      <c r="QVP66" s="141"/>
      <c r="QVQ66" s="141"/>
      <c r="QVR66" s="141"/>
      <c r="QVS66" s="141"/>
      <c r="QVT66" s="141"/>
      <c r="QVU66" s="141"/>
      <c r="QVV66" s="141"/>
      <c r="QVW66" s="141"/>
      <c r="QVX66" s="141"/>
      <c r="QVY66" s="141"/>
      <c r="QVZ66" s="141"/>
      <c r="QWA66" s="141"/>
      <c r="QWB66" s="141"/>
      <c r="QWC66" s="141"/>
      <c r="QWD66" s="141"/>
      <c r="QWE66" s="141"/>
      <c r="QWF66" s="141"/>
      <c r="QWG66" s="141"/>
      <c r="QWH66" s="141"/>
      <c r="QWI66" s="141"/>
      <c r="QWJ66" s="141"/>
      <c r="QWK66" s="141"/>
      <c r="QWL66" s="141"/>
      <c r="QWM66" s="141"/>
      <c r="QWN66" s="141"/>
      <c r="QWO66" s="141"/>
      <c r="QWP66" s="141"/>
      <c r="QWQ66" s="141"/>
      <c r="QWR66" s="141"/>
      <c r="QWS66" s="141"/>
      <c r="QWT66" s="141"/>
      <c r="QWU66" s="141"/>
      <c r="QWV66" s="141"/>
      <c r="QWW66" s="141"/>
      <c r="QWX66" s="141"/>
      <c r="QWY66" s="141"/>
      <c r="QWZ66" s="141"/>
      <c r="QXA66" s="141"/>
      <c r="QXB66" s="141"/>
      <c r="QXC66" s="141"/>
      <c r="QXD66" s="141"/>
      <c r="QXE66" s="141"/>
      <c r="QXF66" s="141"/>
      <c r="QXG66" s="141"/>
      <c r="QXH66" s="141"/>
      <c r="QXI66" s="141"/>
      <c r="QXJ66" s="141"/>
      <c r="QXK66" s="141"/>
      <c r="QXL66" s="141"/>
      <c r="QXM66" s="141"/>
      <c r="QXN66" s="141"/>
      <c r="QXO66" s="141"/>
      <c r="QXP66" s="141"/>
      <c r="QXQ66" s="141"/>
      <c r="QXR66" s="141"/>
      <c r="QXS66" s="141"/>
      <c r="QXT66" s="141"/>
      <c r="QXU66" s="141"/>
      <c r="QXV66" s="141"/>
      <c r="QXW66" s="141"/>
      <c r="QXX66" s="141"/>
      <c r="QXY66" s="141"/>
      <c r="QXZ66" s="141"/>
      <c r="QYA66" s="141"/>
      <c r="QYB66" s="141"/>
      <c r="QYC66" s="141"/>
      <c r="QYD66" s="141"/>
      <c r="QYE66" s="141"/>
      <c r="QYF66" s="141"/>
      <c r="QYG66" s="141"/>
      <c r="QYH66" s="141"/>
      <c r="QYI66" s="141"/>
      <c r="QYJ66" s="141"/>
      <c r="QYK66" s="141"/>
      <c r="QYL66" s="141"/>
      <c r="QYM66" s="141"/>
      <c r="QYN66" s="141"/>
      <c r="QYO66" s="141"/>
      <c r="QYP66" s="141"/>
      <c r="QYQ66" s="141"/>
      <c r="QYR66" s="141"/>
      <c r="QYS66" s="141"/>
      <c r="QYT66" s="141"/>
      <c r="QYU66" s="141"/>
      <c r="QYV66" s="141"/>
      <c r="QYW66" s="141"/>
      <c r="QYX66" s="141"/>
      <c r="QYY66" s="141"/>
      <c r="QYZ66" s="141"/>
      <c r="QZA66" s="141"/>
      <c r="QZB66" s="141"/>
      <c r="QZC66" s="141"/>
      <c r="QZD66" s="141"/>
      <c r="QZE66" s="141"/>
      <c r="QZF66" s="141"/>
      <c r="QZG66" s="141"/>
      <c r="QZH66" s="141"/>
      <c r="QZI66" s="141"/>
      <c r="QZJ66" s="141"/>
      <c r="QZK66" s="141"/>
      <c r="QZL66" s="141"/>
      <c r="QZM66" s="141"/>
      <c r="QZN66" s="141"/>
      <c r="QZO66" s="141"/>
      <c r="QZP66" s="141"/>
      <c r="QZQ66" s="141"/>
      <c r="QZR66" s="141"/>
      <c r="QZS66" s="141"/>
      <c r="QZT66" s="141"/>
      <c r="QZU66" s="141"/>
      <c r="QZV66" s="141"/>
      <c r="QZW66" s="141"/>
      <c r="QZX66" s="141"/>
      <c r="QZY66" s="141"/>
      <c r="QZZ66" s="141"/>
      <c r="RAA66" s="141"/>
      <c r="RAB66" s="141"/>
      <c r="RAC66" s="141"/>
      <c r="RAD66" s="141"/>
      <c r="RAE66" s="141"/>
      <c r="RAF66" s="141"/>
      <c r="RAG66" s="141"/>
      <c r="RAH66" s="141"/>
      <c r="RAI66" s="141"/>
      <c r="RAJ66" s="141"/>
      <c r="RAK66" s="141"/>
      <c r="RAL66" s="141"/>
      <c r="RAM66" s="141"/>
      <c r="RAN66" s="141"/>
      <c r="RAO66" s="141"/>
      <c r="RAP66" s="141"/>
      <c r="RAQ66" s="141"/>
      <c r="RAR66" s="141"/>
      <c r="RAS66" s="141"/>
      <c r="RAT66" s="141"/>
      <c r="RAU66" s="141"/>
      <c r="RAV66" s="141"/>
      <c r="RAW66" s="141"/>
      <c r="RAX66" s="141"/>
      <c r="RAY66" s="141"/>
      <c r="RAZ66" s="141"/>
      <c r="RBA66" s="141"/>
      <c r="RBB66" s="141"/>
      <c r="RBC66" s="141"/>
      <c r="RBD66" s="141"/>
      <c r="RBE66" s="141"/>
      <c r="RBF66" s="141"/>
      <c r="RBG66" s="141"/>
      <c r="RBH66" s="141"/>
      <c r="RBI66" s="141"/>
      <c r="RBJ66" s="141"/>
      <c r="RBK66" s="141"/>
      <c r="RBL66" s="141"/>
      <c r="RBM66" s="141"/>
      <c r="RBN66" s="141"/>
      <c r="RBO66" s="141"/>
      <c r="RBP66" s="141"/>
      <c r="RBQ66" s="141"/>
      <c r="RBR66" s="141"/>
      <c r="RBS66" s="141"/>
      <c r="RBT66" s="141"/>
      <c r="RBU66" s="141"/>
      <c r="RBV66" s="141"/>
      <c r="RBW66" s="141"/>
      <c r="RBX66" s="141"/>
      <c r="RBY66" s="141"/>
      <c r="RBZ66" s="141"/>
      <c r="RCA66" s="141"/>
      <c r="RCB66" s="141"/>
      <c r="RCC66" s="141"/>
      <c r="RCD66" s="141"/>
      <c r="RCE66" s="141"/>
      <c r="RCF66" s="141"/>
      <c r="RCG66" s="141"/>
      <c r="RCH66" s="141"/>
      <c r="RCI66" s="141"/>
      <c r="RCJ66" s="141"/>
      <c r="RCK66" s="141"/>
      <c r="RCL66" s="141"/>
      <c r="RCM66" s="141"/>
      <c r="RCN66" s="141"/>
      <c r="RCO66" s="141"/>
      <c r="RCP66" s="141"/>
      <c r="RCQ66" s="141"/>
      <c r="RCR66" s="141"/>
      <c r="RCS66" s="141"/>
      <c r="RCT66" s="141"/>
      <c r="RCU66" s="141"/>
      <c r="RCV66" s="141"/>
      <c r="RCW66" s="141"/>
      <c r="RCX66" s="141"/>
      <c r="RCY66" s="141"/>
      <c r="RCZ66" s="141"/>
      <c r="RDA66" s="141"/>
      <c r="RDB66" s="141"/>
      <c r="RDC66" s="141"/>
      <c r="RDD66" s="141"/>
      <c r="RDE66" s="141"/>
      <c r="RDF66" s="141"/>
      <c r="RDG66" s="141"/>
      <c r="RDH66" s="141"/>
      <c r="RDI66" s="141"/>
      <c r="RDJ66" s="141"/>
      <c r="RDK66" s="141"/>
      <c r="RDL66" s="141"/>
      <c r="RDM66" s="141"/>
      <c r="RDN66" s="141"/>
      <c r="RDO66" s="141"/>
      <c r="RDP66" s="141"/>
      <c r="RDQ66" s="141"/>
      <c r="RDR66" s="141"/>
      <c r="RDS66" s="141"/>
      <c r="RDT66" s="141"/>
      <c r="RDU66" s="141"/>
      <c r="RDV66" s="141"/>
      <c r="RDW66" s="141"/>
      <c r="RDX66" s="141"/>
      <c r="RDY66" s="141"/>
      <c r="RDZ66" s="141"/>
      <c r="REA66" s="141"/>
      <c r="REB66" s="141"/>
      <c r="REC66" s="141"/>
      <c r="RED66" s="141"/>
      <c r="REE66" s="141"/>
      <c r="REF66" s="141"/>
      <c r="REG66" s="141"/>
      <c r="REH66" s="141"/>
      <c r="REI66" s="141"/>
      <c r="REJ66" s="141"/>
      <c r="REK66" s="141"/>
      <c r="REL66" s="141"/>
      <c r="REM66" s="141"/>
      <c r="REN66" s="141"/>
      <c r="REO66" s="141"/>
      <c r="REP66" s="141"/>
      <c r="REQ66" s="141"/>
      <c r="RER66" s="141"/>
      <c r="RES66" s="141"/>
      <c r="RET66" s="141"/>
      <c r="REU66" s="141"/>
      <c r="REV66" s="141"/>
      <c r="REW66" s="141"/>
      <c r="REX66" s="141"/>
      <c r="REY66" s="141"/>
      <c r="REZ66" s="141"/>
      <c r="RFA66" s="141"/>
      <c r="RFB66" s="141"/>
      <c r="RFC66" s="141"/>
      <c r="RFD66" s="141"/>
      <c r="RFE66" s="141"/>
      <c r="RFF66" s="141"/>
      <c r="RFG66" s="141"/>
      <c r="RFH66" s="141"/>
      <c r="RFI66" s="141"/>
      <c r="RFJ66" s="141"/>
      <c r="RFK66" s="141"/>
      <c r="RFL66" s="141"/>
      <c r="RFM66" s="141"/>
      <c r="RFN66" s="141"/>
      <c r="RFO66" s="141"/>
      <c r="RFP66" s="141"/>
      <c r="RFQ66" s="141"/>
      <c r="RFR66" s="141"/>
      <c r="RFS66" s="141"/>
      <c r="RFT66" s="141"/>
      <c r="RFU66" s="141"/>
      <c r="RFV66" s="141"/>
      <c r="RFW66" s="141"/>
      <c r="RFX66" s="141"/>
      <c r="RFY66" s="141"/>
      <c r="RFZ66" s="141"/>
      <c r="RGA66" s="141"/>
      <c r="RGB66" s="141"/>
      <c r="RGC66" s="141"/>
      <c r="RGD66" s="141"/>
      <c r="RGE66" s="141"/>
      <c r="RGF66" s="141"/>
      <c r="RGG66" s="141"/>
      <c r="RGH66" s="141"/>
      <c r="RGI66" s="141"/>
      <c r="RGJ66" s="141"/>
      <c r="RGK66" s="141"/>
      <c r="RGL66" s="141"/>
      <c r="RGM66" s="141"/>
      <c r="RGN66" s="141"/>
      <c r="RGO66" s="141"/>
      <c r="RGP66" s="141"/>
      <c r="RGQ66" s="141"/>
      <c r="RGR66" s="141"/>
      <c r="RGS66" s="141"/>
      <c r="RGT66" s="141"/>
      <c r="RGU66" s="141"/>
      <c r="RGV66" s="141"/>
      <c r="RGW66" s="141"/>
      <c r="RGX66" s="141"/>
      <c r="RGY66" s="141"/>
      <c r="RGZ66" s="141"/>
      <c r="RHA66" s="141"/>
      <c r="RHB66" s="141"/>
      <c r="RHC66" s="141"/>
      <c r="RHD66" s="141"/>
      <c r="RHE66" s="141"/>
      <c r="RHF66" s="141"/>
      <c r="RHG66" s="141"/>
      <c r="RHH66" s="141"/>
      <c r="RHI66" s="141"/>
      <c r="RHJ66" s="141"/>
      <c r="RHK66" s="141"/>
      <c r="RHL66" s="141"/>
      <c r="RHM66" s="141"/>
      <c r="RHN66" s="141"/>
      <c r="RHO66" s="141"/>
      <c r="RHP66" s="141"/>
      <c r="RHQ66" s="141"/>
      <c r="RHR66" s="141"/>
      <c r="RHS66" s="141"/>
      <c r="RHT66" s="141"/>
      <c r="RHU66" s="141"/>
      <c r="RHV66" s="141"/>
      <c r="RHW66" s="141"/>
      <c r="RHX66" s="141"/>
      <c r="RHY66" s="141"/>
      <c r="RHZ66" s="141"/>
      <c r="RIA66" s="141"/>
      <c r="RIB66" s="141"/>
      <c r="RIC66" s="141"/>
      <c r="RID66" s="141"/>
      <c r="RIE66" s="141"/>
      <c r="RIF66" s="141"/>
      <c r="RIG66" s="141"/>
      <c r="RIH66" s="141"/>
      <c r="RII66" s="141"/>
      <c r="RIJ66" s="141"/>
      <c r="RIK66" s="141"/>
      <c r="RIL66" s="141"/>
      <c r="RIM66" s="141"/>
      <c r="RIN66" s="141"/>
      <c r="RIO66" s="141"/>
      <c r="RIP66" s="141"/>
      <c r="RIQ66" s="141"/>
      <c r="RIR66" s="141"/>
      <c r="RIS66" s="141"/>
      <c r="RIT66" s="141"/>
      <c r="RIU66" s="141"/>
      <c r="RIV66" s="141"/>
      <c r="RIW66" s="141"/>
      <c r="RIX66" s="141"/>
      <c r="RIY66" s="141"/>
      <c r="RIZ66" s="141"/>
      <c r="RJA66" s="141"/>
      <c r="RJB66" s="141"/>
      <c r="RJC66" s="141"/>
      <c r="RJD66" s="141"/>
      <c r="RJE66" s="141"/>
      <c r="RJF66" s="141"/>
      <c r="RJG66" s="141"/>
      <c r="RJH66" s="141"/>
      <c r="RJI66" s="141"/>
      <c r="RJJ66" s="141"/>
      <c r="RJK66" s="141"/>
      <c r="RJL66" s="141"/>
      <c r="RJM66" s="141"/>
      <c r="RJN66" s="141"/>
      <c r="RJO66" s="141"/>
      <c r="RJP66" s="141"/>
      <c r="RJQ66" s="141"/>
      <c r="RJR66" s="141"/>
      <c r="RJS66" s="141"/>
      <c r="RJT66" s="141"/>
      <c r="RJU66" s="141"/>
      <c r="RJV66" s="141"/>
      <c r="RJW66" s="141"/>
      <c r="RJX66" s="141"/>
      <c r="RJY66" s="141"/>
      <c r="RJZ66" s="141"/>
      <c r="RKA66" s="141"/>
      <c r="RKB66" s="141"/>
      <c r="RKC66" s="141"/>
      <c r="RKD66" s="141"/>
      <c r="RKE66" s="141"/>
      <c r="RKF66" s="141"/>
      <c r="RKG66" s="141"/>
      <c r="RKH66" s="141"/>
      <c r="RKI66" s="141"/>
      <c r="RKJ66" s="141"/>
      <c r="RKK66" s="141"/>
      <c r="RKL66" s="141"/>
      <c r="RKM66" s="141"/>
      <c r="RKN66" s="141"/>
      <c r="RKO66" s="141"/>
      <c r="RKP66" s="141"/>
      <c r="RKQ66" s="141"/>
      <c r="RKR66" s="141"/>
      <c r="RKS66" s="141"/>
      <c r="RKT66" s="141"/>
      <c r="RKU66" s="141"/>
      <c r="RKV66" s="141"/>
      <c r="RKW66" s="141"/>
      <c r="RKX66" s="141"/>
      <c r="RKY66" s="141"/>
      <c r="RKZ66" s="141"/>
      <c r="RLA66" s="141"/>
      <c r="RLB66" s="141"/>
      <c r="RLC66" s="141"/>
      <c r="RLD66" s="141"/>
      <c r="RLE66" s="141"/>
      <c r="RLF66" s="141"/>
      <c r="RLG66" s="141"/>
      <c r="RLH66" s="141"/>
      <c r="RLI66" s="141"/>
      <c r="RLJ66" s="141"/>
      <c r="RLK66" s="141"/>
      <c r="RLL66" s="141"/>
      <c r="RLM66" s="141"/>
      <c r="RLN66" s="141"/>
      <c r="RLO66" s="141"/>
      <c r="RLP66" s="141"/>
      <c r="RLQ66" s="141"/>
      <c r="RLR66" s="141"/>
      <c r="RLS66" s="141"/>
      <c r="RLT66" s="141"/>
      <c r="RLU66" s="141"/>
      <c r="RLV66" s="141"/>
      <c r="RLW66" s="141"/>
      <c r="RLX66" s="141"/>
      <c r="RLY66" s="141"/>
      <c r="RLZ66" s="141"/>
      <c r="RMA66" s="141"/>
      <c r="RMB66" s="141"/>
      <c r="RMC66" s="141"/>
      <c r="RMD66" s="141"/>
      <c r="RME66" s="141"/>
      <c r="RMF66" s="141"/>
      <c r="RMG66" s="141"/>
      <c r="RMH66" s="141"/>
      <c r="RMI66" s="141"/>
      <c r="RMJ66" s="141"/>
      <c r="RMK66" s="141"/>
      <c r="RML66" s="141"/>
      <c r="RMM66" s="141"/>
      <c r="RMN66" s="141"/>
      <c r="RMO66" s="141"/>
      <c r="RMP66" s="141"/>
      <c r="RMQ66" s="141"/>
      <c r="RMR66" s="141"/>
      <c r="RMS66" s="141"/>
      <c r="RMT66" s="141"/>
      <c r="RMU66" s="141"/>
      <c r="RMV66" s="141"/>
      <c r="RMW66" s="141"/>
      <c r="RMX66" s="141"/>
      <c r="RMY66" s="141"/>
      <c r="RMZ66" s="141"/>
      <c r="RNA66" s="141"/>
      <c r="RNB66" s="141"/>
      <c r="RNC66" s="141"/>
      <c r="RND66" s="141"/>
      <c r="RNE66" s="141"/>
      <c r="RNF66" s="141"/>
      <c r="RNG66" s="141"/>
      <c r="RNH66" s="141"/>
      <c r="RNI66" s="141"/>
      <c r="RNJ66" s="141"/>
      <c r="RNK66" s="141"/>
      <c r="RNL66" s="141"/>
      <c r="RNM66" s="141"/>
      <c r="RNN66" s="141"/>
      <c r="RNO66" s="141"/>
      <c r="RNP66" s="141"/>
      <c r="RNQ66" s="141"/>
      <c r="RNR66" s="141"/>
      <c r="RNS66" s="141"/>
      <c r="RNT66" s="141"/>
      <c r="RNU66" s="141"/>
      <c r="RNV66" s="141"/>
      <c r="RNW66" s="141"/>
      <c r="RNX66" s="141"/>
      <c r="RNY66" s="141"/>
      <c r="RNZ66" s="141"/>
      <c r="ROA66" s="141"/>
      <c r="ROB66" s="141"/>
      <c r="ROC66" s="141"/>
      <c r="ROD66" s="141"/>
      <c r="ROE66" s="141"/>
      <c r="ROF66" s="141"/>
      <c r="ROG66" s="141"/>
      <c r="ROH66" s="141"/>
      <c r="ROI66" s="141"/>
      <c r="ROJ66" s="141"/>
      <c r="ROK66" s="141"/>
      <c r="ROL66" s="141"/>
      <c r="ROM66" s="141"/>
      <c r="RON66" s="141"/>
      <c r="ROO66" s="141"/>
      <c r="ROP66" s="141"/>
      <c r="ROQ66" s="141"/>
      <c r="ROR66" s="141"/>
      <c r="ROS66" s="141"/>
      <c r="ROT66" s="141"/>
      <c r="ROU66" s="141"/>
      <c r="ROV66" s="141"/>
      <c r="ROW66" s="141"/>
      <c r="ROX66" s="141"/>
      <c r="ROY66" s="141"/>
      <c r="ROZ66" s="141"/>
      <c r="RPA66" s="141"/>
      <c r="RPB66" s="141"/>
      <c r="RPC66" s="141"/>
      <c r="RPD66" s="141"/>
      <c r="RPE66" s="141"/>
      <c r="RPF66" s="141"/>
      <c r="RPG66" s="141"/>
      <c r="RPH66" s="141"/>
      <c r="RPI66" s="141"/>
      <c r="RPJ66" s="141"/>
      <c r="RPK66" s="141"/>
      <c r="RPL66" s="141"/>
      <c r="RPM66" s="141"/>
      <c r="RPN66" s="141"/>
      <c r="RPO66" s="141"/>
      <c r="RPP66" s="141"/>
      <c r="RPQ66" s="141"/>
      <c r="RPR66" s="141"/>
      <c r="RPS66" s="141"/>
      <c r="RPT66" s="141"/>
      <c r="RPU66" s="141"/>
      <c r="RPV66" s="141"/>
      <c r="RPW66" s="141"/>
      <c r="RPX66" s="141"/>
      <c r="RPY66" s="141"/>
      <c r="RPZ66" s="141"/>
      <c r="RQA66" s="141"/>
      <c r="RQB66" s="141"/>
      <c r="RQC66" s="141"/>
      <c r="RQD66" s="141"/>
      <c r="RQE66" s="141"/>
      <c r="RQF66" s="141"/>
      <c r="RQG66" s="141"/>
      <c r="RQH66" s="141"/>
      <c r="RQI66" s="141"/>
      <c r="RQJ66" s="141"/>
      <c r="RQK66" s="141"/>
      <c r="RQL66" s="141"/>
      <c r="RQM66" s="141"/>
      <c r="RQN66" s="141"/>
      <c r="RQO66" s="141"/>
      <c r="RQP66" s="141"/>
      <c r="RQQ66" s="141"/>
      <c r="RQR66" s="141"/>
      <c r="RQS66" s="141"/>
      <c r="RQT66" s="141"/>
      <c r="RQU66" s="141"/>
      <c r="RQV66" s="141"/>
      <c r="RQW66" s="141"/>
      <c r="RQX66" s="141"/>
      <c r="RQY66" s="141"/>
      <c r="RQZ66" s="141"/>
      <c r="RRA66" s="141"/>
      <c r="RRB66" s="141"/>
      <c r="RRC66" s="141"/>
      <c r="RRD66" s="141"/>
      <c r="RRE66" s="141"/>
      <c r="RRF66" s="141"/>
      <c r="RRG66" s="141"/>
      <c r="RRH66" s="141"/>
      <c r="RRI66" s="141"/>
      <c r="RRJ66" s="141"/>
      <c r="RRK66" s="141"/>
      <c r="RRL66" s="141"/>
      <c r="RRM66" s="141"/>
      <c r="RRN66" s="141"/>
      <c r="RRO66" s="141"/>
      <c r="RRP66" s="141"/>
      <c r="RRQ66" s="141"/>
      <c r="RRR66" s="141"/>
      <c r="RRS66" s="141"/>
      <c r="RRT66" s="141"/>
      <c r="RRU66" s="141"/>
      <c r="RRV66" s="141"/>
      <c r="RRW66" s="141"/>
      <c r="RRX66" s="141"/>
      <c r="RRY66" s="141"/>
      <c r="RRZ66" s="141"/>
      <c r="RSA66" s="141"/>
      <c r="RSB66" s="141"/>
      <c r="RSC66" s="141"/>
      <c r="RSD66" s="141"/>
      <c r="RSE66" s="141"/>
      <c r="RSF66" s="141"/>
      <c r="RSG66" s="141"/>
      <c r="RSH66" s="141"/>
      <c r="RSI66" s="141"/>
      <c r="RSJ66" s="141"/>
      <c r="RSK66" s="141"/>
      <c r="RSL66" s="141"/>
      <c r="RSM66" s="141"/>
      <c r="RSN66" s="141"/>
      <c r="RSO66" s="141"/>
      <c r="RSP66" s="141"/>
      <c r="RSQ66" s="141"/>
      <c r="RSR66" s="141"/>
      <c r="RSS66" s="141"/>
      <c r="RST66" s="141"/>
      <c r="RSU66" s="141"/>
      <c r="RSV66" s="141"/>
      <c r="RSW66" s="141"/>
      <c r="RSX66" s="141"/>
      <c r="RSY66" s="141"/>
      <c r="RSZ66" s="141"/>
      <c r="RTA66" s="141"/>
      <c r="RTB66" s="141"/>
      <c r="RTC66" s="141"/>
      <c r="RTD66" s="141"/>
      <c r="RTE66" s="141"/>
      <c r="RTF66" s="141"/>
      <c r="RTG66" s="141"/>
      <c r="RTH66" s="141"/>
      <c r="RTI66" s="141"/>
      <c r="RTJ66" s="141"/>
      <c r="RTK66" s="141"/>
      <c r="RTL66" s="141"/>
      <c r="RTM66" s="141"/>
      <c r="RTN66" s="141"/>
      <c r="RTO66" s="141"/>
      <c r="RTP66" s="141"/>
      <c r="RTQ66" s="141"/>
      <c r="RTR66" s="141"/>
      <c r="RTS66" s="141"/>
      <c r="RTT66" s="141"/>
      <c r="RTU66" s="141"/>
      <c r="RTV66" s="141"/>
      <c r="RTW66" s="141"/>
      <c r="RTX66" s="141"/>
      <c r="RTY66" s="141"/>
      <c r="RTZ66" s="141"/>
      <c r="RUA66" s="141"/>
      <c r="RUB66" s="141"/>
      <c r="RUC66" s="141"/>
      <c r="RUD66" s="141"/>
      <c r="RUE66" s="141"/>
      <c r="RUF66" s="141"/>
      <c r="RUG66" s="141"/>
      <c r="RUH66" s="141"/>
      <c r="RUI66" s="141"/>
      <c r="RUJ66" s="141"/>
      <c r="RUK66" s="141"/>
      <c r="RUL66" s="141"/>
      <c r="RUM66" s="141"/>
      <c r="RUN66" s="141"/>
      <c r="RUO66" s="141"/>
      <c r="RUP66" s="141"/>
      <c r="RUQ66" s="141"/>
      <c r="RUR66" s="141"/>
      <c r="RUS66" s="141"/>
      <c r="RUT66" s="141"/>
      <c r="RUU66" s="141"/>
      <c r="RUV66" s="141"/>
      <c r="RUW66" s="141"/>
      <c r="RUX66" s="141"/>
      <c r="RUY66" s="141"/>
      <c r="RUZ66" s="141"/>
      <c r="RVA66" s="141"/>
      <c r="RVB66" s="141"/>
      <c r="RVC66" s="141"/>
      <c r="RVD66" s="141"/>
      <c r="RVE66" s="141"/>
      <c r="RVF66" s="141"/>
      <c r="RVG66" s="141"/>
      <c r="RVH66" s="141"/>
      <c r="RVI66" s="141"/>
      <c r="RVJ66" s="141"/>
      <c r="RVK66" s="141"/>
      <c r="RVL66" s="141"/>
      <c r="RVM66" s="141"/>
      <c r="RVN66" s="141"/>
      <c r="RVO66" s="141"/>
      <c r="RVP66" s="141"/>
      <c r="RVQ66" s="141"/>
      <c r="RVR66" s="141"/>
      <c r="RVS66" s="141"/>
      <c r="RVT66" s="141"/>
      <c r="RVU66" s="141"/>
      <c r="RVV66" s="141"/>
      <c r="RVW66" s="141"/>
      <c r="RVX66" s="141"/>
      <c r="RVY66" s="141"/>
      <c r="RVZ66" s="141"/>
      <c r="RWA66" s="141"/>
      <c r="RWB66" s="141"/>
      <c r="RWC66" s="141"/>
      <c r="RWD66" s="141"/>
      <c r="RWE66" s="141"/>
      <c r="RWF66" s="141"/>
      <c r="RWG66" s="141"/>
      <c r="RWH66" s="141"/>
      <c r="RWI66" s="141"/>
      <c r="RWJ66" s="141"/>
      <c r="RWK66" s="141"/>
      <c r="RWL66" s="141"/>
      <c r="RWM66" s="141"/>
      <c r="RWN66" s="141"/>
      <c r="RWO66" s="141"/>
      <c r="RWP66" s="141"/>
      <c r="RWQ66" s="141"/>
      <c r="RWR66" s="141"/>
      <c r="RWS66" s="141"/>
      <c r="RWT66" s="141"/>
      <c r="RWU66" s="141"/>
      <c r="RWV66" s="141"/>
      <c r="RWW66" s="141"/>
      <c r="RWX66" s="141"/>
      <c r="RWY66" s="141"/>
      <c r="RWZ66" s="141"/>
      <c r="RXA66" s="141"/>
      <c r="RXB66" s="141"/>
      <c r="RXC66" s="141"/>
      <c r="RXD66" s="141"/>
      <c r="RXE66" s="141"/>
      <c r="RXF66" s="141"/>
      <c r="RXG66" s="141"/>
      <c r="RXH66" s="141"/>
      <c r="RXI66" s="141"/>
      <c r="RXJ66" s="141"/>
      <c r="RXK66" s="141"/>
      <c r="RXL66" s="141"/>
      <c r="RXM66" s="141"/>
      <c r="RXN66" s="141"/>
      <c r="RXO66" s="141"/>
      <c r="RXP66" s="141"/>
      <c r="RXQ66" s="141"/>
      <c r="RXR66" s="141"/>
      <c r="RXS66" s="141"/>
      <c r="RXT66" s="141"/>
      <c r="RXU66" s="141"/>
      <c r="RXV66" s="141"/>
      <c r="RXW66" s="141"/>
      <c r="RXX66" s="141"/>
      <c r="RXY66" s="141"/>
      <c r="RXZ66" s="141"/>
      <c r="RYA66" s="141"/>
      <c r="RYB66" s="141"/>
      <c r="RYC66" s="141"/>
      <c r="RYD66" s="141"/>
      <c r="RYE66" s="141"/>
      <c r="RYF66" s="141"/>
      <c r="RYG66" s="141"/>
      <c r="RYH66" s="141"/>
      <c r="RYI66" s="141"/>
      <c r="RYJ66" s="141"/>
      <c r="RYK66" s="141"/>
      <c r="RYL66" s="141"/>
      <c r="RYM66" s="141"/>
      <c r="RYN66" s="141"/>
      <c r="RYO66" s="141"/>
      <c r="RYP66" s="141"/>
      <c r="RYQ66" s="141"/>
      <c r="RYR66" s="141"/>
      <c r="RYS66" s="141"/>
      <c r="RYT66" s="141"/>
      <c r="RYU66" s="141"/>
      <c r="RYV66" s="141"/>
      <c r="RYW66" s="141"/>
      <c r="RYX66" s="141"/>
      <c r="RYY66" s="141"/>
      <c r="RYZ66" s="141"/>
      <c r="RZA66" s="141"/>
      <c r="RZB66" s="141"/>
      <c r="RZC66" s="141"/>
      <c r="RZD66" s="141"/>
      <c r="RZE66" s="141"/>
      <c r="RZF66" s="141"/>
      <c r="RZG66" s="141"/>
      <c r="RZH66" s="141"/>
      <c r="RZI66" s="141"/>
      <c r="RZJ66" s="141"/>
      <c r="RZK66" s="141"/>
      <c r="RZL66" s="141"/>
      <c r="RZM66" s="141"/>
      <c r="RZN66" s="141"/>
      <c r="RZO66" s="141"/>
      <c r="RZP66" s="141"/>
      <c r="RZQ66" s="141"/>
      <c r="RZR66" s="141"/>
      <c r="RZS66" s="141"/>
      <c r="RZT66" s="141"/>
      <c r="RZU66" s="141"/>
      <c r="RZV66" s="141"/>
      <c r="RZW66" s="141"/>
      <c r="RZX66" s="141"/>
      <c r="RZY66" s="141"/>
      <c r="RZZ66" s="141"/>
      <c r="SAA66" s="141"/>
      <c r="SAB66" s="141"/>
      <c r="SAC66" s="141"/>
      <c r="SAD66" s="141"/>
      <c r="SAE66" s="141"/>
      <c r="SAF66" s="141"/>
      <c r="SAG66" s="141"/>
      <c r="SAH66" s="141"/>
      <c r="SAI66" s="141"/>
      <c r="SAJ66" s="141"/>
      <c r="SAK66" s="141"/>
      <c r="SAL66" s="141"/>
      <c r="SAM66" s="141"/>
      <c r="SAN66" s="141"/>
      <c r="SAO66" s="141"/>
      <c r="SAP66" s="141"/>
      <c r="SAQ66" s="141"/>
      <c r="SAR66" s="141"/>
      <c r="SAS66" s="141"/>
      <c r="SAT66" s="141"/>
      <c r="SAU66" s="141"/>
      <c r="SAV66" s="141"/>
      <c r="SAW66" s="141"/>
      <c r="SAX66" s="141"/>
      <c r="SAY66" s="141"/>
      <c r="SAZ66" s="141"/>
      <c r="SBA66" s="141"/>
      <c r="SBB66" s="141"/>
      <c r="SBC66" s="141"/>
      <c r="SBD66" s="141"/>
      <c r="SBE66" s="141"/>
      <c r="SBF66" s="141"/>
      <c r="SBG66" s="141"/>
      <c r="SBH66" s="141"/>
      <c r="SBI66" s="141"/>
      <c r="SBJ66" s="141"/>
      <c r="SBK66" s="141"/>
      <c r="SBL66" s="141"/>
      <c r="SBM66" s="141"/>
      <c r="SBN66" s="141"/>
      <c r="SBO66" s="141"/>
      <c r="SBP66" s="141"/>
      <c r="SBQ66" s="141"/>
      <c r="SBR66" s="141"/>
      <c r="SBS66" s="141"/>
      <c r="SBT66" s="141"/>
      <c r="SBU66" s="141"/>
      <c r="SBV66" s="141"/>
      <c r="SBW66" s="141"/>
      <c r="SBX66" s="141"/>
      <c r="SBY66" s="141"/>
      <c r="SBZ66" s="141"/>
      <c r="SCA66" s="141"/>
      <c r="SCB66" s="141"/>
      <c r="SCC66" s="141"/>
      <c r="SCD66" s="141"/>
      <c r="SCE66" s="141"/>
      <c r="SCF66" s="141"/>
      <c r="SCG66" s="141"/>
      <c r="SCH66" s="141"/>
      <c r="SCI66" s="141"/>
      <c r="SCJ66" s="141"/>
      <c r="SCK66" s="141"/>
      <c r="SCL66" s="141"/>
      <c r="SCM66" s="141"/>
      <c r="SCN66" s="141"/>
      <c r="SCO66" s="141"/>
      <c r="SCP66" s="141"/>
      <c r="SCQ66" s="141"/>
      <c r="SCR66" s="141"/>
      <c r="SCS66" s="141"/>
      <c r="SCT66" s="141"/>
      <c r="SCU66" s="141"/>
      <c r="SCV66" s="141"/>
      <c r="SCW66" s="141"/>
      <c r="SCX66" s="141"/>
      <c r="SCY66" s="141"/>
      <c r="SCZ66" s="141"/>
      <c r="SDA66" s="141"/>
      <c r="SDB66" s="141"/>
      <c r="SDC66" s="141"/>
      <c r="SDD66" s="141"/>
      <c r="SDE66" s="141"/>
      <c r="SDF66" s="141"/>
      <c r="SDG66" s="141"/>
      <c r="SDH66" s="141"/>
      <c r="SDI66" s="141"/>
      <c r="SDJ66" s="141"/>
      <c r="SDK66" s="141"/>
      <c r="SDL66" s="141"/>
      <c r="SDM66" s="141"/>
      <c r="SDN66" s="141"/>
      <c r="SDO66" s="141"/>
      <c r="SDP66" s="141"/>
      <c r="SDQ66" s="141"/>
      <c r="SDR66" s="141"/>
      <c r="SDS66" s="141"/>
      <c r="SDT66" s="141"/>
      <c r="SDU66" s="141"/>
      <c r="SDV66" s="141"/>
      <c r="SDW66" s="141"/>
      <c r="SDX66" s="141"/>
      <c r="SDY66" s="141"/>
      <c r="SDZ66" s="141"/>
      <c r="SEA66" s="141"/>
      <c r="SEB66" s="141"/>
      <c r="SEC66" s="141"/>
      <c r="SED66" s="141"/>
      <c r="SEE66" s="141"/>
      <c r="SEF66" s="141"/>
      <c r="SEG66" s="141"/>
      <c r="SEH66" s="141"/>
      <c r="SEI66" s="141"/>
      <c r="SEJ66" s="141"/>
      <c r="SEK66" s="141"/>
      <c r="SEL66" s="141"/>
      <c r="SEM66" s="141"/>
      <c r="SEN66" s="141"/>
      <c r="SEO66" s="141"/>
      <c r="SEP66" s="141"/>
      <c r="SEQ66" s="141"/>
      <c r="SER66" s="141"/>
      <c r="SES66" s="141"/>
      <c r="SET66" s="141"/>
      <c r="SEU66" s="141"/>
      <c r="SEV66" s="141"/>
      <c r="SEW66" s="141"/>
      <c r="SEX66" s="141"/>
      <c r="SEY66" s="141"/>
      <c r="SEZ66" s="141"/>
      <c r="SFA66" s="141"/>
      <c r="SFB66" s="141"/>
      <c r="SFC66" s="141"/>
      <c r="SFD66" s="141"/>
      <c r="SFE66" s="141"/>
      <c r="SFF66" s="141"/>
      <c r="SFG66" s="141"/>
      <c r="SFH66" s="141"/>
      <c r="SFI66" s="141"/>
      <c r="SFJ66" s="141"/>
      <c r="SFK66" s="141"/>
      <c r="SFL66" s="141"/>
      <c r="SFM66" s="141"/>
      <c r="SFN66" s="141"/>
      <c r="SFO66" s="141"/>
      <c r="SFP66" s="141"/>
      <c r="SFQ66" s="141"/>
      <c r="SFR66" s="141"/>
      <c r="SFS66" s="141"/>
      <c r="SFT66" s="141"/>
      <c r="SFU66" s="141"/>
      <c r="SFV66" s="141"/>
      <c r="SFW66" s="141"/>
      <c r="SFX66" s="141"/>
      <c r="SFY66" s="141"/>
      <c r="SFZ66" s="141"/>
      <c r="SGA66" s="141"/>
      <c r="SGB66" s="141"/>
      <c r="SGC66" s="141"/>
      <c r="SGD66" s="141"/>
      <c r="SGE66" s="141"/>
      <c r="SGF66" s="141"/>
      <c r="SGG66" s="141"/>
      <c r="SGH66" s="141"/>
      <c r="SGI66" s="141"/>
      <c r="SGJ66" s="141"/>
      <c r="SGK66" s="141"/>
      <c r="SGL66" s="141"/>
      <c r="SGM66" s="141"/>
      <c r="SGN66" s="141"/>
      <c r="SGO66" s="141"/>
      <c r="SGP66" s="141"/>
      <c r="SGQ66" s="141"/>
      <c r="SGR66" s="141"/>
      <c r="SGS66" s="141"/>
      <c r="SGT66" s="141"/>
      <c r="SGU66" s="141"/>
      <c r="SGV66" s="141"/>
      <c r="SGW66" s="141"/>
      <c r="SGX66" s="141"/>
      <c r="SGY66" s="141"/>
      <c r="SGZ66" s="141"/>
      <c r="SHA66" s="141"/>
      <c r="SHB66" s="141"/>
      <c r="SHC66" s="141"/>
      <c r="SHD66" s="141"/>
      <c r="SHE66" s="141"/>
      <c r="SHF66" s="141"/>
      <c r="SHG66" s="141"/>
      <c r="SHH66" s="141"/>
      <c r="SHI66" s="141"/>
      <c r="SHJ66" s="141"/>
      <c r="SHK66" s="141"/>
      <c r="SHL66" s="141"/>
      <c r="SHM66" s="141"/>
      <c r="SHN66" s="141"/>
      <c r="SHO66" s="141"/>
      <c r="SHP66" s="141"/>
      <c r="SHQ66" s="141"/>
      <c r="SHR66" s="141"/>
      <c r="SHS66" s="141"/>
      <c r="SHT66" s="141"/>
      <c r="SHU66" s="141"/>
      <c r="SHV66" s="141"/>
      <c r="SHW66" s="141"/>
      <c r="SHX66" s="141"/>
      <c r="SHY66" s="141"/>
      <c r="SHZ66" s="141"/>
      <c r="SIA66" s="141"/>
      <c r="SIB66" s="141"/>
      <c r="SIC66" s="141"/>
      <c r="SID66" s="141"/>
      <c r="SIE66" s="141"/>
      <c r="SIF66" s="141"/>
      <c r="SIG66" s="141"/>
      <c r="SIH66" s="141"/>
      <c r="SII66" s="141"/>
      <c r="SIJ66" s="141"/>
      <c r="SIK66" s="141"/>
      <c r="SIL66" s="141"/>
      <c r="SIM66" s="141"/>
      <c r="SIN66" s="141"/>
      <c r="SIO66" s="141"/>
      <c r="SIP66" s="141"/>
      <c r="SIQ66" s="141"/>
      <c r="SIR66" s="141"/>
      <c r="SIS66" s="141"/>
      <c r="SIT66" s="141"/>
      <c r="SIU66" s="141"/>
      <c r="SIV66" s="141"/>
      <c r="SIW66" s="141"/>
      <c r="SIX66" s="141"/>
      <c r="SIY66" s="141"/>
      <c r="SIZ66" s="141"/>
      <c r="SJA66" s="141"/>
      <c r="SJB66" s="141"/>
      <c r="SJC66" s="141"/>
      <c r="SJD66" s="141"/>
      <c r="SJE66" s="141"/>
      <c r="SJF66" s="141"/>
      <c r="SJG66" s="141"/>
      <c r="SJH66" s="141"/>
      <c r="SJI66" s="141"/>
      <c r="SJJ66" s="141"/>
      <c r="SJK66" s="141"/>
      <c r="SJL66" s="141"/>
      <c r="SJM66" s="141"/>
      <c r="SJN66" s="141"/>
      <c r="SJO66" s="141"/>
      <c r="SJP66" s="141"/>
      <c r="SJQ66" s="141"/>
      <c r="SJR66" s="141"/>
      <c r="SJS66" s="141"/>
      <c r="SJT66" s="141"/>
      <c r="SJU66" s="141"/>
      <c r="SJV66" s="141"/>
      <c r="SJW66" s="141"/>
      <c r="SJX66" s="141"/>
      <c r="SJY66" s="141"/>
      <c r="SJZ66" s="141"/>
      <c r="SKA66" s="141"/>
      <c r="SKB66" s="141"/>
      <c r="SKC66" s="141"/>
      <c r="SKD66" s="141"/>
      <c r="SKE66" s="141"/>
      <c r="SKF66" s="141"/>
      <c r="SKG66" s="141"/>
      <c r="SKH66" s="141"/>
      <c r="SKI66" s="141"/>
      <c r="SKJ66" s="141"/>
      <c r="SKK66" s="141"/>
      <c r="SKL66" s="141"/>
      <c r="SKM66" s="141"/>
      <c r="SKN66" s="141"/>
      <c r="SKO66" s="141"/>
      <c r="SKP66" s="141"/>
      <c r="SKQ66" s="141"/>
      <c r="SKR66" s="141"/>
      <c r="SKS66" s="141"/>
      <c r="SKT66" s="141"/>
      <c r="SKU66" s="141"/>
      <c r="SKV66" s="141"/>
      <c r="SKW66" s="141"/>
      <c r="SKX66" s="141"/>
      <c r="SKY66" s="141"/>
      <c r="SKZ66" s="141"/>
      <c r="SLA66" s="141"/>
      <c r="SLB66" s="141"/>
      <c r="SLC66" s="141"/>
      <c r="SLD66" s="141"/>
      <c r="SLE66" s="141"/>
      <c r="SLF66" s="141"/>
      <c r="SLG66" s="141"/>
      <c r="SLH66" s="141"/>
      <c r="SLI66" s="141"/>
      <c r="SLJ66" s="141"/>
      <c r="SLK66" s="141"/>
      <c r="SLL66" s="141"/>
      <c r="SLM66" s="141"/>
      <c r="SLN66" s="141"/>
      <c r="SLO66" s="141"/>
      <c r="SLP66" s="141"/>
      <c r="SLQ66" s="141"/>
      <c r="SLR66" s="141"/>
      <c r="SLS66" s="141"/>
      <c r="SLT66" s="141"/>
      <c r="SLU66" s="141"/>
      <c r="SLV66" s="141"/>
      <c r="SLW66" s="141"/>
      <c r="SLX66" s="141"/>
      <c r="SLY66" s="141"/>
      <c r="SLZ66" s="141"/>
      <c r="SMA66" s="141"/>
      <c r="SMB66" s="141"/>
      <c r="SMC66" s="141"/>
      <c r="SMD66" s="141"/>
      <c r="SME66" s="141"/>
      <c r="SMF66" s="141"/>
      <c r="SMG66" s="141"/>
      <c r="SMH66" s="141"/>
      <c r="SMI66" s="141"/>
      <c r="SMJ66" s="141"/>
      <c r="SMK66" s="141"/>
      <c r="SML66" s="141"/>
      <c r="SMM66" s="141"/>
      <c r="SMN66" s="141"/>
      <c r="SMO66" s="141"/>
      <c r="SMP66" s="141"/>
      <c r="SMQ66" s="141"/>
      <c r="SMR66" s="141"/>
      <c r="SMS66" s="141"/>
      <c r="SMT66" s="141"/>
      <c r="SMU66" s="141"/>
      <c r="SMV66" s="141"/>
      <c r="SMW66" s="141"/>
      <c r="SMX66" s="141"/>
      <c r="SMY66" s="141"/>
      <c r="SMZ66" s="141"/>
      <c r="SNA66" s="141"/>
      <c r="SNB66" s="141"/>
      <c r="SNC66" s="141"/>
      <c r="SND66" s="141"/>
      <c r="SNE66" s="141"/>
      <c r="SNF66" s="141"/>
      <c r="SNG66" s="141"/>
      <c r="SNH66" s="141"/>
      <c r="SNI66" s="141"/>
      <c r="SNJ66" s="141"/>
      <c r="SNK66" s="141"/>
      <c r="SNL66" s="141"/>
      <c r="SNM66" s="141"/>
      <c r="SNN66" s="141"/>
      <c r="SNO66" s="141"/>
      <c r="SNP66" s="141"/>
      <c r="SNQ66" s="141"/>
      <c r="SNR66" s="141"/>
      <c r="SNS66" s="141"/>
      <c r="SNT66" s="141"/>
      <c r="SNU66" s="141"/>
      <c r="SNV66" s="141"/>
      <c r="SNW66" s="141"/>
      <c r="SNX66" s="141"/>
      <c r="SNY66" s="141"/>
      <c r="SNZ66" s="141"/>
      <c r="SOA66" s="141"/>
      <c r="SOB66" s="141"/>
      <c r="SOC66" s="141"/>
      <c r="SOD66" s="141"/>
      <c r="SOE66" s="141"/>
      <c r="SOF66" s="141"/>
      <c r="SOG66" s="141"/>
      <c r="SOH66" s="141"/>
      <c r="SOI66" s="141"/>
      <c r="SOJ66" s="141"/>
      <c r="SOK66" s="141"/>
      <c r="SOL66" s="141"/>
      <c r="SOM66" s="141"/>
      <c r="SON66" s="141"/>
      <c r="SOO66" s="141"/>
      <c r="SOP66" s="141"/>
      <c r="SOQ66" s="141"/>
      <c r="SOR66" s="141"/>
      <c r="SOS66" s="141"/>
      <c r="SOT66" s="141"/>
      <c r="SOU66" s="141"/>
      <c r="SOV66" s="141"/>
      <c r="SOW66" s="141"/>
      <c r="SOX66" s="141"/>
      <c r="SOY66" s="141"/>
      <c r="SOZ66" s="141"/>
      <c r="SPA66" s="141"/>
      <c r="SPB66" s="141"/>
      <c r="SPC66" s="141"/>
      <c r="SPD66" s="141"/>
      <c r="SPE66" s="141"/>
      <c r="SPF66" s="141"/>
      <c r="SPG66" s="141"/>
      <c r="SPH66" s="141"/>
      <c r="SPI66" s="141"/>
      <c r="SPJ66" s="141"/>
      <c r="SPK66" s="141"/>
      <c r="SPL66" s="141"/>
      <c r="SPM66" s="141"/>
      <c r="SPN66" s="141"/>
      <c r="SPO66" s="141"/>
      <c r="SPP66" s="141"/>
      <c r="SPQ66" s="141"/>
      <c r="SPR66" s="141"/>
      <c r="SPS66" s="141"/>
      <c r="SPT66" s="141"/>
      <c r="SPU66" s="141"/>
      <c r="SPV66" s="141"/>
      <c r="SPW66" s="141"/>
      <c r="SPX66" s="141"/>
      <c r="SPY66" s="141"/>
      <c r="SPZ66" s="141"/>
      <c r="SQA66" s="141"/>
      <c r="SQB66" s="141"/>
      <c r="SQC66" s="141"/>
      <c r="SQD66" s="141"/>
      <c r="SQE66" s="141"/>
      <c r="SQF66" s="141"/>
      <c r="SQG66" s="141"/>
      <c r="SQH66" s="141"/>
      <c r="SQI66" s="141"/>
      <c r="SQJ66" s="141"/>
      <c r="SQK66" s="141"/>
      <c r="SQL66" s="141"/>
      <c r="SQM66" s="141"/>
      <c r="SQN66" s="141"/>
      <c r="SQO66" s="141"/>
      <c r="SQP66" s="141"/>
      <c r="SQQ66" s="141"/>
      <c r="SQR66" s="141"/>
      <c r="SQS66" s="141"/>
      <c r="SQT66" s="141"/>
      <c r="SQU66" s="141"/>
      <c r="SQV66" s="141"/>
      <c r="SQW66" s="141"/>
      <c r="SQX66" s="141"/>
      <c r="SQY66" s="141"/>
      <c r="SQZ66" s="141"/>
      <c r="SRA66" s="141"/>
      <c r="SRB66" s="141"/>
      <c r="SRC66" s="141"/>
      <c r="SRD66" s="141"/>
      <c r="SRE66" s="141"/>
      <c r="SRF66" s="141"/>
      <c r="SRG66" s="141"/>
      <c r="SRH66" s="141"/>
      <c r="SRI66" s="141"/>
      <c r="SRJ66" s="141"/>
      <c r="SRK66" s="141"/>
      <c r="SRL66" s="141"/>
      <c r="SRM66" s="141"/>
      <c r="SRN66" s="141"/>
      <c r="SRO66" s="141"/>
      <c r="SRP66" s="141"/>
      <c r="SRQ66" s="141"/>
      <c r="SRR66" s="141"/>
      <c r="SRS66" s="141"/>
      <c r="SRT66" s="141"/>
      <c r="SRU66" s="141"/>
      <c r="SRV66" s="141"/>
      <c r="SRW66" s="141"/>
      <c r="SRX66" s="141"/>
      <c r="SRY66" s="141"/>
      <c r="SRZ66" s="141"/>
      <c r="SSA66" s="141"/>
      <c r="SSB66" s="141"/>
      <c r="SSC66" s="141"/>
      <c r="SSD66" s="141"/>
      <c r="SSE66" s="141"/>
      <c r="SSF66" s="141"/>
      <c r="SSG66" s="141"/>
      <c r="SSH66" s="141"/>
      <c r="SSI66" s="141"/>
      <c r="SSJ66" s="141"/>
      <c r="SSK66" s="141"/>
      <c r="SSL66" s="141"/>
      <c r="SSM66" s="141"/>
      <c r="SSN66" s="141"/>
      <c r="SSO66" s="141"/>
      <c r="SSP66" s="141"/>
      <c r="SSQ66" s="141"/>
      <c r="SSR66" s="141"/>
      <c r="SSS66" s="141"/>
      <c r="SST66" s="141"/>
      <c r="SSU66" s="141"/>
      <c r="SSV66" s="141"/>
      <c r="SSW66" s="141"/>
      <c r="SSX66" s="141"/>
      <c r="SSY66" s="141"/>
      <c r="SSZ66" s="141"/>
      <c r="STA66" s="141"/>
      <c r="STB66" s="141"/>
      <c r="STC66" s="141"/>
      <c r="STD66" s="141"/>
      <c r="STE66" s="141"/>
      <c r="STF66" s="141"/>
      <c r="STG66" s="141"/>
      <c r="STH66" s="141"/>
      <c r="STI66" s="141"/>
      <c r="STJ66" s="141"/>
      <c r="STK66" s="141"/>
      <c r="STL66" s="141"/>
      <c r="STM66" s="141"/>
      <c r="STN66" s="141"/>
      <c r="STO66" s="141"/>
      <c r="STP66" s="141"/>
      <c r="STQ66" s="141"/>
      <c r="STR66" s="141"/>
      <c r="STS66" s="141"/>
      <c r="STT66" s="141"/>
      <c r="STU66" s="141"/>
      <c r="STV66" s="141"/>
      <c r="STW66" s="141"/>
      <c r="STX66" s="141"/>
      <c r="STY66" s="141"/>
      <c r="STZ66" s="141"/>
      <c r="SUA66" s="141"/>
      <c r="SUB66" s="141"/>
      <c r="SUC66" s="141"/>
      <c r="SUD66" s="141"/>
      <c r="SUE66" s="141"/>
      <c r="SUF66" s="141"/>
      <c r="SUG66" s="141"/>
      <c r="SUH66" s="141"/>
      <c r="SUI66" s="141"/>
      <c r="SUJ66" s="141"/>
      <c r="SUK66" s="141"/>
      <c r="SUL66" s="141"/>
      <c r="SUM66" s="141"/>
      <c r="SUN66" s="141"/>
      <c r="SUO66" s="141"/>
      <c r="SUP66" s="141"/>
      <c r="SUQ66" s="141"/>
      <c r="SUR66" s="141"/>
      <c r="SUS66" s="141"/>
      <c r="SUT66" s="141"/>
      <c r="SUU66" s="141"/>
      <c r="SUV66" s="141"/>
      <c r="SUW66" s="141"/>
      <c r="SUX66" s="141"/>
      <c r="SUY66" s="141"/>
      <c r="SUZ66" s="141"/>
      <c r="SVA66" s="141"/>
      <c r="SVB66" s="141"/>
      <c r="SVC66" s="141"/>
      <c r="SVD66" s="141"/>
      <c r="SVE66" s="141"/>
      <c r="SVF66" s="141"/>
      <c r="SVG66" s="141"/>
      <c r="SVH66" s="141"/>
      <c r="SVI66" s="141"/>
      <c r="SVJ66" s="141"/>
      <c r="SVK66" s="141"/>
      <c r="SVL66" s="141"/>
      <c r="SVM66" s="141"/>
      <c r="SVN66" s="141"/>
      <c r="SVO66" s="141"/>
      <c r="SVP66" s="141"/>
      <c r="SVQ66" s="141"/>
      <c r="SVR66" s="141"/>
      <c r="SVS66" s="141"/>
      <c r="SVT66" s="141"/>
      <c r="SVU66" s="141"/>
      <c r="SVV66" s="141"/>
      <c r="SVW66" s="141"/>
      <c r="SVX66" s="141"/>
      <c r="SVY66" s="141"/>
      <c r="SVZ66" s="141"/>
      <c r="SWA66" s="141"/>
      <c r="SWB66" s="141"/>
      <c r="SWC66" s="141"/>
      <c r="SWD66" s="141"/>
      <c r="SWE66" s="141"/>
      <c r="SWF66" s="141"/>
      <c r="SWG66" s="141"/>
      <c r="SWH66" s="141"/>
      <c r="SWI66" s="141"/>
      <c r="SWJ66" s="141"/>
      <c r="SWK66" s="141"/>
      <c r="SWL66" s="141"/>
      <c r="SWM66" s="141"/>
      <c r="SWN66" s="141"/>
      <c r="SWO66" s="141"/>
      <c r="SWP66" s="141"/>
      <c r="SWQ66" s="141"/>
      <c r="SWR66" s="141"/>
      <c r="SWS66" s="141"/>
      <c r="SWT66" s="141"/>
      <c r="SWU66" s="141"/>
      <c r="SWV66" s="141"/>
      <c r="SWW66" s="141"/>
      <c r="SWX66" s="141"/>
      <c r="SWY66" s="141"/>
      <c r="SWZ66" s="141"/>
      <c r="SXA66" s="141"/>
      <c r="SXB66" s="141"/>
      <c r="SXC66" s="141"/>
      <c r="SXD66" s="141"/>
      <c r="SXE66" s="141"/>
      <c r="SXF66" s="141"/>
      <c r="SXG66" s="141"/>
      <c r="SXH66" s="141"/>
      <c r="SXI66" s="141"/>
      <c r="SXJ66" s="141"/>
      <c r="SXK66" s="141"/>
      <c r="SXL66" s="141"/>
      <c r="SXM66" s="141"/>
      <c r="SXN66" s="141"/>
      <c r="SXO66" s="141"/>
      <c r="SXP66" s="141"/>
      <c r="SXQ66" s="141"/>
      <c r="SXR66" s="141"/>
      <c r="SXS66" s="141"/>
      <c r="SXT66" s="141"/>
      <c r="SXU66" s="141"/>
      <c r="SXV66" s="141"/>
      <c r="SXW66" s="141"/>
      <c r="SXX66" s="141"/>
      <c r="SXY66" s="141"/>
      <c r="SXZ66" s="141"/>
      <c r="SYA66" s="141"/>
      <c r="SYB66" s="141"/>
      <c r="SYC66" s="141"/>
      <c r="SYD66" s="141"/>
      <c r="SYE66" s="141"/>
      <c r="SYF66" s="141"/>
      <c r="SYG66" s="141"/>
      <c r="SYH66" s="141"/>
      <c r="SYI66" s="141"/>
      <c r="SYJ66" s="141"/>
      <c r="SYK66" s="141"/>
      <c r="SYL66" s="141"/>
      <c r="SYM66" s="141"/>
      <c r="SYN66" s="141"/>
      <c r="SYO66" s="141"/>
      <c r="SYP66" s="141"/>
      <c r="SYQ66" s="141"/>
      <c r="SYR66" s="141"/>
      <c r="SYS66" s="141"/>
      <c r="SYT66" s="141"/>
      <c r="SYU66" s="141"/>
      <c r="SYV66" s="141"/>
      <c r="SYW66" s="141"/>
      <c r="SYX66" s="141"/>
      <c r="SYY66" s="141"/>
      <c r="SYZ66" s="141"/>
      <c r="SZA66" s="141"/>
      <c r="SZB66" s="141"/>
      <c r="SZC66" s="141"/>
      <c r="SZD66" s="141"/>
      <c r="SZE66" s="141"/>
      <c r="SZF66" s="141"/>
      <c r="SZG66" s="141"/>
      <c r="SZH66" s="141"/>
      <c r="SZI66" s="141"/>
      <c r="SZJ66" s="141"/>
      <c r="SZK66" s="141"/>
      <c r="SZL66" s="141"/>
      <c r="SZM66" s="141"/>
      <c r="SZN66" s="141"/>
      <c r="SZO66" s="141"/>
      <c r="SZP66" s="141"/>
      <c r="SZQ66" s="141"/>
      <c r="SZR66" s="141"/>
      <c r="SZS66" s="141"/>
      <c r="SZT66" s="141"/>
      <c r="SZU66" s="141"/>
      <c r="SZV66" s="141"/>
      <c r="SZW66" s="141"/>
      <c r="SZX66" s="141"/>
      <c r="SZY66" s="141"/>
      <c r="SZZ66" s="141"/>
      <c r="TAA66" s="141"/>
      <c r="TAB66" s="141"/>
      <c r="TAC66" s="141"/>
      <c r="TAD66" s="141"/>
      <c r="TAE66" s="141"/>
      <c r="TAF66" s="141"/>
      <c r="TAG66" s="141"/>
      <c r="TAH66" s="141"/>
      <c r="TAI66" s="141"/>
      <c r="TAJ66" s="141"/>
      <c r="TAK66" s="141"/>
      <c r="TAL66" s="141"/>
      <c r="TAM66" s="141"/>
      <c r="TAN66" s="141"/>
      <c r="TAO66" s="141"/>
      <c r="TAP66" s="141"/>
      <c r="TAQ66" s="141"/>
      <c r="TAR66" s="141"/>
      <c r="TAS66" s="141"/>
      <c r="TAT66" s="141"/>
      <c r="TAU66" s="141"/>
      <c r="TAV66" s="141"/>
      <c r="TAW66" s="141"/>
      <c r="TAX66" s="141"/>
      <c r="TAY66" s="141"/>
      <c r="TAZ66" s="141"/>
      <c r="TBA66" s="141"/>
      <c r="TBB66" s="141"/>
      <c r="TBC66" s="141"/>
      <c r="TBD66" s="141"/>
      <c r="TBE66" s="141"/>
      <c r="TBF66" s="141"/>
      <c r="TBG66" s="141"/>
      <c r="TBH66" s="141"/>
      <c r="TBI66" s="141"/>
      <c r="TBJ66" s="141"/>
      <c r="TBK66" s="141"/>
      <c r="TBL66" s="141"/>
      <c r="TBM66" s="141"/>
      <c r="TBN66" s="141"/>
      <c r="TBO66" s="141"/>
      <c r="TBP66" s="141"/>
      <c r="TBQ66" s="141"/>
      <c r="TBR66" s="141"/>
      <c r="TBS66" s="141"/>
      <c r="TBT66" s="141"/>
      <c r="TBU66" s="141"/>
      <c r="TBV66" s="141"/>
      <c r="TBW66" s="141"/>
      <c r="TBX66" s="141"/>
      <c r="TBY66" s="141"/>
      <c r="TBZ66" s="141"/>
      <c r="TCA66" s="141"/>
      <c r="TCB66" s="141"/>
      <c r="TCC66" s="141"/>
      <c r="TCD66" s="141"/>
      <c r="TCE66" s="141"/>
      <c r="TCF66" s="141"/>
      <c r="TCG66" s="141"/>
      <c r="TCH66" s="141"/>
      <c r="TCI66" s="141"/>
      <c r="TCJ66" s="141"/>
      <c r="TCK66" s="141"/>
      <c r="TCL66" s="141"/>
      <c r="TCM66" s="141"/>
      <c r="TCN66" s="141"/>
      <c r="TCO66" s="141"/>
      <c r="TCP66" s="141"/>
      <c r="TCQ66" s="141"/>
      <c r="TCR66" s="141"/>
      <c r="TCS66" s="141"/>
      <c r="TCT66" s="141"/>
      <c r="TCU66" s="141"/>
      <c r="TCV66" s="141"/>
      <c r="TCW66" s="141"/>
      <c r="TCX66" s="141"/>
      <c r="TCY66" s="141"/>
      <c r="TCZ66" s="141"/>
      <c r="TDA66" s="141"/>
      <c r="TDB66" s="141"/>
      <c r="TDC66" s="141"/>
      <c r="TDD66" s="141"/>
      <c r="TDE66" s="141"/>
      <c r="TDF66" s="141"/>
      <c r="TDG66" s="141"/>
      <c r="TDH66" s="141"/>
      <c r="TDI66" s="141"/>
      <c r="TDJ66" s="141"/>
      <c r="TDK66" s="141"/>
      <c r="TDL66" s="141"/>
      <c r="TDM66" s="141"/>
      <c r="TDN66" s="141"/>
      <c r="TDO66" s="141"/>
      <c r="TDP66" s="141"/>
      <c r="TDQ66" s="141"/>
      <c r="TDR66" s="141"/>
      <c r="TDS66" s="141"/>
      <c r="TDT66" s="141"/>
      <c r="TDU66" s="141"/>
      <c r="TDV66" s="141"/>
      <c r="TDW66" s="141"/>
      <c r="TDX66" s="141"/>
      <c r="TDY66" s="141"/>
      <c r="TDZ66" s="141"/>
      <c r="TEA66" s="141"/>
      <c r="TEB66" s="141"/>
      <c r="TEC66" s="141"/>
      <c r="TED66" s="141"/>
      <c r="TEE66" s="141"/>
      <c r="TEF66" s="141"/>
      <c r="TEG66" s="141"/>
      <c r="TEH66" s="141"/>
      <c r="TEI66" s="141"/>
      <c r="TEJ66" s="141"/>
      <c r="TEK66" s="141"/>
      <c r="TEL66" s="141"/>
      <c r="TEM66" s="141"/>
      <c r="TEN66" s="141"/>
      <c r="TEO66" s="141"/>
      <c r="TEP66" s="141"/>
      <c r="TEQ66" s="141"/>
      <c r="TER66" s="141"/>
      <c r="TES66" s="141"/>
      <c r="TET66" s="141"/>
      <c r="TEU66" s="141"/>
      <c r="TEV66" s="141"/>
      <c r="TEW66" s="141"/>
      <c r="TEX66" s="141"/>
      <c r="TEY66" s="141"/>
      <c r="TEZ66" s="141"/>
      <c r="TFA66" s="141"/>
      <c r="TFB66" s="141"/>
      <c r="TFC66" s="141"/>
      <c r="TFD66" s="141"/>
      <c r="TFE66" s="141"/>
      <c r="TFF66" s="141"/>
      <c r="TFG66" s="141"/>
      <c r="TFH66" s="141"/>
      <c r="TFI66" s="141"/>
      <c r="TFJ66" s="141"/>
      <c r="TFK66" s="141"/>
      <c r="TFL66" s="141"/>
      <c r="TFM66" s="141"/>
      <c r="TFN66" s="141"/>
      <c r="TFO66" s="141"/>
      <c r="TFP66" s="141"/>
      <c r="TFQ66" s="141"/>
      <c r="TFR66" s="141"/>
      <c r="TFS66" s="141"/>
      <c r="TFT66" s="141"/>
      <c r="TFU66" s="141"/>
      <c r="TFV66" s="141"/>
      <c r="TFW66" s="141"/>
      <c r="TFX66" s="141"/>
      <c r="TFY66" s="141"/>
      <c r="TFZ66" s="141"/>
      <c r="TGA66" s="141"/>
      <c r="TGB66" s="141"/>
      <c r="TGC66" s="141"/>
      <c r="TGD66" s="141"/>
      <c r="TGE66" s="141"/>
      <c r="TGF66" s="141"/>
      <c r="TGG66" s="141"/>
      <c r="TGH66" s="141"/>
      <c r="TGI66" s="141"/>
      <c r="TGJ66" s="141"/>
      <c r="TGK66" s="141"/>
      <c r="TGL66" s="141"/>
      <c r="TGM66" s="141"/>
      <c r="TGN66" s="141"/>
      <c r="TGO66" s="141"/>
      <c r="TGP66" s="141"/>
      <c r="TGQ66" s="141"/>
      <c r="TGR66" s="141"/>
      <c r="TGS66" s="141"/>
      <c r="TGT66" s="141"/>
      <c r="TGU66" s="141"/>
      <c r="TGV66" s="141"/>
      <c r="TGW66" s="141"/>
      <c r="TGX66" s="141"/>
      <c r="TGY66" s="141"/>
      <c r="TGZ66" s="141"/>
      <c r="THA66" s="141"/>
      <c r="THB66" s="141"/>
      <c r="THC66" s="141"/>
      <c r="THD66" s="141"/>
      <c r="THE66" s="141"/>
      <c r="THF66" s="141"/>
      <c r="THG66" s="141"/>
      <c r="THH66" s="141"/>
      <c r="THI66" s="141"/>
      <c r="THJ66" s="141"/>
      <c r="THK66" s="141"/>
      <c r="THL66" s="141"/>
      <c r="THM66" s="141"/>
      <c r="THN66" s="141"/>
      <c r="THO66" s="141"/>
      <c r="THP66" s="141"/>
      <c r="THQ66" s="141"/>
      <c r="THR66" s="141"/>
      <c r="THS66" s="141"/>
      <c r="THT66" s="141"/>
      <c r="THU66" s="141"/>
      <c r="THV66" s="141"/>
      <c r="THW66" s="141"/>
      <c r="THX66" s="141"/>
      <c r="THY66" s="141"/>
      <c r="THZ66" s="141"/>
      <c r="TIA66" s="141"/>
      <c r="TIB66" s="141"/>
      <c r="TIC66" s="141"/>
      <c r="TID66" s="141"/>
      <c r="TIE66" s="141"/>
      <c r="TIF66" s="141"/>
      <c r="TIG66" s="141"/>
      <c r="TIH66" s="141"/>
      <c r="TII66" s="141"/>
      <c r="TIJ66" s="141"/>
      <c r="TIK66" s="141"/>
      <c r="TIL66" s="141"/>
      <c r="TIM66" s="141"/>
      <c r="TIN66" s="141"/>
      <c r="TIO66" s="141"/>
      <c r="TIP66" s="141"/>
      <c r="TIQ66" s="141"/>
      <c r="TIR66" s="141"/>
      <c r="TIS66" s="141"/>
      <c r="TIT66" s="141"/>
      <c r="TIU66" s="141"/>
      <c r="TIV66" s="141"/>
      <c r="TIW66" s="141"/>
      <c r="TIX66" s="141"/>
      <c r="TIY66" s="141"/>
      <c r="TIZ66" s="141"/>
      <c r="TJA66" s="141"/>
      <c r="TJB66" s="141"/>
      <c r="TJC66" s="141"/>
      <c r="TJD66" s="141"/>
      <c r="TJE66" s="141"/>
      <c r="TJF66" s="141"/>
      <c r="TJG66" s="141"/>
      <c r="TJH66" s="141"/>
      <c r="TJI66" s="141"/>
      <c r="TJJ66" s="141"/>
      <c r="TJK66" s="141"/>
      <c r="TJL66" s="141"/>
      <c r="TJM66" s="141"/>
      <c r="TJN66" s="141"/>
      <c r="TJO66" s="141"/>
      <c r="TJP66" s="141"/>
      <c r="TJQ66" s="141"/>
      <c r="TJR66" s="141"/>
      <c r="TJS66" s="141"/>
      <c r="TJT66" s="141"/>
      <c r="TJU66" s="141"/>
      <c r="TJV66" s="141"/>
      <c r="TJW66" s="141"/>
      <c r="TJX66" s="141"/>
      <c r="TJY66" s="141"/>
      <c r="TJZ66" s="141"/>
      <c r="TKA66" s="141"/>
      <c r="TKB66" s="141"/>
      <c r="TKC66" s="141"/>
      <c r="TKD66" s="141"/>
      <c r="TKE66" s="141"/>
      <c r="TKF66" s="141"/>
      <c r="TKG66" s="141"/>
      <c r="TKH66" s="141"/>
      <c r="TKI66" s="141"/>
      <c r="TKJ66" s="141"/>
      <c r="TKK66" s="141"/>
      <c r="TKL66" s="141"/>
      <c r="TKM66" s="141"/>
      <c r="TKN66" s="141"/>
      <c r="TKO66" s="141"/>
      <c r="TKP66" s="141"/>
      <c r="TKQ66" s="141"/>
      <c r="TKR66" s="141"/>
      <c r="TKS66" s="141"/>
      <c r="TKT66" s="141"/>
      <c r="TKU66" s="141"/>
      <c r="TKV66" s="141"/>
      <c r="TKW66" s="141"/>
      <c r="TKX66" s="141"/>
      <c r="TKY66" s="141"/>
      <c r="TKZ66" s="141"/>
      <c r="TLA66" s="141"/>
      <c r="TLB66" s="141"/>
      <c r="TLC66" s="141"/>
      <c r="TLD66" s="141"/>
      <c r="TLE66" s="141"/>
      <c r="TLF66" s="141"/>
      <c r="TLG66" s="141"/>
      <c r="TLH66" s="141"/>
      <c r="TLI66" s="141"/>
      <c r="TLJ66" s="141"/>
      <c r="TLK66" s="141"/>
      <c r="TLL66" s="141"/>
      <c r="TLM66" s="141"/>
      <c r="TLN66" s="141"/>
      <c r="TLO66" s="141"/>
      <c r="TLP66" s="141"/>
      <c r="TLQ66" s="141"/>
      <c r="TLR66" s="141"/>
      <c r="TLS66" s="141"/>
      <c r="TLT66" s="141"/>
      <c r="TLU66" s="141"/>
      <c r="TLV66" s="141"/>
      <c r="TLW66" s="141"/>
      <c r="TLX66" s="141"/>
      <c r="TLY66" s="141"/>
      <c r="TLZ66" s="141"/>
      <c r="TMA66" s="141"/>
      <c r="TMB66" s="141"/>
      <c r="TMC66" s="141"/>
      <c r="TMD66" s="141"/>
      <c r="TME66" s="141"/>
      <c r="TMF66" s="141"/>
      <c r="TMG66" s="141"/>
      <c r="TMH66" s="141"/>
      <c r="TMI66" s="141"/>
      <c r="TMJ66" s="141"/>
      <c r="TMK66" s="141"/>
      <c r="TML66" s="141"/>
      <c r="TMM66" s="141"/>
      <c r="TMN66" s="141"/>
      <c r="TMO66" s="141"/>
      <c r="TMP66" s="141"/>
      <c r="TMQ66" s="141"/>
      <c r="TMR66" s="141"/>
      <c r="TMS66" s="141"/>
      <c r="TMT66" s="141"/>
      <c r="TMU66" s="141"/>
      <c r="TMV66" s="141"/>
      <c r="TMW66" s="141"/>
      <c r="TMX66" s="141"/>
      <c r="TMY66" s="141"/>
      <c r="TMZ66" s="141"/>
      <c r="TNA66" s="141"/>
      <c r="TNB66" s="141"/>
      <c r="TNC66" s="141"/>
      <c r="TND66" s="141"/>
      <c r="TNE66" s="141"/>
      <c r="TNF66" s="141"/>
      <c r="TNG66" s="141"/>
      <c r="TNH66" s="141"/>
      <c r="TNI66" s="141"/>
      <c r="TNJ66" s="141"/>
      <c r="TNK66" s="141"/>
      <c r="TNL66" s="141"/>
      <c r="TNM66" s="141"/>
      <c r="TNN66" s="141"/>
      <c r="TNO66" s="141"/>
      <c r="TNP66" s="141"/>
      <c r="TNQ66" s="141"/>
      <c r="TNR66" s="141"/>
      <c r="TNS66" s="141"/>
      <c r="TNT66" s="141"/>
      <c r="TNU66" s="141"/>
      <c r="TNV66" s="141"/>
      <c r="TNW66" s="141"/>
      <c r="TNX66" s="141"/>
      <c r="TNY66" s="141"/>
      <c r="TNZ66" s="141"/>
      <c r="TOA66" s="141"/>
      <c r="TOB66" s="141"/>
      <c r="TOC66" s="141"/>
      <c r="TOD66" s="141"/>
      <c r="TOE66" s="141"/>
      <c r="TOF66" s="141"/>
      <c r="TOG66" s="141"/>
      <c r="TOH66" s="141"/>
      <c r="TOI66" s="141"/>
      <c r="TOJ66" s="141"/>
      <c r="TOK66" s="141"/>
      <c r="TOL66" s="141"/>
      <c r="TOM66" s="141"/>
      <c r="TON66" s="141"/>
      <c r="TOO66" s="141"/>
      <c r="TOP66" s="141"/>
      <c r="TOQ66" s="141"/>
      <c r="TOR66" s="141"/>
      <c r="TOS66" s="141"/>
      <c r="TOT66" s="141"/>
      <c r="TOU66" s="141"/>
      <c r="TOV66" s="141"/>
      <c r="TOW66" s="141"/>
      <c r="TOX66" s="141"/>
      <c r="TOY66" s="141"/>
      <c r="TOZ66" s="141"/>
      <c r="TPA66" s="141"/>
      <c r="TPB66" s="141"/>
      <c r="TPC66" s="141"/>
      <c r="TPD66" s="141"/>
      <c r="TPE66" s="141"/>
      <c r="TPF66" s="141"/>
      <c r="TPG66" s="141"/>
      <c r="TPH66" s="141"/>
      <c r="TPI66" s="141"/>
      <c r="TPJ66" s="141"/>
      <c r="TPK66" s="141"/>
      <c r="TPL66" s="141"/>
      <c r="TPM66" s="141"/>
      <c r="TPN66" s="141"/>
      <c r="TPO66" s="141"/>
      <c r="TPP66" s="141"/>
      <c r="TPQ66" s="141"/>
      <c r="TPR66" s="141"/>
      <c r="TPS66" s="141"/>
      <c r="TPT66" s="141"/>
      <c r="TPU66" s="141"/>
      <c r="TPV66" s="141"/>
      <c r="TPW66" s="141"/>
      <c r="TPX66" s="141"/>
      <c r="TPY66" s="141"/>
      <c r="TPZ66" s="141"/>
      <c r="TQA66" s="141"/>
      <c r="TQB66" s="141"/>
      <c r="TQC66" s="141"/>
      <c r="TQD66" s="141"/>
      <c r="TQE66" s="141"/>
      <c r="TQF66" s="141"/>
      <c r="TQG66" s="141"/>
      <c r="TQH66" s="141"/>
      <c r="TQI66" s="141"/>
      <c r="TQJ66" s="141"/>
      <c r="TQK66" s="141"/>
      <c r="TQL66" s="141"/>
      <c r="TQM66" s="141"/>
      <c r="TQN66" s="141"/>
      <c r="TQO66" s="141"/>
      <c r="TQP66" s="141"/>
      <c r="TQQ66" s="141"/>
      <c r="TQR66" s="141"/>
      <c r="TQS66" s="141"/>
      <c r="TQT66" s="141"/>
      <c r="TQU66" s="141"/>
      <c r="TQV66" s="141"/>
      <c r="TQW66" s="141"/>
      <c r="TQX66" s="141"/>
      <c r="TQY66" s="141"/>
      <c r="TQZ66" s="141"/>
      <c r="TRA66" s="141"/>
      <c r="TRB66" s="141"/>
      <c r="TRC66" s="141"/>
      <c r="TRD66" s="141"/>
      <c r="TRE66" s="141"/>
      <c r="TRF66" s="141"/>
      <c r="TRG66" s="141"/>
      <c r="TRH66" s="141"/>
      <c r="TRI66" s="141"/>
      <c r="TRJ66" s="141"/>
      <c r="TRK66" s="141"/>
      <c r="TRL66" s="141"/>
      <c r="TRM66" s="141"/>
      <c r="TRN66" s="141"/>
      <c r="TRO66" s="141"/>
      <c r="TRP66" s="141"/>
      <c r="TRQ66" s="141"/>
      <c r="TRR66" s="141"/>
      <c r="TRS66" s="141"/>
      <c r="TRT66" s="141"/>
      <c r="TRU66" s="141"/>
      <c r="TRV66" s="141"/>
      <c r="TRW66" s="141"/>
      <c r="TRX66" s="141"/>
      <c r="TRY66" s="141"/>
      <c r="TRZ66" s="141"/>
      <c r="TSA66" s="141"/>
      <c r="TSB66" s="141"/>
      <c r="TSC66" s="141"/>
      <c r="TSD66" s="141"/>
      <c r="TSE66" s="141"/>
      <c r="TSF66" s="141"/>
      <c r="TSG66" s="141"/>
      <c r="TSH66" s="141"/>
      <c r="TSI66" s="141"/>
      <c r="TSJ66" s="141"/>
      <c r="TSK66" s="141"/>
      <c r="TSL66" s="141"/>
      <c r="TSM66" s="141"/>
      <c r="TSN66" s="141"/>
      <c r="TSO66" s="141"/>
      <c r="TSP66" s="141"/>
      <c r="TSQ66" s="141"/>
      <c r="TSR66" s="141"/>
      <c r="TSS66" s="141"/>
      <c r="TST66" s="141"/>
      <c r="TSU66" s="141"/>
      <c r="TSV66" s="141"/>
      <c r="TSW66" s="141"/>
      <c r="TSX66" s="141"/>
      <c r="TSY66" s="141"/>
      <c r="TSZ66" s="141"/>
      <c r="TTA66" s="141"/>
      <c r="TTB66" s="141"/>
      <c r="TTC66" s="141"/>
      <c r="TTD66" s="141"/>
      <c r="TTE66" s="141"/>
      <c r="TTF66" s="141"/>
      <c r="TTG66" s="141"/>
      <c r="TTH66" s="141"/>
      <c r="TTI66" s="141"/>
      <c r="TTJ66" s="141"/>
      <c r="TTK66" s="141"/>
      <c r="TTL66" s="141"/>
      <c r="TTM66" s="141"/>
      <c r="TTN66" s="141"/>
      <c r="TTO66" s="141"/>
      <c r="TTP66" s="141"/>
      <c r="TTQ66" s="141"/>
      <c r="TTR66" s="141"/>
      <c r="TTS66" s="141"/>
      <c r="TTT66" s="141"/>
      <c r="TTU66" s="141"/>
      <c r="TTV66" s="141"/>
      <c r="TTW66" s="141"/>
      <c r="TTX66" s="141"/>
      <c r="TTY66" s="141"/>
      <c r="TTZ66" s="141"/>
      <c r="TUA66" s="141"/>
      <c r="TUB66" s="141"/>
      <c r="TUC66" s="141"/>
      <c r="TUD66" s="141"/>
      <c r="TUE66" s="141"/>
      <c r="TUF66" s="141"/>
      <c r="TUG66" s="141"/>
      <c r="TUH66" s="141"/>
      <c r="TUI66" s="141"/>
      <c r="TUJ66" s="141"/>
      <c r="TUK66" s="141"/>
      <c r="TUL66" s="141"/>
      <c r="TUM66" s="141"/>
      <c r="TUN66" s="141"/>
      <c r="TUO66" s="141"/>
      <c r="TUP66" s="141"/>
      <c r="TUQ66" s="141"/>
      <c r="TUR66" s="141"/>
      <c r="TUS66" s="141"/>
      <c r="TUT66" s="141"/>
      <c r="TUU66" s="141"/>
      <c r="TUV66" s="141"/>
      <c r="TUW66" s="141"/>
      <c r="TUX66" s="141"/>
      <c r="TUY66" s="141"/>
      <c r="TUZ66" s="141"/>
      <c r="TVA66" s="141"/>
      <c r="TVB66" s="141"/>
      <c r="TVC66" s="141"/>
      <c r="TVD66" s="141"/>
      <c r="TVE66" s="141"/>
      <c r="TVF66" s="141"/>
      <c r="TVG66" s="141"/>
      <c r="TVH66" s="141"/>
      <c r="TVI66" s="141"/>
      <c r="TVJ66" s="141"/>
      <c r="TVK66" s="141"/>
      <c r="TVL66" s="141"/>
      <c r="TVM66" s="141"/>
      <c r="TVN66" s="141"/>
      <c r="TVO66" s="141"/>
      <c r="TVP66" s="141"/>
      <c r="TVQ66" s="141"/>
      <c r="TVR66" s="141"/>
      <c r="TVS66" s="141"/>
      <c r="TVT66" s="141"/>
      <c r="TVU66" s="141"/>
      <c r="TVV66" s="141"/>
      <c r="TVW66" s="141"/>
      <c r="TVX66" s="141"/>
      <c r="TVY66" s="141"/>
      <c r="TVZ66" s="141"/>
      <c r="TWA66" s="141"/>
      <c r="TWB66" s="141"/>
      <c r="TWC66" s="141"/>
      <c r="TWD66" s="141"/>
      <c r="TWE66" s="141"/>
      <c r="TWF66" s="141"/>
      <c r="TWG66" s="141"/>
      <c r="TWH66" s="141"/>
      <c r="TWI66" s="141"/>
      <c r="TWJ66" s="141"/>
      <c r="TWK66" s="141"/>
      <c r="TWL66" s="141"/>
      <c r="TWM66" s="141"/>
      <c r="TWN66" s="141"/>
      <c r="TWO66" s="141"/>
      <c r="TWP66" s="141"/>
      <c r="TWQ66" s="141"/>
      <c r="TWR66" s="141"/>
      <c r="TWS66" s="141"/>
      <c r="TWT66" s="141"/>
      <c r="TWU66" s="141"/>
      <c r="TWV66" s="141"/>
      <c r="TWW66" s="141"/>
      <c r="TWX66" s="141"/>
      <c r="TWY66" s="141"/>
      <c r="TWZ66" s="141"/>
      <c r="TXA66" s="141"/>
      <c r="TXB66" s="141"/>
      <c r="TXC66" s="141"/>
      <c r="TXD66" s="141"/>
      <c r="TXE66" s="141"/>
      <c r="TXF66" s="141"/>
      <c r="TXG66" s="141"/>
      <c r="TXH66" s="141"/>
      <c r="TXI66" s="141"/>
      <c r="TXJ66" s="141"/>
      <c r="TXK66" s="141"/>
      <c r="TXL66" s="141"/>
      <c r="TXM66" s="141"/>
      <c r="TXN66" s="141"/>
      <c r="TXO66" s="141"/>
      <c r="TXP66" s="141"/>
      <c r="TXQ66" s="141"/>
      <c r="TXR66" s="141"/>
      <c r="TXS66" s="141"/>
      <c r="TXT66" s="141"/>
      <c r="TXU66" s="141"/>
      <c r="TXV66" s="141"/>
      <c r="TXW66" s="141"/>
      <c r="TXX66" s="141"/>
      <c r="TXY66" s="141"/>
      <c r="TXZ66" s="141"/>
      <c r="TYA66" s="141"/>
      <c r="TYB66" s="141"/>
      <c r="TYC66" s="141"/>
      <c r="TYD66" s="141"/>
      <c r="TYE66" s="141"/>
      <c r="TYF66" s="141"/>
      <c r="TYG66" s="141"/>
      <c r="TYH66" s="141"/>
      <c r="TYI66" s="141"/>
      <c r="TYJ66" s="141"/>
      <c r="TYK66" s="141"/>
      <c r="TYL66" s="141"/>
      <c r="TYM66" s="141"/>
      <c r="TYN66" s="141"/>
      <c r="TYO66" s="141"/>
      <c r="TYP66" s="141"/>
      <c r="TYQ66" s="141"/>
      <c r="TYR66" s="141"/>
      <c r="TYS66" s="141"/>
      <c r="TYT66" s="141"/>
      <c r="TYU66" s="141"/>
      <c r="TYV66" s="141"/>
      <c r="TYW66" s="141"/>
      <c r="TYX66" s="141"/>
      <c r="TYY66" s="141"/>
      <c r="TYZ66" s="141"/>
      <c r="TZA66" s="141"/>
      <c r="TZB66" s="141"/>
      <c r="TZC66" s="141"/>
      <c r="TZD66" s="141"/>
      <c r="TZE66" s="141"/>
      <c r="TZF66" s="141"/>
      <c r="TZG66" s="141"/>
      <c r="TZH66" s="141"/>
      <c r="TZI66" s="141"/>
      <c r="TZJ66" s="141"/>
      <c r="TZK66" s="141"/>
      <c r="TZL66" s="141"/>
      <c r="TZM66" s="141"/>
      <c r="TZN66" s="141"/>
      <c r="TZO66" s="141"/>
      <c r="TZP66" s="141"/>
      <c r="TZQ66" s="141"/>
      <c r="TZR66" s="141"/>
      <c r="TZS66" s="141"/>
      <c r="TZT66" s="141"/>
      <c r="TZU66" s="141"/>
      <c r="TZV66" s="141"/>
      <c r="TZW66" s="141"/>
      <c r="TZX66" s="141"/>
      <c r="TZY66" s="141"/>
      <c r="TZZ66" s="141"/>
      <c r="UAA66" s="141"/>
      <c r="UAB66" s="141"/>
      <c r="UAC66" s="141"/>
      <c r="UAD66" s="141"/>
      <c r="UAE66" s="141"/>
      <c r="UAF66" s="141"/>
      <c r="UAG66" s="141"/>
      <c r="UAH66" s="141"/>
      <c r="UAI66" s="141"/>
      <c r="UAJ66" s="141"/>
      <c r="UAK66" s="141"/>
      <c r="UAL66" s="141"/>
      <c r="UAM66" s="141"/>
      <c r="UAN66" s="141"/>
      <c r="UAO66" s="141"/>
      <c r="UAP66" s="141"/>
      <c r="UAQ66" s="141"/>
      <c r="UAR66" s="141"/>
      <c r="UAS66" s="141"/>
      <c r="UAT66" s="141"/>
      <c r="UAU66" s="141"/>
      <c r="UAV66" s="141"/>
      <c r="UAW66" s="141"/>
      <c r="UAX66" s="141"/>
      <c r="UAY66" s="141"/>
      <c r="UAZ66" s="141"/>
      <c r="UBA66" s="141"/>
      <c r="UBB66" s="141"/>
      <c r="UBC66" s="141"/>
      <c r="UBD66" s="141"/>
      <c r="UBE66" s="141"/>
      <c r="UBF66" s="141"/>
      <c r="UBG66" s="141"/>
      <c r="UBH66" s="141"/>
      <c r="UBI66" s="141"/>
      <c r="UBJ66" s="141"/>
      <c r="UBK66" s="141"/>
      <c r="UBL66" s="141"/>
      <c r="UBM66" s="141"/>
      <c r="UBN66" s="141"/>
      <c r="UBO66" s="141"/>
      <c r="UBP66" s="141"/>
      <c r="UBQ66" s="141"/>
      <c r="UBR66" s="141"/>
      <c r="UBS66" s="141"/>
      <c r="UBT66" s="141"/>
      <c r="UBU66" s="141"/>
      <c r="UBV66" s="141"/>
      <c r="UBW66" s="141"/>
      <c r="UBX66" s="141"/>
      <c r="UBY66" s="141"/>
      <c r="UBZ66" s="141"/>
      <c r="UCA66" s="141"/>
      <c r="UCB66" s="141"/>
      <c r="UCC66" s="141"/>
      <c r="UCD66" s="141"/>
      <c r="UCE66" s="141"/>
      <c r="UCF66" s="141"/>
      <c r="UCG66" s="141"/>
      <c r="UCH66" s="141"/>
      <c r="UCI66" s="141"/>
      <c r="UCJ66" s="141"/>
      <c r="UCK66" s="141"/>
      <c r="UCL66" s="141"/>
      <c r="UCM66" s="141"/>
      <c r="UCN66" s="141"/>
      <c r="UCO66" s="141"/>
      <c r="UCP66" s="141"/>
      <c r="UCQ66" s="141"/>
      <c r="UCR66" s="141"/>
      <c r="UCS66" s="141"/>
      <c r="UCT66" s="141"/>
      <c r="UCU66" s="141"/>
      <c r="UCV66" s="141"/>
      <c r="UCW66" s="141"/>
      <c r="UCX66" s="141"/>
      <c r="UCY66" s="141"/>
      <c r="UCZ66" s="141"/>
      <c r="UDA66" s="141"/>
      <c r="UDB66" s="141"/>
      <c r="UDC66" s="141"/>
      <c r="UDD66" s="141"/>
      <c r="UDE66" s="141"/>
      <c r="UDF66" s="141"/>
      <c r="UDG66" s="141"/>
      <c r="UDH66" s="141"/>
      <c r="UDI66" s="141"/>
      <c r="UDJ66" s="141"/>
      <c r="UDK66" s="141"/>
      <c r="UDL66" s="141"/>
      <c r="UDM66" s="141"/>
      <c r="UDN66" s="141"/>
      <c r="UDO66" s="141"/>
      <c r="UDP66" s="141"/>
      <c r="UDQ66" s="141"/>
      <c r="UDR66" s="141"/>
      <c r="UDS66" s="141"/>
      <c r="UDT66" s="141"/>
      <c r="UDU66" s="141"/>
      <c r="UDV66" s="141"/>
      <c r="UDW66" s="141"/>
      <c r="UDX66" s="141"/>
      <c r="UDY66" s="141"/>
      <c r="UDZ66" s="141"/>
      <c r="UEA66" s="141"/>
      <c r="UEB66" s="141"/>
      <c r="UEC66" s="141"/>
      <c r="UED66" s="141"/>
      <c r="UEE66" s="141"/>
      <c r="UEF66" s="141"/>
      <c r="UEG66" s="141"/>
      <c r="UEH66" s="141"/>
      <c r="UEI66" s="141"/>
      <c r="UEJ66" s="141"/>
      <c r="UEK66" s="141"/>
      <c r="UEL66" s="141"/>
      <c r="UEM66" s="141"/>
      <c r="UEN66" s="141"/>
      <c r="UEO66" s="141"/>
      <c r="UEP66" s="141"/>
      <c r="UEQ66" s="141"/>
      <c r="UER66" s="141"/>
      <c r="UES66" s="141"/>
      <c r="UET66" s="141"/>
      <c r="UEU66" s="141"/>
      <c r="UEV66" s="141"/>
      <c r="UEW66" s="141"/>
      <c r="UEX66" s="141"/>
      <c r="UEY66" s="141"/>
      <c r="UEZ66" s="141"/>
      <c r="UFA66" s="141"/>
      <c r="UFB66" s="141"/>
      <c r="UFC66" s="141"/>
      <c r="UFD66" s="141"/>
      <c r="UFE66" s="141"/>
      <c r="UFF66" s="141"/>
      <c r="UFG66" s="141"/>
      <c r="UFH66" s="141"/>
      <c r="UFI66" s="141"/>
      <c r="UFJ66" s="141"/>
      <c r="UFK66" s="141"/>
      <c r="UFL66" s="141"/>
      <c r="UFM66" s="141"/>
      <c r="UFN66" s="141"/>
      <c r="UFO66" s="141"/>
      <c r="UFP66" s="141"/>
      <c r="UFQ66" s="141"/>
      <c r="UFR66" s="141"/>
      <c r="UFS66" s="141"/>
      <c r="UFT66" s="141"/>
      <c r="UFU66" s="141"/>
      <c r="UFV66" s="141"/>
      <c r="UFW66" s="141"/>
      <c r="UFX66" s="141"/>
      <c r="UFY66" s="141"/>
      <c r="UFZ66" s="141"/>
      <c r="UGA66" s="141"/>
      <c r="UGB66" s="141"/>
      <c r="UGC66" s="141"/>
      <c r="UGD66" s="141"/>
      <c r="UGE66" s="141"/>
      <c r="UGF66" s="141"/>
      <c r="UGG66" s="141"/>
      <c r="UGH66" s="141"/>
      <c r="UGI66" s="141"/>
      <c r="UGJ66" s="141"/>
      <c r="UGK66" s="141"/>
      <c r="UGL66" s="141"/>
      <c r="UGM66" s="141"/>
      <c r="UGN66" s="141"/>
      <c r="UGO66" s="141"/>
      <c r="UGP66" s="141"/>
      <c r="UGQ66" s="141"/>
      <c r="UGR66" s="141"/>
      <c r="UGS66" s="141"/>
      <c r="UGT66" s="141"/>
      <c r="UGU66" s="141"/>
      <c r="UGV66" s="141"/>
      <c r="UGW66" s="141"/>
      <c r="UGX66" s="141"/>
      <c r="UGY66" s="141"/>
      <c r="UGZ66" s="141"/>
      <c r="UHA66" s="141"/>
      <c r="UHB66" s="141"/>
      <c r="UHC66" s="141"/>
      <c r="UHD66" s="141"/>
      <c r="UHE66" s="141"/>
      <c r="UHF66" s="141"/>
      <c r="UHG66" s="141"/>
      <c r="UHH66" s="141"/>
      <c r="UHI66" s="141"/>
      <c r="UHJ66" s="141"/>
      <c r="UHK66" s="141"/>
      <c r="UHL66" s="141"/>
      <c r="UHM66" s="141"/>
      <c r="UHN66" s="141"/>
      <c r="UHO66" s="141"/>
      <c r="UHP66" s="141"/>
      <c r="UHQ66" s="141"/>
      <c r="UHR66" s="141"/>
      <c r="UHS66" s="141"/>
      <c r="UHT66" s="141"/>
      <c r="UHU66" s="141"/>
      <c r="UHV66" s="141"/>
      <c r="UHW66" s="141"/>
      <c r="UHX66" s="141"/>
      <c r="UHY66" s="141"/>
      <c r="UHZ66" s="141"/>
      <c r="UIA66" s="141"/>
      <c r="UIB66" s="141"/>
      <c r="UIC66" s="141"/>
      <c r="UID66" s="141"/>
      <c r="UIE66" s="141"/>
      <c r="UIF66" s="141"/>
      <c r="UIG66" s="141"/>
      <c r="UIH66" s="141"/>
      <c r="UII66" s="141"/>
      <c r="UIJ66" s="141"/>
      <c r="UIK66" s="141"/>
      <c r="UIL66" s="141"/>
      <c r="UIM66" s="141"/>
      <c r="UIN66" s="141"/>
      <c r="UIO66" s="141"/>
      <c r="UIP66" s="141"/>
      <c r="UIQ66" s="141"/>
      <c r="UIR66" s="141"/>
      <c r="UIS66" s="141"/>
      <c r="UIT66" s="141"/>
      <c r="UIU66" s="141"/>
      <c r="UIV66" s="141"/>
      <c r="UIW66" s="141"/>
      <c r="UIX66" s="141"/>
      <c r="UIY66" s="141"/>
      <c r="UIZ66" s="141"/>
      <c r="UJA66" s="141"/>
      <c r="UJB66" s="141"/>
      <c r="UJC66" s="141"/>
      <c r="UJD66" s="141"/>
      <c r="UJE66" s="141"/>
      <c r="UJF66" s="141"/>
      <c r="UJG66" s="141"/>
      <c r="UJH66" s="141"/>
      <c r="UJI66" s="141"/>
      <c r="UJJ66" s="141"/>
      <c r="UJK66" s="141"/>
      <c r="UJL66" s="141"/>
      <c r="UJM66" s="141"/>
      <c r="UJN66" s="141"/>
      <c r="UJO66" s="141"/>
      <c r="UJP66" s="141"/>
      <c r="UJQ66" s="141"/>
      <c r="UJR66" s="141"/>
      <c r="UJS66" s="141"/>
      <c r="UJT66" s="141"/>
      <c r="UJU66" s="141"/>
      <c r="UJV66" s="141"/>
      <c r="UJW66" s="141"/>
      <c r="UJX66" s="141"/>
      <c r="UJY66" s="141"/>
      <c r="UJZ66" s="141"/>
      <c r="UKA66" s="141"/>
      <c r="UKB66" s="141"/>
      <c r="UKC66" s="141"/>
      <c r="UKD66" s="141"/>
      <c r="UKE66" s="141"/>
      <c r="UKF66" s="141"/>
      <c r="UKG66" s="141"/>
      <c r="UKH66" s="141"/>
      <c r="UKI66" s="141"/>
      <c r="UKJ66" s="141"/>
      <c r="UKK66" s="141"/>
      <c r="UKL66" s="141"/>
      <c r="UKM66" s="141"/>
      <c r="UKN66" s="141"/>
      <c r="UKO66" s="141"/>
      <c r="UKP66" s="141"/>
      <c r="UKQ66" s="141"/>
      <c r="UKR66" s="141"/>
      <c r="UKS66" s="141"/>
      <c r="UKT66" s="141"/>
      <c r="UKU66" s="141"/>
      <c r="UKV66" s="141"/>
      <c r="UKW66" s="141"/>
      <c r="UKX66" s="141"/>
      <c r="UKY66" s="141"/>
      <c r="UKZ66" s="141"/>
      <c r="ULA66" s="141"/>
      <c r="ULB66" s="141"/>
      <c r="ULC66" s="141"/>
      <c r="ULD66" s="141"/>
      <c r="ULE66" s="141"/>
      <c r="ULF66" s="141"/>
      <c r="ULG66" s="141"/>
      <c r="ULH66" s="141"/>
      <c r="ULI66" s="141"/>
      <c r="ULJ66" s="141"/>
      <c r="ULK66" s="141"/>
      <c r="ULL66" s="141"/>
      <c r="ULM66" s="141"/>
      <c r="ULN66" s="141"/>
      <c r="ULO66" s="141"/>
      <c r="ULP66" s="141"/>
      <c r="ULQ66" s="141"/>
      <c r="ULR66" s="141"/>
      <c r="ULS66" s="141"/>
      <c r="ULT66" s="141"/>
      <c r="ULU66" s="141"/>
      <c r="ULV66" s="141"/>
      <c r="ULW66" s="141"/>
      <c r="ULX66" s="141"/>
      <c r="ULY66" s="141"/>
      <c r="ULZ66" s="141"/>
      <c r="UMA66" s="141"/>
      <c r="UMB66" s="141"/>
      <c r="UMC66" s="141"/>
      <c r="UMD66" s="141"/>
      <c r="UME66" s="141"/>
      <c r="UMF66" s="141"/>
      <c r="UMG66" s="141"/>
      <c r="UMH66" s="141"/>
      <c r="UMI66" s="141"/>
      <c r="UMJ66" s="141"/>
      <c r="UMK66" s="141"/>
      <c r="UML66" s="141"/>
      <c r="UMM66" s="141"/>
      <c r="UMN66" s="141"/>
      <c r="UMO66" s="141"/>
      <c r="UMP66" s="141"/>
      <c r="UMQ66" s="141"/>
      <c r="UMR66" s="141"/>
      <c r="UMS66" s="141"/>
      <c r="UMT66" s="141"/>
      <c r="UMU66" s="141"/>
      <c r="UMV66" s="141"/>
      <c r="UMW66" s="141"/>
      <c r="UMX66" s="141"/>
      <c r="UMY66" s="141"/>
      <c r="UMZ66" s="141"/>
      <c r="UNA66" s="141"/>
      <c r="UNB66" s="141"/>
      <c r="UNC66" s="141"/>
      <c r="UND66" s="141"/>
      <c r="UNE66" s="141"/>
      <c r="UNF66" s="141"/>
      <c r="UNG66" s="141"/>
      <c r="UNH66" s="141"/>
      <c r="UNI66" s="141"/>
      <c r="UNJ66" s="141"/>
      <c r="UNK66" s="141"/>
      <c r="UNL66" s="141"/>
      <c r="UNM66" s="141"/>
      <c r="UNN66" s="141"/>
      <c r="UNO66" s="141"/>
      <c r="UNP66" s="141"/>
      <c r="UNQ66" s="141"/>
      <c r="UNR66" s="141"/>
      <c r="UNS66" s="141"/>
      <c r="UNT66" s="141"/>
      <c r="UNU66" s="141"/>
      <c r="UNV66" s="141"/>
      <c r="UNW66" s="141"/>
      <c r="UNX66" s="141"/>
      <c r="UNY66" s="141"/>
      <c r="UNZ66" s="141"/>
      <c r="UOA66" s="141"/>
      <c r="UOB66" s="141"/>
      <c r="UOC66" s="141"/>
      <c r="UOD66" s="141"/>
      <c r="UOE66" s="141"/>
      <c r="UOF66" s="141"/>
      <c r="UOG66" s="141"/>
      <c r="UOH66" s="141"/>
      <c r="UOI66" s="141"/>
      <c r="UOJ66" s="141"/>
      <c r="UOK66" s="141"/>
      <c r="UOL66" s="141"/>
      <c r="UOM66" s="141"/>
      <c r="UON66" s="141"/>
      <c r="UOO66" s="141"/>
      <c r="UOP66" s="141"/>
      <c r="UOQ66" s="141"/>
      <c r="UOR66" s="141"/>
      <c r="UOS66" s="141"/>
      <c r="UOT66" s="141"/>
      <c r="UOU66" s="141"/>
      <c r="UOV66" s="141"/>
      <c r="UOW66" s="141"/>
      <c r="UOX66" s="141"/>
      <c r="UOY66" s="141"/>
      <c r="UOZ66" s="141"/>
      <c r="UPA66" s="141"/>
      <c r="UPB66" s="141"/>
      <c r="UPC66" s="141"/>
      <c r="UPD66" s="141"/>
      <c r="UPE66" s="141"/>
      <c r="UPF66" s="141"/>
      <c r="UPG66" s="141"/>
      <c r="UPH66" s="141"/>
      <c r="UPI66" s="141"/>
      <c r="UPJ66" s="141"/>
      <c r="UPK66" s="141"/>
      <c r="UPL66" s="141"/>
      <c r="UPM66" s="141"/>
      <c r="UPN66" s="141"/>
      <c r="UPO66" s="141"/>
      <c r="UPP66" s="141"/>
      <c r="UPQ66" s="141"/>
      <c r="UPR66" s="141"/>
      <c r="UPS66" s="141"/>
      <c r="UPT66" s="141"/>
      <c r="UPU66" s="141"/>
      <c r="UPV66" s="141"/>
      <c r="UPW66" s="141"/>
      <c r="UPX66" s="141"/>
      <c r="UPY66" s="141"/>
      <c r="UPZ66" s="141"/>
      <c r="UQA66" s="141"/>
      <c r="UQB66" s="141"/>
      <c r="UQC66" s="141"/>
      <c r="UQD66" s="141"/>
      <c r="UQE66" s="141"/>
      <c r="UQF66" s="141"/>
      <c r="UQG66" s="141"/>
      <c r="UQH66" s="141"/>
      <c r="UQI66" s="141"/>
      <c r="UQJ66" s="141"/>
      <c r="UQK66" s="141"/>
      <c r="UQL66" s="141"/>
      <c r="UQM66" s="141"/>
      <c r="UQN66" s="141"/>
      <c r="UQO66" s="141"/>
      <c r="UQP66" s="141"/>
      <c r="UQQ66" s="141"/>
      <c r="UQR66" s="141"/>
      <c r="UQS66" s="141"/>
      <c r="UQT66" s="141"/>
      <c r="UQU66" s="141"/>
      <c r="UQV66" s="141"/>
      <c r="UQW66" s="141"/>
      <c r="UQX66" s="141"/>
      <c r="UQY66" s="141"/>
      <c r="UQZ66" s="141"/>
      <c r="URA66" s="141"/>
      <c r="URB66" s="141"/>
      <c r="URC66" s="141"/>
      <c r="URD66" s="141"/>
      <c r="URE66" s="141"/>
      <c r="URF66" s="141"/>
      <c r="URG66" s="141"/>
      <c r="URH66" s="141"/>
      <c r="URI66" s="141"/>
      <c r="URJ66" s="141"/>
      <c r="URK66" s="141"/>
      <c r="URL66" s="141"/>
      <c r="URM66" s="141"/>
      <c r="URN66" s="141"/>
      <c r="URO66" s="141"/>
      <c r="URP66" s="141"/>
      <c r="URQ66" s="141"/>
      <c r="URR66" s="141"/>
      <c r="URS66" s="141"/>
      <c r="URT66" s="141"/>
      <c r="URU66" s="141"/>
      <c r="URV66" s="141"/>
      <c r="URW66" s="141"/>
      <c r="URX66" s="141"/>
      <c r="URY66" s="141"/>
      <c r="URZ66" s="141"/>
      <c r="USA66" s="141"/>
      <c r="USB66" s="141"/>
      <c r="USC66" s="141"/>
      <c r="USD66" s="141"/>
      <c r="USE66" s="141"/>
      <c r="USF66" s="141"/>
      <c r="USG66" s="141"/>
      <c r="USH66" s="141"/>
      <c r="USI66" s="141"/>
      <c r="USJ66" s="141"/>
      <c r="USK66" s="141"/>
      <c r="USL66" s="141"/>
      <c r="USM66" s="141"/>
      <c r="USN66" s="141"/>
      <c r="USO66" s="141"/>
      <c r="USP66" s="141"/>
      <c r="USQ66" s="141"/>
      <c r="USR66" s="141"/>
      <c r="USS66" s="141"/>
      <c r="UST66" s="141"/>
      <c r="USU66" s="141"/>
      <c r="USV66" s="141"/>
      <c r="USW66" s="141"/>
      <c r="USX66" s="141"/>
      <c r="USY66" s="141"/>
      <c r="USZ66" s="141"/>
      <c r="UTA66" s="141"/>
      <c r="UTB66" s="141"/>
      <c r="UTC66" s="141"/>
      <c r="UTD66" s="141"/>
      <c r="UTE66" s="141"/>
      <c r="UTF66" s="141"/>
      <c r="UTG66" s="141"/>
      <c r="UTH66" s="141"/>
      <c r="UTI66" s="141"/>
      <c r="UTJ66" s="141"/>
      <c r="UTK66" s="141"/>
      <c r="UTL66" s="141"/>
      <c r="UTM66" s="141"/>
      <c r="UTN66" s="141"/>
      <c r="UTO66" s="141"/>
      <c r="UTP66" s="141"/>
      <c r="UTQ66" s="141"/>
      <c r="UTR66" s="141"/>
      <c r="UTS66" s="141"/>
      <c r="UTT66" s="141"/>
      <c r="UTU66" s="141"/>
      <c r="UTV66" s="141"/>
      <c r="UTW66" s="141"/>
      <c r="UTX66" s="141"/>
      <c r="UTY66" s="141"/>
      <c r="UTZ66" s="141"/>
      <c r="UUA66" s="141"/>
      <c r="UUB66" s="141"/>
      <c r="UUC66" s="141"/>
      <c r="UUD66" s="141"/>
      <c r="UUE66" s="141"/>
      <c r="UUF66" s="141"/>
      <c r="UUG66" s="141"/>
      <c r="UUH66" s="141"/>
      <c r="UUI66" s="141"/>
      <c r="UUJ66" s="141"/>
      <c r="UUK66" s="141"/>
      <c r="UUL66" s="141"/>
      <c r="UUM66" s="141"/>
      <c r="UUN66" s="141"/>
      <c r="UUO66" s="141"/>
      <c r="UUP66" s="141"/>
      <c r="UUQ66" s="141"/>
      <c r="UUR66" s="141"/>
      <c r="UUS66" s="141"/>
      <c r="UUT66" s="141"/>
      <c r="UUU66" s="141"/>
      <c r="UUV66" s="141"/>
      <c r="UUW66" s="141"/>
      <c r="UUX66" s="141"/>
      <c r="UUY66" s="141"/>
      <c r="UUZ66" s="141"/>
      <c r="UVA66" s="141"/>
      <c r="UVB66" s="141"/>
      <c r="UVC66" s="141"/>
      <c r="UVD66" s="141"/>
      <c r="UVE66" s="141"/>
      <c r="UVF66" s="141"/>
      <c r="UVG66" s="141"/>
      <c r="UVH66" s="141"/>
      <c r="UVI66" s="141"/>
      <c r="UVJ66" s="141"/>
      <c r="UVK66" s="141"/>
      <c r="UVL66" s="141"/>
      <c r="UVM66" s="141"/>
      <c r="UVN66" s="141"/>
      <c r="UVO66" s="141"/>
      <c r="UVP66" s="141"/>
      <c r="UVQ66" s="141"/>
      <c r="UVR66" s="141"/>
      <c r="UVS66" s="141"/>
      <c r="UVT66" s="141"/>
      <c r="UVU66" s="141"/>
      <c r="UVV66" s="141"/>
      <c r="UVW66" s="141"/>
      <c r="UVX66" s="141"/>
      <c r="UVY66" s="141"/>
      <c r="UVZ66" s="141"/>
      <c r="UWA66" s="141"/>
      <c r="UWB66" s="141"/>
      <c r="UWC66" s="141"/>
      <c r="UWD66" s="141"/>
      <c r="UWE66" s="141"/>
      <c r="UWF66" s="141"/>
      <c r="UWG66" s="141"/>
      <c r="UWH66" s="141"/>
      <c r="UWI66" s="141"/>
      <c r="UWJ66" s="141"/>
      <c r="UWK66" s="141"/>
      <c r="UWL66" s="141"/>
      <c r="UWM66" s="141"/>
      <c r="UWN66" s="141"/>
      <c r="UWO66" s="141"/>
      <c r="UWP66" s="141"/>
      <c r="UWQ66" s="141"/>
      <c r="UWR66" s="141"/>
      <c r="UWS66" s="141"/>
      <c r="UWT66" s="141"/>
      <c r="UWU66" s="141"/>
      <c r="UWV66" s="141"/>
      <c r="UWW66" s="141"/>
      <c r="UWX66" s="141"/>
      <c r="UWY66" s="141"/>
      <c r="UWZ66" s="141"/>
      <c r="UXA66" s="141"/>
      <c r="UXB66" s="141"/>
      <c r="UXC66" s="141"/>
      <c r="UXD66" s="141"/>
      <c r="UXE66" s="141"/>
      <c r="UXF66" s="141"/>
      <c r="UXG66" s="141"/>
      <c r="UXH66" s="141"/>
      <c r="UXI66" s="141"/>
      <c r="UXJ66" s="141"/>
      <c r="UXK66" s="141"/>
      <c r="UXL66" s="141"/>
      <c r="UXM66" s="141"/>
      <c r="UXN66" s="141"/>
      <c r="UXO66" s="141"/>
      <c r="UXP66" s="141"/>
      <c r="UXQ66" s="141"/>
      <c r="UXR66" s="141"/>
      <c r="UXS66" s="141"/>
      <c r="UXT66" s="141"/>
      <c r="UXU66" s="141"/>
      <c r="UXV66" s="141"/>
      <c r="UXW66" s="141"/>
      <c r="UXX66" s="141"/>
      <c r="UXY66" s="141"/>
      <c r="UXZ66" s="141"/>
      <c r="UYA66" s="141"/>
      <c r="UYB66" s="141"/>
      <c r="UYC66" s="141"/>
      <c r="UYD66" s="141"/>
      <c r="UYE66" s="141"/>
      <c r="UYF66" s="141"/>
      <c r="UYG66" s="141"/>
      <c r="UYH66" s="141"/>
      <c r="UYI66" s="141"/>
      <c r="UYJ66" s="141"/>
      <c r="UYK66" s="141"/>
      <c r="UYL66" s="141"/>
      <c r="UYM66" s="141"/>
      <c r="UYN66" s="141"/>
      <c r="UYO66" s="141"/>
      <c r="UYP66" s="141"/>
      <c r="UYQ66" s="141"/>
      <c r="UYR66" s="141"/>
      <c r="UYS66" s="141"/>
      <c r="UYT66" s="141"/>
      <c r="UYU66" s="141"/>
      <c r="UYV66" s="141"/>
      <c r="UYW66" s="141"/>
      <c r="UYX66" s="141"/>
      <c r="UYY66" s="141"/>
      <c r="UYZ66" s="141"/>
      <c r="UZA66" s="141"/>
      <c r="UZB66" s="141"/>
      <c r="UZC66" s="141"/>
      <c r="UZD66" s="141"/>
      <c r="UZE66" s="141"/>
      <c r="UZF66" s="141"/>
      <c r="UZG66" s="141"/>
      <c r="UZH66" s="141"/>
      <c r="UZI66" s="141"/>
      <c r="UZJ66" s="141"/>
      <c r="UZK66" s="141"/>
      <c r="UZL66" s="141"/>
      <c r="UZM66" s="141"/>
      <c r="UZN66" s="141"/>
      <c r="UZO66" s="141"/>
      <c r="UZP66" s="141"/>
      <c r="UZQ66" s="141"/>
      <c r="UZR66" s="141"/>
      <c r="UZS66" s="141"/>
      <c r="UZT66" s="141"/>
      <c r="UZU66" s="141"/>
      <c r="UZV66" s="141"/>
      <c r="UZW66" s="141"/>
      <c r="UZX66" s="141"/>
      <c r="UZY66" s="141"/>
      <c r="UZZ66" s="141"/>
      <c r="VAA66" s="141"/>
      <c r="VAB66" s="141"/>
      <c r="VAC66" s="141"/>
      <c r="VAD66" s="141"/>
      <c r="VAE66" s="141"/>
      <c r="VAF66" s="141"/>
      <c r="VAG66" s="141"/>
      <c r="VAH66" s="141"/>
      <c r="VAI66" s="141"/>
      <c r="VAJ66" s="141"/>
      <c r="VAK66" s="141"/>
      <c r="VAL66" s="141"/>
      <c r="VAM66" s="141"/>
      <c r="VAN66" s="141"/>
      <c r="VAO66" s="141"/>
      <c r="VAP66" s="141"/>
      <c r="VAQ66" s="141"/>
      <c r="VAR66" s="141"/>
      <c r="VAS66" s="141"/>
      <c r="VAT66" s="141"/>
      <c r="VAU66" s="141"/>
      <c r="VAV66" s="141"/>
      <c r="VAW66" s="141"/>
      <c r="VAX66" s="141"/>
      <c r="VAY66" s="141"/>
      <c r="VAZ66" s="141"/>
      <c r="VBA66" s="141"/>
      <c r="VBB66" s="141"/>
      <c r="VBC66" s="141"/>
      <c r="VBD66" s="141"/>
      <c r="VBE66" s="141"/>
      <c r="VBF66" s="141"/>
      <c r="VBG66" s="141"/>
      <c r="VBH66" s="141"/>
      <c r="VBI66" s="141"/>
      <c r="VBJ66" s="141"/>
      <c r="VBK66" s="141"/>
      <c r="VBL66" s="141"/>
      <c r="VBM66" s="141"/>
      <c r="VBN66" s="141"/>
      <c r="VBO66" s="141"/>
      <c r="VBP66" s="141"/>
      <c r="VBQ66" s="141"/>
      <c r="VBR66" s="141"/>
      <c r="VBS66" s="141"/>
      <c r="VBT66" s="141"/>
      <c r="VBU66" s="141"/>
      <c r="VBV66" s="141"/>
      <c r="VBW66" s="141"/>
      <c r="VBX66" s="141"/>
      <c r="VBY66" s="141"/>
      <c r="VBZ66" s="141"/>
      <c r="VCA66" s="141"/>
      <c r="VCB66" s="141"/>
      <c r="VCC66" s="141"/>
      <c r="VCD66" s="141"/>
      <c r="VCE66" s="141"/>
      <c r="VCF66" s="141"/>
      <c r="VCG66" s="141"/>
      <c r="VCH66" s="141"/>
      <c r="VCI66" s="141"/>
      <c r="VCJ66" s="141"/>
      <c r="VCK66" s="141"/>
      <c r="VCL66" s="141"/>
      <c r="VCM66" s="141"/>
      <c r="VCN66" s="141"/>
      <c r="VCO66" s="141"/>
      <c r="VCP66" s="141"/>
      <c r="VCQ66" s="141"/>
      <c r="VCR66" s="141"/>
      <c r="VCS66" s="141"/>
      <c r="VCT66" s="141"/>
      <c r="VCU66" s="141"/>
      <c r="VCV66" s="141"/>
      <c r="VCW66" s="141"/>
      <c r="VCX66" s="141"/>
      <c r="VCY66" s="141"/>
      <c r="VCZ66" s="141"/>
      <c r="VDA66" s="141"/>
      <c r="VDB66" s="141"/>
      <c r="VDC66" s="141"/>
      <c r="VDD66" s="141"/>
      <c r="VDE66" s="141"/>
      <c r="VDF66" s="141"/>
      <c r="VDG66" s="141"/>
      <c r="VDH66" s="141"/>
      <c r="VDI66" s="141"/>
      <c r="VDJ66" s="141"/>
      <c r="VDK66" s="141"/>
      <c r="VDL66" s="141"/>
      <c r="VDM66" s="141"/>
      <c r="VDN66" s="141"/>
      <c r="VDO66" s="141"/>
      <c r="VDP66" s="141"/>
      <c r="VDQ66" s="141"/>
      <c r="VDR66" s="141"/>
      <c r="VDS66" s="141"/>
      <c r="VDT66" s="141"/>
      <c r="VDU66" s="141"/>
      <c r="VDV66" s="141"/>
      <c r="VDW66" s="141"/>
      <c r="VDX66" s="141"/>
      <c r="VDY66" s="141"/>
      <c r="VDZ66" s="141"/>
      <c r="VEA66" s="141"/>
      <c r="VEB66" s="141"/>
      <c r="VEC66" s="141"/>
      <c r="VED66" s="141"/>
      <c r="VEE66" s="141"/>
      <c r="VEF66" s="141"/>
      <c r="VEG66" s="141"/>
      <c r="VEH66" s="141"/>
      <c r="VEI66" s="141"/>
      <c r="VEJ66" s="141"/>
      <c r="VEK66" s="141"/>
      <c r="VEL66" s="141"/>
      <c r="VEM66" s="141"/>
      <c r="VEN66" s="141"/>
      <c r="VEO66" s="141"/>
      <c r="VEP66" s="141"/>
      <c r="VEQ66" s="141"/>
      <c r="VER66" s="141"/>
      <c r="VES66" s="141"/>
      <c r="VET66" s="141"/>
      <c r="VEU66" s="141"/>
      <c r="VEV66" s="141"/>
      <c r="VEW66" s="141"/>
      <c r="VEX66" s="141"/>
      <c r="VEY66" s="141"/>
      <c r="VEZ66" s="141"/>
      <c r="VFA66" s="141"/>
      <c r="VFB66" s="141"/>
      <c r="VFC66" s="141"/>
      <c r="VFD66" s="141"/>
      <c r="VFE66" s="141"/>
      <c r="VFF66" s="141"/>
      <c r="VFG66" s="141"/>
      <c r="VFH66" s="141"/>
      <c r="VFI66" s="141"/>
      <c r="VFJ66" s="141"/>
      <c r="VFK66" s="141"/>
      <c r="VFL66" s="141"/>
      <c r="VFM66" s="141"/>
      <c r="VFN66" s="141"/>
      <c r="VFO66" s="141"/>
      <c r="VFP66" s="141"/>
      <c r="VFQ66" s="141"/>
      <c r="VFR66" s="141"/>
      <c r="VFS66" s="141"/>
      <c r="VFT66" s="141"/>
      <c r="VFU66" s="141"/>
      <c r="VFV66" s="141"/>
      <c r="VFW66" s="141"/>
      <c r="VFX66" s="141"/>
      <c r="VFY66" s="141"/>
      <c r="VFZ66" s="141"/>
      <c r="VGA66" s="141"/>
      <c r="VGB66" s="141"/>
      <c r="VGC66" s="141"/>
      <c r="VGD66" s="141"/>
      <c r="VGE66" s="141"/>
      <c r="VGF66" s="141"/>
      <c r="VGG66" s="141"/>
      <c r="VGH66" s="141"/>
      <c r="VGI66" s="141"/>
      <c r="VGJ66" s="141"/>
      <c r="VGK66" s="141"/>
      <c r="VGL66" s="141"/>
      <c r="VGM66" s="141"/>
      <c r="VGN66" s="141"/>
      <c r="VGO66" s="141"/>
      <c r="VGP66" s="141"/>
      <c r="VGQ66" s="141"/>
      <c r="VGR66" s="141"/>
      <c r="VGS66" s="141"/>
      <c r="VGT66" s="141"/>
      <c r="VGU66" s="141"/>
      <c r="VGV66" s="141"/>
      <c r="VGW66" s="141"/>
      <c r="VGX66" s="141"/>
      <c r="VGY66" s="141"/>
      <c r="VGZ66" s="141"/>
      <c r="VHA66" s="141"/>
      <c r="VHB66" s="141"/>
      <c r="VHC66" s="141"/>
      <c r="VHD66" s="141"/>
      <c r="VHE66" s="141"/>
      <c r="VHF66" s="141"/>
      <c r="VHG66" s="141"/>
      <c r="VHH66" s="141"/>
      <c r="VHI66" s="141"/>
      <c r="VHJ66" s="141"/>
      <c r="VHK66" s="141"/>
      <c r="VHL66" s="141"/>
      <c r="VHM66" s="141"/>
      <c r="VHN66" s="141"/>
      <c r="VHO66" s="141"/>
      <c r="VHP66" s="141"/>
      <c r="VHQ66" s="141"/>
      <c r="VHR66" s="141"/>
      <c r="VHS66" s="141"/>
      <c r="VHT66" s="141"/>
      <c r="VHU66" s="141"/>
      <c r="VHV66" s="141"/>
      <c r="VHW66" s="141"/>
      <c r="VHX66" s="141"/>
      <c r="VHY66" s="141"/>
      <c r="VHZ66" s="141"/>
      <c r="VIA66" s="141"/>
      <c r="VIB66" s="141"/>
      <c r="VIC66" s="141"/>
      <c r="VID66" s="141"/>
      <c r="VIE66" s="141"/>
      <c r="VIF66" s="141"/>
      <c r="VIG66" s="141"/>
      <c r="VIH66" s="141"/>
      <c r="VII66" s="141"/>
      <c r="VIJ66" s="141"/>
      <c r="VIK66" s="141"/>
      <c r="VIL66" s="141"/>
      <c r="VIM66" s="141"/>
      <c r="VIN66" s="141"/>
      <c r="VIO66" s="141"/>
      <c r="VIP66" s="141"/>
      <c r="VIQ66" s="141"/>
      <c r="VIR66" s="141"/>
      <c r="VIS66" s="141"/>
      <c r="VIT66" s="141"/>
      <c r="VIU66" s="141"/>
      <c r="VIV66" s="141"/>
      <c r="VIW66" s="141"/>
      <c r="VIX66" s="141"/>
      <c r="VIY66" s="141"/>
      <c r="VIZ66" s="141"/>
      <c r="VJA66" s="141"/>
      <c r="VJB66" s="141"/>
      <c r="VJC66" s="141"/>
      <c r="VJD66" s="141"/>
      <c r="VJE66" s="141"/>
      <c r="VJF66" s="141"/>
      <c r="VJG66" s="141"/>
      <c r="VJH66" s="141"/>
      <c r="VJI66" s="141"/>
      <c r="VJJ66" s="141"/>
      <c r="VJK66" s="141"/>
      <c r="VJL66" s="141"/>
      <c r="VJM66" s="141"/>
      <c r="VJN66" s="141"/>
      <c r="VJO66" s="141"/>
      <c r="VJP66" s="141"/>
      <c r="VJQ66" s="141"/>
      <c r="VJR66" s="141"/>
      <c r="VJS66" s="141"/>
      <c r="VJT66" s="141"/>
      <c r="VJU66" s="141"/>
      <c r="VJV66" s="141"/>
      <c r="VJW66" s="141"/>
      <c r="VJX66" s="141"/>
      <c r="VJY66" s="141"/>
      <c r="VJZ66" s="141"/>
      <c r="VKA66" s="141"/>
      <c r="VKB66" s="141"/>
      <c r="VKC66" s="141"/>
      <c r="VKD66" s="141"/>
      <c r="VKE66" s="141"/>
      <c r="VKF66" s="141"/>
      <c r="VKG66" s="141"/>
      <c r="VKH66" s="141"/>
      <c r="VKI66" s="141"/>
      <c r="VKJ66" s="141"/>
      <c r="VKK66" s="141"/>
      <c r="VKL66" s="141"/>
      <c r="VKM66" s="141"/>
      <c r="VKN66" s="141"/>
      <c r="VKO66" s="141"/>
      <c r="VKP66" s="141"/>
      <c r="VKQ66" s="141"/>
      <c r="VKR66" s="141"/>
      <c r="VKS66" s="141"/>
      <c r="VKT66" s="141"/>
      <c r="VKU66" s="141"/>
      <c r="VKV66" s="141"/>
      <c r="VKW66" s="141"/>
      <c r="VKX66" s="141"/>
      <c r="VKY66" s="141"/>
      <c r="VKZ66" s="141"/>
      <c r="VLA66" s="141"/>
      <c r="VLB66" s="141"/>
      <c r="VLC66" s="141"/>
      <c r="VLD66" s="141"/>
      <c r="VLE66" s="141"/>
      <c r="VLF66" s="141"/>
      <c r="VLG66" s="141"/>
      <c r="VLH66" s="141"/>
      <c r="VLI66" s="141"/>
      <c r="VLJ66" s="141"/>
      <c r="VLK66" s="141"/>
      <c r="VLL66" s="141"/>
      <c r="VLM66" s="141"/>
      <c r="VLN66" s="141"/>
      <c r="VLO66" s="141"/>
      <c r="VLP66" s="141"/>
      <c r="VLQ66" s="141"/>
      <c r="VLR66" s="141"/>
      <c r="VLS66" s="141"/>
      <c r="VLT66" s="141"/>
      <c r="VLU66" s="141"/>
      <c r="VLV66" s="141"/>
      <c r="VLW66" s="141"/>
      <c r="VLX66" s="141"/>
      <c r="VLY66" s="141"/>
      <c r="VLZ66" s="141"/>
      <c r="VMA66" s="141"/>
      <c r="VMB66" s="141"/>
      <c r="VMC66" s="141"/>
      <c r="VMD66" s="141"/>
      <c r="VME66" s="141"/>
      <c r="VMF66" s="141"/>
      <c r="VMG66" s="141"/>
      <c r="VMH66" s="141"/>
      <c r="VMI66" s="141"/>
      <c r="VMJ66" s="141"/>
      <c r="VMK66" s="141"/>
      <c r="VML66" s="141"/>
      <c r="VMM66" s="141"/>
      <c r="VMN66" s="141"/>
      <c r="VMO66" s="141"/>
      <c r="VMP66" s="141"/>
      <c r="VMQ66" s="141"/>
      <c r="VMR66" s="141"/>
      <c r="VMS66" s="141"/>
      <c r="VMT66" s="141"/>
      <c r="VMU66" s="141"/>
      <c r="VMV66" s="141"/>
      <c r="VMW66" s="141"/>
      <c r="VMX66" s="141"/>
      <c r="VMY66" s="141"/>
      <c r="VMZ66" s="141"/>
      <c r="VNA66" s="141"/>
      <c r="VNB66" s="141"/>
      <c r="VNC66" s="141"/>
      <c r="VND66" s="141"/>
      <c r="VNE66" s="141"/>
      <c r="VNF66" s="141"/>
      <c r="VNG66" s="141"/>
      <c r="VNH66" s="141"/>
      <c r="VNI66" s="141"/>
      <c r="VNJ66" s="141"/>
      <c r="VNK66" s="141"/>
      <c r="VNL66" s="141"/>
      <c r="VNM66" s="141"/>
      <c r="VNN66" s="141"/>
      <c r="VNO66" s="141"/>
      <c r="VNP66" s="141"/>
      <c r="VNQ66" s="141"/>
      <c r="VNR66" s="141"/>
      <c r="VNS66" s="141"/>
      <c r="VNT66" s="141"/>
      <c r="VNU66" s="141"/>
      <c r="VNV66" s="141"/>
      <c r="VNW66" s="141"/>
      <c r="VNX66" s="141"/>
      <c r="VNY66" s="141"/>
      <c r="VNZ66" s="141"/>
      <c r="VOA66" s="141"/>
      <c r="VOB66" s="141"/>
      <c r="VOC66" s="141"/>
      <c r="VOD66" s="141"/>
      <c r="VOE66" s="141"/>
      <c r="VOF66" s="141"/>
      <c r="VOG66" s="141"/>
      <c r="VOH66" s="141"/>
      <c r="VOI66" s="141"/>
      <c r="VOJ66" s="141"/>
      <c r="VOK66" s="141"/>
      <c r="VOL66" s="141"/>
      <c r="VOM66" s="141"/>
      <c r="VON66" s="141"/>
      <c r="VOO66" s="141"/>
      <c r="VOP66" s="141"/>
      <c r="VOQ66" s="141"/>
      <c r="VOR66" s="141"/>
      <c r="VOS66" s="141"/>
      <c r="VOT66" s="141"/>
      <c r="VOU66" s="141"/>
      <c r="VOV66" s="141"/>
      <c r="VOW66" s="141"/>
      <c r="VOX66" s="141"/>
      <c r="VOY66" s="141"/>
      <c r="VOZ66" s="141"/>
      <c r="VPA66" s="141"/>
      <c r="VPB66" s="141"/>
      <c r="VPC66" s="141"/>
      <c r="VPD66" s="141"/>
      <c r="VPE66" s="141"/>
      <c r="VPF66" s="141"/>
      <c r="VPG66" s="141"/>
      <c r="VPH66" s="141"/>
      <c r="VPI66" s="141"/>
      <c r="VPJ66" s="141"/>
      <c r="VPK66" s="141"/>
      <c r="VPL66" s="141"/>
      <c r="VPM66" s="141"/>
      <c r="VPN66" s="141"/>
      <c r="VPO66" s="141"/>
      <c r="VPP66" s="141"/>
      <c r="VPQ66" s="141"/>
      <c r="VPR66" s="141"/>
      <c r="VPS66" s="141"/>
      <c r="VPT66" s="141"/>
      <c r="VPU66" s="141"/>
      <c r="VPV66" s="141"/>
      <c r="VPW66" s="141"/>
      <c r="VPX66" s="141"/>
      <c r="VPY66" s="141"/>
      <c r="VPZ66" s="141"/>
      <c r="VQA66" s="141"/>
      <c r="VQB66" s="141"/>
      <c r="VQC66" s="141"/>
      <c r="VQD66" s="141"/>
      <c r="VQE66" s="141"/>
      <c r="VQF66" s="141"/>
      <c r="VQG66" s="141"/>
      <c r="VQH66" s="141"/>
      <c r="VQI66" s="141"/>
      <c r="VQJ66" s="141"/>
      <c r="VQK66" s="141"/>
      <c r="VQL66" s="141"/>
      <c r="VQM66" s="141"/>
      <c r="VQN66" s="141"/>
      <c r="VQO66" s="141"/>
      <c r="VQP66" s="141"/>
      <c r="VQQ66" s="141"/>
      <c r="VQR66" s="141"/>
      <c r="VQS66" s="141"/>
      <c r="VQT66" s="141"/>
      <c r="VQU66" s="141"/>
      <c r="VQV66" s="141"/>
      <c r="VQW66" s="141"/>
      <c r="VQX66" s="141"/>
      <c r="VQY66" s="141"/>
      <c r="VQZ66" s="141"/>
      <c r="VRA66" s="141"/>
      <c r="VRB66" s="141"/>
      <c r="VRC66" s="141"/>
      <c r="VRD66" s="141"/>
      <c r="VRE66" s="141"/>
      <c r="VRF66" s="141"/>
      <c r="VRG66" s="141"/>
      <c r="VRH66" s="141"/>
      <c r="VRI66" s="141"/>
      <c r="VRJ66" s="141"/>
      <c r="VRK66" s="141"/>
      <c r="VRL66" s="141"/>
      <c r="VRM66" s="141"/>
      <c r="VRN66" s="141"/>
      <c r="VRO66" s="141"/>
      <c r="VRP66" s="141"/>
      <c r="VRQ66" s="141"/>
      <c r="VRR66" s="141"/>
      <c r="VRS66" s="141"/>
      <c r="VRT66" s="141"/>
      <c r="VRU66" s="141"/>
      <c r="VRV66" s="141"/>
      <c r="VRW66" s="141"/>
      <c r="VRX66" s="141"/>
      <c r="VRY66" s="141"/>
      <c r="VRZ66" s="141"/>
      <c r="VSA66" s="141"/>
      <c r="VSB66" s="141"/>
      <c r="VSC66" s="141"/>
      <c r="VSD66" s="141"/>
      <c r="VSE66" s="141"/>
      <c r="VSF66" s="141"/>
      <c r="VSG66" s="141"/>
      <c r="VSH66" s="141"/>
      <c r="VSI66" s="141"/>
      <c r="VSJ66" s="141"/>
      <c r="VSK66" s="141"/>
      <c r="VSL66" s="141"/>
      <c r="VSM66" s="141"/>
      <c r="VSN66" s="141"/>
      <c r="VSO66" s="141"/>
      <c r="VSP66" s="141"/>
      <c r="VSQ66" s="141"/>
      <c r="VSR66" s="141"/>
      <c r="VSS66" s="141"/>
      <c r="VST66" s="141"/>
      <c r="VSU66" s="141"/>
      <c r="VSV66" s="141"/>
      <c r="VSW66" s="141"/>
      <c r="VSX66" s="141"/>
      <c r="VSY66" s="141"/>
      <c r="VSZ66" s="141"/>
      <c r="VTA66" s="141"/>
      <c r="VTB66" s="141"/>
      <c r="VTC66" s="141"/>
      <c r="VTD66" s="141"/>
      <c r="VTE66" s="141"/>
      <c r="VTF66" s="141"/>
      <c r="VTG66" s="141"/>
      <c r="VTH66" s="141"/>
      <c r="VTI66" s="141"/>
      <c r="VTJ66" s="141"/>
      <c r="VTK66" s="141"/>
      <c r="VTL66" s="141"/>
      <c r="VTM66" s="141"/>
      <c r="VTN66" s="141"/>
      <c r="VTO66" s="141"/>
      <c r="VTP66" s="141"/>
      <c r="VTQ66" s="141"/>
      <c r="VTR66" s="141"/>
      <c r="VTS66" s="141"/>
      <c r="VTT66" s="141"/>
      <c r="VTU66" s="141"/>
      <c r="VTV66" s="141"/>
      <c r="VTW66" s="141"/>
      <c r="VTX66" s="141"/>
      <c r="VTY66" s="141"/>
      <c r="VTZ66" s="141"/>
      <c r="VUA66" s="141"/>
      <c r="VUB66" s="141"/>
      <c r="VUC66" s="141"/>
      <c r="VUD66" s="141"/>
      <c r="VUE66" s="141"/>
      <c r="VUF66" s="141"/>
      <c r="VUG66" s="141"/>
      <c r="VUH66" s="141"/>
      <c r="VUI66" s="141"/>
      <c r="VUJ66" s="141"/>
      <c r="VUK66" s="141"/>
      <c r="VUL66" s="141"/>
      <c r="VUM66" s="141"/>
      <c r="VUN66" s="141"/>
      <c r="VUO66" s="141"/>
      <c r="VUP66" s="141"/>
      <c r="VUQ66" s="141"/>
      <c r="VUR66" s="141"/>
      <c r="VUS66" s="141"/>
      <c r="VUT66" s="141"/>
      <c r="VUU66" s="141"/>
      <c r="VUV66" s="141"/>
      <c r="VUW66" s="141"/>
      <c r="VUX66" s="141"/>
      <c r="VUY66" s="141"/>
      <c r="VUZ66" s="141"/>
      <c r="VVA66" s="141"/>
      <c r="VVB66" s="141"/>
      <c r="VVC66" s="141"/>
      <c r="VVD66" s="141"/>
      <c r="VVE66" s="141"/>
      <c r="VVF66" s="141"/>
      <c r="VVG66" s="141"/>
      <c r="VVH66" s="141"/>
      <c r="VVI66" s="141"/>
      <c r="VVJ66" s="141"/>
      <c r="VVK66" s="141"/>
      <c r="VVL66" s="141"/>
      <c r="VVM66" s="141"/>
      <c r="VVN66" s="141"/>
      <c r="VVO66" s="141"/>
      <c r="VVP66" s="141"/>
      <c r="VVQ66" s="141"/>
      <c r="VVR66" s="141"/>
      <c r="VVS66" s="141"/>
      <c r="VVT66" s="141"/>
      <c r="VVU66" s="141"/>
      <c r="VVV66" s="141"/>
      <c r="VVW66" s="141"/>
      <c r="VVX66" s="141"/>
      <c r="VVY66" s="141"/>
      <c r="VVZ66" s="141"/>
      <c r="VWA66" s="141"/>
      <c r="VWB66" s="141"/>
      <c r="VWC66" s="141"/>
      <c r="VWD66" s="141"/>
      <c r="VWE66" s="141"/>
      <c r="VWF66" s="141"/>
      <c r="VWG66" s="141"/>
      <c r="VWH66" s="141"/>
      <c r="VWI66" s="141"/>
      <c r="VWJ66" s="141"/>
      <c r="VWK66" s="141"/>
      <c r="VWL66" s="141"/>
      <c r="VWM66" s="141"/>
      <c r="VWN66" s="141"/>
      <c r="VWO66" s="141"/>
      <c r="VWP66" s="141"/>
      <c r="VWQ66" s="141"/>
      <c r="VWR66" s="141"/>
      <c r="VWS66" s="141"/>
      <c r="VWT66" s="141"/>
      <c r="VWU66" s="141"/>
      <c r="VWV66" s="141"/>
      <c r="VWW66" s="141"/>
      <c r="VWX66" s="141"/>
      <c r="VWY66" s="141"/>
      <c r="VWZ66" s="141"/>
      <c r="VXA66" s="141"/>
      <c r="VXB66" s="141"/>
      <c r="VXC66" s="141"/>
      <c r="VXD66" s="141"/>
      <c r="VXE66" s="141"/>
      <c r="VXF66" s="141"/>
      <c r="VXG66" s="141"/>
      <c r="VXH66" s="141"/>
      <c r="VXI66" s="141"/>
      <c r="VXJ66" s="141"/>
      <c r="VXK66" s="141"/>
      <c r="VXL66" s="141"/>
      <c r="VXM66" s="141"/>
      <c r="VXN66" s="141"/>
      <c r="VXO66" s="141"/>
      <c r="VXP66" s="141"/>
      <c r="VXQ66" s="141"/>
      <c r="VXR66" s="141"/>
      <c r="VXS66" s="141"/>
      <c r="VXT66" s="141"/>
      <c r="VXU66" s="141"/>
      <c r="VXV66" s="141"/>
      <c r="VXW66" s="141"/>
      <c r="VXX66" s="141"/>
      <c r="VXY66" s="141"/>
      <c r="VXZ66" s="141"/>
      <c r="VYA66" s="141"/>
      <c r="VYB66" s="141"/>
      <c r="VYC66" s="141"/>
      <c r="VYD66" s="141"/>
      <c r="VYE66" s="141"/>
      <c r="VYF66" s="141"/>
      <c r="VYG66" s="141"/>
      <c r="VYH66" s="141"/>
      <c r="VYI66" s="141"/>
      <c r="VYJ66" s="141"/>
      <c r="VYK66" s="141"/>
      <c r="VYL66" s="141"/>
      <c r="VYM66" s="141"/>
      <c r="VYN66" s="141"/>
      <c r="VYO66" s="141"/>
      <c r="VYP66" s="141"/>
      <c r="VYQ66" s="141"/>
      <c r="VYR66" s="141"/>
      <c r="VYS66" s="141"/>
      <c r="VYT66" s="141"/>
      <c r="VYU66" s="141"/>
      <c r="VYV66" s="141"/>
      <c r="VYW66" s="141"/>
      <c r="VYX66" s="141"/>
      <c r="VYY66" s="141"/>
      <c r="VYZ66" s="141"/>
      <c r="VZA66" s="141"/>
      <c r="VZB66" s="141"/>
      <c r="VZC66" s="141"/>
      <c r="VZD66" s="141"/>
      <c r="VZE66" s="141"/>
      <c r="VZF66" s="141"/>
      <c r="VZG66" s="141"/>
      <c r="VZH66" s="141"/>
      <c r="VZI66" s="141"/>
      <c r="VZJ66" s="141"/>
      <c r="VZK66" s="141"/>
      <c r="VZL66" s="141"/>
      <c r="VZM66" s="141"/>
      <c r="VZN66" s="141"/>
      <c r="VZO66" s="141"/>
      <c r="VZP66" s="141"/>
      <c r="VZQ66" s="141"/>
      <c r="VZR66" s="141"/>
      <c r="VZS66" s="141"/>
      <c r="VZT66" s="141"/>
      <c r="VZU66" s="141"/>
      <c r="VZV66" s="141"/>
      <c r="VZW66" s="141"/>
      <c r="VZX66" s="141"/>
      <c r="VZY66" s="141"/>
      <c r="VZZ66" s="141"/>
      <c r="WAA66" s="141"/>
      <c r="WAB66" s="141"/>
      <c r="WAC66" s="141"/>
      <c r="WAD66" s="141"/>
      <c r="WAE66" s="141"/>
      <c r="WAF66" s="141"/>
      <c r="WAG66" s="141"/>
      <c r="WAH66" s="141"/>
      <c r="WAI66" s="141"/>
      <c r="WAJ66" s="141"/>
      <c r="WAK66" s="141"/>
      <c r="WAL66" s="141"/>
      <c r="WAM66" s="141"/>
      <c r="WAN66" s="141"/>
      <c r="WAO66" s="141"/>
      <c r="WAP66" s="141"/>
      <c r="WAQ66" s="141"/>
      <c r="WAR66" s="141"/>
      <c r="WAS66" s="141"/>
      <c r="WAT66" s="141"/>
      <c r="WAU66" s="141"/>
      <c r="WAV66" s="141"/>
      <c r="WAW66" s="141"/>
      <c r="WAX66" s="141"/>
      <c r="WAY66" s="141"/>
      <c r="WAZ66" s="141"/>
      <c r="WBA66" s="141"/>
      <c r="WBB66" s="141"/>
      <c r="WBC66" s="141"/>
      <c r="WBD66" s="141"/>
      <c r="WBE66" s="141"/>
      <c r="WBF66" s="141"/>
      <c r="WBG66" s="141"/>
      <c r="WBH66" s="141"/>
      <c r="WBI66" s="141"/>
      <c r="WBJ66" s="141"/>
      <c r="WBK66" s="141"/>
      <c r="WBL66" s="141"/>
      <c r="WBM66" s="141"/>
      <c r="WBN66" s="141"/>
      <c r="WBO66" s="141"/>
      <c r="WBP66" s="141"/>
      <c r="WBQ66" s="141"/>
      <c r="WBR66" s="141"/>
      <c r="WBS66" s="141"/>
      <c r="WBT66" s="141"/>
      <c r="WBU66" s="141"/>
      <c r="WBV66" s="141"/>
      <c r="WBW66" s="141"/>
      <c r="WBX66" s="141"/>
      <c r="WBY66" s="141"/>
      <c r="WBZ66" s="141"/>
      <c r="WCA66" s="141"/>
      <c r="WCB66" s="141"/>
      <c r="WCC66" s="141"/>
      <c r="WCD66" s="141"/>
      <c r="WCE66" s="141"/>
      <c r="WCF66" s="141"/>
      <c r="WCG66" s="141"/>
      <c r="WCH66" s="141"/>
      <c r="WCI66" s="141"/>
      <c r="WCJ66" s="141"/>
      <c r="WCK66" s="141"/>
      <c r="WCL66" s="141"/>
      <c r="WCM66" s="141"/>
      <c r="WCN66" s="141"/>
      <c r="WCO66" s="141"/>
      <c r="WCP66" s="141"/>
      <c r="WCQ66" s="141"/>
      <c r="WCR66" s="141"/>
      <c r="WCS66" s="141"/>
      <c r="WCT66" s="141"/>
      <c r="WCU66" s="141"/>
      <c r="WCV66" s="141"/>
      <c r="WCW66" s="141"/>
      <c r="WCX66" s="141"/>
      <c r="WCY66" s="141"/>
      <c r="WCZ66" s="141"/>
      <c r="WDA66" s="141"/>
      <c r="WDB66" s="141"/>
      <c r="WDC66" s="141"/>
      <c r="WDD66" s="141"/>
      <c r="WDE66" s="141"/>
      <c r="WDF66" s="141"/>
      <c r="WDG66" s="141"/>
      <c r="WDH66" s="141"/>
      <c r="WDI66" s="141"/>
      <c r="WDJ66" s="141"/>
      <c r="WDK66" s="141"/>
      <c r="WDL66" s="141"/>
      <c r="WDM66" s="141"/>
      <c r="WDN66" s="141"/>
      <c r="WDO66" s="141"/>
      <c r="WDP66" s="141"/>
      <c r="WDQ66" s="141"/>
      <c r="WDR66" s="141"/>
      <c r="WDS66" s="141"/>
      <c r="WDT66" s="141"/>
      <c r="WDU66" s="141"/>
      <c r="WDV66" s="141"/>
      <c r="WDW66" s="141"/>
      <c r="WDX66" s="141"/>
      <c r="WDY66" s="141"/>
      <c r="WDZ66" s="141"/>
      <c r="WEA66" s="141"/>
      <c r="WEB66" s="141"/>
      <c r="WEC66" s="141"/>
      <c r="WED66" s="141"/>
      <c r="WEE66" s="141"/>
      <c r="WEF66" s="141"/>
      <c r="WEG66" s="141"/>
      <c r="WEH66" s="141"/>
      <c r="WEI66" s="141"/>
      <c r="WEJ66" s="141"/>
      <c r="WEK66" s="141"/>
      <c r="WEL66" s="141"/>
      <c r="WEM66" s="141"/>
      <c r="WEN66" s="141"/>
      <c r="WEO66" s="141"/>
      <c r="WEP66" s="141"/>
      <c r="WEQ66" s="141"/>
      <c r="WER66" s="141"/>
      <c r="WES66" s="141"/>
      <c r="WET66" s="141"/>
      <c r="WEU66" s="141"/>
      <c r="WEV66" s="141"/>
      <c r="WEW66" s="141"/>
      <c r="WEX66" s="141"/>
      <c r="WEY66" s="141"/>
      <c r="WEZ66" s="141"/>
      <c r="WFA66" s="141"/>
      <c r="WFB66" s="141"/>
      <c r="WFC66" s="141"/>
      <c r="WFD66" s="141"/>
      <c r="WFE66" s="141"/>
      <c r="WFF66" s="141"/>
      <c r="WFG66" s="141"/>
      <c r="WFH66" s="141"/>
      <c r="WFI66" s="141"/>
      <c r="WFJ66" s="141"/>
      <c r="WFK66" s="141"/>
      <c r="WFL66" s="141"/>
      <c r="WFM66" s="141"/>
      <c r="WFN66" s="141"/>
      <c r="WFO66" s="141"/>
      <c r="WFP66" s="141"/>
      <c r="WFQ66" s="141"/>
      <c r="WFR66" s="141"/>
      <c r="WFS66" s="141"/>
      <c r="WFT66" s="141"/>
      <c r="WFU66" s="141"/>
      <c r="WFV66" s="141"/>
      <c r="WFW66" s="141"/>
      <c r="WFX66" s="141"/>
      <c r="WFY66" s="141"/>
      <c r="WFZ66" s="141"/>
      <c r="WGA66" s="141"/>
      <c r="WGB66" s="141"/>
      <c r="WGC66" s="141"/>
      <c r="WGD66" s="141"/>
      <c r="WGE66" s="141"/>
      <c r="WGF66" s="141"/>
      <c r="WGG66" s="141"/>
      <c r="WGH66" s="141"/>
      <c r="WGI66" s="141"/>
      <c r="WGJ66" s="141"/>
      <c r="WGK66" s="141"/>
      <c r="WGL66" s="141"/>
      <c r="WGM66" s="141"/>
      <c r="WGN66" s="141"/>
      <c r="WGO66" s="141"/>
      <c r="WGP66" s="141"/>
      <c r="WGQ66" s="141"/>
      <c r="WGR66" s="141"/>
      <c r="WGS66" s="141"/>
      <c r="WGT66" s="141"/>
      <c r="WGU66" s="141"/>
      <c r="WGV66" s="141"/>
      <c r="WGW66" s="141"/>
      <c r="WGX66" s="141"/>
      <c r="WGY66" s="141"/>
      <c r="WGZ66" s="141"/>
      <c r="WHA66" s="141"/>
      <c r="WHB66" s="141"/>
      <c r="WHC66" s="141"/>
      <c r="WHD66" s="141"/>
      <c r="WHE66" s="141"/>
      <c r="WHF66" s="141"/>
      <c r="WHG66" s="141"/>
      <c r="WHH66" s="141"/>
      <c r="WHI66" s="141"/>
      <c r="WHJ66" s="141"/>
      <c r="WHK66" s="141"/>
      <c r="WHL66" s="141"/>
      <c r="WHM66" s="141"/>
      <c r="WHN66" s="141"/>
      <c r="WHO66" s="141"/>
      <c r="WHP66" s="141"/>
      <c r="WHQ66" s="141"/>
      <c r="WHR66" s="141"/>
      <c r="WHS66" s="141"/>
      <c r="WHT66" s="141"/>
      <c r="WHU66" s="141"/>
      <c r="WHV66" s="141"/>
      <c r="WHW66" s="141"/>
      <c r="WHX66" s="141"/>
      <c r="WHY66" s="141"/>
      <c r="WHZ66" s="141"/>
      <c r="WIA66" s="141"/>
      <c r="WIB66" s="141"/>
      <c r="WIC66" s="141"/>
      <c r="WID66" s="141"/>
      <c r="WIE66" s="141"/>
      <c r="WIF66" s="141"/>
      <c r="WIG66" s="141"/>
      <c r="WIH66" s="141"/>
      <c r="WII66" s="141"/>
      <c r="WIJ66" s="141"/>
      <c r="WIK66" s="141"/>
      <c r="WIL66" s="141"/>
      <c r="WIM66" s="141"/>
      <c r="WIN66" s="141"/>
      <c r="WIO66" s="141"/>
      <c r="WIP66" s="141"/>
      <c r="WIQ66" s="141"/>
      <c r="WIR66" s="141"/>
      <c r="WIS66" s="141"/>
      <c r="WIT66" s="141"/>
      <c r="WIU66" s="141"/>
      <c r="WIV66" s="141"/>
      <c r="WIW66" s="141"/>
      <c r="WIX66" s="141"/>
      <c r="WIY66" s="141"/>
      <c r="WIZ66" s="141"/>
      <c r="WJA66" s="141"/>
      <c r="WJB66" s="141"/>
      <c r="WJC66" s="141"/>
      <c r="WJD66" s="141"/>
      <c r="WJE66" s="141"/>
      <c r="WJF66" s="141"/>
      <c r="WJG66" s="141"/>
      <c r="WJH66" s="141"/>
      <c r="WJI66" s="141"/>
      <c r="WJJ66" s="141"/>
      <c r="WJK66" s="141"/>
      <c r="WJL66" s="141"/>
      <c r="WJM66" s="141"/>
      <c r="WJN66" s="141"/>
      <c r="WJO66" s="141"/>
      <c r="WJP66" s="141"/>
      <c r="WJQ66" s="141"/>
      <c r="WJR66" s="141"/>
      <c r="WJS66" s="141"/>
      <c r="WJT66" s="141"/>
      <c r="WJU66" s="141"/>
      <c r="WJV66" s="141"/>
      <c r="WJW66" s="141"/>
      <c r="WJX66" s="141"/>
      <c r="WJY66" s="141"/>
      <c r="WJZ66" s="141"/>
      <c r="WKA66" s="141"/>
      <c r="WKB66" s="141"/>
      <c r="WKC66" s="141"/>
      <c r="WKD66" s="141"/>
      <c r="WKE66" s="141"/>
      <c r="WKF66" s="141"/>
      <c r="WKG66" s="141"/>
      <c r="WKH66" s="141"/>
      <c r="WKI66" s="141"/>
      <c r="WKJ66" s="141"/>
      <c r="WKK66" s="141"/>
      <c r="WKL66" s="141"/>
      <c r="WKM66" s="141"/>
      <c r="WKN66" s="141"/>
      <c r="WKO66" s="141"/>
      <c r="WKP66" s="141"/>
      <c r="WKQ66" s="141"/>
      <c r="WKR66" s="141"/>
      <c r="WKS66" s="141"/>
      <c r="WKT66" s="141"/>
      <c r="WKU66" s="141"/>
      <c r="WKV66" s="141"/>
      <c r="WKW66" s="141"/>
      <c r="WKX66" s="141"/>
      <c r="WKY66" s="141"/>
      <c r="WKZ66" s="141"/>
      <c r="WLA66" s="141"/>
      <c r="WLB66" s="141"/>
      <c r="WLC66" s="141"/>
      <c r="WLD66" s="141"/>
      <c r="WLE66" s="141"/>
      <c r="WLF66" s="141"/>
      <c r="WLG66" s="141"/>
      <c r="WLH66" s="141"/>
      <c r="WLI66" s="141"/>
      <c r="WLJ66" s="141"/>
      <c r="WLK66" s="141"/>
      <c r="WLL66" s="141"/>
      <c r="WLM66" s="141"/>
      <c r="WLN66" s="141"/>
      <c r="WLO66" s="141"/>
      <c r="WLP66" s="141"/>
      <c r="WLQ66" s="141"/>
      <c r="WLR66" s="141"/>
      <c r="WLS66" s="141"/>
      <c r="WLT66" s="141"/>
      <c r="WLU66" s="141"/>
      <c r="WLV66" s="141"/>
      <c r="WLW66" s="141"/>
      <c r="WLX66" s="141"/>
      <c r="WLY66" s="141"/>
      <c r="WLZ66" s="141"/>
      <c r="WMA66" s="141"/>
      <c r="WMB66" s="141"/>
      <c r="WMC66" s="141"/>
      <c r="WMD66" s="141"/>
      <c r="WME66" s="141"/>
      <c r="WMF66" s="141"/>
      <c r="WMG66" s="141"/>
      <c r="WMH66" s="141"/>
      <c r="WMI66" s="141"/>
      <c r="WMJ66" s="141"/>
      <c r="WMK66" s="141"/>
      <c r="WML66" s="141"/>
      <c r="WMM66" s="141"/>
      <c r="WMN66" s="141"/>
      <c r="WMO66" s="141"/>
      <c r="WMP66" s="141"/>
      <c r="WMQ66" s="141"/>
      <c r="WMR66" s="141"/>
      <c r="WMS66" s="141"/>
      <c r="WMT66" s="141"/>
      <c r="WMU66" s="141"/>
      <c r="WMV66" s="141"/>
      <c r="WMW66" s="141"/>
      <c r="WMX66" s="141"/>
      <c r="WMY66" s="141"/>
      <c r="WMZ66" s="141"/>
      <c r="WNA66" s="141"/>
      <c r="WNB66" s="141"/>
      <c r="WNC66" s="141"/>
      <c r="WND66" s="141"/>
      <c r="WNE66" s="141"/>
      <c r="WNF66" s="141"/>
      <c r="WNG66" s="141"/>
      <c r="WNH66" s="141"/>
      <c r="WNI66" s="141"/>
      <c r="WNJ66" s="141"/>
      <c r="WNK66" s="141"/>
      <c r="WNL66" s="141"/>
      <c r="WNM66" s="141"/>
      <c r="WNN66" s="141"/>
      <c r="WNO66" s="141"/>
      <c r="WNP66" s="141"/>
      <c r="WNQ66" s="141"/>
      <c r="WNR66" s="141"/>
      <c r="WNS66" s="141"/>
      <c r="WNT66" s="141"/>
      <c r="WNU66" s="141"/>
      <c r="WNV66" s="141"/>
      <c r="WNW66" s="141"/>
      <c r="WNX66" s="141"/>
      <c r="WNY66" s="141"/>
      <c r="WNZ66" s="141"/>
      <c r="WOA66" s="141"/>
      <c r="WOB66" s="141"/>
      <c r="WOC66" s="141"/>
      <c r="WOD66" s="141"/>
      <c r="WOE66" s="141"/>
      <c r="WOF66" s="141"/>
      <c r="WOG66" s="141"/>
      <c r="WOH66" s="141"/>
      <c r="WOI66" s="141"/>
      <c r="WOJ66" s="141"/>
      <c r="WOK66" s="141"/>
      <c r="WOL66" s="141"/>
      <c r="WOM66" s="141"/>
      <c r="WON66" s="141"/>
      <c r="WOO66" s="141"/>
      <c r="WOP66" s="141"/>
      <c r="WOQ66" s="141"/>
      <c r="WOR66" s="141"/>
      <c r="WOS66" s="141"/>
      <c r="WOT66" s="141"/>
      <c r="WOU66" s="141"/>
      <c r="WOV66" s="141"/>
      <c r="WOW66" s="141"/>
      <c r="WOX66" s="141"/>
      <c r="WOY66" s="141"/>
      <c r="WOZ66" s="141"/>
      <c r="WPA66" s="141"/>
      <c r="WPB66" s="141"/>
      <c r="WPC66" s="141"/>
      <c r="WPD66" s="141"/>
      <c r="WPE66" s="141"/>
      <c r="WPF66" s="141"/>
      <c r="WPG66" s="141"/>
      <c r="WPH66" s="141"/>
      <c r="WPI66" s="141"/>
      <c r="WPJ66" s="141"/>
      <c r="WPK66" s="141"/>
      <c r="WPL66" s="141"/>
      <c r="WPM66" s="141"/>
      <c r="WPN66" s="141"/>
      <c r="WPO66" s="141"/>
      <c r="WPP66" s="141"/>
      <c r="WPQ66" s="141"/>
      <c r="WPR66" s="141"/>
      <c r="WPS66" s="141"/>
      <c r="WPT66" s="141"/>
      <c r="WPU66" s="141"/>
      <c r="WPV66" s="141"/>
      <c r="WPW66" s="141"/>
      <c r="WPX66" s="141"/>
      <c r="WPY66" s="141"/>
      <c r="WPZ66" s="141"/>
      <c r="WQA66" s="141"/>
      <c r="WQB66" s="141"/>
      <c r="WQC66" s="141"/>
      <c r="WQD66" s="141"/>
      <c r="WQE66" s="141"/>
      <c r="WQF66" s="141"/>
      <c r="WQG66" s="141"/>
      <c r="WQH66" s="141"/>
      <c r="WQI66" s="141"/>
      <c r="WQJ66" s="141"/>
      <c r="WQK66" s="141"/>
      <c r="WQL66" s="141"/>
      <c r="WQM66" s="141"/>
      <c r="WQN66" s="141"/>
      <c r="WQO66" s="141"/>
      <c r="WQP66" s="141"/>
      <c r="WQQ66" s="141"/>
      <c r="WQR66" s="141"/>
      <c r="WQS66" s="141"/>
      <c r="WQT66" s="141"/>
      <c r="WQU66" s="141"/>
      <c r="WQV66" s="141"/>
      <c r="WQW66" s="141"/>
      <c r="WQX66" s="141"/>
      <c r="WQY66" s="141"/>
      <c r="WQZ66" s="141"/>
      <c r="WRA66" s="141"/>
      <c r="WRB66" s="141"/>
      <c r="WRC66" s="141"/>
      <c r="WRD66" s="141"/>
      <c r="WRE66" s="141"/>
      <c r="WRF66" s="141"/>
      <c r="WRG66" s="141"/>
      <c r="WRH66" s="141"/>
      <c r="WRI66" s="141"/>
      <c r="WRJ66" s="141"/>
      <c r="WRK66" s="141"/>
      <c r="WRL66" s="141"/>
      <c r="WRM66" s="141"/>
      <c r="WRN66" s="141"/>
      <c r="WRO66" s="141"/>
      <c r="WRP66" s="141"/>
      <c r="WRQ66" s="141"/>
      <c r="WRR66" s="141"/>
      <c r="WRS66" s="141"/>
      <c r="WRT66" s="141"/>
      <c r="WRU66" s="141"/>
      <c r="WRV66" s="141"/>
      <c r="WRW66" s="141"/>
      <c r="WRX66" s="141"/>
      <c r="WRY66" s="141"/>
      <c r="WRZ66" s="141"/>
      <c r="WSA66" s="141"/>
      <c r="WSB66" s="141"/>
      <c r="WSC66" s="141"/>
      <c r="WSD66" s="141"/>
      <c r="WSE66" s="141"/>
      <c r="WSF66" s="141"/>
      <c r="WSG66" s="141"/>
      <c r="WSH66" s="141"/>
      <c r="WSI66" s="141"/>
      <c r="WSJ66" s="141"/>
      <c r="WSK66" s="141"/>
      <c r="WSL66" s="141"/>
      <c r="WSM66" s="141"/>
      <c r="WSN66" s="141"/>
      <c r="WSO66" s="141"/>
      <c r="WSP66" s="141"/>
      <c r="WSQ66" s="141"/>
      <c r="WSR66" s="141"/>
      <c r="WSS66" s="141"/>
      <c r="WST66" s="141"/>
      <c r="WSU66" s="141"/>
      <c r="WSV66" s="141"/>
      <c r="WSW66" s="141"/>
      <c r="WSX66" s="141"/>
      <c r="WSY66" s="141"/>
      <c r="WSZ66" s="141"/>
      <c r="WTA66" s="141"/>
      <c r="WTB66" s="141"/>
      <c r="WTC66" s="141"/>
      <c r="WTD66" s="141"/>
      <c r="WTE66" s="141"/>
      <c r="WTF66" s="141"/>
      <c r="WTG66" s="141"/>
      <c r="WTH66" s="141"/>
      <c r="WTI66" s="141"/>
      <c r="WTJ66" s="141"/>
      <c r="WTK66" s="141"/>
      <c r="WTL66" s="141"/>
      <c r="WTM66" s="141"/>
      <c r="WTN66" s="141"/>
      <c r="WTO66" s="141"/>
      <c r="WTP66" s="141"/>
      <c r="WTQ66" s="141"/>
      <c r="WTR66" s="141"/>
      <c r="WTS66" s="141"/>
      <c r="WTT66" s="141"/>
      <c r="WTU66" s="141"/>
      <c r="WTV66" s="141"/>
      <c r="WTW66" s="141"/>
      <c r="WTX66" s="141"/>
      <c r="WTY66" s="141"/>
      <c r="WTZ66" s="141"/>
      <c r="WUA66" s="141"/>
      <c r="WUB66" s="141"/>
      <c r="WUC66" s="141"/>
      <c r="WUD66" s="141"/>
      <c r="WUE66" s="141"/>
      <c r="WUF66" s="141"/>
      <c r="WUG66" s="141"/>
      <c r="WUH66" s="141"/>
      <c r="WUI66" s="141"/>
      <c r="WUJ66" s="141"/>
      <c r="WUK66" s="141"/>
      <c r="WUL66" s="141"/>
      <c r="WUM66" s="141"/>
      <c r="WUN66" s="141"/>
      <c r="WUO66" s="141"/>
      <c r="WUP66" s="141"/>
      <c r="WUQ66" s="141"/>
      <c r="WUR66" s="141"/>
      <c r="WUS66" s="141"/>
      <c r="WUT66" s="141"/>
      <c r="WUU66" s="141"/>
      <c r="WUV66" s="141"/>
      <c r="WUW66" s="141"/>
      <c r="WUX66" s="141"/>
      <c r="WUY66" s="141"/>
      <c r="WUZ66" s="141"/>
      <c r="WVA66" s="141"/>
      <c r="WVB66" s="141"/>
      <c r="WVC66" s="141"/>
      <c r="WVD66" s="141"/>
      <c r="WVE66" s="141"/>
      <c r="WVF66" s="141"/>
      <c r="WVG66" s="141"/>
      <c r="WVH66" s="141"/>
      <c r="WVI66" s="141"/>
      <c r="WVJ66" s="141"/>
      <c r="WVK66" s="141"/>
      <c r="WVL66" s="141"/>
      <c r="WVM66" s="141"/>
      <c r="WVN66" s="141"/>
      <c r="WVO66" s="141"/>
      <c r="WVP66" s="141"/>
      <c r="WVQ66" s="141"/>
      <c r="WVR66" s="141"/>
      <c r="WVS66" s="141"/>
      <c r="WVT66" s="141"/>
      <c r="WVU66" s="141"/>
      <c r="WVV66" s="141"/>
      <c r="WVW66" s="141"/>
      <c r="WVX66" s="141"/>
      <c r="WVY66" s="141"/>
      <c r="WVZ66" s="141"/>
      <c r="WWA66" s="141"/>
      <c r="WWB66" s="141"/>
      <c r="WWC66" s="141"/>
      <c r="WWD66" s="141"/>
      <c r="WWE66" s="141"/>
      <c r="WWF66" s="141"/>
      <c r="WWG66" s="141"/>
      <c r="WWH66" s="141"/>
      <c r="WWI66" s="141"/>
      <c r="WWJ66" s="141"/>
      <c r="WWK66" s="141"/>
      <c r="WWL66" s="141"/>
      <c r="WWM66" s="141"/>
      <c r="WWN66" s="141"/>
      <c r="WWO66" s="141"/>
      <c r="WWP66" s="141"/>
      <c r="WWQ66" s="141"/>
      <c r="WWR66" s="141"/>
      <c r="WWS66" s="141"/>
      <c r="WWT66" s="141"/>
      <c r="WWU66" s="141"/>
      <c r="WWV66" s="141"/>
      <c r="WWW66" s="141"/>
      <c r="WWX66" s="141"/>
      <c r="WWY66" s="141"/>
      <c r="WWZ66" s="141"/>
      <c r="WXA66" s="141"/>
      <c r="WXB66" s="141"/>
      <c r="WXC66" s="141"/>
      <c r="WXD66" s="141"/>
      <c r="WXE66" s="141"/>
      <c r="WXF66" s="141"/>
      <c r="WXG66" s="141"/>
      <c r="WXH66" s="141"/>
      <c r="WXI66" s="141"/>
      <c r="WXJ66" s="141"/>
      <c r="WXK66" s="141"/>
      <c r="WXL66" s="141"/>
      <c r="WXM66" s="141"/>
      <c r="WXN66" s="141"/>
      <c r="WXO66" s="141"/>
      <c r="WXP66" s="141"/>
      <c r="WXQ66" s="141"/>
      <c r="WXR66" s="141"/>
      <c r="WXS66" s="141"/>
      <c r="WXT66" s="141"/>
      <c r="WXU66" s="141"/>
      <c r="WXV66" s="141"/>
      <c r="WXW66" s="141"/>
      <c r="WXX66" s="141"/>
      <c r="WXY66" s="141"/>
      <c r="WXZ66" s="141"/>
      <c r="WYA66" s="141"/>
      <c r="WYB66" s="141"/>
      <c r="WYC66" s="141"/>
      <c r="WYD66" s="141"/>
      <c r="WYE66" s="141"/>
      <c r="WYF66" s="141"/>
      <c r="WYG66" s="141"/>
      <c r="WYH66" s="141"/>
      <c r="WYI66" s="141"/>
      <c r="WYJ66" s="141"/>
      <c r="WYK66" s="141"/>
      <c r="WYL66" s="141"/>
      <c r="WYM66" s="141"/>
      <c r="WYN66" s="141"/>
      <c r="WYO66" s="141"/>
      <c r="WYP66" s="141"/>
      <c r="WYQ66" s="141"/>
      <c r="WYR66" s="141"/>
      <c r="WYS66" s="141"/>
      <c r="WYT66" s="141"/>
      <c r="WYU66" s="141"/>
      <c r="WYV66" s="141"/>
      <c r="WYW66" s="141"/>
      <c r="WYX66" s="141"/>
      <c r="WYY66" s="141"/>
      <c r="WYZ66" s="141"/>
      <c r="WZA66" s="141"/>
      <c r="WZB66" s="141"/>
      <c r="WZC66" s="141"/>
      <c r="WZD66" s="141"/>
      <c r="WZE66" s="141"/>
      <c r="WZF66" s="141"/>
      <c r="WZG66" s="141"/>
      <c r="WZH66" s="141"/>
      <c r="WZI66" s="141"/>
      <c r="WZJ66" s="141"/>
      <c r="WZK66" s="141"/>
      <c r="WZL66" s="141"/>
      <c r="WZM66" s="141"/>
      <c r="WZN66" s="141"/>
      <c r="WZO66" s="141"/>
      <c r="WZP66" s="141"/>
      <c r="WZQ66" s="141"/>
      <c r="WZR66" s="141"/>
      <c r="WZS66" s="141"/>
      <c r="WZT66" s="141"/>
      <c r="WZU66" s="141"/>
      <c r="WZV66" s="141"/>
      <c r="WZW66" s="141"/>
      <c r="WZX66" s="141"/>
      <c r="WZY66" s="141"/>
      <c r="WZZ66" s="141"/>
      <c r="XAA66" s="141"/>
      <c r="XAB66" s="141"/>
      <c r="XAC66" s="141"/>
      <c r="XAD66" s="141"/>
      <c r="XAE66" s="141"/>
      <c r="XAF66" s="141"/>
      <c r="XAG66" s="141"/>
      <c r="XAH66" s="141"/>
      <c r="XAI66" s="141"/>
      <c r="XAJ66" s="141"/>
      <c r="XAK66" s="141"/>
      <c r="XAL66" s="141"/>
      <c r="XAM66" s="141"/>
      <c r="XAN66" s="141"/>
      <c r="XAO66" s="141"/>
      <c r="XAP66" s="141"/>
      <c r="XAQ66" s="141"/>
      <c r="XAR66" s="141"/>
      <c r="XAS66" s="141"/>
      <c r="XAT66" s="141"/>
      <c r="XAU66" s="141"/>
      <c r="XAV66" s="141"/>
      <c r="XAW66" s="141"/>
      <c r="XAX66" s="141"/>
      <c r="XAY66" s="141"/>
      <c r="XAZ66" s="141"/>
      <c r="XBA66" s="141"/>
      <c r="XBB66" s="141"/>
      <c r="XBC66" s="141"/>
      <c r="XBD66" s="141"/>
      <c r="XBE66" s="141"/>
      <c r="XBF66" s="141"/>
      <c r="XBG66" s="141"/>
      <c r="XBH66" s="141"/>
      <c r="XBI66" s="141"/>
      <c r="XBJ66" s="141"/>
      <c r="XBK66" s="141"/>
      <c r="XBL66" s="141"/>
      <c r="XBM66" s="141"/>
      <c r="XBN66" s="141"/>
      <c r="XBO66" s="141"/>
      <c r="XBP66" s="141"/>
      <c r="XBQ66" s="141"/>
      <c r="XBR66" s="141"/>
      <c r="XBS66" s="141"/>
      <c r="XBT66" s="141"/>
      <c r="XBU66" s="141"/>
      <c r="XBV66" s="141"/>
      <c r="XBW66" s="141"/>
      <c r="XBX66" s="141"/>
      <c r="XBY66" s="141"/>
      <c r="XBZ66" s="141"/>
      <c r="XCA66" s="141"/>
      <c r="XCB66" s="141"/>
      <c r="XCC66" s="141"/>
      <c r="XCD66" s="141"/>
      <c r="XCE66" s="141"/>
      <c r="XCF66" s="141"/>
      <c r="XCG66" s="141"/>
      <c r="XCH66" s="141"/>
      <c r="XCI66" s="141"/>
      <c r="XCJ66" s="141"/>
      <c r="XCK66" s="141"/>
      <c r="XCL66" s="141"/>
      <c r="XCM66" s="141"/>
      <c r="XCN66" s="141"/>
      <c r="XCO66" s="141"/>
      <c r="XCP66" s="141"/>
      <c r="XCQ66" s="141"/>
      <c r="XCR66" s="141"/>
      <c r="XCS66" s="141"/>
      <c r="XCT66" s="141"/>
      <c r="XCU66" s="141"/>
      <c r="XCV66" s="141"/>
      <c r="XCW66" s="141"/>
      <c r="XCX66" s="141"/>
      <c r="XCY66" s="141"/>
      <c r="XCZ66" s="141"/>
      <c r="XDA66" s="141"/>
      <c r="XDB66" s="141"/>
      <c r="XDC66" s="141"/>
      <c r="XDD66" s="141"/>
      <c r="XDE66" s="141"/>
      <c r="XDF66" s="141"/>
      <c r="XDG66" s="141"/>
      <c r="XDH66" s="141"/>
      <c r="XDI66" s="141"/>
      <c r="XDJ66" s="141"/>
      <c r="XDK66" s="141"/>
      <c r="XDL66" s="141"/>
      <c r="XDM66" s="141"/>
      <c r="XDN66" s="141"/>
      <c r="XDO66" s="141"/>
      <c r="XDP66" s="141"/>
      <c r="XDQ66" s="141"/>
      <c r="XDR66" s="141"/>
      <c r="XDS66" s="141"/>
      <c r="XDT66" s="141"/>
      <c r="XDU66" s="141"/>
      <c r="XDV66" s="141"/>
      <c r="XDW66" s="141"/>
      <c r="XDX66" s="141"/>
      <c r="XDY66" s="141"/>
      <c r="XDZ66" s="141"/>
      <c r="XEA66" s="141"/>
      <c r="XEB66" s="141"/>
      <c r="XEC66" s="141"/>
      <c r="XED66" s="141"/>
      <c r="XEE66" s="141"/>
      <c r="XEF66" s="141"/>
      <c r="XEG66" s="141"/>
      <c r="XEH66" s="141"/>
      <c r="XEI66" s="141"/>
      <c r="XEJ66" s="141"/>
      <c r="XEK66" s="141"/>
      <c r="XEL66" s="141"/>
      <c r="XEM66" s="141"/>
      <c r="XEN66" s="141"/>
      <c r="XEO66" s="141"/>
      <c r="XEP66" s="141"/>
      <c r="XEQ66" s="141"/>
      <c r="XER66" s="141"/>
      <c r="XES66" s="141"/>
      <c r="XET66" s="141"/>
      <c r="XEU66" s="141"/>
      <c r="XEV66" s="141"/>
      <c r="XEW66" s="141"/>
      <c r="XEX66" s="141"/>
      <c r="XEY66" s="141"/>
      <c r="XEZ66" s="141"/>
      <c r="XFA66" s="141"/>
      <c r="XFB66" s="141"/>
      <c r="XFC66" s="141"/>
      <c r="XFD66" s="141"/>
    </row>
    <row r="67" spans="1:16384" s="142" customFormat="1">
      <c r="B67" s="143" t="s">
        <v>240</v>
      </c>
      <c r="C67" s="144">
        <f t="shared" ref="C67:U67" ca="1" si="11">C52-C66</f>
        <v>0</v>
      </c>
      <c r="D67" s="144">
        <f t="shared" ca="1" si="11"/>
        <v>0</v>
      </c>
      <c r="E67" s="144">
        <f t="shared" ca="1" si="11"/>
        <v>0</v>
      </c>
      <c r="F67" s="144">
        <f t="shared" ca="1" si="11"/>
        <v>0</v>
      </c>
      <c r="G67" s="144">
        <f t="shared" ca="1" si="11"/>
        <v>0</v>
      </c>
      <c r="H67" s="144">
        <f t="shared" ca="1" si="11"/>
        <v>0</v>
      </c>
      <c r="I67" s="144">
        <f t="shared" ca="1" si="11"/>
        <v>0</v>
      </c>
      <c r="J67" s="144">
        <f t="shared" ca="1" si="11"/>
        <v>0</v>
      </c>
      <c r="K67" s="144">
        <f t="shared" ca="1" si="11"/>
        <v>0</v>
      </c>
      <c r="L67" s="144">
        <f t="shared" ca="1" si="11"/>
        <v>0</v>
      </c>
      <c r="M67" s="144">
        <f t="shared" ca="1" si="11"/>
        <v>26.602826134235613</v>
      </c>
      <c r="N67" s="144">
        <f t="shared" ca="1" si="11"/>
        <v>25.994554339389623</v>
      </c>
      <c r="O67" s="144">
        <f t="shared" ca="1" si="11"/>
        <v>23.936791837729118</v>
      </c>
      <c r="P67" s="144">
        <f t="shared" ca="1" si="11"/>
        <v>24.086307722671819</v>
      </c>
      <c r="Q67" s="144">
        <f t="shared" ca="1" si="11"/>
        <v>22.316260408601977</v>
      </c>
      <c r="R67" s="144">
        <f t="shared" ca="1" si="11"/>
        <v>20.692493263936939</v>
      </c>
      <c r="S67" s="144">
        <f t="shared" ca="1" si="11"/>
        <v>17.947834033446753</v>
      </c>
      <c r="T67" s="144">
        <f t="shared" ca="1" si="11"/>
        <v>20.396016606036255</v>
      </c>
      <c r="U67" s="144">
        <f t="shared" ca="1" si="11"/>
        <v>19.576835675818501</v>
      </c>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1"/>
      <c r="FF67" s="141"/>
      <c r="FG67" s="141"/>
      <c r="FH67" s="141"/>
      <c r="FI67" s="14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1"/>
      <c r="SD67" s="141"/>
      <c r="SE67" s="141"/>
      <c r="SF67" s="141"/>
      <c r="SG67" s="141"/>
      <c r="SH67" s="141"/>
      <c r="SI67" s="141"/>
      <c r="SJ67" s="141"/>
      <c r="SK67" s="141"/>
      <c r="SL67" s="141"/>
      <c r="SM67" s="141"/>
      <c r="SN67" s="141"/>
      <c r="SO67" s="141"/>
      <c r="SP67" s="141"/>
      <c r="SQ67" s="141"/>
      <c r="SR67" s="141"/>
      <c r="SS67" s="141"/>
      <c r="ST67" s="141"/>
      <c r="SU67" s="141"/>
      <c r="SV67" s="141"/>
      <c r="SW67" s="141"/>
      <c r="SX67" s="141"/>
      <c r="SY67" s="141"/>
      <c r="SZ67" s="141"/>
      <c r="TA67" s="141"/>
      <c r="TB67" s="141"/>
      <c r="TC67" s="141"/>
      <c r="TD67" s="141"/>
      <c r="TE67" s="141"/>
      <c r="TF67" s="141"/>
      <c r="TG67" s="141"/>
      <c r="TH67" s="141"/>
      <c r="TI67" s="141"/>
      <c r="TJ67" s="141"/>
      <c r="TK67" s="141"/>
      <c r="TL67" s="141"/>
      <c r="TM67" s="141"/>
      <c r="TN67" s="141"/>
      <c r="TO67" s="141"/>
      <c r="TP67" s="141"/>
      <c r="TQ67" s="141"/>
      <c r="TR67" s="141"/>
      <c r="TS67" s="141"/>
      <c r="TT67" s="141"/>
      <c r="TU67" s="141"/>
      <c r="TV67" s="141"/>
      <c r="TW67" s="141"/>
      <c r="TX67" s="141"/>
      <c r="TY67" s="141"/>
      <c r="TZ67" s="141"/>
      <c r="UA67" s="141"/>
      <c r="UB67" s="141"/>
      <c r="UC67" s="141"/>
      <c r="UD67" s="141"/>
      <c r="UE67" s="141"/>
      <c r="UF67" s="141"/>
      <c r="UG67" s="141"/>
      <c r="UH67" s="141"/>
      <c r="UI67" s="141"/>
      <c r="UJ67" s="141"/>
      <c r="UK67" s="141"/>
      <c r="UL67" s="141"/>
      <c r="UM67" s="141"/>
      <c r="UN67" s="141"/>
      <c r="UO67" s="141"/>
      <c r="UP67" s="141"/>
      <c r="UQ67" s="141"/>
      <c r="UR67" s="141"/>
      <c r="US67" s="141"/>
      <c r="UT67" s="141"/>
      <c r="UU67" s="141"/>
      <c r="UV67" s="141"/>
      <c r="UW67" s="141"/>
      <c r="UX67" s="141"/>
      <c r="UY67" s="141"/>
      <c r="UZ67" s="141"/>
      <c r="VA67" s="141"/>
      <c r="VB67" s="141"/>
      <c r="VC67" s="141"/>
      <c r="VD67" s="141"/>
      <c r="VE67" s="141"/>
      <c r="VF67" s="141"/>
      <c r="VG67" s="141"/>
      <c r="VH67" s="141"/>
      <c r="VI67" s="141"/>
      <c r="VJ67" s="141"/>
      <c r="VK67" s="141"/>
      <c r="VL67" s="141"/>
      <c r="VM67" s="141"/>
      <c r="VN67" s="141"/>
      <c r="VO67" s="141"/>
      <c r="VP67" s="141"/>
      <c r="VQ67" s="141"/>
      <c r="VR67" s="141"/>
      <c r="VS67" s="141"/>
      <c r="VT67" s="141"/>
      <c r="VU67" s="141"/>
      <c r="VV67" s="141"/>
      <c r="VW67" s="141"/>
      <c r="VX67" s="141"/>
      <c r="VY67" s="141"/>
      <c r="VZ67" s="141"/>
      <c r="WA67" s="141"/>
      <c r="WB67" s="141"/>
      <c r="WC67" s="141"/>
      <c r="WD67" s="141"/>
      <c r="WE67" s="141"/>
      <c r="WF67" s="141"/>
      <c r="WG67" s="141"/>
      <c r="WH67" s="141"/>
      <c r="WI67" s="141"/>
      <c r="WJ67" s="141"/>
      <c r="WK67" s="141"/>
      <c r="WL67" s="141"/>
      <c r="WM67" s="141"/>
      <c r="WN67" s="141"/>
      <c r="WO67" s="141"/>
      <c r="WP67" s="141"/>
      <c r="WQ67" s="141"/>
      <c r="WR67" s="141"/>
      <c r="WS67" s="141"/>
      <c r="WT67" s="141"/>
      <c r="WU67" s="141"/>
      <c r="WV67" s="141"/>
      <c r="WW67" s="141"/>
      <c r="WX67" s="141"/>
      <c r="WY67" s="141"/>
      <c r="WZ67" s="141"/>
      <c r="XA67" s="141"/>
      <c r="XB67" s="141"/>
      <c r="XC67" s="141"/>
      <c r="XD67" s="141"/>
      <c r="XE67" s="141"/>
      <c r="XF67" s="141"/>
      <c r="XG67" s="141"/>
      <c r="XH67" s="141"/>
      <c r="XI67" s="141"/>
      <c r="XJ67" s="141"/>
      <c r="XK67" s="141"/>
      <c r="XL67" s="141"/>
      <c r="XM67" s="141"/>
      <c r="XN67" s="141"/>
      <c r="XO67" s="141"/>
      <c r="XP67" s="141"/>
      <c r="XQ67" s="141"/>
      <c r="XR67" s="141"/>
      <c r="XS67" s="141"/>
      <c r="XT67" s="141"/>
      <c r="XU67" s="141"/>
      <c r="XV67" s="141"/>
      <c r="XW67" s="141"/>
      <c r="XX67" s="141"/>
      <c r="XY67" s="141"/>
      <c r="XZ67" s="141"/>
      <c r="YA67" s="141"/>
      <c r="YB67" s="141"/>
      <c r="YC67" s="141"/>
      <c r="YD67" s="141"/>
      <c r="YE67" s="141"/>
      <c r="YF67" s="141"/>
      <c r="YG67" s="141"/>
      <c r="YH67" s="141"/>
      <c r="YI67" s="141"/>
      <c r="YJ67" s="141"/>
      <c r="YK67" s="141"/>
      <c r="YL67" s="141"/>
      <c r="YM67" s="141"/>
      <c r="YN67" s="141"/>
      <c r="YO67" s="141"/>
      <c r="YP67" s="141"/>
      <c r="YQ67" s="141"/>
      <c r="YR67" s="141"/>
      <c r="YS67" s="141"/>
      <c r="YT67" s="141"/>
      <c r="YU67" s="141"/>
      <c r="YV67" s="141"/>
      <c r="YW67" s="141"/>
      <c r="YX67" s="141"/>
      <c r="YY67" s="141"/>
      <c r="YZ67" s="141"/>
      <c r="ZA67" s="141"/>
      <c r="ZB67" s="141"/>
      <c r="ZC67" s="141"/>
      <c r="ZD67" s="141"/>
      <c r="ZE67" s="141"/>
      <c r="ZF67" s="141"/>
      <c r="ZG67" s="141"/>
      <c r="ZH67" s="141"/>
      <c r="ZI67" s="141"/>
      <c r="ZJ67" s="141"/>
      <c r="ZK67" s="141"/>
      <c r="ZL67" s="141"/>
      <c r="ZM67" s="141"/>
      <c r="ZN67" s="141"/>
      <c r="ZO67" s="141"/>
      <c r="ZP67" s="141"/>
      <c r="ZQ67" s="141"/>
      <c r="ZR67" s="141"/>
      <c r="ZS67" s="141"/>
      <c r="ZT67" s="141"/>
      <c r="ZU67" s="141"/>
      <c r="ZV67" s="141"/>
      <c r="ZW67" s="141"/>
      <c r="ZX67" s="141"/>
      <c r="ZY67" s="141"/>
      <c r="ZZ67" s="141"/>
      <c r="AAA67" s="141"/>
      <c r="AAB67" s="141"/>
      <c r="AAC67" s="141"/>
      <c r="AAD67" s="141"/>
      <c r="AAE67" s="141"/>
      <c r="AAF67" s="141"/>
      <c r="AAG67" s="141"/>
      <c r="AAH67" s="141"/>
      <c r="AAI67" s="141"/>
      <c r="AAJ67" s="141"/>
      <c r="AAK67" s="141"/>
      <c r="AAL67" s="141"/>
      <c r="AAM67" s="141"/>
      <c r="AAN67" s="141"/>
      <c r="AAO67" s="141"/>
      <c r="AAP67" s="141"/>
      <c r="AAQ67" s="141"/>
      <c r="AAR67" s="141"/>
      <c r="AAS67" s="141"/>
      <c r="AAT67" s="141"/>
      <c r="AAU67" s="141"/>
      <c r="AAV67" s="141"/>
      <c r="AAW67" s="141"/>
      <c r="AAX67" s="141"/>
      <c r="AAY67" s="141"/>
      <c r="AAZ67" s="141"/>
      <c r="ABA67" s="141"/>
      <c r="ABB67" s="141"/>
      <c r="ABC67" s="141"/>
      <c r="ABD67" s="141"/>
      <c r="ABE67" s="141"/>
      <c r="ABF67" s="141"/>
      <c r="ABG67" s="141"/>
      <c r="ABH67" s="141"/>
      <c r="ABI67" s="141"/>
      <c r="ABJ67" s="141"/>
      <c r="ABK67" s="141"/>
      <c r="ABL67" s="141"/>
      <c r="ABM67" s="141"/>
      <c r="ABN67" s="141"/>
      <c r="ABO67" s="141"/>
      <c r="ABP67" s="141"/>
      <c r="ABQ67" s="141"/>
      <c r="ABR67" s="141"/>
      <c r="ABS67" s="141"/>
      <c r="ABT67" s="141"/>
      <c r="ABU67" s="141"/>
      <c r="ABV67" s="141"/>
      <c r="ABW67" s="141"/>
      <c r="ABX67" s="141"/>
      <c r="ABY67" s="141"/>
      <c r="ABZ67" s="141"/>
      <c r="ACA67" s="141"/>
      <c r="ACB67" s="141"/>
      <c r="ACC67" s="141"/>
      <c r="ACD67" s="141"/>
      <c r="ACE67" s="141"/>
      <c r="ACF67" s="141"/>
      <c r="ACG67" s="141"/>
      <c r="ACH67" s="141"/>
      <c r="ACI67" s="141"/>
      <c r="ACJ67" s="141"/>
      <c r="ACK67" s="141"/>
      <c r="ACL67" s="141"/>
      <c r="ACM67" s="141"/>
      <c r="ACN67" s="141"/>
      <c r="ACO67" s="141"/>
      <c r="ACP67" s="141"/>
      <c r="ACQ67" s="141"/>
      <c r="ACR67" s="141"/>
      <c r="ACS67" s="141"/>
      <c r="ACT67" s="141"/>
      <c r="ACU67" s="141"/>
      <c r="ACV67" s="141"/>
      <c r="ACW67" s="141"/>
      <c r="ACX67" s="141"/>
      <c r="ACY67" s="141"/>
      <c r="ACZ67" s="141"/>
      <c r="ADA67" s="141"/>
      <c r="ADB67" s="141"/>
      <c r="ADC67" s="141"/>
      <c r="ADD67" s="141"/>
      <c r="ADE67" s="141"/>
      <c r="ADF67" s="141"/>
      <c r="ADG67" s="141"/>
      <c r="ADH67" s="141"/>
      <c r="ADI67" s="141"/>
      <c r="ADJ67" s="141"/>
      <c r="ADK67" s="141"/>
      <c r="ADL67" s="141"/>
      <c r="ADM67" s="141"/>
      <c r="ADN67" s="141"/>
      <c r="ADO67" s="141"/>
      <c r="ADP67" s="141"/>
      <c r="ADQ67" s="141"/>
      <c r="ADR67" s="141"/>
      <c r="ADS67" s="141"/>
      <c r="ADT67" s="141"/>
      <c r="ADU67" s="141"/>
      <c r="ADV67" s="141"/>
      <c r="ADW67" s="141"/>
      <c r="ADX67" s="141"/>
      <c r="ADY67" s="141"/>
      <c r="ADZ67" s="141"/>
      <c r="AEA67" s="141"/>
      <c r="AEB67" s="141"/>
      <c r="AEC67" s="141"/>
      <c r="AED67" s="141"/>
      <c r="AEE67" s="141"/>
      <c r="AEF67" s="141"/>
      <c r="AEG67" s="141"/>
      <c r="AEH67" s="141"/>
      <c r="AEI67" s="141"/>
      <c r="AEJ67" s="141"/>
      <c r="AEK67" s="141"/>
      <c r="AEL67" s="141"/>
      <c r="AEM67" s="141"/>
      <c r="AEN67" s="141"/>
      <c r="AEO67" s="141"/>
      <c r="AEP67" s="141"/>
      <c r="AEQ67" s="141"/>
      <c r="AER67" s="141"/>
      <c r="AES67" s="141"/>
      <c r="AET67" s="141"/>
      <c r="AEU67" s="141"/>
      <c r="AEV67" s="141"/>
      <c r="AEW67" s="141"/>
      <c r="AEX67" s="141"/>
      <c r="AEY67" s="141"/>
      <c r="AEZ67" s="141"/>
      <c r="AFA67" s="141"/>
      <c r="AFB67" s="141"/>
      <c r="AFC67" s="141"/>
      <c r="AFD67" s="141"/>
      <c r="AFE67" s="141"/>
      <c r="AFF67" s="141"/>
      <c r="AFG67" s="141"/>
      <c r="AFH67" s="141"/>
      <c r="AFI67" s="141"/>
      <c r="AFJ67" s="141"/>
      <c r="AFK67" s="141"/>
      <c r="AFL67" s="141"/>
      <c r="AFM67" s="141"/>
      <c r="AFN67" s="141"/>
      <c r="AFO67" s="141"/>
      <c r="AFP67" s="141"/>
      <c r="AFQ67" s="141"/>
      <c r="AFR67" s="141"/>
      <c r="AFS67" s="141"/>
      <c r="AFT67" s="141"/>
      <c r="AFU67" s="141"/>
      <c r="AFV67" s="141"/>
      <c r="AFW67" s="141"/>
      <c r="AFX67" s="141"/>
      <c r="AFY67" s="141"/>
      <c r="AFZ67" s="141"/>
      <c r="AGA67" s="141"/>
      <c r="AGB67" s="141"/>
      <c r="AGC67" s="141"/>
      <c r="AGD67" s="141"/>
      <c r="AGE67" s="141"/>
      <c r="AGF67" s="141"/>
      <c r="AGG67" s="141"/>
      <c r="AGH67" s="141"/>
      <c r="AGI67" s="141"/>
      <c r="AGJ67" s="141"/>
      <c r="AGK67" s="141"/>
      <c r="AGL67" s="141"/>
      <c r="AGM67" s="141"/>
      <c r="AGN67" s="141"/>
      <c r="AGO67" s="141"/>
      <c r="AGP67" s="141"/>
      <c r="AGQ67" s="141"/>
      <c r="AGR67" s="141"/>
      <c r="AGS67" s="141"/>
      <c r="AGT67" s="141"/>
      <c r="AGU67" s="141"/>
      <c r="AGV67" s="141"/>
      <c r="AGW67" s="141"/>
      <c r="AGX67" s="141"/>
      <c r="AGY67" s="141"/>
      <c r="AGZ67" s="141"/>
      <c r="AHA67" s="141"/>
      <c r="AHB67" s="141"/>
      <c r="AHC67" s="141"/>
      <c r="AHD67" s="141"/>
      <c r="AHE67" s="141"/>
      <c r="AHF67" s="141"/>
      <c r="AHG67" s="141"/>
      <c r="AHH67" s="141"/>
      <c r="AHI67" s="141"/>
      <c r="AHJ67" s="141"/>
      <c r="AHK67" s="141"/>
      <c r="AHL67" s="141"/>
      <c r="AHM67" s="141"/>
      <c r="AHN67" s="141"/>
      <c r="AHO67" s="141"/>
      <c r="AHP67" s="141"/>
      <c r="AHQ67" s="141"/>
      <c r="AHR67" s="141"/>
      <c r="AHS67" s="141"/>
      <c r="AHT67" s="141"/>
      <c r="AHU67" s="141"/>
      <c r="AHV67" s="141"/>
      <c r="AHW67" s="141"/>
      <c r="AHX67" s="141"/>
      <c r="AHY67" s="141"/>
      <c r="AHZ67" s="141"/>
      <c r="AIA67" s="141"/>
      <c r="AIB67" s="141"/>
      <c r="AIC67" s="141"/>
      <c r="AID67" s="141"/>
      <c r="AIE67" s="141"/>
      <c r="AIF67" s="141"/>
      <c r="AIG67" s="141"/>
      <c r="AIH67" s="141"/>
      <c r="AII67" s="141"/>
      <c r="AIJ67" s="141"/>
      <c r="AIK67" s="141"/>
      <c r="AIL67" s="141"/>
      <c r="AIM67" s="141"/>
      <c r="AIN67" s="141"/>
      <c r="AIO67" s="141"/>
      <c r="AIP67" s="141"/>
      <c r="AIQ67" s="141"/>
      <c r="AIR67" s="141"/>
      <c r="AIS67" s="141"/>
      <c r="AIT67" s="141"/>
      <c r="AIU67" s="141"/>
      <c r="AIV67" s="141"/>
      <c r="AIW67" s="141"/>
      <c r="AIX67" s="141"/>
      <c r="AIY67" s="141"/>
      <c r="AIZ67" s="141"/>
      <c r="AJA67" s="141"/>
      <c r="AJB67" s="141"/>
      <c r="AJC67" s="141"/>
      <c r="AJD67" s="141"/>
      <c r="AJE67" s="141"/>
      <c r="AJF67" s="141"/>
      <c r="AJG67" s="141"/>
      <c r="AJH67" s="141"/>
      <c r="AJI67" s="141"/>
      <c r="AJJ67" s="141"/>
      <c r="AJK67" s="141"/>
      <c r="AJL67" s="141"/>
      <c r="AJM67" s="141"/>
      <c r="AJN67" s="141"/>
      <c r="AJO67" s="141"/>
      <c r="AJP67" s="141"/>
      <c r="AJQ67" s="141"/>
      <c r="AJR67" s="141"/>
      <c r="AJS67" s="141"/>
      <c r="AJT67" s="141"/>
      <c r="AJU67" s="141"/>
      <c r="AJV67" s="141"/>
      <c r="AJW67" s="141"/>
      <c r="AJX67" s="141"/>
      <c r="AJY67" s="141"/>
      <c r="AJZ67" s="141"/>
      <c r="AKA67" s="141"/>
      <c r="AKB67" s="141"/>
      <c r="AKC67" s="141"/>
      <c r="AKD67" s="141"/>
      <c r="AKE67" s="141"/>
      <c r="AKF67" s="141"/>
      <c r="AKG67" s="141"/>
      <c r="AKH67" s="141"/>
      <c r="AKI67" s="141"/>
      <c r="AKJ67" s="141"/>
      <c r="AKK67" s="141"/>
      <c r="AKL67" s="141"/>
      <c r="AKM67" s="141"/>
      <c r="AKN67" s="141"/>
      <c r="AKO67" s="141"/>
      <c r="AKP67" s="141"/>
      <c r="AKQ67" s="141"/>
      <c r="AKR67" s="141"/>
      <c r="AKS67" s="141"/>
      <c r="AKT67" s="141"/>
      <c r="AKU67" s="141"/>
      <c r="AKV67" s="141"/>
      <c r="AKW67" s="141"/>
      <c r="AKX67" s="141"/>
      <c r="AKY67" s="141"/>
      <c r="AKZ67" s="141"/>
      <c r="ALA67" s="141"/>
      <c r="ALB67" s="141"/>
      <c r="ALC67" s="141"/>
      <c r="ALD67" s="141"/>
      <c r="ALE67" s="141"/>
      <c r="ALF67" s="141"/>
      <c r="ALG67" s="141"/>
      <c r="ALH67" s="141"/>
      <c r="ALI67" s="141"/>
      <c r="ALJ67" s="141"/>
      <c r="ALK67" s="141"/>
      <c r="ALL67" s="141"/>
      <c r="ALM67" s="141"/>
      <c r="ALN67" s="141"/>
      <c r="ALO67" s="141"/>
      <c r="ALP67" s="141"/>
      <c r="ALQ67" s="141"/>
      <c r="ALR67" s="141"/>
      <c r="ALS67" s="141"/>
      <c r="ALT67" s="141"/>
      <c r="ALU67" s="141"/>
      <c r="ALV67" s="141"/>
      <c r="ALW67" s="141"/>
      <c r="ALX67" s="141"/>
      <c r="ALY67" s="141"/>
      <c r="ALZ67" s="141"/>
      <c r="AMA67" s="141"/>
      <c r="AMB67" s="141"/>
      <c r="AMC67" s="141"/>
      <c r="AMD67" s="141"/>
      <c r="AME67" s="141"/>
      <c r="AMF67" s="141"/>
      <c r="AMG67" s="141"/>
      <c r="AMH67" s="141"/>
      <c r="AMI67" s="141"/>
      <c r="AMJ67" s="141"/>
      <c r="AMK67" s="141"/>
      <c r="AML67" s="141"/>
      <c r="AMM67" s="141"/>
      <c r="AMN67" s="141"/>
      <c r="AMO67" s="141"/>
      <c r="AMP67" s="141"/>
      <c r="AMQ67" s="141"/>
      <c r="AMR67" s="141"/>
      <c r="AMS67" s="141"/>
      <c r="AMT67" s="141"/>
      <c r="AMU67" s="141"/>
      <c r="AMV67" s="141"/>
      <c r="AMW67" s="141"/>
      <c r="AMX67" s="141"/>
      <c r="AMY67" s="141"/>
      <c r="AMZ67" s="141"/>
      <c r="ANA67" s="141"/>
      <c r="ANB67" s="141"/>
      <c r="ANC67" s="141"/>
      <c r="AND67" s="141"/>
      <c r="ANE67" s="141"/>
      <c r="ANF67" s="141"/>
      <c r="ANG67" s="141"/>
      <c r="ANH67" s="141"/>
      <c r="ANI67" s="141"/>
      <c r="ANJ67" s="141"/>
      <c r="ANK67" s="141"/>
      <c r="ANL67" s="141"/>
      <c r="ANM67" s="141"/>
      <c r="ANN67" s="141"/>
      <c r="ANO67" s="141"/>
      <c r="ANP67" s="141"/>
      <c r="ANQ67" s="141"/>
      <c r="ANR67" s="141"/>
      <c r="ANS67" s="141"/>
      <c r="ANT67" s="141"/>
      <c r="ANU67" s="141"/>
      <c r="ANV67" s="141"/>
      <c r="ANW67" s="141"/>
      <c r="ANX67" s="141"/>
      <c r="ANY67" s="141"/>
      <c r="ANZ67" s="141"/>
      <c r="AOA67" s="141"/>
      <c r="AOB67" s="141"/>
      <c r="AOC67" s="141"/>
      <c r="AOD67" s="141"/>
      <c r="AOE67" s="141"/>
      <c r="AOF67" s="141"/>
      <c r="AOG67" s="141"/>
      <c r="AOH67" s="141"/>
      <c r="AOI67" s="141"/>
      <c r="AOJ67" s="141"/>
      <c r="AOK67" s="141"/>
      <c r="AOL67" s="141"/>
      <c r="AOM67" s="141"/>
      <c r="AON67" s="141"/>
      <c r="AOO67" s="141"/>
      <c r="AOP67" s="141"/>
      <c r="AOQ67" s="141"/>
      <c r="AOR67" s="141"/>
      <c r="AOS67" s="141"/>
      <c r="AOT67" s="141"/>
      <c r="AOU67" s="141"/>
      <c r="AOV67" s="141"/>
      <c r="AOW67" s="141"/>
      <c r="AOX67" s="141"/>
      <c r="AOY67" s="141"/>
      <c r="AOZ67" s="141"/>
      <c r="APA67" s="141"/>
      <c r="APB67" s="141"/>
      <c r="APC67" s="141"/>
      <c r="APD67" s="141"/>
      <c r="APE67" s="141"/>
      <c r="APF67" s="141"/>
      <c r="APG67" s="141"/>
      <c r="APH67" s="141"/>
      <c r="API67" s="141"/>
      <c r="APJ67" s="141"/>
      <c r="APK67" s="141"/>
      <c r="APL67" s="141"/>
      <c r="APM67" s="141"/>
      <c r="APN67" s="141"/>
      <c r="APO67" s="141"/>
      <c r="APP67" s="141"/>
      <c r="APQ67" s="141"/>
      <c r="APR67" s="141"/>
      <c r="APS67" s="141"/>
      <c r="APT67" s="141"/>
      <c r="APU67" s="141"/>
      <c r="APV67" s="141"/>
      <c r="APW67" s="141"/>
      <c r="APX67" s="141"/>
      <c r="APY67" s="141"/>
      <c r="APZ67" s="141"/>
      <c r="AQA67" s="141"/>
      <c r="AQB67" s="141"/>
      <c r="AQC67" s="141"/>
      <c r="AQD67" s="141"/>
      <c r="AQE67" s="141"/>
      <c r="AQF67" s="141"/>
      <c r="AQG67" s="141"/>
      <c r="AQH67" s="141"/>
      <c r="AQI67" s="141"/>
      <c r="AQJ67" s="141"/>
      <c r="AQK67" s="141"/>
      <c r="AQL67" s="141"/>
      <c r="AQM67" s="141"/>
      <c r="AQN67" s="141"/>
      <c r="AQO67" s="141"/>
      <c r="AQP67" s="141"/>
      <c r="AQQ67" s="141"/>
      <c r="AQR67" s="141"/>
      <c r="AQS67" s="141"/>
      <c r="AQT67" s="141"/>
      <c r="AQU67" s="141"/>
      <c r="AQV67" s="141"/>
      <c r="AQW67" s="141"/>
      <c r="AQX67" s="141"/>
      <c r="AQY67" s="141"/>
      <c r="AQZ67" s="141"/>
      <c r="ARA67" s="141"/>
      <c r="ARB67" s="141"/>
      <c r="ARC67" s="141"/>
      <c r="ARD67" s="141"/>
      <c r="ARE67" s="141"/>
      <c r="ARF67" s="141"/>
      <c r="ARG67" s="141"/>
      <c r="ARH67" s="141"/>
      <c r="ARI67" s="141"/>
      <c r="ARJ67" s="141"/>
      <c r="ARK67" s="141"/>
      <c r="ARL67" s="141"/>
      <c r="ARM67" s="141"/>
      <c r="ARN67" s="141"/>
      <c r="ARO67" s="141"/>
      <c r="ARP67" s="141"/>
      <c r="ARQ67" s="141"/>
      <c r="ARR67" s="141"/>
      <c r="ARS67" s="141"/>
      <c r="ART67" s="141"/>
      <c r="ARU67" s="141"/>
      <c r="ARV67" s="141"/>
      <c r="ARW67" s="141"/>
      <c r="ARX67" s="141"/>
      <c r="ARY67" s="141"/>
      <c r="ARZ67" s="141"/>
      <c r="ASA67" s="141"/>
      <c r="ASB67" s="141"/>
      <c r="ASC67" s="141"/>
      <c r="ASD67" s="141"/>
      <c r="ASE67" s="141"/>
      <c r="ASF67" s="141"/>
      <c r="ASG67" s="141"/>
      <c r="ASH67" s="141"/>
      <c r="ASI67" s="141"/>
      <c r="ASJ67" s="141"/>
      <c r="ASK67" s="141"/>
      <c r="ASL67" s="141"/>
      <c r="ASM67" s="141"/>
      <c r="ASN67" s="141"/>
      <c r="ASO67" s="141"/>
      <c r="ASP67" s="141"/>
      <c r="ASQ67" s="141"/>
      <c r="ASR67" s="141"/>
      <c r="ASS67" s="141"/>
      <c r="AST67" s="141"/>
      <c r="ASU67" s="141"/>
      <c r="ASV67" s="141"/>
      <c r="ASW67" s="141"/>
      <c r="ASX67" s="141"/>
      <c r="ASY67" s="141"/>
      <c r="ASZ67" s="141"/>
      <c r="ATA67" s="141"/>
      <c r="ATB67" s="141"/>
      <c r="ATC67" s="141"/>
      <c r="ATD67" s="141"/>
      <c r="ATE67" s="141"/>
      <c r="ATF67" s="141"/>
      <c r="ATG67" s="141"/>
      <c r="ATH67" s="141"/>
      <c r="ATI67" s="141"/>
      <c r="ATJ67" s="141"/>
      <c r="ATK67" s="141"/>
      <c r="ATL67" s="141"/>
      <c r="ATM67" s="141"/>
      <c r="ATN67" s="141"/>
      <c r="ATO67" s="141"/>
      <c r="ATP67" s="141"/>
      <c r="ATQ67" s="141"/>
      <c r="ATR67" s="141"/>
      <c r="ATS67" s="141"/>
      <c r="ATT67" s="141"/>
      <c r="ATU67" s="141"/>
      <c r="ATV67" s="141"/>
      <c r="ATW67" s="141"/>
      <c r="ATX67" s="141"/>
      <c r="ATY67" s="141"/>
      <c r="ATZ67" s="141"/>
      <c r="AUA67" s="141"/>
      <c r="AUB67" s="141"/>
      <c r="AUC67" s="141"/>
      <c r="AUD67" s="141"/>
      <c r="AUE67" s="141"/>
      <c r="AUF67" s="141"/>
      <c r="AUG67" s="141"/>
      <c r="AUH67" s="141"/>
      <c r="AUI67" s="141"/>
      <c r="AUJ67" s="141"/>
      <c r="AUK67" s="141"/>
      <c r="AUL67" s="141"/>
      <c r="AUM67" s="141"/>
      <c r="AUN67" s="141"/>
      <c r="AUO67" s="141"/>
      <c r="AUP67" s="141"/>
      <c r="AUQ67" s="141"/>
      <c r="AUR67" s="141"/>
      <c r="AUS67" s="141"/>
      <c r="AUT67" s="141"/>
      <c r="AUU67" s="141"/>
      <c r="AUV67" s="141"/>
      <c r="AUW67" s="141"/>
      <c r="AUX67" s="141"/>
      <c r="AUY67" s="141"/>
      <c r="AUZ67" s="141"/>
      <c r="AVA67" s="141"/>
      <c r="AVB67" s="141"/>
      <c r="AVC67" s="141"/>
      <c r="AVD67" s="141"/>
      <c r="AVE67" s="141"/>
      <c r="AVF67" s="141"/>
      <c r="AVG67" s="141"/>
      <c r="AVH67" s="141"/>
      <c r="AVI67" s="141"/>
      <c r="AVJ67" s="141"/>
      <c r="AVK67" s="141"/>
      <c r="AVL67" s="141"/>
      <c r="AVM67" s="141"/>
      <c r="AVN67" s="141"/>
      <c r="AVO67" s="141"/>
      <c r="AVP67" s="141"/>
      <c r="AVQ67" s="141"/>
      <c r="AVR67" s="141"/>
      <c r="AVS67" s="141"/>
      <c r="AVT67" s="141"/>
      <c r="AVU67" s="141"/>
      <c r="AVV67" s="141"/>
      <c r="AVW67" s="141"/>
      <c r="AVX67" s="141"/>
      <c r="AVY67" s="141"/>
      <c r="AVZ67" s="141"/>
      <c r="AWA67" s="141"/>
      <c r="AWB67" s="141"/>
      <c r="AWC67" s="141"/>
      <c r="AWD67" s="141"/>
      <c r="AWE67" s="141"/>
      <c r="AWF67" s="141"/>
      <c r="AWG67" s="141"/>
      <c r="AWH67" s="141"/>
      <c r="AWI67" s="141"/>
      <c r="AWJ67" s="141"/>
      <c r="AWK67" s="141"/>
      <c r="AWL67" s="141"/>
      <c r="AWM67" s="141"/>
      <c r="AWN67" s="141"/>
      <c r="AWO67" s="141"/>
      <c r="AWP67" s="141"/>
      <c r="AWQ67" s="141"/>
      <c r="AWR67" s="141"/>
      <c r="AWS67" s="141"/>
      <c r="AWT67" s="141"/>
      <c r="AWU67" s="141"/>
      <c r="AWV67" s="141"/>
      <c r="AWW67" s="141"/>
      <c r="AWX67" s="141"/>
      <c r="AWY67" s="141"/>
      <c r="AWZ67" s="141"/>
      <c r="AXA67" s="141"/>
      <c r="AXB67" s="141"/>
      <c r="AXC67" s="141"/>
      <c r="AXD67" s="141"/>
      <c r="AXE67" s="141"/>
      <c r="AXF67" s="141"/>
      <c r="AXG67" s="141"/>
      <c r="AXH67" s="141"/>
      <c r="AXI67" s="141"/>
      <c r="AXJ67" s="141"/>
      <c r="AXK67" s="141"/>
      <c r="AXL67" s="141"/>
      <c r="AXM67" s="141"/>
      <c r="AXN67" s="141"/>
      <c r="AXO67" s="141"/>
      <c r="AXP67" s="141"/>
      <c r="AXQ67" s="141"/>
      <c r="AXR67" s="141"/>
      <c r="AXS67" s="141"/>
      <c r="AXT67" s="141"/>
      <c r="AXU67" s="141"/>
      <c r="AXV67" s="141"/>
      <c r="AXW67" s="141"/>
      <c r="AXX67" s="141"/>
      <c r="AXY67" s="141"/>
      <c r="AXZ67" s="141"/>
      <c r="AYA67" s="141"/>
      <c r="AYB67" s="141"/>
      <c r="AYC67" s="141"/>
      <c r="AYD67" s="141"/>
      <c r="AYE67" s="141"/>
      <c r="AYF67" s="141"/>
      <c r="AYG67" s="141"/>
      <c r="AYH67" s="141"/>
      <c r="AYI67" s="141"/>
      <c r="AYJ67" s="141"/>
      <c r="AYK67" s="141"/>
      <c r="AYL67" s="141"/>
      <c r="AYM67" s="141"/>
      <c r="AYN67" s="141"/>
      <c r="AYO67" s="141"/>
      <c r="AYP67" s="141"/>
      <c r="AYQ67" s="141"/>
      <c r="AYR67" s="141"/>
      <c r="AYS67" s="141"/>
      <c r="AYT67" s="141"/>
      <c r="AYU67" s="141"/>
      <c r="AYV67" s="141"/>
      <c r="AYW67" s="141"/>
      <c r="AYX67" s="141"/>
      <c r="AYY67" s="141"/>
      <c r="AYZ67" s="141"/>
      <c r="AZA67" s="141"/>
      <c r="AZB67" s="141"/>
      <c r="AZC67" s="141"/>
      <c r="AZD67" s="141"/>
      <c r="AZE67" s="141"/>
      <c r="AZF67" s="141"/>
      <c r="AZG67" s="141"/>
      <c r="AZH67" s="141"/>
      <c r="AZI67" s="141"/>
      <c r="AZJ67" s="141"/>
      <c r="AZK67" s="141"/>
      <c r="AZL67" s="141"/>
      <c r="AZM67" s="141"/>
      <c r="AZN67" s="141"/>
      <c r="AZO67" s="141"/>
      <c r="AZP67" s="141"/>
      <c r="AZQ67" s="141"/>
      <c r="AZR67" s="141"/>
      <c r="AZS67" s="141"/>
      <c r="AZT67" s="141"/>
      <c r="AZU67" s="141"/>
      <c r="AZV67" s="141"/>
      <c r="AZW67" s="141"/>
      <c r="AZX67" s="141"/>
      <c r="AZY67" s="141"/>
      <c r="AZZ67" s="141"/>
      <c r="BAA67" s="141"/>
      <c r="BAB67" s="141"/>
      <c r="BAC67" s="141"/>
      <c r="BAD67" s="141"/>
      <c r="BAE67" s="141"/>
      <c r="BAF67" s="141"/>
      <c r="BAG67" s="141"/>
      <c r="BAH67" s="141"/>
      <c r="BAI67" s="141"/>
      <c r="BAJ67" s="141"/>
      <c r="BAK67" s="141"/>
      <c r="BAL67" s="141"/>
      <c r="BAM67" s="141"/>
      <c r="BAN67" s="141"/>
      <c r="BAO67" s="141"/>
      <c r="BAP67" s="141"/>
      <c r="BAQ67" s="141"/>
      <c r="BAR67" s="141"/>
      <c r="BAS67" s="141"/>
      <c r="BAT67" s="141"/>
      <c r="BAU67" s="141"/>
      <c r="BAV67" s="141"/>
      <c r="BAW67" s="141"/>
      <c r="BAX67" s="141"/>
      <c r="BAY67" s="141"/>
      <c r="BAZ67" s="141"/>
      <c r="BBA67" s="141"/>
      <c r="BBB67" s="141"/>
      <c r="BBC67" s="141"/>
      <c r="BBD67" s="141"/>
      <c r="BBE67" s="141"/>
      <c r="BBF67" s="141"/>
      <c r="BBG67" s="141"/>
      <c r="BBH67" s="141"/>
      <c r="BBI67" s="141"/>
      <c r="BBJ67" s="141"/>
      <c r="BBK67" s="141"/>
      <c r="BBL67" s="141"/>
      <c r="BBM67" s="141"/>
      <c r="BBN67" s="141"/>
      <c r="BBO67" s="141"/>
      <c r="BBP67" s="141"/>
      <c r="BBQ67" s="141"/>
      <c r="BBR67" s="141"/>
      <c r="BBS67" s="141"/>
      <c r="BBT67" s="141"/>
      <c r="BBU67" s="141"/>
      <c r="BBV67" s="141"/>
      <c r="BBW67" s="141"/>
      <c r="BBX67" s="141"/>
      <c r="BBY67" s="141"/>
      <c r="BBZ67" s="141"/>
      <c r="BCA67" s="141"/>
      <c r="BCB67" s="141"/>
      <c r="BCC67" s="141"/>
      <c r="BCD67" s="141"/>
      <c r="BCE67" s="141"/>
      <c r="BCF67" s="141"/>
      <c r="BCG67" s="141"/>
      <c r="BCH67" s="141"/>
      <c r="BCI67" s="141"/>
      <c r="BCJ67" s="141"/>
      <c r="BCK67" s="141"/>
      <c r="BCL67" s="141"/>
      <c r="BCM67" s="141"/>
      <c r="BCN67" s="141"/>
      <c r="BCO67" s="141"/>
      <c r="BCP67" s="141"/>
      <c r="BCQ67" s="141"/>
      <c r="BCR67" s="141"/>
      <c r="BCS67" s="141"/>
      <c r="BCT67" s="141"/>
      <c r="BCU67" s="141"/>
      <c r="BCV67" s="141"/>
      <c r="BCW67" s="141"/>
      <c r="BCX67" s="141"/>
      <c r="BCY67" s="141"/>
      <c r="BCZ67" s="141"/>
      <c r="BDA67" s="141"/>
      <c r="BDB67" s="141"/>
      <c r="BDC67" s="141"/>
      <c r="BDD67" s="141"/>
      <c r="BDE67" s="141"/>
      <c r="BDF67" s="141"/>
      <c r="BDG67" s="141"/>
      <c r="BDH67" s="141"/>
      <c r="BDI67" s="141"/>
      <c r="BDJ67" s="141"/>
      <c r="BDK67" s="141"/>
      <c r="BDL67" s="141"/>
      <c r="BDM67" s="141"/>
      <c r="BDN67" s="141"/>
      <c r="BDO67" s="141"/>
      <c r="BDP67" s="141"/>
      <c r="BDQ67" s="141"/>
      <c r="BDR67" s="141"/>
      <c r="BDS67" s="141"/>
      <c r="BDT67" s="141"/>
      <c r="BDU67" s="141"/>
      <c r="BDV67" s="141"/>
      <c r="BDW67" s="141"/>
      <c r="BDX67" s="141"/>
      <c r="BDY67" s="141"/>
      <c r="BDZ67" s="141"/>
      <c r="BEA67" s="141"/>
      <c r="BEB67" s="141"/>
      <c r="BEC67" s="141"/>
      <c r="BED67" s="141"/>
      <c r="BEE67" s="141"/>
      <c r="BEF67" s="141"/>
      <c r="BEG67" s="141"/>
      <c r="BEH67" s="141"/>
      <c r="BEI67" s="141"/>
      <c r="BEJ67" s="141"/>
      <c r="BEK67" s="141"/>
      <c r="BEL67" s="141"/>
      <c r="BEM67" s="141"/>
      <c r="BEN67" s="141"/>
      <c r="BEO67" s="141"/>
      <c r="BEP67" s="141"/>
      <c r="BEQ67" s="141"/>
      <c r="BER67" s="141"/>
      <c r="BES67" s="141"/>
      <c r="BET67" s="141"/>
      <c r="BEU67" s="141"/>
      <c r="BEV67" s="141"/>
      <c r="BEW67" s="141"/>
      <c r="BEX67" s="141"/>
      <c r="BEY67" s="141"/>
      <c r="BEZ67" s="141"/>
      <c r="BFA67" s="141"/>
      <c r="BFB67" s="141"/>
      <c r="BFC67" s="141"/>
      <c r="BFD67" s="141"/>
      <c r="BFE67" s="141"/>
      <c r="BFF67" s="141"/>
      <c r="BFG67" s="141"/>
      <c r="BFH67" s="141"/>
      <c r="BFI67" s="141"/>
      <c r="BFJ67" s="141"/>
      <c r="BFK67" s="141"/>
      <c r="BFL67" s="141"/>
      <c r="BFM67" s="141"/>
      <c r="BFN67" s="141"/>
      <c r="BFO67" s="141"/>
      <c r="BFP67" s="141"/>
      <c r="BFQ67" s="141"/>
      <c r="BFR67" s="141"/>
      <c r="BFS67" s="141"/>
      <c r="BFT67" s="141"/>
      <c r="BFU67" s="141"/>
      <c r="BFV67" s="141"/>
      <c r="BFW67" s="141"/>
      <c r="BFX67" s="141"/>
      <c r="BFY67" s="141"/>
      <c r="BFZ67" s="141"/>
      <c r="BGA67" s="141"/>
      <c r="BGB67" s="141"/>
      <c r="BGC67" s="141"/>
      <c r="BGD67" s="141"/>
      <c r="BGE67" s="141"/>
      <c r="BGF67" s="141"/>
      <c r="BGG67" s="141"/>
      <c r="BGH67" s="141"/>
      <c r="BGI67" s="141"/>
      <c r="BGJ67" s="141"/>
      <c r="BGK67" s="141"/>
      <c r="BGL67" s="141"/>
      <c r="BGM67" s="141"/>
      <c r="BGN67" s="141"/>
      <c r="BGO67" s="141"/>
      <c r="BGP67" s="141"/>
      <c r="BGQ67" s="141"/>
      <c r="BGR67" s="141"/>
      <c r="BGS67" s="141"/>
      <c r="BGT67" s="141"/>
      <c r="BGU67" s="141"/>
      <c r="BGV67" s="141"/>
      <c r="BGW67" s="141"/>
      <c r="BGX67" s="141"/>
      <c r="BGY67" s="141"/>
      <c r="BGZ67" s="141"/>
      <c r="BHA67" s="141"/>
      <c r="BHB67" s="141"/>
      <c r="BHC67" s="141"/>
      <c r="BHD67" s="141"/>
      <c r="BHE67" s="141"/>
      <c r="BHF67" s="141"/>
      <c r="BHG67" s="141"/>
      <c r="BHH67" s="141"/>
      <c r="BHI67" s="141"/>
      <c r="BHJ67" s="141"/>
      <c r="BHK67" s="141"/>
      <c r="BHL67" s="141"/>
      <c r="BHM67" s="141"/>
      <c r="BHN67" s="141"/>
      <c r="BHO67" s="141"/>
      <c r="BHP67" s="141"/>
      <c r="BHQ67" s="141"/>
      <c r="BHR67" s="141"/>
      <c r="BHS67" s="141"/>
      <c r="BHT67" s="141"/>
      <c r="BHU67" s="141"/>
      <c r="BHV67" s="141"/>
      <c r="BHW67" s="141"/>
      <c r="BHX67" s="141"/>
      <c r="BHY67" s="141"/>
      <c r="BHZ67" s="141"/>
      <c r="BIA67" s="141"/>
      <c r="BIB67" s="141"/>
      <c r="BIC67" s="141"/>
      <c r="BID67" s="141"/>
      <c r="BIE67" s="141"/>
      <c r="BIF67" s="141"/>
      <c r="BIG67" s="141"/>
      <c r="BIH67" s="141"/>
      <c r="BII67" s="141"/>
      <c r="BIJ67" s="141"/>
      <c r="BIK67" s="141"/>
      <c r="BIL67" s="141"/>
      <c r="BIM67" s="141"/>
      <c r="BIN67" s="141"/>
      <c r="BIO67" s="141"/>
      <c r="BIP67" s="141"/>
      <c r="BIQ67" s="141"/>
      <c r="BIR67" s="141"/>
      <c r="BIS67" s="141"/>
      <c r="BIT67" s="141"/>
      <c r="BIU67" s="141"/>
      <c r="BIV67" s="141"/>
      <c r="BIW67" s="141"/>
      <c r="BIX67" s="141"/>
      <c r="BIY67" s="141"/>
      <c r="BIZ67" s="141"/>
      <c r="BJA67" s="141"/>
      <c r="BJB67" s="141"/>
      <c r="BJC67" s="141"/>
      <c r="BJD67" s="141"/>
      <c r="BJE67" s="141"/>
      <c r="BJF67" s="141"/>
      <c r="BJG67" s="141"/>
      <c r="BJH67" s="141"/>
      <c r="BJI67" s="141"/>
      <c r="BJJ67" s="141"/>
      <c r="BJK67" s="141"/>
      <c r="BJL67" s="141"/>
      <c r="BJM67" s="141"/>
      <c r="BJN67" s="141"/>
      <c r="BJO67" s="141"/>
      <c r="BJP67" s="141"/>
      <c r="BJQ67" s="141"/>
      <c r="BJR67" s="141"/>
      <c r="BJS67" s="141"/>
      <c r="BJT67" s="141"/>
      <c r="BJU67" s="141"/>
      <c r="BJV67" s="141"/>
      <c r="BJW67" s="141"/>
      <c r="BJX67" s="141"/>
      <c r="BJY67" s="141"/>
      <c r="BJZ67" s="141"/>
      <c r="BKA67" s="141"/>
      <c r="BKB67" s="141"/>
      <c r="BKC67" s="141"/>
      <c r="BKD67" s="141"/>
      <c r="BKE67" s="141"/>
      <c r="BKF67" s="141"/>
      <c r="BKG67" s="141"/>
      <c r="BKH67" s="141"/>
      <c r="BKI67" s="141"/>
      <c r="BKJ67" s="141"/>
      <c r="BKK67" s="141"/>
      <c r="BKL67" s="141"/>
      <c r="BKM67" s="141"/>
      <c r="BKN67" s="141"/>
      <c r="BKO67" s="141"/>
      <c r="BKP67" s="141"/>
      <c r="BKQ67" s="141"/>
      <c r="BKR67" s="141"/>
      <c r="BKS67" s="141"/>
      <c r="BKT67" s="141"/>
      <c r="BKU67" s="141"/>
      <c r="BKV67" s="141"/>
      <c r="BKW67" s="141"/>
      <c r="BKX67" s="141"/>
      <c r="BKY67" s="141"/>
      <c r="BKZ67" s="141"/>
      <c r="BLA67" s="141"/>
      <c r="BLB67" s="141"/>
      <c r="BLC67" s="141"/>
      <c r="BLD67" s="141"/>
      <c r="BLE67" s="141"/>
      <c r="BLF67" s="141"/>
      <c r="BLG67" s="141"/>
      <c r="BLH67" s="141"/>
      <c r="BLI67" s="141"/>
      <c r="BLJ67" s="141"/>
      <c r="BLK67" s="141"/>
      <c r="BLL67" s="141"/>
      <c r="BLM67" s="141"/>
      <c r="BLN67" s="141"/>
      <c r="BLO67" s="141"/>
      <c r="BLP67" s="141"/>
      <c r="BLQ67" s="141"/>
      <c r="BLR67" s="141"/>
      <c r="BLS67" s="141"/>
      <c r="BLT67" s="141"/>
      <c r="BLU67" s="141"/>
      <c r="BLV67" s="141"/>
      <c r="BLW67" s="141"/>
      <c r="BLX67" s="141"/>
      <c r="BLY67" s="141"/>
      <c r="BLZ67" s="141"/>
      <c r="BMA67" s="141"/>
      <c r="BMB67" s="141"/>
      <c r="BMC67" s="141"/>
      <c r="BMD67" s="141"/>
      <c r="BME67" s="141"/>
      <c r="BMF67" s="141"/>
      <c r="BMG67" s="141"/>
      <c r="BMH67" s="141"/>
      <c r="BMI67" s="141"/>
      <c r="BMJ67" s="141"/>
      <c r="BMK67" s="141"/>
      <c r="BML67" s="141"/>
      <c r="BMM67" s="141"/>
      <c r="BMN67" s="141"/>
      <c r="BMO67" s="141"/>
      <c r="BMP67" s="141"/>
      <c r="BMQ67" s="141"/>
      <c r="BMR67" s="141"/>
      <c r="BMS67" s="141"/>
      <c r="BMT67" s="141"/>
      <c r="BMU67" s="141"/>
      <c r="BMV67" s="141"/>
      <c r="BMW67" s="141"/>
      <c r="BMX67" s="141"/>
      <c r="BMY67" s="141"/>
      <c r="BMZ67" s="141"/>
      <c r="BNA67" s="141"/>
      <c r="BNB67" s="141"/>
      <c r="BNC67" s="141"/>
      <c r="BND67" s="141"/>
      <c r="BNE67" s="141"/>
      <c r="BNF67" s="141"/>
      <c r="BNG67" s="141"/>
      <c r="BNH67" s="141"/>
      <c r="BNI67" s="141"/>
      <c r="BNJ67" s="141"/>
      <c r="BNK67" s="141"/>
      <c r="BNL67" s="141"/>
      <c r="BNM67" s="141"/>
      <c r="BNN67" s="141"/>
      <c r="BNO67" s="141"/>
      <c r="BNP67" s="141"/>
      <c r="BNQ67" s="141"/>
      <c r="BNR67" s="141"/>
      <c r="BNS67" s="141"/>
      <c r="BNT67" s="141"/>
      <c r="BNU67" s="141"/>
      <c r="BNV67" s="141"/>
      <c r="BNW67" s="141"/>
      <c r="BNX67" s="141"/>
      <c r="BNY67" s="141"/>
      <c r="BNZ67" s="141"/>
      <c r="BOA67" s="141"/>
      <c r="BOB67" s="141"/>
      <c r="BOC67" s="141"/>
      <c r="BOD67" s="141"/>
      <c r="BOE67" s="141"/>
      <c r="BOF67" s="141"/>
      <c r="BOG67" s="141"/>
      <c r="BOH67" s="141"/>
      <c r="BOI67" s="141"/>
      <c r="BOJ67" s="141"/>
      <c r="BOK67" s="141"/>
      <c r="BOL67" s="141"/>
      <c r="BOM67" s="141"/>
      <c r="BON67" s="141"/>
      <c r="BOO67" s="141"/>
      <c r="BOP67" s="141"/>
      <c r="BOQ67" s="141"/>
      <c r="BOR67" s="141"/>
      <c r="BOS67" s="141"/>
      <c r="BOT67" s="141"/>
      <c r="BOU67" s="141"/>
      <c r="BOV67" s="141"/>
      <c r="BOW67" s="141"/>
      <c r="BOX67" s="141"/>
      <c r="BOY67" s="141"/>
      <c r="BOZ67" s="141"/>
      <c r="BPA67" s="141"/>
      <c r="BPB67" s="141"/>
      <c r="BPC67" s="141"/>
      <c r="BPD67" s="141"/>
      <c r="BPE67" s="141"/>
      <c r="BPF67" s="141"/>
      <c r="BPG67" s="141"/>
      <c r="BPH67" s="141"/>
      <c r="BPI67" s="141"/>
      <c r="BPJ67" s="141"/>
      <c r="BPK67" s="141"/>
      <c r="BPL67" s="141"/>
      <c r="BPM67" s="141"/>
      <c r="BPN67" s="141"/>
      <c r="BPO67" s="141"/>
      <c r="BPP67" s="141"/>
      <c r="BPQ67" s="141"/>
      <c r="BPR67" s="141"/>
      <c r="BPS67" s="141"/>
      <c r="BPT67" s="141"/>
      <c r="BPU67" s="141"/>
      <c r="BPV67" s="141"/>
      <c r="BPW67" s="141"/>
      <c r="BPX67" s="141"/>
      <c r="BPY67" s="141"/>
      <c r="BPZ67" s="141"/>
      <c r="BQA67" s="141"/>
      <c r="BQB67" s="141"/>
      <c r="BQC67" s="141"/>
      <c r="BQD67" s="141"/>
      <c r="BQE67" s="141"/>
      <c r="BQF67" s="141"/>
      <c r="BQG67" s="141"/>
      <c r="BQH67" s="141"/>
      <c r="BQI67" s="141"/>
      <c r="BQJ67" s="141"/>
      <c r="BQK67" s="141"/>
      <c r="BQL67" s="141"/>
      <c r="BQM67" s="141"/>
      <c r="BQN67" s="141"/>
      <c r="BQO67" s="141"/>
      <c r="BQP67" s="141"/>
      <c r="BQQ67" s="141"/>
      <c r="BQR67" s="141"/>
      <c r="BQS67" s="141"/>
      <c r="BQT67" s="141"/>
      <c r="BQU67" s="141"/>
      <c r="BQV67" s="141"/>
      <c r="BQW67" s="141"/>
      <c r="BQX67" s="141"/>
      <c r="BQY67" s="141"/>
      <c r="BQZ67" s="141"/>
      <c r="BRA67" s="141"/>
      <c r="BRB67" s="141"/>
      <c r="BRC67" s="141"/>
      <c r="BRD67" s="141"/>
      <c r="BRE67" s="141"/>
      <c r="BRF67" s="141"/>
      <c r="BRG67" s="141"/>
      <c r="BRH67" s="141"/>
      <c r="BRI67" s="141"/>
      <c r="BRJ67" s="141"/>
      <c r="BRK67" s="141"/>
      <c r="BRL67" s="141"/>
      <c r="BRM67" s="141"/>
      <c r="BRN67" s="141"/>
      <c r="BRO67" s="141"/>
      <c r="BRP67" s="141"/>
      <c r="BRQ67" s="141"/>
      <c r="BRR67" s="141"/>
      <c r="BRS67" s="141"/>
      <c r="BRT67" s="141"/>
      <c r="BRU67" s="141"/>
      <c r="BRV67" s="141"/>
      <c r="BRW67" s="141"/>
      <c r="BRX67" s="141"/>
      <c r="BRY67" s="141"/>
      <c r="BRZ67" s="141"/>
      <c r="BSA67" s="141"/>
      <c r="BSB67" s="141"/>
      <c r="BSC67" s="141"/>
      <c r="BSD67" s="141"/>
      <c r="BSE67" s="141"/>
      <c r="BSF67" s="141"/>
      <c r="BSG67" s="141"/>
      <c r="BSH67" s="141"/>
      <c r="BSI67" s="141"/>
      <c r="BSJ67" s="141"/>
      <c r="BSK67" s="141"/>
      <c r="BSL67" s="141"/>
      <c r="BSM67" s="141"/>
      <c r="BSN67" s="141"/>
      <c r="BSO67" s="141"/>
      <c r="BSP67" s="141"/>
      <c r="BSQ67" s="141"/>
      <c r="BSR67" s="141"/>
      <c r="BSS67" s="141"/>
      <c r="BST67" s="141"/>
      <c r="BSU67" s="141"/>
      <c r="BSV67" s="141"/>
      <c r="BSW67" s="141"/>
      <c r="BSX67" s="141"/>
      <c r="BSY67" s="141"/>
      <c r="BSZ67" s="141"/>
      <c r="BTA67" s="141"/>
      <c r="BTB67" s="141"/>
      <c r="BTC67" s="141"/>
      <c r="BTD67" s="141"/>
      <c r="BTE67" s="141"/>
      <c r="BTF67" s="141"/>
      <c r="BTG67" s="141"/>
      <c r="BTH67" s="141"/>
      <c r="BTI67" s="141"/>
      <c r="BTJ67" s="141"/>
      <c r="BTK67" s="141"/>
      <c r="BTL67" s="141"/>
      <c r="BTM67" s="141"/>
      <c r="BTN67" s="141"/>
      <c r="BTO67" s="141"/>
      <c r="BTP67" s="141"/>
      <c r="BTQ67" s="141"/>
      <c r="BTR67" s="141"/>
      <c r="BTS67" s="141"/>
      <c r="BTT67" s="141"/>
      <c r="BTU67" s="141"/>
      <c r="BTV67" s="141"/>
      <c r="BTW67" s="141"/>
      <c r="BTX67" s="141"/>
      <c r="BTY67" s="141"/>
      <c r="BTZ67" s="141"/>
      <c r="BUA67" s="141"/>
      <c r="BUB67" s="141"/>
      <c r="BUC67" s="141"/>
      <c r="BUD67" s="141"/>
      <c r="BUE67" s="141"/>
      <c r="BUF67" s="141"/>
      <c r="BUG67" s="141"/>
      <c r="BUH67" s="141"/>
      <c r="BUI67" s="141"/>
      <c r="BUJ67" s="141"/>
      <c r="BUK67" s="141"/>
      <c r="BUL67" s="141"/>
      <c r="BUM67" s="141"/>
      <c r="BUN67" s="141"/>
      <c r="BUO67" s="141"/>
      <c r="BUP67" s="141"/>
      <c r="BUQ67" s="141"/>
      <c r="BUR67" s="141"/>
      <c r="BUS67" s="141"/>
      <c r="BUT67" s="141"/>
      <c r="BUU67" s="141"/>
      <c r="BUV67" s="141"/>
      <c r="BUW67" s="141"/>
      <c r="BUX67" s="141"/>
      <c r="BUY67" s="141"/>
      <c r="BUZ67" s="141"/>
      <c r="BVA67" s="141"/>
      <c r="BVB67" s="141"/>
      <c r="BVC67" s="141"/>
      <c r="BVD67" s="141"/>
      <c r="BVE67" s="141"/>
      <c r="BVF67" s="141"/>
      <c r="BVG67" s="141"/>
      <c r="BVH67" s="141"/>
      <c r="BVI67" s="141"/>
      <c r="BVJ67" s="141"/>
      <c r="BVK67" s="141"/>
      <c r="BVL67" s="141"/>
      <c r="BVM67" s="141"/>
      <c r="BVN67" s="141"/>
      <c r="BVO67" s="141"/>
      <c r="BVP67" s="141"/>
      <c r="BVQ67" s="141"/>
      <c r="BVR67" s="141"/>
      <c r="BVS67" s="141"/>
      <c r="BVT67" s="141"/>
      <c r="BVU67" s="141"/>
      <c r="BVV67" s="141"/>
      <c r="BVW67" s="141"/>
      <c r="BVX67" s="141"/>
      <c r="BVY67" s="141"/>
      <c r="BVZ67" s="141"/>
      <c r="BWA67" s="141"/>
      <c r="BWB67" s="141"/>
      <c r="BWC67" s="141"/>
      <c r="BWD67" s="141"/>
      <c r="BWE67" s="141"/>
      <c r="BWF67" s="141"/>
      <c r="BWG67" s="141"/>
      <c r="BWH67" s="141"/>
      <c r="BWI67" s="141"/>
      <c r="BWJ67" s="141"/>
      <c r="BWK67" s="141"/>
      <c r="BWL67" s="141"/>
      <c r="BWM67" s="141"/>
      <c r="BWN67" s="141"/>
      <c r="BWO67" s="141"/>
      <c r="BWP67" s="141"/>
      <c r="BWQ67" s="141"/>
      <c r="BWR67" s="141"/>
      <c r="BWS67" s="141"/>
      <c r="BWT67" s="141"/>
      <c r="BWU67" s="141"/>
      <c r="BWV67" s="141"/>
      <c r="BWW67" s="141"/>
      <c r="BWX67" s="141"/>
      <c r="BWY67" s="141"/>
      <c r="BWZ67" s="141"/>
      <c r="BXA67" s="141"/>
      <c r="BXB67" s="141"/>
      <c r="BXC67" s="141"/>
      <c r="BXD67" s="141"/>
      <c r="BXE67" s="141"/>
      <c r="BXF67" s="141"/>
      <c r="BXG67" s="141"/>
      <c r="BXH67" s="141"/>
      <c r="BXI67" s="141"/>
      <c r="BXJ67" s="141"/>
      <c r="BXK67" s="141"/>
      <c r="BXL67" s="141"/>
      <c r="BXM67" s="141"/>
      <c r="BXN67" s="141"/>
      <c r="BXO67" s="141"/>
      <c r="BXP67" s="141"/>
      <c r="BXQ67" s="141"/>
      <c r="BXR67" s="141"/>
      <c r="BXS67" s="141"/>
      <c r="BXT67" s="141"/>
      <c r="BXU67" s="141"/>
      <c r="BXV67" s="141"/>
      <c r="BXW67" s="141"/>
      <c r="BXX67" s="141"/>
      <c r="BXY67" s="141"/>
      <c r="BXZ67" s="141"/>
      <c r="BYA67" s="141"/>
      <c r="BYB67" s="141"/>
      <c r="BYC67" s="141"/>
      <c r="BYD67" s="141"/>
      <c r="BYE67" s="141"/>
      <c r="BYF67" s="141"/>
      <c r="BYG67" s="141"/>
      <c r="BYH67" s="141"/>
      <c r="BYI67" s="141"/>
      <c r="BYJ67" s="141"/>
      <c r="BYK67" s="141"/>
      <c r="BYL67" s="141"/>
      <c r="BYM67" s="141"/>
      <c r="BYN67" s="141"/>
      <c r="BYO67" s="141"/>
      <c r="BYP67" s="141"/>
      <c r="BYQ67" s="141"/>
      <c r="BYR67" s="141"/>
      <c r="BYS67" s="141"/>
      <c r="BYT67" s="141"/>
      <c r="BYU67" s="141"/>
      <c r="BYV67" s="141"/>
      <c r="BYW67" s="141"/>
      <c r="BYX67" s="141"/>
      <c r="BYY67" s="141"/>
      <c r="BYZ67" s="141"/>
      <c r="BZA67" s="141"/>
      <c r="BZB67" s="141"/>
      <c r="BZC67" s="141"/>
      <c r="BZD67" s="141"/>
      <c r="BZE67" s="141"/>
      <c r="BZF67" s="141"/>
      <c r="BZG67" s="141"/>
      <c r="BZH67" s="141"/>
      <c r="BZI67" s="141"/>
      <c r="BZJ67" s="141"/>
      <c r="BZK67" s="141"/>
      <c r="BZL67" s="141"/>
      <c r="BZM67" s="141"/>
      <c r="BZN67" s="141"/>
      <c r="BZO67" s="141"/>
      <c r="BZP67" s="141"/>
      <c r="BZQ67" s="141"/>
      <c r="BZR67" s="141"/>
      <c r="BZS67" s="141"/>
      <c r="BZT67" s="141"/>
      <c r="BZU67" s="141"/>
      <c r="BZV67" s="141"/>
      <c r="BZW67" s="141"/>
      <c r="BZX67" s="141"/>
      <c r="BZY67" s="141"/>
      <c r="BZZ67" s="141"/>
      <c r="CAA67" s="141"/>
      <c r="CAB67" s="141"/>
      <c r="CAC67" s="141"/>
      <c r="CAD67" s="141"/>
      <c r="CAE67" s="141"/>
      <c r="CAF67" s="141"/>
      <c r="CAG67" s="141"/>
      <c r="CAH67" s="141"/>
      <c r="CAI67" s="141"/>
      <c r="CAJ67" s="141"/>
      <c r="CAK67" s="141"/>
      <c r="CAL67" s="141"/>
      <c r="CAM67" s="141"/>
      <c r="CAN67" s="141"/>
      <c r="CAO67" s="141"/>
      <c r="CAP67" s="141"/>
      <c r="CAQ67" s="141"/>
      <c r="CAR67" s="141"/>
      <c r="CAS67" s="141"/>
      <c r="CAT67" s="141"/>
      <c r="CAU67" s="141"/>
      <c r="CAV67" s="141"/>
      <c r="CAW67" s="141"/>
      <c r="CAX67" s="141"/>
      <c r="CAY67" s="141"/>
      <c r="CAZ67" s="141"/>
      <c r="CBA67" s="141"/>
      <c r="CBB67" s="141"/>
      <c r="CBC67" s="141"/>
      <c r="CBD67" s="141"/>
      <c r="CBE67" s="141"/>
      <c r="CBF67" s="141"/>
      <c r="CBG67" s="141"/>
      <c r="CBH67" s="141"/>
      <c r="CBI67" s="141"/>
      <c r="CBJ67" s="141"/>
      <c r="CBK67" s="141"/>
      <c r="CBL67" s="141"/>
      <c r="CBM67" s="141"/>
      <c r="CBN67" s="141"/>
      <c r="CBO67" s="141"/>
      <c r="CBP67" s="141"/>
      <c r="CBQ67" s="141"/>
      <c r="CBR67" s="141"/>
      <c r="CBS67" s="141"/>
      <c r="CBT67" s="141"/>
      <c r="CBU67" s="141"/>
      <c r="CBV67" s="141"/>
      <c r="CBW67" s="141"/>
      <c r="CBX67" s="141"/>
      <c r="CBY67" s="141"/>
      <c r="CBZ67" s="141"/>
      <c r="CCA67" s="141"/>
      <c r="CCB67" s="141"/>
      <c r="CCC67" s="141"/>
      <c r="CCD67" s="141"/>
      <c r="CCE67" s="141"/>
      <c r="CCF67" s="141"/>
      <c r="CCG67" s="141"/>
      <c r="CCH67" s="141"/>
      <c r="CCI67" s="141"/>
      <c r="CCJ67" s="141"/>
      <c r="CCK67" s="141"/>
      <c r="CCL67" s="141"/>
      <c r="CCM67" s="141"/>
      <c r="CCN67" s="141"/>
      <c r="CCO67" s="141"/>
      <c r="CCP67" s="141"/>
      <c r="CCQ67" s="141"/>
      <c r="CCR67" s="141"/>
      <c r="CCS67" s="141"/>
      <c r="CCT67" s="141"/>
      <c r="CCU67" s="141"/>
      <c r="CCV67" s="141"/>
      <c r="CCW67" s="141"/>
      <c r="CCX67" s="141"/>
      <c r="CCY67" s="141"/>
      <c r="CCZ67" s="141"/>
      <c r="CDA67" s="141"/>
      <c r="CDB67" s="141"/>
      <c r="CDC67" s="141"/>
      <c r="CDD67" s="141"/>
      <c r="CDE67" s="141"/>
      <c r="CDF67" s="141"/>
      <c r="CDG67" s="141"/>
      <c r="CDH67" s="141"/>
      <c r="CDI67" s="141"/>
      <c r="CDJ67" s="141"/>
      <c r="CDK67" s="141"/>
      <c r="CDL67" s="141"/>
      <c r="CDM67" s="141"/>
      <c r="CDN67" s="141"/>
      <c r="CDO67" s="141"/>
      <c r="CDP67" s="141"/>
      <c r="CDQ67" s="141"/>
      <c r="CDR67" s="141"/>
      <c r="CDS67" s="141"/>
      <c r="CDT67" s="141"/>
      <c r="CDU67" s="141"/>
      <c r="CDV67" s="141"/>
      <c r="CDW67" s="141"/>
      <c r="CDX67" s="141"/>
      <c r="CDY67" s="141"/>
      <c r="CDZ67" s="141"/>
      <c r="CEA67" s="141"/>
      <c r="CEB67" s="141"/>
      <c r="CEC67" s="141"/>
      <c r="CED67" s="141"/>
      <c r="CEE67" s="141"/>
      <c r="CEF67" s="141"/>
      <c r="CEG67" s="141"/>
      <c r="CEH67" s="141"/>
      <c r="CEI67" s="141"/>
      <c r="CEJ67" s="141"/>
      <c r="CEK67" s="141"/>
      <c r="CEL67" s="141"/>
      <c r="CEM67" s="141"/>
      <c r="CEN67" s="141"/>
      <c r="CEO67" s="141"/>
      <c r="CEP67" s="141"/>
      <c r="CEQ67" s="141"/>
      <c r="CER67" s="141"/>
      <c r="CES67" s="141"/>
      <c r="CET67" s="141"/>
      <c r="CEU67" s="141"/>
      <c r="CEV67" s="141"/>
      <c r="CEW67" s="141"/>
      <c r="CEX67" s="141"/>
      <c r="CEY67" s="141"/>
      <c r="CEZ67" s="141"/>
      <c r="CFA67" s="141"/>
      <c r="CFB67" s="141"/>
      <c r="CFC67" s="141"/>
      <c r="CFD67" s="141"/>
      <c r="CFE67" s="141"/>
      <c r="CFF67" s="141"/>
      <c r="CFG67" s="141"/>
      <c r="CFH67" s="141"/>
      <c r="CFI67" s="141"/>
      <c r="CFJ67" s="141"/>
      <c r="CFK67" s="141"/>
      <c r="CFL67" s="141"/>
      <c r="CFM67" s="141"/>
      <c r="CFN67" s="141"/>
      <c r="CFO67" s="141"/>
      <c r="CFP67" s="141"/>
      <c r="CFQ67" s="141"/>
      <c r="CFR67" s="141"/>
      <c r="CFS67" s="141"/>
      <c r="CFT67" s="141"/>
      <c r="CFU67" s="141"/>
      <c r="CFV67" s="141"/>
      <c r="CFW67" s="141"/>
      <c r="CFX67" s="141"/>
      <c r="CFY67" s="141"/>
      <c r="CFZ67" s="141"/>
      <c r="CGA67" s="141"/>
      <c r="CGB67" s="141"/>
      <c r="CGC67" s="141"/>
      <c r="CGD67" s="141"/>
      <c r="CGE67" s="141"/>
      <c r="CGF67" s="141"/>
      <c r="CGG67" s="141"/>
      <c r="CGH67" s="141"/>
      <c r="CGI67" s="141"/>
      <c r="CGJ67" s="141"/>
      <c r="CGK67" s="141"/>
      <c r="CGL67" s="141"/>
      <c r="CGM67" s="141"/>
      <c r="CGN67" s="141"/>
      <c r="CGO67" s="141"/>
      <c r="CGP67" s="141"/>
      <c r="CGQ67" s="141"/>
      <c r="CGR67" s="141"/>
      <c r="CGS67" s="141"/>
      <c r="CGT67" s="141"/>
      <c r="CGU67" s="141"/>
      <c r="CGV67" s="141"/>
      <c r="CGW67" s="141"/>
      <c r="CGX67" s="141"/>
      <c r="CGY67" s="141"/>
      <c r="CGZ67" s="141"/>
      <c r="CHA67" s="141"/>
      <c r="CHB67" s="141"/>
      <c r="CHC67" s="141"/>
      <c r="CHD67" s="141"/>
      <c r="CHE67" s="141"/>
      <c r="CHF67" s="141"/>
      <c r="CHG67" s="141"/>
      <c r="CHH67" s="141"/>
      <c r="CHI67" s="141"/>
      <c r="CHJ67" s="141"/>
      <c r="CHK67" s="141"/>
      <c r="CHL67" s="141"/>
      <c r="CHM67" s="141"/>
      <c r="CHN67" s="141"/>
      <c r="CHO67" s="141"/>
      <c r="CHP67" s="141"/>
      <c r="CHQ67" s="141"/>
      <c r="CHR67" s="141"/>
      <c r="CHS67" s="141"/>
      <c r="CHT67" s="141"/>
      <c r="CHU67" s="141"/>
      <c r="CHV67" s="141"/>
      <c r="CHW67" s="141"/>
      <c r="CHX67" s="141"/>
      <c r="CHY67" s="141"/>
      <c r="CHZ67" s="141"/>
      <c r="CIA67" s="141"/>
      <c r="CIB67" s="141"/>
      <c r="CIC67" s="141"/>
      <c r="CID67" s="141"/>
      <c r="CIE67" s="141"/>
      <c r="CIF67" s="141"/>
      <c r="CIG67" s="141"/>
      <c r="CIH67" s="141"/>
      <c r="CII67" s="141"/>
      <c r="CIJ67" s="141"/>
      <c r="CIK67" s="141"/>
      <c r="CIL67" s="141"/>
      <c r="CIM67" s="141"/>
      <c r="CIN67" s="141"/>
      <c r="CIO67" s="141"/>
      <c r="CIP67" s="141"/>
      <c r="CIQ67" s="141"/>
      <c r="CIR67" s="141"/>
      <c r="CIS67" s="141"/>
      <c r="CIT67" s="141"/>
      <c r="CIU67" s="141"/>
      <c r="CIV67" s="141"/>
      <c r="CIW67" s="141"/>
      <c r="CIX67" s="141"/>
      <c r="CIY67" s="141"/>
      <c r="CIZ67" s="141"/>
      <c r="CJA67" s="141"/>
      <c r="CJB67" s="141"/>
      <c r="CJC67" s="141"/>
      <c r="CJD67" s="141"/>
      <c r="CJE67" s="141"/>
      <c r="CJF67" s="141"/>
      <c r="CJG67" s="141"/>
      <c r="CJH67" s="141"/>
      <c r="CJI67" s="141"/>
      <c r="CJJ67" s="141"/>
      <c r="CJK67" s="141"/>
      <c r="CJL67" s="141"/>
      <c r="CJM67" s="141"/>
      <c r="CJN67" s="141"/>
      <c r="CJO67" s="141"/>
      <c r="CJP67" s="141"/>
      <c r="CJQ67" s="141"/>
      <c r="CJR67" s="141"/>
      <c r="CJS67" s="141"/>
      <c r="CJT67" s="141"/>
      <c r="CJU67" s="141"/>
      <c r="CJV67" s="141"/>
      <c r="CJW67" s="141"/>
      <c r="CJX67" s="141"/>
      <c r="CJY67" s="141"/>
      <c r="CJZ67" s="141"/>
      <c r="CKA67" s="141"/>
      <c r="CKB67" s="141"/>
      <c r="CKC67" s="141"/>
      <c r="CKD67" s="141"/>
      <c r="CKE67" s="141"/>
      <c r="CKF67" s="141"/>
      <c r="CKG67" s="141"/>
      <c r="CKH67" s="141"/>
      <c r="CKI67" s="141"/>
      <c r="CKJ67" s="141"/>
      <c r="CKK67" s="141"/>
      <c r="CKL67" s="141"/>
      <c r="CKM67" s="141"/>
      <c r="CKN67" s="141"/>
      <c r="CKO67" s="141"/>
      <c r="CKP67" s="141"/>
      <c r="CKQ67" s="141"/>
      <c r="CKR67" s="141"/>
      <c r="CKS67" s="141"/>
      <c r="CKT67" s="141"/>
      <c r="CKU67" s="141"/>
      <c r="CKV67" s="141"/>
      <c r="CKW67" s="141"/>
      <c r="CKX67" s="141"/>
      <c r="CKY67" s="141"/>
      <c r="CKZ67" s="141"/>
      <c r="CLA67" s="141"/>
      <c r="CLB67" s="141"/>
      <c r="CLC67" s="141"/>
      <c r="CLD67" s="141"/>
      <c r="CLE67" s="141"/>
      <c r="CLF67" s="141"/>
      <c r="CLG67" s="141"/>
      <c r="CLH67" s="141"/>
      <c r="CLI67" s="141"/>
      <c r="CLJ67" s="141"/>
      <c r="CLK67" s="141"/>
      <c r="CLL67" s="141"/>
      <c r="CLM67" s="141"/>
      <c r="CLN67" s="141"/>
      <c r="CLO67" s="141"/>
      <c r="CLP67" s="141"/>
      <c r="CLQ67" s="141"/>
      <c r="CLR67" s="141"/>
      <c r="CLS67" s="141"/>
      <c r="CLT67" s="141"/>
      <c r="CLU67" s="141"/>
      <c r="CLV67" s="141"/>
      <c r="CLW67" s="141"/>
      <c r="CLX67" s="141"/>
      <c r="CLY67" s="141"/>
      <c r="CLZ67" s="141"/>
      <c r="CMA67" s="141"/>
      <c r="CMB67" s="141"/>
      <c r="CMC67" s="141"/>
      <c r="CMD67" s="141"/>
      <c r="CME67" s="141"/>
      <c r="CMF67" s="141"/>
      <c r="CMG67" s="141"/>
      <c r="CMH67" s="141"/>
      <c r="CMI67" s="141"/>
      <c r="CMJ67" s="141"/>
      <c r="CMK67" s="141"/>
      <c r="CML67" s="141"/>
      <c r="CMM67" s="141"/>
      <c r="CMN67" s="141"/>
      <c r="CMO67" s="141"/>
      <c r="CMP67" s="141"/>
      <c r="CMQ67" s="141"/>
      <c r="CMR67" s="141"/>
      <c r="CMS67" s="141"/>
      <c r="CMT67" s="141"/>
      <c r="CMU67" s="141"/>
      <c r="CMV67" s="141"/>
      <c r="CMW67" s="141"/>
      <c r="CMX67" s="141"/>
      <c r="CMY67" s="141"/>
      <c r="CMZ67" s="141"/>
      <c r="CNA67" s="141"/>
      <c r="CNB67" s="141"/>
      <c r="CNC67" s="141"/>
      <c r="CND67" s="141"/>
      <c r="CNE67" s="141"/>
      <c r="CNF67" s="141"/>
      <c r="CNG67" s="141"/>
      <c r="CNH67" s="141"/>
      <c r="CNI67" s="141"/>
      <c r="CNJ67" s="141"/>
      <c r="CNK67" s="141"/>
      <c r="CNL67" s="141"/>
      <c r="CNM67" s="141"/>
      <c r="CNN67" s="141"/>
      <c r="CNO67" s="141"/>
      <c r="CNP67" s="141"/>
      <c r="CNQ67" s="141"/>
      <c r="CNR67" s="141"/>
      <c r="CNS67" s="141"/>
      <c r="CNT67" s="141"/>
      <c r="CNU67" s="141"/>
      <c r="CNV67" s="141"/>
      <c r="CNW67" s="141"/>
      <c r="CNX67" s="141"/>
      <c r="CNY67" s="141"/>
      <c r="CNZ67" s="141"/>
      <c r="COA67" s="141"/>
      <c r="COB67" s="141"/>
      <c r="COC67" s="141"/>
      <c r="COD67" s="141"/>
      <c r="COE67" s="141"/>
      <c r="COF67" s="141"/>
      <c r="COG67" s="141"/>
      <c r="COH67" s="141"/>
      <c r="COI67" s="141"/>
      <c r="COJ67" s="141"/>
      <c r="COK67" s="141"/>
      <c r="COL67" s="141"/>
      <c r="COM67" s="141"/>
      <c r="CON67" s="141"/>
      <c r="COO67" s="141"/>
      <c r="COP67" s="141"/>
      <c r="COQ67" s="141"/>
      <c r="COR67" s="141"/>
      <c r="COS67" s="141"/>
      <c r="COT67" s="141"/>
      <c r="COU67" s="141"/>
      <c r="COV67" s="141"/>
      <c r="COW67" s="141"/>
      <c r="COX67" s="141"/>
      <c r="COY67" s="141"/>
      <c r="COZ67" s="141"/>
      <c r="CPA67" s="141"/>
      <c r="CPB67" s="141"/>
      <c r="CPC67" s="141"/>
      <c r="CPD67" s="141"/>
      <c r="CPE67" s="141"/>
      <c r="CPF67" s="141"/>
      <c r="CPG67" s="141"/>
      <c r="CPH67" s="141"/>
      <c r="CPI67" s="141"/>
      <c r="CPJ67" s="141"/>
      <c r="CPK67" s="141"/>
      <c r="CPL67" s="141"/>
      <c r="CPM67" s="141"/>
      <c r="CPN67" s="141"/>
      <c r="CPO67" s="141"/>
      <c r="CPP67" s="141"/>
      <c r="CPQ67" s="141"/>
      <c r="CPR67" s="141"/>
      <c r="CPS67" s="141"/>
      <c r="CPT67" s="141"/>
      <c r="CPU67" s="141"/>
      <c r="CPV67" s="141"/>
      <c r="CPW67" s="141"/>
      <c r="CPX67" s="141"/>
      <c r="CPY67" s="141"/>
      <c r="CPZ67" s="141"/>
      <c r="CQA67" s="141"/>
      <c r="CQB67" s="141"/>
      <c r="CQC67" s="141"/>
      <c r="CQD67" s="141"/>
      <c r="CQE67" s="141"/>
      <c r="CQF67" s="141"/>
      <c r="CQG67" s="141"/>
      <c r="CQH67" s="141"/>
      <c r="CQI67" s="141"/>
      <c r="CQJ67" s="141"/>
      <c r="CQK67" s="141"/>
      <c r="CQL67" s="141"/>
      <c r="CQM67" s="141"/>
      <c r="CQN67" s="141"/>
      <c r="CQO67" s="141"/>
      <c r="CQP67" s="141"/>
      <c r="CQQ67" s="141"/>
      <c r="CQR67" s="141"/>
      <c r="CQS67" s="141"/>
      <c r="CQT67" s="141"/>
      <c r="CQU67" s="141"/>
      <c r="CQV67" s="141"/>
      <c r="CQW67" s="141"/>
      <c r="CQX67" s="141"/>
      <c r="CQY67" s="141"/>
      <c r="CQZ67" s="141"/>
      <c r="CRA67" s="141"/>
      <c r="CRB67" s="141"/>
      <c r="CRC67" s="141"/>
      <c r="CRD67" s="141"/>
      <c r="CRE67" s="141"/>
      <c r="CRF67" s="141"/>
      <c r="CRG67" s="141"/>
      <c r="CRH67" s="141"/>
      <c r="CRI67" s="141"/>
      <c r="CRJ67" s="141"/>
      <c r="CRK67" s="141"/>
      <c r="CRL67" s="141"/>
      <c r="CRM67" s="141"/>
      <c r="CRN67" s="141"/>
      <c r="CRO67" s="141"/>
      <c r="CRP67" s="141"/>
      <c r="CRQ67" s="141"/>
      <c r="CRR67" s="141"/>
      <c r="CRS67" s="141"/>
      <c r="CRT67" s="141"/>
      <c r="CRU67" s="141"/>
      <c r="CRV67" s="141"/>
      <c r="CRW67" s="141"/>
      <c r="CRX67" s="141"/>
      <c r="CRY67" s="141"/>
      <c r="CRZ67" s="141"/>
      <c r="CSA67" s="141"/>
      <c r="CSB67" s="141"/>
      <c r="CSC67" s="141"/>
      <c r="CSD67" s="141"/>
      <c r="CSE67" s="141"/>
      <c r="CSF67" s="141"/>
      <c r="CSG67" s="141"/>
      <c r="CSH67" s="141"/>
      <c r="CSI67" s="141"/>
      <c r="CSJ67" s="141"/>
      <c r="CSK67" s="141"/>
      <c r="CSL67" s="141"/>
      <c r="CSM67" s="141"/>
      <c r="CSN67" s="141"/>
      <c r="CSO67" s="141"/>
      <c r="CSP67" s="141"/>
      <c r="CSQ67" s="141"/>
      <c r="CSR67" s="141"/>
      <c r="CSS67" s="141"/>
      <c r="CST67" s="141"/>
      <c r="CSU67" s="141"/>
      <c r="CSV67" s="141"/>
      <c r="CSW67" s="141"/>
      <c r="CSX67" s="141"/>
      <c r="CSY67" s="141"/>
      <c r="CSZ67" s="141"/>
      <c r="CTA67" s="141"/>
      <c r="CTB67" s="141"/>
      <c r="CTC67" s="141"/>
      <c r="CTD67" s="141"/>
      <c r="CTE67" s="141"/>
      <c r="CTF67" s="141"/>
      <c r="CTG67" s="141"/>
      <c r="CTH67" s="141"/>
      <c r="CTI67" s="141"/>
      <c r="CTJ67" s="141"/>
      <c r="CTK67" s="141"/>
      <c r="CTL67" s="141"/>
      <c r="CTM67" s="141"/>
      <c r="CTN67" s="141"/>
      <c r="CTO67" s="141"/>
      <c r="CTP67" s="141"/>
      <c r="CTQ67" s="141"/>
      <c r="CTR67" s="141"/>
      <c r="CTS67" s="141"/>
      <c r="CTT67" s="141"/>
      <c r="CTU67" s="141"/>
      <c r="CTV67" s="141"/>
      <c r="CTW67" s="141"/>
      <c r="CTX67" s="141"/>
      <c r="CTY67" s="141"/>
      <c r="CTZ67" s="141"/>
      <c r="CUA67" s="141"/>
      <c r="CUB67" s="141"/>
      <c r="CUC67" s="141"/>
      <c r="CUD67" s="141"/>
      <c r="CUE67" s="141"/>
      <c r="CUF67" s="141"/>
      <c r="CUG67" s="141"/>
      <c r="CUH67" s="141"/>
      <c r="CUI67" s="141"/>
      <c r="CUJ67" s="141"/>
      <c r="CUK67" s="141"/>
      <c r="CUL67" s="141"/>
      <c r="CUM67" s="141"/>
      <c r="CUN67" s="141"/>
      <c r="CUO67" s="141"/>
      <c r="CUP67" s="141"/>
      <c r="CUQ67" s="141"/>
      <c r="CUR67" s="141"/>
      <c r="CUS67" s="141"/>
      <c r="CUT67" s="141"/>
      <c r="CUU67" s="141"/>
      <c r="CUV67" s="141"/>
      <c r="CUW67" s="141"/>
      <c r="CUX67" s="141"/>
      <c r="CUY67" s="141"/>
      <c r="CUZ67" s="141"/>
      <c r="CVA67" s="141"/>
      <c r="CVB67" s="141"/>
      <c r="CVC67" s="141"/>
      <c r="CVD67" s="141"/>
      <c r="CVE67" s="141"/>
      <c r="CVF67" s="141"/>
      <c r="CVG67" s="141"/>
      <c r="CVH67" s="141"/>
      <c r="CVI67" s="141"/>
      <c r="CVJ67" s="141"/>
      <c r="CVK67" s="141"/>
      <c r="CVL67" s="141"/>
      <c r="CVM67" s="141"/>
      <c r="CVN67" s="141"/>
      <c r="CVO67" s="141"/>
      <c r="CVP67" s="141"/>
      <c r="CVQ67" s="141"/>
      <c r="CVR67" s="141"/>
      <c r="CVS67" s="141"/>
      <c r="CVT67" s="141"/>
      <c r="CVU67" s="141"/>
      <c r="CVV67" s="141"/>
      <c r="CVW67" s="141"/>
      <c r="CVX67" s="141"/>
      <c r="CVY67" s="141"/>
      <c r="CVZ67" s="141"/>
      <c r="CWA67" s="141"/>
      <c r="CWB67" s="141"/>
      <c r="CWC67" s="141"/>
      <c r="CWD67" s="141"/>
      <c r="CWE67" s="141"/>
      <c r="CWF67" s="141"/>
      <c r="CWG67" s="141"/>
      <c r="CWH67" s="141"/>
      <c r="CWI67" s="141"/>
      <c r="CWJ67" s="141"/>
      <c r="CWK67" s="141"/>
      <c r="CWL67" s="141"/>
      <c r="CWM67" s="141"/>
      <c r="CWN67" s="141"/>
      <c r="CWO67" s="141"/>
      <c r="CWP67" s="141"/>
      <c r="CWQ67" s="141"/>
      <c r="CWR67" s="141"/>
      <c r="CWS67" s="141"/>
      <c r="CWT67" s="141"/>
      <c r="CWU67" s="141"/>
      <c r="CWV67" s="141"/>
      <c r="CWW67" s="141"/>
      <c r="CWX67" s="141"/>
      <c r="CWY67" s="141"/>
      <c r="CWZ67" s="141"/>
      <c r="CXA67" s="141"/>
      <c r="CXB67" s="141"/>
      <c r="CXC67" s="141"/>
      <c r="CXD67" s="141"/>
      <c r="CXE67" s="141"/>
      <c r="CXF67" s="141"/>
      <c r="CXG67" s="141"/>
      <c r="CXH67" s="141"/>
      <c r="CXI67" s="141"/>
      <c r="CXJ67" s="141"/>
      <c r="CXK67" s="141"/>
      <c r="CXL67" s="141"/>
      <c r="CXM67" s="141"/>
      <c r="CXN67" s="141"/>
      <c r="CXO67" s="141"/>
      <c r="CXP67" s="141"/>
      <c r="CXQ67" s="141"/>
      <c r="CXR67" s="141"/>
      <c r="CXS67" s="141"/>
      <c r="CXT67" s="141"/>
      <c r="CXU67" s="141"/>
      <c r="CXV67" s="141"/>
      <c r="CXW67" s="141"/>
      <c r="CXX67" s="141"/>
      <c r="CXY67" s="141"/>
      <c r="CXZ67" s="141"/>
      <c r="CYA67" s="141"/>
      <c r="CYB67" s="141"/>
      <c r="CYC67" s="141"/>
      <c r="CYD67" s="141"/>
      <c r="CYE67" s="141"/>
      <c r="CYF67" s="141"/>
      <c r="CYG67" s="141"/>
      <c r="CYH67" s="141"/>
      <c r="CYI67" s="141"/>
      <c r="CYJ67" s="141"/>
      <c r="CYK67" s="141"/>
      <c r="CYL67" s="141"/>
      <c r="CYM67" s="141"/>
      <c r="CYN67" s="141"/>
      <c r="CYO67" s="141"/>
      <c r="CYP67" s="141"/>
      <c r="CYQ67" s="141"/>
      <c r="CYR67" s="141"/>
      <c r="CYS67" s="141"/>
      <c r="CYT67" s="141"/>
      <c r="CYU67" s="141"/>
      <c r="CYV67" s="141"/>
      <c r="CYW67" s="141"/>
      <c r="CYX67" s="141"/>
      <c r="CYY67" s="141"/>
      <c r="CYZ67" s="141"/>
      <c r="CZA67" s="141"/>
      <c r="CZB67" s="141"/>
      <c r="CZC67" s="141"/>
      <c r="CZD67" s="141"/>
      <c r="CZE67" s="141"/>
      <c r="CZF67" s="141"/>
      <c r="CZG67" s="141"/>
      <c r="CZH67" s="141"/>
      <c r="CZI67" s="141"/>
      <c r="CZJ67" s="141"/>
      <c r="CZK67" s="141"/>
      <c r="CZL67" s="141"/>
      <c r="CZM67" s="141"/>
      <c r="CZN67" s="141"/>
      <c r="CZO67" s="141"/>
      <c r="CZP67" s="141"/>
      <c r="CZQ67" s="141"/>
      <c r="CZR67" s="141"/>
      <c r="CZS67" s="141"/>
      <c r="CZT67" s="141"/>
      <c r="CZU67" s="141"/>
      <c r="CZV67" s="141"/>
      <c r="CZW67" s="141"/>
      <c r="CZX67" s="141"/>
      <c r="CZY67" s="141"/>
      <c r="CZZ67" s="141"/>
      <c r="DAA67" s="141"/>
      <c r="DAB67" s="141"/>
      <c r="DAC67" s="141"/>
      <c r="DAD67" s="141"/>
      <c r="DAE67" s="141"/>
      <c r="DAF67" s="141"/>
      <c r="DAG67" s="141"/>
      <c r="DAH67" s="141"/>
      <c r="DAI67" s="141"/>
      <c r="DAJ67" s="141"/>
      <c r="DAK67" s="141"/>
      <c r="DAL67" s="141"/>
      <c r="DAM67" s="141"/>
      <c r="DAN67" s="141"/>
      <c r="DAO67" s="141"/>
      <c r="DAP67" s="141"/>
      <c r="DAQ67" s="141"/>
      <c r="DAR67" s="141"/>
      <c r="DAS67" s="141"/>
      <c r="DAT67" s="141"/>
      <c r="DAU67" s="141"/>
      <c r="DAV67" s="141"/>
      <c r="DAW67" s="141"/>
      <c r="DAX67" s="141"/>
      <c r="DAY67" s="141"/>
      <c r="DAZ67" s="141"/>
      <c r="DBA67" s="141"/>
      <c r="DBB67" s="141"/>
      <c r="DBC67" s="141"/>
      <c r="DBD67" s="141"/>
      <c r="DBE67" s="141"/>
      <c r="DBF67" s="141"/>
      <c r="DBG67" s="141"/>
      <c r="DBH67" s="141"/>
      <c r="DBI67" s="141"/>
      <c r="DBJ67" s="141"/>
      <c r="DBK67" s="141"/>
      <c r="DBL67" s="141"/>
      <c r="DBM67" s="141"/>
      <c r="DBN67" s="141"/>
      <c r="DBO67" s="141"/>
      <c r="DBP67" s="141"/>
      <c r="DBQ67" s="141"/>
      <c r="DBR67" s="141"/>
      <c r="DBS67" s="141"/>
      <c r="DBT67" s="141"/>
      <c r="DBU67" s="141"/>
      <c r="DBV67" s="141"/>
      <c r="DBW67" s="141"/>
      <c r="DBX67" s="141"/>
      <c r="DBY67" s="141"/>
      <c r="DBZ67" s="141"/>
      <c r="DCA67" s="141"/>
      <c r="DCB67" s="141"/>
      <c r="DCC67" s="141"/>
      <c r="DCD67" s="141"/>
      <c r="DCE67" s="141"/>
      <c r="DCF67" s="141"/>
      <c r="DCG67" s="141"/>
      <c r="DCH67" s="141"/>
      <c r="DCI67" s="141"/>
      <c r="DCJ67" s="141"/>
      <c r="DCK67" s="141"/>
      <c r="DCL67" s="141"/>
      <c r="DCM67" s="141"/>
      <c r="DCN67" s="141"/>
      <c r="DCO67" s="141"/>
      <c r="DCP67" s="141"/>
      <c r="DCQ67" s="141"/>
      <c r="DCR67" s="141"/>
      <c r="DCS67" s="141"/>
      <c r="DCT67" s="141"/>
      <c r="DCU67" s="141"/>
      <c r="DCV67" s="141"/>
      <c r="DCW67" s="141"/>
      <c r="DCX67" s="141"/>
      <c r="DCY67" s="141"/>
      <c r="DCZ67" s="141"/>
      <c r="DDA67" s="141"/>
      <c r="DDB67" s="141"/>
      <c r="DDC67" s="141"/>
      <c r="DDD67" s="141"/>
      <c r="DDE67" s="141"/>
      <c r="DDF67" s="141"/>
      <c r="DDG67" s="141"/>
      <c r="DDH67" s="141"/>
      <c r="DDI67" s="141"/>
      <c r="DDJ67" s="141"/>
      <c r="DDK67" s="141"/>
      <c r="DDL67" s="141"/>
      <c r="DDM67" s="141"/>
      <c r="DDN67" s="141"/>
      <c r="DDO67" s="141"/>
      <c r="DDP67" s="141"/>
      <c r="DDQ67" s="141"/>
      <c r="DDR67" s="141"/>
      <c r="DDS67" s="141"/>
      <c r="DDT67" s="141"/>
      <c r="DDU67" s="141"/>
      <c r="DDV67" s="141"/>
      <c r="DDW67" s="141"/>
      <c r="DDX67" s="141"/>
      <c r="DDY67" s="141"/>
      <c r="DDZ67" s="141"/>
      <c r="DEA67" s="141"/>
      <c r="DEB67" s="141"/>
      <c r="DEC67" s="141"/>
      <c r="DED67" s="141"/>
      <c r="DEE67" s="141"/>
      <c r="DEF67" s="141"/>
      <c r="DEG67" s="141"/>
      <c r="DEH67" s="141"/>
      <c r="DEI67" s="141"/>
      <c r="DEJ67" s="141"/>
      <c r="DEK67" s="141"/>
      <c r="DEL67" s="141"/>
      <c r="DEM67" s="141"/>
      <c r="DEN67" s="141"/>
      <c r="DEO67" s="141"/>
      <c r="DEP67" s="141"/>
      <c r="DEQ67" s="141"/>
      <c r="DER67" s="141"/>
      <c r="DES67" s="141"/>
      <c r="DET67" s="141"/>
      <c r="DEU67" s="141"/>
      <c r="DEV67" s="141"/>
      <c r="DEW67" s="141"/>
      <c r="DEX67" s="141"/>
      <c r="DEY67" s="141"/>
      <c r="DEZ67" s="141"/>
      <c r="DFA67" s="141"/>
      <c r="DFB67" s="141"/>
      <c r="DFC67" s="141"/>
      <c r="DFD67" s="141"/>
      <c r="DFE67" s="141"/>
      <c r="DFF67" s="141"/>
      <c r="DFG67" s="141"/>
      <c r="DFH67" s="141"/>
      <c r="DFI67" s="141"/>
      <c r="DFJ67" s="141"/>
      <c r="DFK67" s="141"/>
      <c r="DFL67" s="141"/>
      <c r="DFM67" s="141"/>
      <c r="DFN67" s="141"/>
      <c r="DFO67" s="141"/>
      <c r="DFP67" s="141"/>
      <c r="DFQ67" s="141"/>
      <c r="DFR67" s="141"/>
      <c r="DFS67" s="141"/>
      <c r="DFT67" s="141"/>
      <c r="DFU67" s="141"/>
      <c r="DFV67" s="141"/>
      <c r="DFW67" s="141"/>
      <c r="DFX67" s="141"/>
      <c r="DFY67" s="141"/>
      <c r="DFZ67" s="141"/>
      <c r="DGA67" s="141"/>
      <c r="DGB67" s="141"/>
      <c r="DGC67" s="141"/>
      <c r="DGD67" s="141"/>
      <c r="DGE67" s="141"/>
      <c r="DGF67" s="141"/>
      <c r="DGG67" s="141"/>
      <c r="DGH67" s="141"/>
      <c r="DGI67" s="141"/>
      <c r="DGJ67" s="141"/>
      <c r="DGK67" s="141"/>
      <c r="DGL67" s="141"/>
      <c r="DGM67" s="141"/>
      <c r="DGN67" s="141"/>
      <c r="DGO67" s="141"/>
      <c r="DGP67" s="141"/>
      <c r="DGQ67" s="141"/>
      <c r="DGR67" s="141"/>
      <c r="DGS67" s="141"/>
      <c r="DGT67" s="141"/>
      <c r="DGU67" s="141"/>
      <c r="DGV67" s="141"/>
      <c r="DGW67" s="141"/>
      <c r="DGX67" s="141"/>
      <c r="DGY67" s="141"/>
      <c r="DGZ67" s="141"/>
      <c r="DHA67" s="141"/>
      <c r="DHB67" s="141"/>
      <c r="DHC67" s="141"/>
      <c r="DHD67" s="141"/>
      <c r="DHE67" s="141"/>
      <c r="DHF67" s="141"/>
      <c r="DHG67" s="141"/>
      <c r="DHH67" s="141"/>
      <c r="DHI67" s="141"/>
      <c r="DHJ67" s="141"/>
      <c r="DHK67" s="141"/>
      <c r="DHL67" s="141"/>
      <c r="DHM67" s="141"/>
      <c r="DHN67" s="141"/>
      <c r="DHO67" s="141"/>
      <c r="DHP67" s="141"/>
      <c r="DHQ67" s="141"/>
      <c r="DHR67" s="141"/>
      <c r="DHS67" s="141"/>
      <c r="DHT67" s="141"/>
      <c r="DHU67" s="141"/>
      <c r="DHV67" s="141"/>
      <c r="DHW67" s="141"/>
      <c r="DHX67" s="141"/>
      <c r="DHY67" s="141"/>
      <c r="DHZ67" s="141"/>
      <c r="DIA67" s="141"/>
      <c r="DIB67" s="141"/>
      <c r="DIC67" s="141"/>
      <c r="DID67" s="141"/>
      <c r="DIE67" s="141"/>
      <c r="DIF67" s="141"/>
      <c r="DIG67" s="141"/>
      <c r="DIH67" s="141"/>
      <c r="DII67" s="141"/>
      <c r="DIJ67" s="141"/>
      <c r="DIK67" s="141"/>
      <c r="DIL67" s="141"/>
      <c r="DIM67" s="141"/>
      <c r="DIN67" s="141"/>
      <c r="DIO67" s="141"/>
      <c r="DIP67" s="141"/>
      <c r="DIQ67" s="141"/>
      <c r="DIR67" s="141"/>
      <c r="DIS67" s="141"/>
      <c r="DIT67" s="141"/>
      <c r="DIU67" s="141"/>
      <c r="DIV67" s="141"/>
      <c r="DIW67" s="141"/>
      <c r="DIX67" s="141"/>
      <c r="DIY67" s="141"/>
      <c r="DIZ67" s="141"/>
      <c r="DJA67" s="141"/>
      <c r="DJB67" s="141"/>
      <c r="DJC67" s="141"/>
      <c r="DJD67" s="141"/>
      <c r="DJE67" s="141"/>
      <c r="DJF67" s="141"/>
      <c r="DJG67" s="141"/>
      <c r="DJH67" s="141"/>
      <c r="DJI67" s="141"/>
      <c r="DJJ67" s="141"/>
      <c r="DJK67" s="141"/>
      <c r="DJL67" s="141"/>
      <c r="DJM67" s="141"/>
      <c r="DJN67" s="141"/>
      <c r="DJO67" s="141"/>
      <c r="DJP67" s="141"/>
      <c r="DJQ67" s="141"/>
      <c r="DJR67" s="141"/>
      <c r="DJS67" s="141"/>
      <c r="DJT67" s="141"/>
      <c r="DJU67" s="141"/>
      <c r="DJV67" s="141"/>
      <c r="DJW67" s="141"/>
      <c r="DJX67" s="141"/>
      <c r="DJY67" s="141"/>
      <c r="DJZ67" s="141"/>
      <c r="DKA67" s="141"/>
      <c r="DKB67" s="141"/>
      <c r="DKC67" s="141"/>
      <c r="DKD67" s="141"/>
      <c r="DKE67" s="141"/>
      <c r="DKF67" s="141"/>
      <c r="DKG67" s="141"/>
      <c r="DKH67" s="141"/>
      <c r="DKI67" s="141"/>
      <c r="DKJ67" s="141"/>
      <c r="DKK67" s="141"/>
      <c r="DKL67" s="141"/>
      <c r="DKM67" s="141"/>
      <c r="DKN67" s="141"/>
      <c r="DKO67" s="141"/>
      <c r="DKP67" s="141"/>
      <c r="DKQ67" s="141"/>
      <c r="DKR67" s="141"/>
      <c r="DKS67" s="141"/>
      <c r="DKT67" s="141"/>
      <c r="DKU67" s="141"/>
      <c r="DKV67" s="141"/>
      <c r="DKW67" s="141"/>
      <c r="DKX67" s="141"/>
      <c r="DKY67" s="141"/>
      <c r="DKZ67" s="141"/>
      <c r="DLA67" s="141"/>
      <c r="DLB67" s="141"/>
      <c r="DLC67" s="141"/>
      <c r="DLD67" s="141"/>
      <c r="DLE67" s="141"/>
      <c r="DLF67" s="141"/>
      <c r="DLG67" s="141"/>
      <c r="DLH67" s="141"/>
      <c r="DLI67" s="141"/>
      <c r="DLJ67" s="141"/>
      <c r="DLK67" s="141"/>
      <c r="DLL67" s="141"/>
      <c r="DLM67" s="141"/>
      <c r="DLN67" s="141"/>
      <c r="DLO67" s="141"/>
      <c r="DLP67" s="141"/>
      <c r="DLQ67" s="141"/>
      <c r="DLR67" s="141"/>
      <c r="DLS67" s="141"/>
      <c r="DLT67" s="141"/>
      <c r="DLU67" s="141"/>
      <c r="DLV67" s="141"/>
      <c r="DLW67" s="141"/>
      <c r="DLX67" s="141"/>
      <c r="DLY67" s="141"/>
      <c r="DLZ67" s="141"/>
      <c r="DMA67" s="141"/>
      <c r="DMB67" s="141"/>
      <c r="DMC67" s="141"/>
      <c r="DMD67" s="141"/>
      <c r="DME67" s="141"/>
      <c r="DMF67" s="141"/>
      <c r="DMG67" s="141"/>
      <c r="DMH67" s="141"/>
      <c r="DMI67" s="141"/>
      <c r="DMJ67" s="141"/>
      <c r="DMK67" s="141"/>
      <c r="DML67" s="141"/>
      <c r="DMM67" s="141"/>
      <c r="DMN67" s="141"/>
      <c r="DMO67" s="141"/>
      <c r="DMP67" s="141"/>
      <c r="DMQ67" s="141"/>
      <c r="DMR67" s="141"/>
      <c r="DMS67" s="141"/>
      <c r="DMT67" s="141"/>
      <c r="DMU67" s="141"/>
      <c r="DMV67" s="141"/>
      <c r="DMW67" s="141"/>
      <c r="DMX67" s="141"/>
      <c r="DMY67" s="141"/>
      <c r="DMZ67" s="141"/>
      <c r="DNA67" s="141"/>
      <c r="DNB67" s="141"/>
      <c r="DNC67" s="141"/>
      <c r="DND67" s="141"/>
      <c r="DNE67" s="141"/>
      <c r="DNF67" s="141"/>
      <c r="DNG67" s="141"/>
      <c r="DNH67" s="141"/>
      <c r="DNI67" s="141"/>
      <c r="DNJ67" s="141"/>
      <c r="DNK67" s="141"/>
      <c r="DNL67" s="141"/>
      <c r="DNM67" s="141"/>
      <c r="DNN67" s="141"/>
      <c r="DNO67" s="141"/>
      <c r="DNP67" s="141"/>
      <c r="DNQ67" s="141"/>
      <c r="DNR67" s="141"/>
      <c r="DNS67" s="141"/>
      <c r="DNT67" s="141"/>
      <c r="DNU67" s="141"/>
      <c r="DNV67" s="141"/>
      <c r="DNW67" s="141"/>
      <c r="DNX67" s="141"/>
      <c r="DNY67" s="141"/>
      <c r="DNZ67" s="141"/>
      <c r="DOA67" s="141"/>
      <c r="DOB67" s="141"/>
      <c r="DOC67" s="141"/>
      <c r="DOD67" s="141"/>
      <c r="DOE67" s="141"/>
      <c r="DOF67" s="141"/>
      <c r="DOG67" s="141"/>
      <c r="DOH67" s="141"/>
      <c r="DOI67" s="141"/>
      <c r="DOJ67" s="141"/>
      <c r="DOK67" s="141"/>
      <c r="DOL67" s="141"/>
      <c r="DOM67" s="141"/>
      <c r="DON67" s="141"/>
      <c r="DOO67" s="141"/>
      <c r="DOP67" s="141"/>
      <c r="DOQ67" s="141"/>
      <c r="DOR67" s="141"/>
      <c r="DOS67" s="141"/>
      <c r="DOT67" s="141"/>
      <c r="DOU67" s="141"/>
      <c r="DOV67" s="141"/>
      <c r="DOW67" s="141"/>
      <c r="DOX67" s="141"/>
      <c r="DOY67" s="141"/>
      <c r="DOZ67" s="141"/>
      <c r="DPA67" s="141"/>
      <c r="DPB67" s="141"/>
      <c r="DPC67" s="141"/>
      <c r="DPD67" s="141"/>
      <c r="DPE67" s="141"/>
      <c r="DPF67" s="141"/>
      <c r="DPG67" s="141"/>
      <c r="DPH67" s="141"/>
      <c r="DPI67" s="141"/>
      <c r="DPJ67" s="141"/>
      <c r="DPK67" s="141"/>
      <c r="DPL67" s="141"/>
      <c r="DPM67" s="141"/>
      <c r="DPN67" s="141"/>
      <c r="DPO67" s="141"/>
      <c r="DPP67" s="141"/>
      <c r="DPQ67" s="141"/>
      <c r="DPR67" s="141"/>
      <c r="DPS67" s="141"/>
      <c r="DPT67" s="141"/>
      <c r="DPU67" s="141"/>
      <c r="DPV67" s="141"/>
      <c r="DPW67" s="141"/>
      <c r="DPX67" s="141"/>
      <c r="DPY67" s="141"/>
      <c r="DPZ67" s="141"/>
      <c r="DQA67" s="141"/>
      <c r="DQB67" s="141"/>
      <c r="DQC67" s="141"/>
      <c r="DQD67" s="141"/>
      <c r="DQE67" s="141"/>
      <c r="DQF67" s="141"/>
      <c r="DQG67" s="141"/>
      <c r="DQH67" s="141"/>
      <c r="DQI67" s="141"/>
      <c r="DQJ67" s="141"/>
      <c r="DQK67" s="141"/>
      <c r="DQL67" s="141"/>
      <c r="DQM67" s="141"/>
      <c r="DQN67" s="141"/>
      <c r="DQO67" s="141"/>
      <c r="DQP67" s="141"/>
      <c r="DQQ67" s="141"/>
      <c r="DQR67" s="141"/>
      <c r="DQS67" s="141"/>
      <c r="DQT67" s="141"/>
      <c r="DQU67" s="141"/>
      <c r="DQV67" s="141"/>
      <c r="DQW67" s="141"/>
      <c r="DQX67" s="141"/>
      <c r="DQY67" s="141"/>
      <c r="DQZ67" s="141"/>
      <c r="DRA67" s="141"/>
      <c r="DRB67" s="141"/>
      <c r="DRC67" s="141"/>
      <c r="DRD67" s="141"/>
      <c r="DRE67" s="141"/>
      <c r="DRF67" s="141"/>
      <c r="DRG67" s="141"/>
      <c r="DRH67" s="141"/>
      <c r="DRI67" s="141"/>
      <c r="DRJ67" s="141"/>
      <c r="DRK67" s="141"/>
      <c r="DRL67" s="141"/>
      <c r="DRM67" s="141"/>
      <c r="DRN67" s="141"/>
      <c r="DRO67" s="141"/>
      <c r="DRP67" s="141"/>
      <c r="DRQ67" s="141"/>
      <c r="DRR67" s="141"/>
      <c r="DRS67" s="141"/>
      <c r="DRT67" s="141"/>
      <c r="DRU67" s="141"/>
      <c r="DRV67" s="141"/>
      <c r="DRW67" s="141"/>
      <c r="DRX67" s="141"/>
      <c r="DRY67" s="141"/>
      <c r="DRZ67" s="141"/>
      <c r="DSA67" s="141"/>
      <c r="DSB67" s="141"/>
      <c r="DSC67" s="141"/>
      <c r="DSD67" s="141"/>
      <c r="DSE67" s="141"/>
      <c r="DSF67" s="141"/>
      <c r="DSG67" s="141"/>
      <c r="DSH67" s="141"/>
      <c r="DSI67" s="141"/>
      <c r="DSJ67" s="141"/>
      <c r="DSK67" s="141"/>
      <c r="DSL67" s="141"/>
      <c r="DSM67" s="141"/>
      <c r="DSN67" s="141"/>
      <c r="DSO67" s="141"/>
      <c r="DSP67" s="141"/>
      <c r="DSQ67" s="141"/>
      <c r="DSR67" s="141"/>
      <c r="DSS67" s="141"/>
      <c r="DST67" s="141"/>
      <c r="DSU67" s="141"/>
      <c r="DSV67" s="141"/>
      <c r="DSW67" s="141"/>
      <c r="DSX67" s="141"/>
      <c r="DSY67" s="141"/>
      <c r="DSZ67" s="141"/>
      <c r="DTA67" s="141"/>
      <c r="DTB67" s="141"/>
      <c r="DTC67" s="141"/>
      <c r="DTD67" s="141"/>
      <c r="DTE67" s="141"/>
      <c r="DTF67" s="141"/>
      <c r="DTG67" s="141"/>
      <c r="DTH67" s="141"/>
      <c r="DTI67" s="141"/>
      <c r="DTJ67" s="141"/>
      <c r="DTK67" s="141"/>
      <c r="DTL67" s="141"/>
      <c r="DTM67" s="141"/>
      <c r="DTN67" s="141"/>
      <c r="DTO67" s="141"/>
      <c r="DTP67" s="141"/>
      <c r="DTQ67" s="141"/>
      <c r="DTR67" s="141"/>
      <c r="DTS67" s="141"/>
      <c r="DTT67" s="141"/>
      <c r="DTU67" s="141"/>
      <c r="DTV67" s="141"/>
      <c r="DTW67" s="141"/>
      <c r="DTX67" s="141"/>
      <c r="DTY67" s="141"/>
      <c r="DTZ67" s="141"/>
      <c r="DUA67" s="141"/>
      <c r="DUB67" s="141"/>
      <c r="DUC67" s="141"/>
      <c r="DUD67" s="141"/>
      <c r="DUE67" s="141"/>
      <c r="DUF67" s="141"/>
      <c r="DUG67" s="141"/>
      <c r="DUH67" s="141"/>
      <c r="DUI67" s="141"/>
      <c r="DUJ67" s="141"/>
      <c r="DUK67" s="141"/>
      <c r="DUL67" s="141"/>
      <c r="DUM67" s="141"/>
      <c r="DUN67" s="141"/>
      <c r="DUO67" s="141"/>
      <c r="DUP67" s="141"/>
      <c r="DUQ67" s="141"/>
      <c r="DUR67" s="141"/>
      <c r="DUS67" s="141"/>
      <c r="DUT67" s="141"/>
      <c r="DUU67" s="141"/>
      <c r="DUV67" s="141"/>
      <c r="DUW67" s="141"/>
      <c r="DUX67" s="141"/>
      <c r="DUY67" s="141"/>
      <c r="DUZ67" s="141"/>
      <c r="DVA67" s="141"/>
      <c r="DVB67" s="141"/>
      <c r="DVC67" s="141"/>
      <c r="DVD67" s="141"/>
      <c r="DVE67" s="141"/>
      <c r="DVF67" s="141"/>
      <c r="DVG67" s="141"/>
      <c r="DVH67" s="141"/>
      <c r="DVI67" s="141"/>
      <c r="DVJ67" s="141"/>
      <c r="DVK67" s="141"/>
      <c r="DVL67" s="141"/>
      <c r="DVM67" s="141"/>
      <c r="DVN67" s="141"/>
      <c r="DVO67" s="141"/>
      <c r="DVP67" s="141"/>
      <c r="DVQ67" s="141"/>
      <c r="DVR67" s="141"/>
      <c r="DVS67" s="141"/>
      <c r="DVT67" s="141"/>
      <c r="DVU67" s="141"/>
      <c r="DVV67" s="141"/>
      <c r="DVW67" s="141"/>
      <c r="DVX67" s="141"/>
      <c r="DVY67" s="141"/>
      <c r="DVZ67" s="141"/>
      <c r="DWA67" s="141"/>
      <c r="DWB67" s="141"/>
      <c r="DWC67" s="141"/>
      <c r="DWD67" s="141"/>
      <c r="DWE67" s="141"/>
      <c r="DWF67" s="141"/>
      <c r="DWG67" s="141"/>
      <c r="DWH67" s="141"/>
      <c r="DWI67" s="141"/>
      <c r="DWJ67" s="141"/>
      <c r="DWK67" s="141"/>
      <c r="DWL67" s="141"/>
      <c r="DWM67" s="141"/>
      <c r="DWN67" s="141"/>
      <c r="DWO67" s="141"/>
      <c r="DWP67" s="141"/>
      <c r="DWQ67" s="141"/>
      <c r="DWR67" s="141"/>
      <c r="DWS67" s="141"/>
      <c r="DWT67" s="141"/>
      <c r="DWU67" s="141"/>
      <c r="DWV67" s="141"/>
      <c r="DWW67" s="141"/>
      <c r="DWX67" s="141"/>
      <c r="DWY67" s="141"/>
      <c r="DWZ67" s="141"/>
      <c r="DXA67" s="141"/>
      <c r="DXB67" s="141"/>
      <c r="DXC67" s="141"/>
      <c r="DXD67" s="141"/>
      <c r="DXE67" s="141"/>
      <c r="DXF67" s="141"/>
      <c r="DXG67" s="141"/>
      <c r="DXH67" s="141"/>
      <c r="DXI67" s="141"/>
      <c r="DXJ67" s="141"/>
      <c r="DXK67" s="141"/>
      <c r="DXL67" s="141"/>
      <c r="DXM67" s="141"/>
      <c r="DXN67" s="141"/>
      <c r="DXO67" s="141"/>
      <c r="DXP67" s="141"/>
      <c r="DXQ67" s="141"/>
      <c r="DXR67" s="141"/>
      <c r="DXS67" s="141"/>
      <c r="DXT67" s="141"/>
      <c r="DXU67" s="141"/>
      <c r="DXV67" s="141"/>
      <c r="DXW67" s="141"/>
      <c r="DXX67" s="141"/>
      <c r="DXY67" s="141"/>
      <c r="DXZ67" s="141"/>
      <c r="DYA67" s="141"/>
      <c r="DYB67" s="141"/>
      <c r="DYC67" s="141"/>
      <c r="DYD67" s="141"/>
      <c r="DYE67" s="141"/>
      <c r="DYF67" s="141"/>
      <c r="DYG67" s="141"/>
      <c r="DYH67" s="141"/>
      <c r="DYI67" s="141"/>
      <c r="DYJ67" s="141"/>
      <c r="DYK67" s="141"/>
      <c r="DYL67" s="141"/>
      <c r="DYM67" s="141"/>
      <c r="DYN67" s="141"/>
      <c r="DYO67" s="141"/>
      <c r="DYP67" s="141"/>
      <c r="DYQ67" s="141"/>
      <c r="DYR67" s="141"/>
      <c r="DYS67" s="141"/>
      <c r="DYT67" s="141"/>
      <c r="DYU67" s="141"/>
      <c r="DYV67" s="141"/>
      <c r="DYW67" s="141"/>
      <c r="DYX67" s="141"/>
      <c r="DYY67" s="141"/>
      <c r="DYZ67" s="141"/>
      <c r="DZA67" s="141"/>
      <c r="DZB67" s="141"/>
      <c r="DZC67" s="141"/>
      <c r="DZD67" s="141"/>
      <c r="DZE67" s="141"/>
      <c r="DZF67" s="141"/>
      <c r="DZG67" s="141"/>
      <c r="DZH67" s="141"/>
      <c r="DZI67" s="141"/>
      <c r="DZJ67" s="141"/>
      <c r="DZK67" s="141"/>
      <c r="DZL67" s="141"/>
      <c r="DZM67" s="141"/>
      <c r="DZN67" s="141"/>
      <c r="DZO67" s="141"/>
      <c r="DZP67" s="141"/>
      <c r="DZQ67" s="141"/>
      <c r="DZR67" s="141"/>
      <c r="DZS67" s="141"/>
      <c r="DZT67" s="141"/>
      <c r="DZU67" s="141"/>
      <c r="DZV67" s="141"/>
      <c r="DZW67" s="141"/>
      <c r="DZX67" s="141"/>
      <c r="DZY67" s="141"/>
      <c r="DZZ67" s="141"/>
      <c r="EAA67" s="141"/>
      <c r="EAB67" s="141"/>
      <c r="EAC67" s="141"/>
      <c r="EAD67" s="141"/>
      <c r="EAE67" s="141"/>
      <c r="EAF67" s="141"/>
      <c r="EAG67" s="141"/>
      <c r="EAH67" s="141"/>
      <c r="EAI67" s="141"/>
      <c r="EAJ67" s="141"/>
      <c r="EAK67" s="141"/>
      <c r="EAL67" s="141"/>
      <c r="EAM67" s="141"/>
      <c r="EAN67" s="141"/>
      <c r="EAO67" s="141"/>
      <c r="EAP67" s="141"/>
      <c r="EAQ67" s="141"/>
      <c r="EAR67" s="141"/>
      <c r="EAS67" s="141"/>
      <c r="EAT67" s="141"/>
      <c r="EAU67" s="141"/>
      <c r="EAV67" s="141"/>
      <c r="EAW67" s="141"/>
      <c r="EAX67" s="141"/>
      <c r="EAY67" s="141"/>
      <c r="EAZ67" s="141"/>
      <c r="EBA67" s="141"/>
      <c r="EBB67" s="141"/>
      <c r="EBC67" s="141"/>
      <c r="EBD67" s="141"/>
      <c r="EBE67" s="141"/>
      <c r="EBF67" s="141"/>
      <c r="EBG67" s="141"/>
      <c r="EBH67" s="141"/>
      <c r="EBI67" s="141"/>
      <c r="EBJ67" s="141"/>
      <c r="EBK67" s="141"/>
      <c r="EBL67" s="141"/>
      <c r="EBM67" s="141"/>
      <c r="EBN67" s="141"/>
      <c r="EBO67" s="141"/>
      <c r="EBP67" s="141"/>
      <c r="EBQ67" s="141"/>
      <c r="EBR67" s="141"/>
      <c r="EBS67" s="141"/>
      <c r="EBT67" s="141"/>
      <c r="EBU67" s="141"/>
      <c r="EBV67" s="141"/>
      <c r="EBW67" s="141"/>
      <c r="EBX67" s="141"/>
      <c r="EBY67" s="141"/>
      <c r="EBZ67" s="141"/>
      <c r="ECA67" s="141"/>
      <c r="ECB67" s="141"/>
      <c r="ECC67" s="141"/>
      <c r="ECD67" s="141"/>
      <c r="ECE67" s="141"/>
      <c r="ECF67" s="141"/>
      <c r="ECG67" s="141"/>
      <c r="ECH67" s="141"/>
      <c r="ECI67" s="141"/>
      <c r="ECJ67" s="141"/>
      <c r="ECK67" s="141"/>
      <c r="ECL67" s="141"/>
      <c r="ECM67" s="141"/>
      <c r="ECN67" s="141"/>
      <c r="ECO67" s="141"/>
      <c r="ECP67" s="141"/>
      <c r="ECQ67" s="141"/>
      <c r="ECR67" s="141"/>
      <c r="ECS67" s="141"/>
      <c r="ECT67" s="141"/>
      <c r="ECU67" s="141"/>
      <c r="ECV67" s="141"/>
      <c r="ECW67" s="141"/>
      <c r="ECX67" s="141"/>
      <c r="ECY67" s="141"/>
      <c r="ECZ67" s="141"/>
      <c r="EDA67" s="141"/>
      <c r="EDB67" s="141"/>
      <c r="EDC67" s="141"/>
      <c r="EDD67" s="141"/>
      <c r="EDE67" s="141"/>
      <c r="EDF67" s="141"/>
      <c r="EDG67" s="141"/>
      <c r="EDH67" s="141"/>
      <c r="EDI67" s="141"/>
      <c r="EDJ67" s="141"/>
      <c r="EDK67" s="141"/>
      <c r="EDL67" s="141"/>
      <c r="EDM67" s="141"/>
      <c r="EDN67" s="141"/>
      <c r="EDO67" s="141"/>
      <c r="EDP67" s="141"/>
      <c r="EDQ67" s="141"/>
      <c r="EDR67" s="141"/>
      <c r="EDS67" s="141"/>
      <c r="EDT67" s="141"/>
      <c r="EDU67" s="141"/>
      <c r="EDV67" s="141"/>
      <c r="EDW67" s="141"/>
      <c r="EDX67" s="141"/>
      <c r="EDY67" s="141"/>
      <c r="EDZ67" s="141"/>
      <c r="EEA67" s="141"/>
      <c r="EEB67" s="141"/>
      <c r="EEC67" s="141"/>
      <c r="EED67" s="141"/>
      <c r="EEE67" s="141"/>
      <c r="EEF67" s="141"/>
      <c r="EEG67" s="141"/>
      <c r="EEH67" s="141"/>
      <c r="EEI67" s="141"/>
      <c r="EEJ67" s="141"/>
      <c r="EEK67" s="141"/>
      <c r="EEL67" s="141"/>
      <c r="EEM67" s="141"/>
      <c r="EEN67" s="141"/>
      <c r="EEO67" s="141"/>
      <c r="EEP67" s="141"/>
      <c r="EEQ67" s="141"/>
      <c r="EER67" s="141"/>
      <c r="EES67" s="141"/>
      <c r="EET67" s="141"/>
      <c r="EEU67" s="141"/>
      <c r="EEV67" s="141"/>
      <c r="EEW67" s="141"/>
      <c r="EEX67" s="141"/>
      <c r="EEY67" s="141"/>
      <c r="EEZ67" s="141"/>
      <c r="EFA67" s="141"/>
      <c r="EFB67" s="141"/>
      <c r="EFC67" s="141"/>
      <c r="EFD67" s="141"/>
      <c r="EFE67" s="141"/>
      <c r="EFF67" s="141"/>
      <c r="EFG67" s="141"/>
      <c r="EFH67" s="141"/>
      <c r="EFI67" s="141"/>
      <c r="EFJ67" s="141"/>
      <c r="EFK67" s="141"/>
      <c r="EFL67" s="141"/>
      <c r="EFM67" s="141"/>
      <c r="EFN67" s="141"/>
      <c r="EFO67" s="141"/>
      <c r="EFP67" s="141"/>
      <c r="EFQ67" s="141"/>
      <c r="EFR67" s="141"/>
      <c r="EFS67" s="141"/>
      <c r="EFT67" s="141"/>
      <c r="EFU67" s="141"/>
      <c r="EFV67" s="141"/>
      <c r="EFW67" s="141"/>
      <c r="EFX67" s="141"/>
      <c r="EFY67" s="141"/>
      <c r="EFZ67" s="141"/>
      <c r="EGA67" s="141"/>
      <c r="EGB67" s="141"/>
      <c r="EGC67" s="141"/>
      <c r="EGD67" s="141"/>
      <c r="EGE67" s="141"/>
      <c r="EGF67" s="141"/>
      <c r="EGG67" s="141"/>
      <c r="EGH67" s="141"/>
      <c r="EGI67" s="141"/>
      <c r="EGJ67" s="141"/>
      <c r="EGK67" s="141"/>
      <c r="EGL67" s="141"/>
      <c r="EGM67" s="141"/>
      <c r="EGN67" s="141"/>
      <c r="EGO67" s="141"/>
      <c r="EGP67" s="141"/>
      <c r="EGQ67" s="141"/>
      <c r="EGR67" s="141"/>
      <c r="EGS67" s="141"/>
      <c r="EGT67" s="141"/>
      <c r="EGU67" s="141"/>
      <c r="EGV67" s="141"/>
      <c r="EGW67" s="141"/>
      <c r="EGX67" s="141"/>
      <c r="EGY67" s="141"/>
      <c r="EGZ67" s="141"/>
      <c r="EHA67" s="141"/>
      <c r="EHB67" s="141"/>
      <c r="EHC67" s="141"/>
      <c r="EHD67" s="141"/>
      <c r="EHE67" s="141"/>
      <c r="EHF67" s="141"/>
      <c r="EHG67" s="141"/>
      <c r="EHH67" s="141"/>
      <c r="EHI67" s="141"/>
      <c r="EHJ67" s="141"/>
      <c r="EHK67" s="141"/>
      <c r="EHL67" s="141"/>
      <c r="EHM67" s="141"/>
      <c r="EHN67" s="141"/>
      <c r="EHO67" s="141"/>
      <c r="EHP67" s="141"/>
      <c r="EHQ67" s="141"/>
      <c r="EHR67" s="141"/>
      <c r="EHS67" s="141"/>
      <c r="EHT67" s="141"/>
      <c r="EHU67" s="141"/>
      <c r="EHV67" s="141"/>
      <c r="EHW67" s="141"/>
      <c r="EHX67" s="141"/>
      <c r="EHY67" s="141"/>
      <c r="EHZ67" s="141"/>
      <c r="EIA67" s="141"/>
      <c r="EIB67" s="141"/>
      <c r="EIC67" s="141"/>
      <c r="EID67" s="141"/>
      <c r="EIE67" s="141"/>
      <c r="EIF67" s="141"/>
      <c r="EIG67" s="141"/>
      <c r="EIH67" s="141"/>
      <c r="EII67" s="141"/>
      <c r="EIJ67" s="141"/>
      <c r="EIK67" s="141"/>
      <c r="EIL67" s="141"/>
      <c r="EIM67" s="141"/>
      <c r="EIN67" s="141"/>
      <c r="EIO67" s="141"/>
      <c r="EIP67" s="141"/>
      <c r="EIQ67" s="141"/>
      <c r="EIR67" s="141"/>
      <c r="EIS67" s="141"/>
      <c r="EIT67" s="141"/>
      <c r="EIU67" s="141"/>
      <c r="EIV67" s="141"/>
      <c r="EIW67" s="141"/>
      <c r="EIX67" s="141"/>
      <c r="EIY67" s="141"/>
      <c r="EIZ67" s="141"/>
      <c r="EJA67" s="141"/>
      <c r="EJB67" s="141"/>
      <c r="EJC67" s="141"/>
      <c r="EJD67" s="141"/>
      <c r="EJE67" s="141"/>
      <c r="EJF67" s="141"/>
      <c r="EJG67" s="141"/>
      <c r="EJH67" s="141"/>
      <c r="EJI67" s="141"/>
      <c r="EJJ67" s="141"/>
      <c r="EJK67" s="141"/>
      <c r="EJL67" s="141"/>
      <c r="EJM67" s="141"/>
      <c r="EJN67" s="141"/>
      <c r="EJO67" s="141"/>
      <c r="EJP67" s="141"/>
      <c r="EJQ67" s="141"/>
      <c r="EJR67" s="141"/>
      <c r="EJS67" s="141"/>
      <c r="EJT67" s="141"/>
      <c r="EJU67" s="141"/>
      <c r="EJV67" s="141"/>
      <c r="EJW67" s="141"/>
      <c r="EJX67" s="141"/>
      <c r="EJY67" s="141"/>
      <c r="EJZ67" s="141"/>
      <c r="EKA67" s="141"/>
      <c r="EKB67" s="141"/>
      <c r="EKC67" s="141"/>
      <c r="EKD67" s="141"/>
      <c r="EKE67" s="141"/>
      <c r="EKF67" s="141"/>
      <c r="EKG67" s="141"/>
      <c r="EKH67" s="141"/>
      <c r="EKI67" s="141"/>
      <c r="EKJ67" s="141"/>
      <c r="EKK67" s="141"/>
      <c r="EKL67" s="141"/>
      <c r="EKM67" s="141"/>
      <c r="EKN67" s="141"/>
      <c r="EKO67" s="141"/>
      <c r="EKP67" s="141"/>
      <c r="EKQ67" s="141"/>
      <c r="EKR67" s="141"/>
      <c r="EKS67" s="141"/>
      <c r="EKT67" s="141"/>
      <c r="EKU67" s="141"/>
      <c r="EKV67" s="141"/>
      <c r="EKW67" s="141"/>
      <c r="EKX67" s="141"/>
      <c r="EKY67" s="141"/>
      <c r="EKZ67" s="141"/>
      <c r="ELA67" s="141"/>
      <c r="ELB67" s="141"/>
      <c r="ELC67" s="141"/>
      <c r="ELD67" s="141"/>
      <c r="ELE67" s="141"/>
      <c r="ELF67" s="141"/>
      <c r="ELG67" s="141"/>
      <c r="ELH67" s="141"/>
      <c r="ELI67" s="141"/>
      <c r="ELJ67" s="141"/>
      <c r="ELK67" s="141"/>
      <c r="ELL67" s="141"/>
      <c r="ELM67" s="141"/>
      <c r="ELN67" s="141"/>
      <c r="ELO67" s="141"/>
      <c r="ELP67" s="141"/>
      <c r="ELQ67" s="141"/>
      <c r="ELR67" s="141"/>
      <c r="ELS67" s="141"/>
      <c r="ELT67" s="141"/>
      <c r="ELU67" s="141"/>
      <c r="ELV67" s="141"/>
      <c r="ELW67" s="141"/>
      <c r="ELX67" s="141"/>
      <c r="ELY67" s="141"/>
      <c r="ELZ67" s="141"/>
      <c r="EMA67" s="141"/>
      <c r="EMB67" s="141"/>
      <c r="EMC67" s="141"/>
      <c r="EMD67" s="141"/>
      <c r="EME67" s="141"/>
      <c r="EMF67" s="141"/>
      <c r="EMG67" s="141"/>
      <c r="EMH67" s="141"/>
      <c r="EMI67" s="141"/>
      <c r="EMJ67" s="141"/>
      <c r="EMK67" s="141"/>
      <c r="EML67" s="141"/>
      <c r="EMM67" s="141"/>
      <c r="EMN67" s="141"/>
      <c r="EMO67" s="141"/>
      <c r="EMP67" s="141"/>
      <c r="EMQ67" s="141"/>
      <c r="EMR67" s="141"/>
      <c r="EMS67" s="141"/>
      <c r="EMT67" s="141"/>
      <c r="EMU67" s="141"/>
      <c r="EMV67" s="141"/>
      <c r="EMW67" s="141"/>
      <c r="EMX67" s="141"/>
      <c r="EMY67" s="141"/>
      <c r="EMZ67" s="141"/>
      <c r="ENA67" s="141"/>
      <c r="ENB67" s="141"/>
      <c r="ENC67" s="141"/>
      <c r="END67" s="141"/>
      <c r="ENE67" s="141"/>
      <c r="ENF67" s="141"/>
      <c r="ENG67" s="141"/>
      <c r="ENH67" s="141"/>
      <c r="ENI67" s="141"/>
      <c r="ENJ67" s="141"/>
      <c r="ENK67" s="141"/>
      <c r="ENL67" s="141"/>
      <c r="ENM67" s="141"/>
      <c r="ENN67" s="141"/>
      <c r="ENO67" s="141"/>
      <c r="ENP67" s="141"/>
      <c r="ENQ67" s="141"/>
      <c r="ENR67" s="141"/>
      <c r="ENS67" s="141"/>
      <c r="ENT67" s="141"/>
      <c r="ENU67" s="141"/>
      <c r="ENV67" s="141"/>
      <c r="ENW67" s="141"/>
      <c r="ENX67" s="141"/>
      <c r="ENY67" s="141"/>
      <c r="ENZ67" s="141"/>
      <c r="EOA67" s="141"/>
      <c r="EOB67" s="141"/>
      <c r="EOC67" s="141"/>
      <c r="EOD67" s="141"/>
      <c r="EOE67" s="141"/>
      <c r="EOF67" s="141"/>
      <c r="EOG67" s="141"/>
      <c r="EOH67" s="141"/>
      <c r="EOI67" s="141"/>
      <c r="EOJ67" s="141"/>
      <c r="EOK67" s="141"/>
      <c r="EOL67" s="141"/>
      <c r="EOM67" s="141"/>
      <c r="EON67" s="141"/>
      <c r="EOO67" s="141"/>
      <c r="EOP67" s="141"/>
      <c r="EOQ67" s="141"/>
      <c r="EOR67" s="141"/>
      <c r="EOS67" s="141"/>
      <c r="EOT67" s="141"/>
      <c r="EOU67" s="141"/>
      <c r="EOV67" s="141"/>
      <c r="EOW67" s="141"/>
      <c r="EOX67" s="141"/>
      <c r="EOY67" s="141"/>
      <c r="EOZ67" s="141"/>
      <c r="EPA67" s="141"/>
      <c r="EPB67" s="141"/>
      <c r="EPC67" s="141"/>
      <c r="EPD67" s="141"/>
      <c r="EPE67" s="141"/>
      <c r="EPF67" s="141"/>
      <c r="EPG67" s="141"/>
      <c r="EPH67" s="141"/>
      <c r="EPI67" s="141"/>
      <c r="EPJ67" s="141"/>
      <c r="EPK67" s="141"/>
      <c r="EPL67" s="141"/>
      <c r="EPM67" s="141"/>
      <c r="EPN67" s="141"/>
      <c r="EPO67" s="141"/>
      <c r="EPP67" s="141"/>
      <c r="EPQ67" s="141"/>
      <c r="EPR67" s="141"/>
      <c r="EPS67" s="141"/>
      <c r="EPT67" s="141"/>
      <c r="EPU67" s="141"/>
      <c r="EPV67" s="141"/>
      <c r="EPW67" s="141"/>
      <c r="EPX67" s="141"/>
      <c r="EPY67" s="141"/>
      <c r="EPZ67" s="141"/>
      <c r="EQA67" s="141"/>
      <c r="EQB67" s="141"/>
      <c r="EQC67" s="141"/>
      <c r="EQD67" s="141"/>
      <c r="EQE67" s="141"/>
      <c r="EQF67" s="141"/>
      <c r="EQG67" s="141"/>
      <c r="EQH67" s="141"/>
      <c r="EQI67" s="141"/>
      <c r="EQJ67" s="141"/>
      <c r="EQK67" s="141"/>
      <c r="EQL67" s="141"/>
      <c r="EQM67" s="141"/>
      <c r="EQN67" s="141"/>
      <c r="EQO67" s="141"/>
      <c r="EQP67" s="141"/>
      <c r="EQQ67" s="141"/>
      <c r="EQR67" s="141"/>
      <c r="EQS67" s="141"/>
      <c r="EQT67" s="141"/>
      <c r="EQU67" s="141"/>
      <c r="EQV67" s="141"/>
      <c r="EQW67" s="141"/>
      <c r="EQX67" s="141"/>
      <c r="EQY67" s="141"/>
      <c r="EQZ67" s="141"/>
      <c r="ERA67" s="141"/>
      <c r="ERB67" s="141"/>
      <c r="ERC67" s="141"/>
      <c r="ERD67" s="141"/>
      <c r="ERE67" s="141"/>
      <c r="ERF67" s="141"/>
      <c r="ERG67" s="141"/>
      <c r="ERH67" s="141"/>
      <c r="ERI67" s="141"/>
      <c r="ERJ67" s="141"/>
      <c r="ERK67" s="141"/>
      <c r="ERL67" s="141"/>
      <c r="ERM67" s="141"/>
      <c r="ERN67" s="141"/>
      <c r="ERO67" s="141"/>
      <c r="ERP67" s="141"/>
      <c r="ERQ67" s="141"/>
      <c r="ERR67" s="141"/>
      <c r="ERS67" s="141"/>
      <c r="ERT67" s="141"/>
      <c r="ERU67" s="141"/>
      <c r="ERV67" s="141"/>
      <c r="ERW67" s="141"/>
      <c r="ERX67" s="141"/>
      <c r="ERY67" s="141"/>
      <c r="ERZ67" s="141"/>
      <c r="ESA67" s="141"/>
      <c r="ESB67" s="141"/>
      <c r="ESC67" s="141"/>
      <c r="ESD67" s="141"/>
      <c r="ESE67" s="141"/>
      <c r="ESF67" s="141"/>
      <c r="ESG67" s="141"/>
      <c r="ESH67" s="141"/>
      <c r="ESI67" s="141"/>
      <c r="ESJ67" s="141"/>
      <c r="ESK67" s="141"/>
      <c r="ESL67" s="141"/>
      <c r="ESM67" s="141"/>
      <c r="ESN67" s="141"/>
      <c r="ESO67" s="141"/>
      <c r="ESP67" s="141"/>
      <c r="ESQ67" s="141"/>
      <c r="ESR67" s="141"/>
      <c r="ESS67" s="141"/>
      <c r="EST67" s="141"/>
      <c r="ESU67" s="141"/>
      <c r="ESV67" s="141"/>
      <c r="ESW67" s="141"/>
      <c r="ESX67" s="141"/>
      <c r="ESY67" s="141"/>
      <c r="ESZ67" s="141"/>
      <c r="ETA67" s="141"/>
      <c r="ETB67" s="141"/>
      <c r="ETC67" s="141"/>
      <c r="ETD67" s="141"/>
      <c r="ETE67" s="141"/>
      <c r="ETF67" s="141"/>
      <c r="ETG67" s="141"/>
      <c r="ETH67" s="141"/>
      <c r="ETI67" s="141"/>
      <c r="ETJ67" s="141"/>
      <c r="ETK67" s="141"/>
      <c r="ETL67" s="141"/>
      <c r="ETM67" s="141"/>
      <c r="ETN67" s="141"/>
      <c r="ETO67" s="141"/>
      <c r="ETP67" s="141"/>
      <c r="ETQ67" s="141"/>
      <c r="ETR67" s="141"/>
      <c r="ETS67" s="141"/>
      <c r="ETT67" s="141"/>
      <c r="ETU67" s="141"/>
      <c r="ETV67" s="141"/>
      <c r="ETW67" s="141"/>
      <c r="ETX67" s="141"/>
      <c r="ETY67" s="141"/>
      <c r="ETZ67" s="141"/>
      <c r="EUA67" s="141"/>
      <c r="EUB67" s="141"/>
      <c r="EUC67" s="141"/>
      <c r="EUD67" s="141"/>
      <c r="EUE67" s="141"/>
      <c r="EUF67" s="141"/>
      <c r="EUG67" s="141"/>
      <c r="EUH67" s="141"/>
      <c r="EUI67" s="141"/>
      <c r="EUJ67" s="141"/>
      <c r="EUK67" s="141"/>
      <c r="EUL67" s="141"/>
      <c r="EUM67" s="141"/>
      <c r="EUN67" s="141"/>
      <c r="EUO67" s="141"/>
      <c r="EUP67" s="141"/>
      <c r="EUQ67" s="141"/>
      <c r="EUR67" s="141"/>
      <c r="EUS67" s="141"/>
      <c r="EUT67" s="141"/>
      <c r="EUU67" s="141"/>
      <c r="EUV67" s="141"/>
      <c r="EUW67" s="141"/>
      <c r="EUX67" s="141"/>
      <c r="EUY67" s="141"/>
      <c r="EUZ67" s="141"/>
      <c r="EVA67" s="141"/>
      <c r="EVB67" s="141"/>
      <c r="EVC67" s="141"/>
      <c r="EVD67" s="141"/>
      <c r="EVE67" s="141"/>
      <c r="EVF67" s="141"/>
      <c r="EVG67" s="141"/>
      <c r="EVH67" s="141"/>
      <c r="EVI67" s="141"/>
      <c r="EVJ67" s="141"/>
      <c r="EVK67" s="141"/>
      <c r="EVL67" s="141"/>
      <c r="EVM67" s="141"/>
      <c r="EVN67" s="141"/>
      <c r="EVO67" s="141"/>
      <c r="EVP67" s="141"/>
      <c r="EVQ67" s="141"/>
      <c r="EVR67" s="141"/>
      <c r="EVS67" s="141"/>
      <c r="EVT67" s="141"/>
      <c r="EVU67" s="141"/>
      <c r="EVV67" s="141"/>
      <c r="EVW67" s="141"/>
      <c r="EVX67" s="141"/>
      <c r="EVY67" s="141"/>
      <c r="EVZ67" s="141"/>
      <c r="EWA67" s="141"/>
      <c r="EWB67" s="141"/>
      <c r="EWC67" s="141"/>
      <c r="EWD67" s="141"/>
      <c r="EWE67" s="141"/>
      <c r="EWF67" s="141"/>
      <c r="EWG67" s="141"/>
      <c r="EWH67" s="141"/>
      <c r="EWI67" s="141"/>
      <c r="EWJ67" s="141"/>
      <c r="EWK67" s="141"/>
      <c r="EWL67" s="141"/>
      <c r="EWM67" s="141"/>
      <c r="EWN67" s="141"/>
      <c r="EWO67" s="141"/>
      <c r="EWP67" s="141"/>
      <c r="EWQ67" s="141"/>
      <c r="EWR67" s="141"/>
      <c r="EWS67" s="141"/>
      <c r="EWT67" s="141"/>
      <c r="EWU67" s="141"/>
      <c r="EWV67" s="141"/>
      <c r="EWW67" s="141"/>
      <c r="EWX67" s="141"/>
      <c r="EWY67" s="141"/>
      <c r="EWZ67" s="141"/>
      <c r="EXA67" s="141"/>
      <c r="EXB67" s="141"/>
      <c r="EXC67" s="141"/>
      <c r="EXD67" s="141"/>
      <c r="EXE67" s="141"/>
      <c r="EXF67" s="141"/>
      <c r="EXG67" s="141"/>
      <c r="EXH67" s="141"/>
      <c r="EXI67" s="141"/>
      <c r="EXJ67" s="141"/>
      <c r="EXK67" s="141"/>
      <c r="EXL67" s="141"/>
      <c r="EXM67" s="141"/>
      <c r="EXN67" s="141"/>
      <c r="EXO67" s="141"/>
      <c r="EXP67" s="141"/>
      <c r="EXQ67" s="141"/>
      <c r="EXR67" s="141"/>
      <c r="EXS67" s="141"/>
      <c r="EXT67" s="141"/>
      <c r="EXU67" s="141"/>
      <c r="EXV67" s="141"/>
      <c r="EXW67" s="141"/>
      <c r="EXX67" s="141"/>
      <c r="EXY67" s="141"/>
      <c r="EXZ67" s="141"/>
      <c r="EYA67" s="141"/>
      <c r="EYB67" s="141"/>
      <c r="EYC67" s="141"/>
      <c r="EYD67" s="141"/>
      <c r="EYE67" s="141"/>
      <c r="EYF67" s="141"/>
      <c r="EYG67" s="141"/>
      <c r="EYH67" s="141"/>
      <c r="EYI67" s="141"/>
      <c r="EYJ67" s="141"/>
      <c r="EYK67" s="141"/>
      <c r="EYL67" s="141"/>
      <c r="EYM67" s="141"/>
      <c r="EYN67" s="141"/>
      <c r="EYO67" s="141"/>
      <c r="EYP67" s="141"/>
      <c r="EYQ67" s="141"/>
      <c r="EYR67" s="141"/>
      <c r="EYS67" s="141"/>
      <c r="EYT67" s="141"/>
      <c r="EYU67" s="141"/>
      <c r="EYV67" s="141"/>
      <c r="EYW67" s="141"/>
      <c r="EYX67" s="141"/>
      <c r="EYY67" s="141"/>
      <c r="EYZ67" s="141"/>
      <c r="EZA67" s="141"/>
      <c r="EZB67" s="141"/>
      <c r="EZC67" s="141"/>
      <c r="EZD67" s="141"/>
      <c r="EZE67" s="141"/>
      <c r="EZF67" s="141"/>
      <c r="EZG67" s="141"/>
      <c r="EZH67" s="141"/>
      <c r="EZI67" s="141"/>
      <c r="EZJ67" s="141"/>
      <c r="EZK67" s="141"/>
      <c r="EZL67" s="141"/>
      <c r="EZM67" s="141"/>
      <c r="EZN67" s="141"/>
      <c r="EZO67" s="141"/>
      <c r="EZP67" s="141"/>
      <c r="EZQ67" s="141"/>
      <c r="EZR67" s="141"/>
      <c r="EZS67" s="141"/>
      <c r="EZT67" s="141"/>
      <c r="EZU67" s="141"/>
      <c r="EZV67" s="141"/>
      <c r="EZW67" s="141"/>
      <c r="EZX67" s="141"/>
      <c r="EZY67" s="141"/>
      <c r="EZZ67" s="141"/>
      <c r="FAA67" s="141"/>
      <c r="FAB67" s="141"/>
      <c r="FAC67" s="141"/>
      <c r="FAD67" s="141"/>
      <c r="FAE67" s="141"/>
      <c r="FAF67" s="141"/>
      <c r="FAG67" s="141"/>
      <c r="FAH67" s="141"/>
      <c r="FAI67" s="141"/>
      <c r="FAJ67" s="141"/>
      <c r="FAK67" s="141"/>
      <c r="FAL67" s="141"/>
      <c r="FAM67" s="141"/>
      <c r="FAN67" s="141"/>
      <c r="FAO67" s="141"/>
      <c r="FAP67" s="141"/>
      <c r="FAQ67" s="141"/>
      <c r="FAR67" s="141"/>
      <c r="FAS67" s="141"/>
      <c r="FAT67" s="141"/>
      <c r="FAU67" s="141"/>
      <c r="FAV67" s="141"/>
      <c r="FAW67" s="141"/>
      <c r="FAX67" s="141"/>
      <c r="FAY67" s="141"/>
      <c r="FAZ67" s="141"/>
      <c r="FBA67" s="141"/>
      <c r="FBB67" s="141"/>
      <c r="FBC67" s="141"/>
      <c r="FBD67" s="141"/>
      <c r="FBE67" s="141"/>
      <c r="FBF67" s="141"/>
      <c r="FBG67" s="141"/>
      <c r="FBH67" s="141"/>
      <c r="FBI67" s="141"/>
      <c r="FBJ67" s="141"/>
      <c r="FBK67" s="141"/>
      <c r="FBL67" s="141"/>
      <c r="FBM67" s="141"/>
      <c r="FBN67" s="141"/>
      <c r="FBO67" s="141"/>
      <c r="FBP67" s="141"/>
      <c r="FBQ67" s="141"/>
      <c r="FBR67" s="141"/>
      <c r="FBS67" s="141"/>
      <c r="FBT67" s="141"/>
      <c r="FBU67" s="141"/>
      <c r="FBV67" s="141"/>
      <c r="FBW67" s="141"/>
      <c r="FBX67" s="141"/>
      <c r="FBY67" s="141"/>
      <c r="FBZ67" s="141"/>
      <c r="FCA67" s="141"/>
      <c r="FCB67" s="141"/>
      <c r="FCC67" s="141"/>
      <c r="FCD67" s="141"/>
      <c r="FCE67" s="141"/>
      <c r="FCF67" s="141"/>
      <c r="FCG67" s="141"/>
      <c r="FCH67" s="141"/>
      <c r="FCI67" s="141"/>
      <c r="FCJ67" s="141"/>
      <c r="FCK67" s="141"/>
      <c r="FCL67" s="141"/>
      <c r="FCM67" s="141"/>
      <c r="FCN67" s="141"/>
      <c r="FCO67" s="141"/>
      <c r="FCP67" s="141"/>
      <c r="FCQ67" s="141"/>
      <c r="FCR67" s="141"/>
      <c r="FCS67" s="141"/>
      <c r="FCT67" s="141"/>
      <c r="FCU67" s="141"/>
      <c r="FCV67" s="141"/>
      <c r="FCW67" s="141"/>
      <c r="FCX67" s="141"/>
      <c r="FCY67" s="141"/>
      <c r="FCZ67" s="141"/>
      <c r="FDA67" s="141"/>
      <c r="FDB67" s="141"/>
      <c r="FDC67" s="141"/>
      <c r="FDD67" s="141"/>
      <c r="FDE67" s="141"/>
      <c r="FDF67" s="141"/>
      <c r="FDG67" s="141"/>
      <c r="FDH67" s="141"/>
      <c r="FDI67" s="141"/>
      <c r="FDJ67" s="141"/>
      <c r="FDK67" s="141"/>
      <c r="FDL67" s="141"/>
      <c r="FDM67" s="141"/>
      <c r="FDN67" s="141"/>
      <c r="FDO67" s="141"/>
      <c r="FDP67" s="141"/>
      <c r="FDQ67" s="141"/>
      <c r="FDR67" s="141"/>
      <c r="FDS67" s="141"/>
      <c r="FDT67" s="141"/>
      <c r="FDU67" s="141"/>
      <c r="FDV67" s="141"/>
      <c r="FDW67" s="141"/>
      <c r="FDX67" s="141"/>
      <c r="FDY67" s="141"/>
      <c r="FDZ67" s="141"/>
      <c r="FEA67" s="141"/>
      <c r="FEB67" s="141"/>
      <c r="FEC67" s="141"/>
      <c r="FED67" s="141"/>
      <c r="FEE67" s="141"/>
      <c r="FEF67" s="141"/>
      <c r="FEG67" s="141"/>
      <c r="FEH67" s="141"/>
      <c r="FEI67" s="141"/>
      <c r="FEJ67" s="141"/>
      <c r="FEK67" s="141"/>
      <c r="FEL67" s="141"/>
      <c r="FEM67" s="141"/>
      <c r="FEN67" s="141"/>
      <c r="FEO67" s="141"/>
      <c r="FEP67" s="141"/>
      <c r="FEQ67" s="141"/>
      <c r="FER67" s="141"/>
      <c r="FES67" s="141"/>
      <c r="FET67" s="141"/>
      <c r="FEU67" s="141"/>
      <c r="FEV67" s="141"/>
      <c r="FEW67" s="141"/>
      <c r="FEX67" s="141"/>
      <c r="FEY67" s="141"/>
      <c r="FEZ67" s="141"/>
      <c r="FFA67" s="141"/>
      <c r="FFB67" s="141"/>
      <c r="FFC67" s="141"/>
      <c r="FFD67" s="141"/>
      <c r="FFE67" s="141"/>
      <c r="FFF67" s="141"/>
      <c r="FFG67" s="141"/>
      <c r="FFH67" s="141"/>
      <c r="FFI67" s="141"/>
      <c r="FFJ67" s="141"/>
      <c r="FFK67" s="141"/>
      <c r="FFL67" s="141"/>
      <c r="FFM67" s="141"/>
      <c r="FFN67" s="141"/>
      <c r="FFO67" s="141"/>
      <c r="FFP67" s="141"/>
      <c r="FFQ67" s="141"/>
      <c r="FFR67" s="141"/>
      <c r="FFS67" s="141"/>
      <c r="FFT67" s="141"/>
      <c r="FFU67" s="141"/>
      <c r="FFV67" s="141"/>
      <c r="FFW67" s="141"/>
      <c r="FFX67" s="141"/>
      <c r="FFY67" s="141"/>
      <c r="FFZ67" s="141"/>
      <c r="FGA67" s="141"/>
      <c r="FGB67" s="141"/>
      <c r="FGC67" s="141"/>
      <c r="FGD67" s="141"/>
      <c r="FGE67" s="141"/>
      <c r="FGF67" s="141"/>
      <c r="FGG67" s="141"/>
      <c r="FGH67" s="141"/>
      <c r="FGI67" s="141"/>
      <c r="FGJ67" s="141"/>
      <c r="FGK67" s="141"/>
      <c r="FGL67" s="141"/>
      <c r="FGM67" s="141"/>
      <c r="FGN67" s="141"/>
      <c r="FGO67" s="141"/>
      <c r="FGP67" s="141"/>
      <c r="FGQ67" s="141"/>
      <c r="FGR67" s="141"/>
      <c r="FGS67" s="141"/>
      <c r="FGT67" s="141"/>
      <c r="FGU67" s="141"/>
      <c r="FGV67" s="141"/>
      <c r="FGW67" s="141"/>
      <c r="FGX67" s="141"/>
      <c r="FGY67" s="141"/>
      <c r="FGZ67" s="141"/>
      <c r="FHA67" s="141"/>
      <c r="FHB67" s="141"/>
      <c r="FHC67" s="141"/>
      <c r="FHD67" s="141"/>
      <c r="FHE67" s="141"/>
      <c r="FHF67" s="141"/>
      <c r="FHG67" s="141"/>
      <c r="FHH67" s="141"/>
      <c r="FHI67" s="141"/>
      <c r="FHJ67" s="141"/>
      <c r="FHK67" s="141"/>
      <c r="FHL67" s="141"/>
      <c r="FHM67" s="141"/>
      <c r="FHN67" s="141"/>
      <c r="FHO67" s="141"/>
      <c r="FHP67" s="141"/>
      <c r="FHQ67" s="141"/>
      <c r="FHR67" s="141"/>
      <c r="FHS67" s="141"/>
      <c r="FHT67" s="141"/>
      <c r="FHU67" s="141"/>
      <c r="FHV67" s="141"/>
      <c r="FHW67" s="141"/>
      <c r="FHX67" s="141"/>
      <c r="FHY67" s="141"/>
      <c r="FHZ67" s="141"/>
      <c r="FIA67" s="141"/>
      <c r="FIB67" s="141"/>
      <c r="FIC67" s="141"/>
      <c r="FID67" s="141"/>
      <c r="FIE67" s="141"/>
      <c r="FIF67" s="141"/>
      <c r="FIG67" s="141"/>
      <c r="FIH67" s="141"/>
      <c r="FII67" s="141"/>
      <c r="FIJ67" s="141"/>
      <c r="FIK67" s="141"/>
      <c r="FIL67" s="141"/>
      <c r="FIM67" s="141"/>
      <c r="FIN67" s="141"/>
      <c r="FIO67" s="141"/>
      <c r="FIP67" s="141"/>
      <c r="FIQ67" s="141"/>
      <c r="FIR67" s="141"/>
      <c r="FIS67" s="141"/>
      <c r="FIT67" s="141"/>
      <c r="FIU67" s="141"/>
      <c r="FIV67" s="141"/>
      <c r="FIW67" s="141"/>
      <c r="FIX67" s="141"/>
      <c r="FIY67" s="141"/>
      <c r="FIZ67" s="141"/>
      <c r="FJA67" s="141"/>
      <c r="FJB67" s="141"/>
      <c r="FJC67" s="141"/>
      <c r="FJD67" s="141"/>
      <c r="FJE67" s="141"/>
      <c r="FJF67" s="141"/>
      <c r="FJG67" s="141"/>
      <c r="FJH67" s="141"/>
      <c r="FJI67" s="141"/>
      <c r="FJJ67" s="141"/>
      <c r="FJK67" s="141"/>
      <c r="FJL67" s="141"/>
      <c r="FJM67" s="141"/>
      <c r="FJN67" s="141"/>
      <c r="FJO67" s="141"/>
      <c r="FJP67" s="141"/>
      <c r="FJQ67" s="141"/>
      <c r="FJR67" s="141"/>
      <c r="FJS67" s="141"/>
      <c r="FJT67" s="141"/>
      <c r="FJU67" s="141"/>
      <c r="FJV67" s="141"/>
      <c r="FJW67" s="141"/>
      <c r="FJX67" s="141"/>
      <c r="FJY67" s="141"/>
      <c r="FJZ67" s="141"/>
      <c r="FKA67" s="141"/>
      <c r="FKB67" s="141"/>
      <c r="FKC67" s="141"/>
      <c r="FKD67" s="141"/>
      <c r="FKE67" s="141"/>
      <c r="FKF67" s="141"/>
      <c r="FKG67" s="141"/>
      <c r="FKH67" s="141"/>
      <c r="FKI67" s="141"/>
      <c r="FKJ67" s="141"/>
      <c r="FKK67" s="141"/>
      <c r="FKL67" s="141"/>
      <c r="FKM67" s="141"/>
      <c r="FKN67" s="141"/>
      <c r="FKO67" s="141"/>
      <c r="FKP67" s="141"/>
      <c r="FKQ67" s="141"/>
      <c r="FKR67" s="141"/>
      <c r="FKS67" s="141"/>
      <c r="FKT67" s="141"/>
      <c r="FKU67" s="141"/>
      <c r="FKV67" s="141"/>
      <c r="FKW67" s="141"/>
      <c r="FKX67" s="141"/>
      <c r="FKY67" s="141"/>
      <c r="FKZ67" s="141"/>
      <c r="FLA67" s="141"/>
      <c r="FLB67" s="141"/>
      <c r="FLC67" s="141"/>
      <c r="FLD67" s="141"/>
      <c r="FLE67" s="141"/>
      <c r="FLF67" s="141"/>
      <c r="FLG67" s="141"/>
      <c r="FLH67" s="141"/>
      <c r="FLI67" s="141"/>
      <c r="FLJ67" s="141"/>
      <c r="FLK67" s="141"/>
      <c r="FLL67" s="141"/>
      <c r="FLM67" s="141"/>
      <c r="FLN67" s="141"/>
      <c r="FLO67" s="141"/>
      <c r="FLP67" s="141"/>
      <c r="FLQ67" s="141"/>
      <c r="FLR67" s="141"/>
      <c r="FLS67" s="141"/>
      <c r="FLT67" s="141"/>
      <c r="FLU67" s="141"/>
      <c r="FLV67" s="141"/>
      <c r="FLW67" s="141"/>
      <c r="FLX67" s="141"/>
      <c r="FLY67" s="141"/>
      <c r="FLZ67" s="141"/>
      <c r="FMA67" s="141"/>
      <c r="FMB67" s="141"/>
      <c r="FMC67" s="141"/>
      <c r="FMD67" s="141"/>
      <c r="FME67" s="141"/>
      <c r="FMF67" s="141"/>
      <c r="FMG67" s="141"/>
      <c r="FMH67" s="141"/>
      <c r="FMI67" s="141"/>
      <c r="FMJ67" s="141"/>
      <c r="FMK67" s="141"/>
      <c r="FML67" s="141"/>
      <c r="FMM67" s="141"/>
      <c r="FMN67" s="141"/>
      <c r="FMO67" s="141"/>
      <c r="FMP67" s="141"/>
      <c r="FMQ67" s="141"/>
      <c r="FMR67" s="141"/>
      <c r="FMS67" s="141"/>
      <c r="FMT67" s="141"/>
      <c r="FMU67" s="141"/>
      <c r="FMV67" s="141"/>
      <c r="FMW67" s="141"/>
      <c r="FMX67" s="141"/>
      <c r="FMY67" s="141"/>
      <c r="FMZ67" s="141"/>
      <c r="FNA67" s="141"/>
      <c r="FNB67" s="141"/>
      <c r="FNC67" s="141"/>
      <c r="FND67" s="141"/>
      <c r="FNE67" s="141"/>
      <c r="FNF67" s="141"/>
      <c r="FNG67" s="141"/>
      <c r="FNH67" s="141"/>
      <c r="FNI67" s="141"/>
      <c r="FNJ67" s="141"/>
      <c r="FNK67" s="141"/>
      <c r="FNL67" s="141"/>
      <c r="FNM67" s="141"/>
      <c r="FNN67" s="141"/>
      <c r="FNO67" s="141"/>
      <c r="FNP67" s="141"/>
      <c r="FNQ67" s="141"/>
      <c r="FNR67" s="141"/>
      <c r="FNS67" s="141"/>
      <c r="FNT67" s="141"/>
      <c r="FNU67" s="141"/>
      <c r="FNV67" s="141"/>
      <c r="FNW67" s="141"/>
      <c r="FNX67" s="141"/>
      <c r="FNY67" s="141"/>
      <c r="FNZ67" s="141"/>
      <c r="FOA67" s="141"/>
      <c r="FOB67" s="141"/>
      <c r="FOC67" s="141"/>
      <c r="FOD67" s="141"/>
      <c r="FOE67" s="141"/>
      <c r="FOF67" s="141"/>
      <c r="FOG67" s="141"/>
      <c r="FOH67" s="141"/>
      <c r="FOI67" s="141"/>
      <c r="FOJ67" s="141"/>
      <c r="FOK67" s="141"/>
      <c r="FOL67" s="141"/>
      <c r="FOM67" s="141"/>
      <c r="FON67" s="141"/>
      <c r="FOO67" s="141"/>
      <c r="FOP67" s="141"/>
      <c r="FOQ67" s="141"/>
      <c r="FOR67" s="141"/>
      <c r="FOS67" s="141"/>
      <c r="FOT67" s="141"/>
      <c r="FOU67" s="141"/>
      <c r="FOV67" s="141"/>
      <c r="FOW67" s="141"/>
      <c r="FOX67" s="141"/>
      <c r="FOY67" s="141"/>
      <c r="FOZ67" s="141"/>
      <c r="FPA67" s="141"/>
      <c r="FPB67" s="141"/>
      <c r="FPC67" s="141"/>
      <c r="FPD67" s="141"/>
      <c r="FPE67" s="141"/>
      <c r="FPF67" s="141"/>
      <c r="FPG67" s="141"/>
      <c r="FPH67" s="141"/>
      <c r="FPI67" s="141"/>
      <c r="FPJ67" s="141"/>
      <c r="FPK67" s="141"/>
      <c r="FPL67" s="141"/>
      <c r="FPM67" s="141"/>
      <c r="FPN67" s="141"/>
      <c r="FPO67" s="141"/>
      <c r="FPP67" s="141"/>
      <c r="FPQ67" s="141"/>
      <c r="FPR67" s="141"/>
      <c r="FPS67" s="141"/>
      <c r="FPT67" s="141"/>
      <c r="FPU67" s="141"/>
      <c r="FPV67" s="141"/>
      <c r="FPW67" s="141"/>
      <c r="FPX67" s="141"/>
      <c r="FPY67" s="141"/>
      <c r="FPZ67" s="141"/>
      <c r="FQA67" s="141"/>
      <c r="FQB67" s="141"/>
      <c r="FQC67" s="141"/>
      <c r="FQD67" s="141"/>
      <c r="FQE67" s="141"/>
      <c r="FQF67" s="141"/>
      <c r="FQG67" s="141"/>
      <c r="FQH67" s="141"/>
      <c r="FQI67" s="141"/>
      <c r="FQJ67" s="141"/>
      <c r="FQK67" s="141"/>
      <c r="FQL67" s="141"/>
      <c r="FQM67" s="141"/>
      <c r="FQN67" s="141"/>
      <c r="FQO67" s="141"/>
      <c r="FQP67" s="141"/>
      <c r="FQQ67" s="141"/>
      <c r="FQR67" s="141"/>
      <c r="FQS67" s="141"/>
      <c r="FQT67" s="141"/>
      <c r="FQU67" s="141"/>
      <c r="FQV67" s="141"/>
      <c r="FQW67" s="141"/>
      <c r="FQX67" s="141"/>
      <c r="FQY67" s="141"/>
      <c r="FQZ67" s="141"/>
      <c r="FRA67" s="141"/>
      <c r="FRB67" s="141"/>
      <c r="FRC67" s="141"/>
      <c r="FRD67" s="141"/>
      <c r="FRE67" s="141"/>
      <c r="FRF67" s="141"/>
      <c r="FRG67" s="141"/>
      <c r="FRH67" s="141"/>
      <c r="FRI67" s="141"/>
      <c r="FRJ67" s="141"/>
      <c r="FRK67" s="141"/>
      <c r="FRL67" s="141"/>
      <c r="FRM67" s="141"/>
      <c r="FRN67" s="141"/>
      <c r="FRO67" s="141"/>
      <c r="FRP67" s="141"/>
      <c r="FRQ67" s="141"/>
      <c r="FRR67" s="141"/>
      <c r="FRS67" s="141"/>
      <c r="FRT67" s="141"/>
      <c r="FRU67" s="141"/>
      <c r="FRV67" s="141"/>
      <c r="FRW67" s="141"/>
      <c r="FRX67" s="141"/>
      <c r="FRY67" s="141"/>
      <c r="FRZ67" s="141"/>
      <c r="FSA67" s="141"/>
      <c r="FSB67" s="141"/>
      <c r="FSC67" s="141"/>
      <c r="FSD67" s="141"/>
      <c r="FSE67" s="141"/>
      <c r="FSF67" s="141"/>
      <c r="FSG67" s="141"/>
      <c r="FSH67" s="141"/>
      <c r="FSI67" s="141"/>
      <c r="FSJ67" s="141"/>
      <c r="FSK67" s="141"/>
      <c r="FSL67" s="141"/>
      <c r="FSM67" s="141"/>
      <c r="FSN67" s="141"/>
      <c r="FSO67" s="141"/>
      <c r="FSP67" s="141"/>
      <c r="FSQ67" s="141"/>
      <c r="FSR67" s="141"/>
      <c r="FSS67" s="141"/>
      <c r="FST67" s="141"/>
      <c r="FSU67" s="141"/>
      <c r="FSV67" s="141"/>
      <c r="FSW67" s="141"/>
      <c r="FSX67" s="141"/>
      <c r="FSY67" s="141"/>
      <c r="FSZ67" s="141"/>
      <c r="FTA67" s="141"/>
      <c r="FTB67" s="141"/>
      <c r="FTC67" s="141"/>
      <c r="FTD67" s="141"/>
      <c r="FTE67" s="141"/>
      <c r="FTF67" s="141"/>
      <c r="FTG67" s="141"/>
      <c r="FTH67" s="141"/>
      <c r="FTI67" s="141"/>
      <c r="FTJ67" s="141"/>
      <c r="FTK67" s="141"/>
      <c r="FTL67" s="141"/>
      <c r="FTM67" s="141"/>
      <c r="FTN67" s="141"/>
      <c r="FTO67" s="141"/>
      <c r="FTP67" s="141"/>
      <c r="FTQ67" s="141"/>
      <c r="FTR67" s="141"/>
      <c r="FTS67" s="141"/>
      <c r="FTT67" s="141"/>
      <c r="FTU67" s="141"/>
      <c r="FTV67" s="141"/>
      <c r="FTW67" s="141"/>
      <c r="FTX67" s="141"/>
      <c r="FTY67" s="141"/>
      <c r="FTZ67" s="141"/>
      <c r="FUA67" s="141"/>
      <c r="FUB67" s="141"/>
      <c r="FUC67" s="141"/>
      <c r="FUD67" s="141"/>
      <c r="FUE67" s="141"/>
      <c r="FUF67" s="141"/>
      <c r="FUG67" s="141"/>
      <c r="FUH67" s="141"/>
      <c r="FUI67" s="141"/>
      <c r="FUJ67" s="141"/>
      <c r="FUK67" s="141"/>
      <c r="FUL67" s="141"/>
      <c r="FUM67" s="141"/>
      <c r="FUN67" s="141"/>
      <c r="FUO67" s="141"/>
      <c r="FUP67" s="141"/>
      <c r="FUQ67" s="141"/>
      <c r="FUR67" s="141"/>
      <c r="FUS67" s="141"/>
      <c r="FUT67" s="141"/>
      <c r="FUU67" s="141"/>
      <c r="FUV67" s="141"/>
      <c r="FUW67" s="141"/>
      <c r="FUX67" s="141"/>
      <c r="FUY67" s="141"/>
      <c r="FUZ67" s="141"/>
      <c r="FVA67" s="141"/>
      <c r="FVB67" s="141"/>
      <c r="FVC67" s="141"/>
      <c r="FVD67" s="141"/>
      <c r="FVE67" s="141"/>
      <c r="FVF67" s="141"/>
      <c r="FVG67" s="141"/>
      <c r="FVH67" s="141"/>
      <c r="FVI67" s="141"/>
      <c r="FVJ67" s="141"/>
      <c r="FVK67" s="141"/>
      <c r="FVL67" s="141"/>
      <c r="FVM67" s="141"/>
      <c r="FVN67" s="141"/>
      <c r="FVO67" s="141"/>
      <c r="FVP67" s="141"/>
      <c r="FVQ67" s="141"/>
      <c r="FVR67" s="141"/>
      <c r="FVS67" s="141"/>
      <c r="FVT67" s="141"/>
      <c r="FVU67" s="141"/>
      <c r="FVV67" s="141"/>
      <c r="FVW67" s="141"/>
      <c r="FVX67" s="141"/>
      <c r="FVY67" s="141"/>
      <c r="FVZ67" s="141"/>
      <c r="FWA67" s="141"/>
      <c r="FWB67" s="141"/>
      <c r="FWC67" s="141"/>
      <c r="FWD67" s="141"/>
      <c r="FWE67" s="141"/>
      <c r="FWF67" s="141"/>
      <c r="FWG67" s="141"/>
      <c r="FWH67" s="141"/>
      <c r="FWI67" s="141"/>
      <c r="FWJ67" s="141"/>
      <c r="FWK67" s="141"/>
      <c r="FWL67" s="141"/>
      <c r="FWM67" s="141"/>
      <c r="FWN67" s="141"/>
      <c r="FWO67" s="141"/>
      <c r="FWP67" s="141"/>
      <c r="FWQ67" s="141"/>
      <c r="FWR67" s="141"/>
      <c r="FWS67" s="141"/>
      <c r="FWT67" s="141"/>
      <c r="FWU67" s="141"/>
      <c r="FWV67" s="141"/>
      <c r="FWW67" s="141"/>
      <c r="FWX67" s="141"/>
      <c r="FWY67" s="141"/>
      <c r="FWZ67" s="141"/>
      <c r="FXA67" s="141"/>
      <c r="FXB67" s="141"/>
      <c r="FXC67" s="141"/>
      <c r="FXD67" s="141"/>
      <c r="FXE67" s="141"/>
      <c r="FXF67" s="141"/>
      <c r="FXG67" s="141"/>
      <c r="FXH67" s="141"/>
      <c r="FXI67" s="141"/>
      <c r="FXJ67" s="141"/>
      <c r="FXK67" s="141"/>
      <c r="FXL67" s="141"/>
      <c r="FXM67" s="141"/>
      <c r="FXN67" s="141"/>
      <c r="FXO67" s="141"/>
      <c r="FXP67" s="141"/>
      <c r="FXQ67" s="141"/>
      <c r="FXR67" s="141"/>
      <c r="FXS67" s="141"/>
      <c r="FXT67" s="141"/>
      <c r="FXU67" s="141"/>
      <c r="FXV67" s="141"/>
      <c r="FXW67" s="141"/>
      <c r="FXX67" s="141"/>
      <c r="FXY67" s="141"/>
      <c r="FXZ67" s="141"/>
      <c r="FYA67" s="141"/>
      <c r="FYB67" s="141"/>
      <c r="FYC67" s="141"/>
      <c r="FYD67" s="141"/>
      <c r="FYE67" s="141"/>
      <c r="FYF67" s="141"/>
      <c r="FYG67" s="141"/>
      <c r="FYH67" s="141"/>
      <c r="FYI67" s="141"/>
      <c r="FYJ67" s="141"/>
      <c r="FYK67" s="141"/>
      <c r="FYL67" s="141"/>
      <c r="FYM67" s="141"/>
      <c r="FYN67" s="141"/>
      <c r="FYO67" s="141"/>
      <c r="FYP67" s="141"/>
      <c r="FYQ67" s="141"/>
      <c r="FYR67" s="141"/>
      <c r="FYS67" s="141"/>
      <c r="FYT67" s="141"/>
      <c r="FYU67" s="141"/>
      <c r="FYV67" s="141"/>
      <c r="FYW67" s="141"/>
      <c r="FYX67" s="141"/>
      <c r="FYY67" s="141"/>
      <c r="FYZ67" s="141"/>
      <c r="FZA67" s="141"/>
      <c r="FZB67" s="141"/>
      <c r="FZC67" s="141"/>
      <c r="FZD67" s="141"/>
      <c r="FZE67" s="141"/>
      <c r="FZF67" s="141"/>
      <c r="FZG67" s="141"/>
      <c r="FZH67" s="141"/>
      <c r="FZI67" s="141"/>
      <c r="FZJ67" s="141"/>
      <c r="FZK67" s="141"/>
      <c r="FZL67" s="141"/>
      <c r="FZM67" s="141"/>
      <c r="FZN67" s="141"/>
      <c r="FZO67" s="141"/>
      <c r="FZP67" s="141"/>
      <c r="FZQ67" s="141"/>
      <c r="FZR67" s="141"/>
      <c r="FZS67" s="141"/>
      <c r="FZT67" s="141"/>
      <c r="FZU67" s="141"/>
      <c r="FZV67" s="141"/>
      <c r="FZW67" s="141"/>
      <c r="FZX67" s="141"/>
      <c r="FZY67" s="141"/>
      <c r="FZZ67" s="141"/>
      <c r="GAA67" s="141"/>
      <c r="GAB67" s="141"/>
      <c r="GAC67" s="141"/>
      <c r="GAD67" s="141"/>
      <c r="GAE67" s="141"/>
      <c r="GAF67" s="141"/>
      <c r="GAG67" s="141"/>
      <c r="GAH67" s="141"/>
      <c r="GAI67" s="141"/>
      <c r="GAJ67" s="141"/>
      <c r="GAK67" s="141"/>
      <c r="GAL67" s="141"/>
      <c r="GAM67" s="141"/>
      <c r="GAN67" s="141"/>
      <c r="GAO67" s="141"/>
      <c r="GAP67" s="141"/>
      <c r="GAQ67" s="141"/>
      <c r="GAR67" s="141"/>
      <c r="GAS67" s="141"/>
      <c r="GAT67" s="141"/>
      <c r="GAU67" s="141"/>
      <c r="GAV67" s="141"/>
      <c r="GAW67" s="141"/>
      <c r="GAX67" s="141"/>
      <c r="GAY67" s="141"/>
      <c r="GAZ67" s="141"/>
      <c r="GBA67" s="141"/>
      <c r="GBB67" s="141"/>
      <c r="GBC67" s="141"/>
      <c r="GBD67" s="141"/>
      <c r="GBE67" s="141"/>
      <c r="GBF67" s="141"/>
      <c r="GBG67" s="141"/>
      <c r="GBH67" s="141"/>
      <c r="GBI67" s="141"/>
      <c r="GBJ67" s="141"/>
      <c r="GBK67" s="141"/>
      <c r="GBL67" s="141"/>
      <c r="GBM67" s="141"/>
      <c r="GBN67" s="141"/>
      <c r="GBO67" s="141"/>
      <c r="GBP67" s="141"/>
      <c r="GBQ67" s="141"/>
      <c r="GBR67" s="141"/>
      <c r="GBS67" s="141"/>
      <c r="GBT67" s="141"/>
      <c r="GBU67" s="141"/>
      <c r="GBV67" s="141"/>
      <c r="GBW67" s="141"/>
      <c r="GBX67" s="141"/>
      <c r="GBY67" s="141"/>
      <c r="GBZ67" s="141"/>
      <c r="GCA67" s="141"/>
      <c r="GCB67" s="141"/>
      <c r="GCC67" s="141"/>
      <c r="GCD67" s="141"/>
      <c r="GCE67" s="141"/>
      <c r="GCF67" s="141"/>
      <c r="GCG67" s="141"/>
      <c r="GCH67" s="141"/>
      <c r="GCI67" s="141"/>
      <c r="GCJ67" s="141"/>
      <c r="GCK67" s="141"/>
      <c r="GCL67" s="141"/>
      <c r="GCM67" s="141"/>
      <c r="GCN67" s="141"/>
      <c r="GCO67" s="141"/>
      <c r="GCP67" s="141"/>
      <c r="GCQ67" s="141"/>
      <c r="GCR67" s="141"/>
      <c r="GCS67" s="141"/>
      <c r="GCT67" s="141"/>
      <c r="GCU67" s="141"/>
      <c r="GCV67" s="141"/>
      <c r="GCW67" s="141"/>
      <c r="GCX67" s="141"/>
      <c r="GCY67" s="141"/>
      <c r="GCZ67" s="141"/>
      <c r="GDA67" s="141"/>
      <c r="GDB67" s="141"/>
      <c r="GDC67" s="141"/>
      <c r="GDD67" s="141"/>
      <c r="GDE67" s="141"/>
      <c r="GDF67" s="141"/>
      <c r="GDG67" s="141"/>
      <c r="GDH67" s="141"/>
      <c r="GDI67" s="141"/>
      <c r="GDJ67" s="141"/>
      <c r="GDK67" s="141"/>
      <c r="GDL67" s="141"/>
      <c r="GDM67" s="141"/>
      <c r="GDN67" s="141"/>
      <c r="GDO67" s="141"/>
      <c r="GDP67" s="141"/>
      <c r="GDQ67" s="141"/>
      <c r="GDR67" s="141"/>
      <c r="GDS67" s="141"/>
      <c r="GDT67" s="141"/>
      <c r="GDU67" s="141"/>
      <c r="GDV67" s="141"/>
      <c r="GDW67" s="141"/>
      <c r="GDX67" s="141"/>
      <c r="GDY67" s="141"/>
      <c r="GDZ67" s="141"/>
      <c r="GEA67" s="141"/>
      <c r="GEB67" s="141"/>
      <c r="GEC67" s="141"/>
      <c r="GED67" s="141"/>
      <c r="GEE67" s="141"/>
      <c r="GEF67" s="141"/>
      <c r="GEG67" s="141"/>
      <c r="GEH67" s="141"/>
      <c r="GEI67" s="141"/>
      <c r="GEJ67" s="141"/>
      <c r="GEK67" s="141"/>
      <c r="GEL67" s="141"/>
      <c r="GEM67" s="141"/>
      <c r="GEN67" s="141"/>
      <c r="GEO67" s="141"/>
      <c r="GEP67" s="141"/>
      <c r="GEQ67" s="141"/>
      <c r="GER67" s="141"/>
      <c r="GES67" s="141"/>
      <c r="GET67" s="141"/>
      <c r="GEU67" s="141"/>
      <c r="GEV67" s="141"/>
      <c r="GEW67" s="141"/>
      <c r="GEX67" s="141"/>
      <c r="GEY67" s="141"/>
      <c r="GEZ67" s="141"/>
      <c r="GFA67" s="141"/>
      <c r="GFB67" s="141"/>
      <c r="GFC67" s="141"/>
      <c r="GFD67" s="141"/>
      <c r="GFE67" s="141"/>
      <c r="GFF67" s="141"/>
      <c r="GFG67" s="141"/>
      <c r="GFH67" s="141"/>
      <c r="GFI67" s="141"/>
      <c r="GFJ67" s="141"/>
      <c r="GFK67" s="141"/>
      <c r="GFL67" s="141"/>
      <c r="GFM67" s="141"/>
      <c r="GFN67" s="141"/>
      <c r="GFO67" s="141"/>
      <c r="GFP67" s="141"/>
      <c r="GFQ67" s="141"/>
      <c r="GFR67" s="141"/>
      <c r="GFS67" s="141"/>
      <c r="GFT67" s="141"/>
      <c r="GFU67" s="141"/>
      <c r="GFV67" s="141"/>
      <c r="GFW67" s="141"/>
      <c r="GFX67" s="141"/>
      <c r="GFY67" s="141"/>
      <c r="GFZ67" s="141"/>
      <c r="GGA67" s="141"/>
      <c r="GGB67" s="141"/>
      <c r="GGC67" s="141"/>
      <c r="GGD67" s="141"/>
      <c r="GGE67" s="141"/>
      <c r="GGF67" s="141"/>
      <c r="GGG67" s="141"/>
      <c r="GGH67" s="141"/>
      <c r="GGI67" s="141"/>
      <c r="GGJ67" s="141"/>
      <c r="GGK67" s="141"/>
      <c r="GGL67" s="141"/>
      <c r="GGM67" s="141"/>
      <c r="GGN67" s="141"/>
      <c r="GGO67" s="141"/>
      <c r="GGP67" s="141"/>
      <c r="GGQ67" s="141"/>
      <c r="GGR67" s="141"/>
      <c r="GGS67" s="141"/>
      <c r="GGT67" s="141"/>
      <c r="GGU67" s="141"/>
      <c r="GGV67" s="141"/>
      <c r="GGW67" s="141"/>
      <c r="GGX67" s="141"/>
      <c r="GGY67" s="141"/>
      <c r="GGZ67" s="141"/>
      <c r="GHA67" s="141"/>
      <c r="GHB67" s="141"/>
      <c r="GHC67" s="141"/>
      <c r="GHD67" s="141"/>
      <c r="GHE67" s="141"/>
      <c r="GHF67" s="141"/>
      <c r="GHG67" s="141"/>
      <c r="GHH67" s="141"/>
      <c r="GHI67" s="141"/>
      <c r="GHJ67" s="141"/>
      <c r="GHK67" s="141"/>
      <c r="GHL67" s="141"/>
      <c r="GHM67" s="141"/>
      <c r="GHN67" s="141"/>
      <c r="GHO67" s="141"/>
      <c r="GHP67" s="141"/>
      <c r="GHQ67" s="141"/>
      <c r="GHR67" s="141"/>
      <c r="GHS67" s="141"/>
      <c r="GHT67" s="141"/>
      <c r="GHU67" s="141"/>
      <c r="GHV67" s="141"/>
      <c r="GHW67" s="141"/>
      <c r="GHX67" s="141"/>
      <c r="GHY67" s="141"/>
      <c r="GHZ67" s="141"/>
      <c r="GIA67" s="141"/>
      <c r="GIB67" s="141"/>
      <c r="GIC67" s="141"/>
      <c r="GID67" s="141"/>
      <c r="GIE67" s="141"/>
      <c r="GIF67" s="141"/>
      <c r="GIG67" s="141"/>
      <c r="GIH67" s="141"/>
      <c r="GII67" s="141"/>
      <c r="GIJ67" s="141"/>
      <c r="GIK67" s="141"/>
      <c r="GIL67" s="141"/>
      <c r="GIM67" s="141"/>
      <c r="GIN67" s="141"/>
      <c r="GIO67" s="141"/>
      <c r="GIP67" s="141"/>
      <c r="GIQ67" s="141"/>
      <c r="GIR67" s="141"/>
      <c r="GIS67" s="141"/>
      <c r="GIT67" s="141"/>
      <c r="GIU67" s="141"/>
      <c r="GIV67" s="141"/>
      <c r="GIW67" s="141"/>
      <c r="GIX67" s="141"/>
      <c r="GIY67" s="141"/>
      <c r="GIZ67" s="141"/>
      <c r="GJA67" s="141"/>
      <c r="GJB67" s="141"/>
      <c r="GJC67" s="141"/>
      <c r="GJD67" s="141"/>
      <c r="GJE67" s="141"/>
      <c r="GJF67" s="141"/>
      <c r="GJG67" s="141"/>
      <c r="GJH67" s="141"/>
      <c r="GJI67" s="141"/>
      <c r="GJJ67" s="141"/>
      <c r="GJK67" s="141"/>
      <c r="GJL67" s="141"/>
      <c r="GJM67" s="141"/>
      <c r="GJN67" s="141"/>
      <c r="GJO67" s="141"/>
      <c r="GJP67" s="141"/>
      <c r="GJQ67" s="141"/>
      <c r="GJR67" s="141"/>
      <c r="GJS67" s="141"/>
      <c r="GJT67" s="141"/>
      <c r="GJU67" s="141"/>
      <c r="GJV67" s="141"/>
      <c r="GJW67" s="141"/>
      <c r="GJX67" s="141"/>
      <c r="GJY67" s="141"/>
      <c r="GJZ67" s="141"/>
      <c r="GKA67" s="141"/>
      <c r="GKB67" s="141"/>
      <c r="GKC67" s="141"/>
      <c r="GKD67" s="141"/>
      <c r="GKE67" s="141"/>
      <c r="GKF67" s="141"/>
      <c r="GKG67" s="141"/>
      <c r="GKH67" s="141"/>
      <c r="GKI67" s="141"/>
      <c r="GKJ67" s="141"/>
      <c r="GKK67" s="141"/>
      <c r="GKL67" s="141"/>
      <c r="GKM67" s="141"/>
      <c r="GKN67" s="141"/>
      <c r="GKO67" s="141"/>
      <c r="GKP67" s="141"/>
      <c r="GKQ67" s="141"/>
      <c r="GKR67" s="141"/>
      <c r="GKS67" s="141"/>
      <c r="GKT67" s="141"/>
      <c r="GKU67" s="141"/>
      <c r="GKV67" s="141"/>
      <c r="GKW67" s="141"/>
      <c r="GKX67" s="141"/>
      <c r="GKY67" s="141"/>
      <c r="GKZ67" s="141"/>
      <c r="GLA67" s="141"/>
      <c r="GLB67" s="141"/>
      <c r="GLC67" s="141"/>
      <c r="GLD67" s="141"/>
      <c r="GLE67" s="141"/>
      <c r="GLF67" s="141"/>
      <c r="GLG67" s="141"/>
      <c r="GLH67" s="141"/>
      <c r="GLI67" s="141"/>
      <c r="GLJ67" s="141"/>
      <c r="GLK67" s="141"/>
      <c r="GLL67" s="141"/>
      <c r="GLM67" s="141"/>
      <c r="GLN67" s="141"/>
      <c r="GLO67" s="141"/>
      <c r="GLP67" s="141"/>
      <c r="GLQ67" s="141"/>
      <c r="GLR67" s="141"/>
      <c r="GLS67" s="141"/>
      <c r="GLT67" s="141"/>
      <c r="GLU67" s="141"/>
      <c r="GLV67" s="141"/>
      <c r="GLW67" s="141"/>
      <c r="GLX67" s="141"/>
      <c r="GLY67" s="141"/>
      <c r="GLZ67" s="141"/>
      <c r="GMA67" s="141"/>
      <c r="GMB67" s="141"/>
      <c r="GMC67" s="141"/>
      <c r="GMD67" s="141"/>
      <c r="GME67" s="141"/>
      <c r="GMF67" s="141"/>
      <c r="GMG67" s="141"/>
      <c r="GMH67" s="141"/>
      <c r="GMI67" s="141"/>
      <c r="GMJ67" s="141"/>
      <c r="GMK67" s="141"/>
      <c r="GML67" s="141"/>
      <c r="GMM67" s="141"/>
      <c r="GMN67" s="141"/>
      <c r="GMO67" s="141"/>
      <c r="GMP67" s="141"/>
      <c r="GMQ67" s="141"/>
      <c r="GMR67" s="141"/>
      <c r="GMS67" s="141"/>
      <c r="GMT67" s="141"/>
      <c r="GMU67" s="141"/>
      <c r="GMV67" s="141"/>
      <c r="GMW67" s="141"/>
      <c r="GMX67" s="141"/>
      <c r="GMY67" s="141"/>
      <c r="GMZ67" s="141"/>
      <c r="GNA67" s="141"/>
      <c r="GNB67" s="141"/>
      <c r="GNC67" s="141"/>
      <c r="GND67" s="141"/>
      <c r="GNE67" s="141"/>
      <c r="GNF67" s="141"/>
      <c r="GNG67" s="141"/>
      <c r="GNH67" s="141"/>
      <c r="GNI67" s="141"/>
      <c r="GNJ67" s="141"/>
      <c r="GNK67" s="141"/>
      <c r="GNL67" s="141"/>
      <c r="GNM67" s="141"/>
      <c r="GNN67" s="141"/>
      <c r="GNO67" s="141"/>
      <c r="GNP67" s="141"/>
      <c r="GNQ67" s="141"/>
      <c r="GNR67" s="141"/>
      <c r="GNS67" s="141"/>
      <c r="GNT67" s="141"/>
      <c r="GNU67" s="141"/>
      <c r="GNV67" s="141"/>
      <c r="GNW67" s="141"/>
      <c r="GNX67" s="141"/>
      <c r="GNY67" s="141"/>
      <c r="GNZ67" s="141"/>
      <c r="GOA67" s="141"/>
      <c r="GOB67" s="141"/>
      <c r="GOC67" s="141"/>
      <c r="GOD67" s="141"/>
      <c r="GOE67" s="141"/>
      <c r="GOF67" s="141"/>
      <c r="GOG67" s="141"/>
      <c r="GOH67" s="141"/>
      <c r="GOI67" s="141"/>
      <c r="GOJ67" s="141"/>
      <c r="GOK67" s="141"/>
      <c r="GOL67" s="141"/>
      <c r="GOM67" s="141"/>
      <c r="GON67" s="141"/>
      <c r="GOO67" s="141"/>
      <c r="GOP67" s="141"/>
      <c r="GOQ67" s="141"/>
      <c r="GOR67" s="141"/>
      <c r="GOS67" s="141"/>
      <c r="GOT67" s="141"/>
      <c r="GOU67" s="141"/>
      <c r="GOV67" s="141"/>
      <c r="GOW67" s="141"/>
      <c r="GOX67" s="141"/>
      <c r="GOY67" s="141"/>
      <c r="GOZ67" s="141"/>
      <c r="GPA67" s="141"/>
      <c r="GPB67" s="141"/>
      <c r="GPC67" s="141"/>
      <c r="GPD67" s="141"/>
      <c r="GPE67" s="141"/>
      <c r="GPF67" s="141"/>
      <c r="GPG67" s="141"/>
      <c r="GPH67" s="141"/>
      <c r="GPI67" s="141"/>
      <c r="GPJ67" s="141"/>
      <c r="GPK67" s="141"/>
      <c r="GPL67" s="141"/>
      <c r="GPM67" s="141"/>
      <c r="GPN67" s="141"/>
      <c r="GPO67" s="141"/>
      <c r="GPP67" s="141"/>
      <c r="GPQ67" s="141"/>
      <c r="GPR67" s="141"/>
      <c r="GPS67" s="141"/>
      <c r="GPT67" s="141"/>
      <c r="GPU67" s="141"/>
      <c r="GPV67" s="141"/>
      <c r="GPW67" s="141"/>
      <c r="GPX67" s="141"/>
      <c r="GPY67" s="141"/>
      <c r="GPZ67" s="141"/>
      <c r="GQA67" s="141"/>
      <c r="GQB67" s="141"/>
      <c r="GQC67" s="141"/>
      <c r="GQD67" s="141"/>
      <c r="GQE67" s="141"/>
      <c r="GQF67" s="141"/>
      <c r="GQG67" s="141"/>
      <c r="GQH67" s="141"/>
      <c r="GQI67" s="141"/>
      <c r="GQJ67" s="141"/>
      <c r="GQK67" s="141"/>
      <c r="GQL67" s="141"/>
      <c r="GQM67" s="141"/>
      <c r="GQN67" s="141"/>
      <c r="GQO67" s="141"/>
      <c r="GQP67" s="141"/>
      <c r="GQQ67" s="141"/>
      <c r="GQR67" s="141"/>
      <c r="GQS67" s="141"/>
      <c r="GQT67" s="141"/>
      <c r="GQU67" s="141"/>
      <c r="GQV67" s="141"/>
      <c r="GQW67" s="141"/>
      <c r="GQX67" s="141"/>
      <c r="GQY67" s="141"/>
      <c r="GQZ67" s="141"/>
      <c r="GRA67" s="141"/>
      <c r="GRB67" s="141"/>
      <c r="GRC67" s="141"/>
      <c r="GRD67" s="141"/>
      <c r="GRE67" s="141"/>
      <c r="GRF67" s="141"/>
      <c r="GRG67" s="141"/>
      <c r="GRH67" s="141"/>
      <c r="GRI67" s="141"/>
      <c r="GRJ67" s="141"/>
      <c r="GRK67" s="141"/>
      <c r="GRL67" s="141"/>
      <c r="GRM67" s="141"/>
      <c r="GRN67" s="141"/>
      <c r="GRO67" s="141"/>
      <c r="GRP67" s="141"/>
      <c r="GRQ67" s="141"/>
      <c r="GRR67" s="141"/>
      <c r="GRS67" s="141"/>
      <c r="GRT67" s="141"/>
      <c r="GRU67" s="141"/>
      <c r="GRV67" s="141"/>
      <c r="GRW67" s="141"/>
      <c r="GRX67" s="141"/>
      <c r="GRY67" s="141"/>
      <c r="GRZ67" s="141"/>
      <c r="GSA67" s="141"/>
      <c r="GSB67" s="141"/>
      <c r="GSC67" s="141"/>
      <c r="GSD67" s="141"/>
      <c r="GSE67" s="141"/>
      <c r="GSF67" s="141"/>
      <c r="GSG67" s="141"/>
      <c r="GSH67" s="141"/>
      <c r="GSI67" s="141"/>
      <c r="GSJ67" s="141"/>
      <c r="GSK67" s="141"/>
      <c r="GSL67" s="141"/>
      <c r="GSM67" s="141"/>
      <c r="GSN67" s="141"/>
      <c r="GSO67" s="141"/>
      <c r="GSP67" s="141"/>
      <c r="GSQ67" s="141"/>
      <c r="GSR67" s="141"/>
      <c r="GSS67" s="141"/>
      <c r="GST67" s="141"/>
      <c r="GSU67" s="141"/>
      <c r="GSV67" s="141"/>
      <c r="GSW67" s="141"/>
      <c r="GSX67" s="141"/>
      <c r="GSY67" s="141"/>
      <c r="GSZ67" s="141"/>
      <c r="GTA67" s="141"/>
      <c r="GTB67" s="141"/>
      <c r="GTC67" s="141"/>
      <c r="GTD67" s="141"/>
      <c r="GTE67" s="141"/>
      <c r="GTF67" s="141"/>
      <c r="GTG67" s="141"/>
      <c r="GTH67" s="141"/>
      <c r="GTI67" s="141"/>
      <c r="GTJ67" s="141"/>
      <c r="GTK67" s="141"/>
      <c r="GTL67" s="141"/>
      <c r="GTM67" s="141"/>
      <c r="GTN67" s="141"/>
      <c r="GTO67" s="141"/>
      <c r="GTP67" s="141"/>
      <c r="GTQ67" s="141"/>
      <c r="GTR67" s="141"/>
      <c r="GTS67" s="141"/>
      <c r="GTT67" s="141"/>
      <c r="GTU67" s="141"/>
      <c r="GTV67" s="141"/>
      <c r="GTW67" s="141"/>
      <c r="GTX67" s="141"/>
      <c r="GTY67" s="141"/>
      <c r="GTZ67" s="141"/>
      <c r="GUA67" s="141"/>
      <c r="GUB67" s="141"/>
      <c r="GUC67" s="141"/>
      <c r="GUD67" s="141"/>
      <c r="GUE67" s="141"/>
      <c r="GUF67" s="141"/>
      <c r="GUG67" s="141"/>
      <c r="GUH67" s="141"/>
      <c r="GUI67" s="141"/>
      <c r="GUJ67" s="141"/>
      <c r="GUK67" s="141"/>
      <c r="GUL67" s="141"/>
      <c r="GUM67" s="141"/>
      <c r="GUN67" s="141"/>
      <c r="GUO67" s="141"/>
      <c r="GUP67" s="141"/>
      <c r="GUQ67" s="141"/>
      <c r="GUR67" s="141"/>
      <c r="GUS67" s="141"/>
      <c r="GUT67" s="141"/>
      <c r="GUU67" s="141"/>
      <c r="GUV67" s="141"/>
      <c r="GUW67" s="141"/>
      <c r="GUX67" s="141"/>
      <c r="GUY67" s="141"/>
      <c r="GUZ67" s="141"/>
      <c r="GVA67" s="141"/>
      <c r="GVB67" s="141"/>
      <c r="GVC67" s="141"/>
      <c r="GVD67" s="141"/>
      <c r="GVE67" s="141"/>
      <c r="GVF67" s="141"/>
      <c r="GVG67" s="141"/>
      <c r="GVH67" s="141"/>
      <c r="GVI67" s="141"/>
      <c r="GVJ67" s="141"/>
      <c r="GVK67" s="141"/>
      <c r="GVL67" s="141"/>
      <c r="GVM67" s="141"/>
      <c r="GVN67" s="141"/>
      <c r="GVO67" s="141"/>
      <c r="GVP67" s="141"/>
      <c r="GVQ67" s="141"/>
      <c r="GVR67" s="141"/>
      <c r="GVS67" s="141"/>
      <c r="GVT67" s="141"/>
      <c r="GVU67" s="141"/>
      <c r="GVV67" s="141"/>
      <c r="GVW67" s="141"/>
      <c r="GVX67" s="141"/>
      <c r="GVY67" s="141"/>
      <c r="GVZ67" s="141"/>
      <c r="GWA67" s="141"/>
      <c r="GWB67" s="141"/>
      <c r="GWC67" s="141"/>
      <c r="GWD67" s="141"/>
      <c r="GWE67" s="141"/>
      <c r="GWF67" s="141"/>
      <c r="GWG67" s="141"/>
      <c r="GWH67" s="141"/>
      <c r="GWI67" s="141"/>
      <c r="GWJ67" s="141"/>
      <c r="GWK67" s="141"/>
      <c r="GWL67" s="141"/>
      <c r="GWM67" s="141"/>
      <c r="GWN67" s="141"/>
      <c r="GWO67" s="141"/>
      <c r="GWP67" s="141"/>
      <c r="GWQ67" s="141"/>
      <c r="GWR67" s="141"/>
      <c r="GWS67" s="141"/>
      <c r="GWT67" s="141"/>
      <c r="GWU67" s="141"/>
      <c r="GWV67" s="141"/>
      <c r="GWW67" s="141"/>
      <c r="GWX67" s="141"/>
      <c r="GWY67" s="141"/>
      <c r="GWZ67" s="141"/>
      <c r="GXA67" s="141"/>
      <c r="GXB67" s="141"/>
      <c r="GXC67" s="141"/>
      <c r="GXD67" s="141"/>
      <c r="GXE67" s="141"/>
      <c r="GXF67" s="141"/>
      <c r="GXG67" s="141"/>
      <c r="GXH67" s="141"/>
      <c r="GXI67" s="141"/>
      <c r="GXJ67" s="141"/>
      <c r="GXK67" s="141"/>
      <c r="GXL67" s="141"/>
      <c r="GXM67" s="141"/>
      <c r="GXN67" s="141"/>
      <c r="GXO67" s="141"/>
      <c r="GXP67" s="141"/>
      <c r="GXQ67" s="141"/>
      <c r="GXR67" s="141"/>
      <c r="GXS67" s="141"/>
      <c r="GXT67" s="141"/>
      <c r="GXU67" s="141"/>
      <c r="GXV67" s="141"/>
      <c r="GXW67" s="141"/>
      <c r="GXX67" s="141"/>
      <c r="GXY67" s="141"/>
      <c r="GXZ67" s="141"/>
      <c r="GYA67" s="141"/>
      <c r="GYB67" s="141"/>
      <c r="GYC67" s="141"/>
      <c r="GYD67" s="141"/>
      <c r="GYE67" s="141"/>
      <c r="GYF67" s="141"/>
      <c r="GYG67" s="141"/>
      <c r="GYH67" s="141"/>
      <c r="GYI67" s="141"/>
      <c r="GYJ67" s="141"/>
      <c r="GYK67" s="141"/>
      <c r="GYL67" s="141"/>
      <c r="GYM67" s="141"/>
      <c r="GYN67" s="141"/>
      <c r="GYO67" s="141"/>
      <c r="GYP67" s="141"/>
      <c r="GYQ67" s="141"/>
      <c r="GYR67" s="141"/>
      <c r="GYS67" s="141"/>
      <c r="GYT67" s="141"/>
      <c r="GYU67" s="141"/>
      <c r="GYV67" s="141"/>
      <c r="GYW67" s="141"/>
      <c r="GYX67" s="141"/>
      <c r="GYY67" s="141"/>
      <c r="GYZ67" s="141"/>
      <c r="GZA67" s="141"/>
      <c r="GZB67" s="141"/>
      <c r="GZC67" s="141"/>
      <c r="GZD67" s="141"/>
      <c r="GZE67" s="141"/>
      <c r="GZF67" s="141"/>
      <c r="GZG67" s="141"/>
      <c r="GZH67" s="141"/>
      <c r="GZI67" s="141"/>
      <c r="GZJ67" s="141"/>
      <c r="GZK67" s="141"/>
      <c r="GZL67" s="141"/>
      <c r="GZM67" s="141"/>
      <c r="GZN67" s="141"/>
      <c r="GZO67" s="141"/>
      <c r="GZP67" s="141"/>
      <c r="GZQ67" s="141"/>
      <c r="GZR67" s="141"/>
      <c r="GZS67" s="141"/>
      <c r="GZT67" s="141"/>
      <c r="GZU67" s="141"/>
      <c r="GZV67" s="141"/>
      <c r="GZW67" s="141"/>
      <c r="GZX67" s="141"/>
      <c r="GZY67" s="141"/>
      <c r="GZZ67" s="141"/>
      <c r="HAA67" s="141"/>
      <c r="HAB67" s="141"/>
      <c r="HAC67" s="141"/>
      <c r="HAD67" s="141"/>
      <c r="HAE67" s="141"/>
      <c r="HAF67" s="141"/>
      <c r="HAG67" s="141"/>
      <c r="HAH67" s="141"/>
      <c r="HAI67" s="141"/>
      <c r="HAJ67" s="141"/>
      <c r="HAK67" s="141"/>
      <c r="HAL67" s="141"/>
      <c r="HAM67" s="141"/>
      <c r="HAN67" s="141"/>
      <c r="HAO67" s="141"/>
      <c r="HAP67" s="141"/>
      <c r="HAQ67" s="141"/>
      <c r="HAR67" s="141"/>
      <c r="HAS67" s="141"/>
      <c r="HAT67" s="141"/>
      <c r="HAU67" s="141"/>
      <c r="HAV67" s="141"/>
      <c r="HAW67" s="141"/>
      <c r="HAX67" s="141"/>
      <c r="HAY67" s="141"/>
      <c r="HAZ67" s="141"/>
      <c r="HBA67" s="141"/>
      <c r="HBB67" s="141"/>
      <c r="HBC67" s="141"/>
      <c r="HBD67" s="141"/>
      <c r="HBE67" s="141"/>
      <c r="HBF67" s="141"/>
      <c r="HBG67" s="141"/>
      <c r="HBH67" s="141"/>
      <c r="HBI67" s="141"/>
      <c r="HBJ67" s="141"/>
      <c r="HBK67" s="141"/>
      <c r="HBL67" s="141"/>
      <c r="HBM67" s="141"/>
      <c r="HBN67" s="141"/>
      <c r="HBO67" s="141"/>
      <c r="HBP67" s="141"/>
      <c r="HBQ67" s="141"/>
      <c r="HBR67" s="141"/>
      <c r="HBS67" s="141"/>
      <c r="HBT67" s="141"/>
      <c r="HBU67" s="141"/>
      <c r="HBV67" s="141"/>
      <c r="HBW67" s="141"/>
      <c r="HBX67" s="141"/>
      <c r="HBY67" s="141"/>
      <c r="HBZ67" s="141"/>
      <c r="HCA67" s="141"/>
      <c r="HCB67" s="141"/>
      <c r="HCC67" s="141"/>
      <c r="HCD67" s="141"/>
      <c r="HCE67" s="141"/>
      <c r="HCF67" s="141"/>
      <c r="HCG67" s="141"/>
      <c r="HCH67" s="141"/>
      <c r="HCI67" s="141"/>
      <c r="HCJ67" s="141"/>
      <c r="HCK67" s="141"/>
      <c r="HCL67" s="141"/>
      <c r="HCM67" s="141"/>
      <c r="HCN67" s="141"/>
      <c r="HCO67" s="141"/>
      <c r="HCP67" s="141"/>
      <c r="HCQ67" s="141"/>
      <c r="HCR67" s="141"/>
      <c r="HCS67" s="141"/>
      <c r="HCT67" s="141"/>
      <c r="HCU67" s="141"/>
      <c r="HCV67" s="141"/>
      <c r="HCW67" s="141"/>
      <c r="HCX67" s="141"/>
      <c r="HCY67" s="141"/>
      <c r="HCZ67" s="141"/>
      <c r="HDA67" s="141"/>
      <c r="HDB67" s="141"/>
      <c r="HDC67" s="141"/>
      <c r="HDD67" s="141"/>
      <c r="HDE67" s="141"/>
      <c r="HDF67" s="141"/>
      <c r="HDG67" s="141"/>
      <c r="HDH67" s="141"/>
      <c r="HDI67" s="141"/>
      <c r="HDJ67" s="141"/>
      <c r="HDK67" s="141"/>
      <c r="HDL67" s="141"/>
      <c r="HDM67" s="141"/>
      <c r="HDN67" s="141"/>
      <c r="HDO67" s="141"/>
      <c r="HDP67" s="141"/>
      <c r="HDQ67" s="141"/>
      <c r="HDR67" s="141"/>
      <c r="HDS67" s="141"/>
      <c r="HDT67" s="141"/>
      <c r="HDU67" s="141"/>
      <c r="HDV67" s="141"/>
      <c r="HDW67" s="141"/>
      <c r="HDX67" s="141"/>
      <c r="HDY67" s="141"/>
      <c r="HDZ67" s="141"/>
      <c r="HEA67" s="141"/>
      <c r="HEB67" s="141"/>
      <c r="HEC67" s="141"/>
      <c r="HED67" s="141"/>
      <c r="HEE67" s="141"/>
      <c r="HEF67" s="141"/>
      <c r="HEG67" s="141"/>
      <c r="HEH67" s="141"/>
      <c r="HEI67" s="141"/>
      <c r="HEJ67" s="141"/>
      <c r="HEK67" s="141"/>
      <c r="HEL67" s="141"/>
      <c r="HEM67" s="141"/>
      <c r="HEN67" s="141"/>
      <c r="HEO67" s="141"/>
      <c r="HEP67" s="141"/>
      <c r="HEQ67" s="141"/>
      <c r="HER67" s="141"/>
      <c r="HES67" s="141"/>
      <c r="HET67" s="141"/>
      <c r="HEU67" s="141"/>
      <c r="HEV67" s="141"/>
      <c r="HEW67" s="141"/>
      <c r="HEX67" s="141"/>
      <c r="HEY67" s="141"/>
      <c r="HEZ67" s="141"/>
      <c r="HFA67" s="141"/>
      <c r="HFB67" s="141"/>
      <c r="HFC67" s="141"/>
      <c r="HFD67" s="141"/>
      <c r="HFE67" s="141"/>
      <c r="HFF67" s="141"/>
      <c r="HFG67" s="141"/>
      <c r="HFH67" s="141"/>
      <c r="HFI67" s="141"/>
      <c r="HFJ67" s="141"/>
      <c r="HFK67" s="141"/>
      <c r="HFL67" s="141"/>
      <c r="HFM67" s="141"/>
      <c r="HFN67" s="141"/>
      <c r="HFO67" s="141"/>
      <c r="HFP67" s="141"/>
      <c r="HFQ67" s="141"/>
      <c r="HFR67" s="141"/>
      <c r="HFS67" s="141"/>
      <c r="HFT67" s="141"/>
      <c r="HFU67" s="141"/>
      <c r="HFV67" s="141"/>
      <c r="HFW67" s="141"/>
      <c r="HFX67" s="141"/>
      <c r="HFY67" s="141"/>
      <c r="HFZ67" s="141"/>
      <c r="HGA67" s="141"/>
      <c r="HGB67" s="141"/>
      <c r="HGC67" s="141"/>
      <c r="HGD67" s="141"/>
      <c r="HGE67" s="141"/>
      <c r="HGF67" s="141"/>
      <c r="HGG67" s="141"/>
      <c r="HGH67" s="141"/>
      <c r="HGI67" s="141"/>
      <c r="HGJ67" s="141"/>
      <c r="HGK67" s="141"/>
      <c r="HGL67" s="141"/>
      <c r="HGM67" s="141"/>
      <c r="HGN67" s="141"/>
      <c r="HGO67" s="141"/>
      <c r="HGP67" s="141"/>
      <c r="HGQ67" s="141"/>
      <c r="HGR67" s="141"/>
      <c r="HGS67" s="141"/>
      <c r="HGT67" s="141"/>
      <c r="HGU67" s="141"/>
      <c r="HGV67" s="141"/>
      <c r="HGW67" s="141"/>
      <c r="HGX67" s="141"/>
      <c r="HGY67" s="141"/>
      <c r="HGZ67" s="141"/>
      <c r="HHA67" s="141"/>
      <c r="HHB67" s="141"/>
      <c r="HHC67" s="141"/>
      <c r="HHD67" s="141"/>
      <c r="HHE67" s="141"/>
      <c r="HHF67" s="141"/>
      <c r="HHG67" s="141"/>
      <c r="HHH67" s="141"/>
      <c r="HHI67" s="141"/>
      <c r="HHJ67" s="141"/>
      <c r="HHK67" s="141"/>
      <c r="HHL67" s="141"/>
      <c r="HHM67" s="141"/>
      <c r="HHN67" s="141"/>
      <c r="HHO67" s="141"/>
      <c r="HHP67" s="141"/>
      <c r="HHQ67" s="141"/>
      <c r="HHR67" s="141"/>
      <c r="HHS67" s="141"/>
      <c r="HHT67" s="141"/>
      <c r="HHU67" s="141"/>
      <c r="HHV67" s="141"/>
      <c r="HHW67" s="141"/>
      <c r="HHX67" s="141"/>
      <c r="HHY67" s="141"/>
      <c r="HHZ67" s="141"/>
      <c r="HIA67" s="141"/>
      <c r="HIB67" s="141"/>
      <c r="HIC67" s="141"/>
      <c r="HID67" s="141"/>
      <c r="HIE67" s="141"/>
      <c r="HIF67" s="141"/>
      <c r="HIG67" s="141"/>
      <c r="HIH67" s="141"/>
      <c r="HII67" s="141"/>
      <c r="HIJ67" s="141"/>
      <c r="HIK67" s="141"/>
      <c r="HIL67" s="141"/>
      <c r="HIM67" s="141"/>
      <c r="HIN67" s="141"/>
      <c r="HIO67" s="141"/>
      <c r="HIP67" s="141"/>
      <c r="HIQ67" s="141"/>
      <c r="HIR67" s="141"/>
      <c r="HIS67" s="141"/>
      <c r="HIT67" s="141"/>
      <c r="HIU67" s="141"/>
      <c r="HIV67" s="141"/>
      <c r="HIW67" s="141"/>
      <c r="HIX67" s="141"/>
      <c r="HIY67" s="141"/>
      <c r="HIZ67" s="141"/>
      <c r="HJA67" s="141"/>
      <c r="HJB67" s="141"/>
      <c r="HJC67" s="141"/>
      <c r="HJD67" s="141"/>
      <c r="HJE67" s="141"/>
      <c r="HJF67" s="141"/>
      <c r="HJG67" s="141"/>
      <c r="HJH67" s="141"/>
      <c r="HJI67" s="141"/>
      <c r="HJJ67" s="141"/>
      <c r="HJK67" s="141"/>
      <c r="HJL67" s="141"/>
      <c r="HJM67" s="141"/>
      <c r="HJN67" s="141"/>
      <c r="HJO67" s="141"/>
      <c r="HJP67" s="141"/>
      <c r="HJQ67" s="141"/>
      <c r="HJR67" s="141"/>
      <c r="HJS67" s="141"/>
      <c r="HJT67" s="141"/>
      <c r="HJU67" s="141"/>
      <c r="HJV67" s="141"/>
      <c r="HJW67" s="141"/>
      <c r="HJX67" s="141"/>
      <c r="HJY67" s="141"/>
      <c r="HJZ67" s="141"/>
      <c r="HKA67" s="141"/>
      <c r="HKB67" s="141"/>
      <c r="HKC67" s="141"/>
      <c r="HKD67" s="141"/>
      <c r="HKE67" s="141"/>
      <c r="HKF67" s="141"/>
      <c r="HKG67" s="141"/>
      <c r="HKH67" s="141"/>
      <c r="HKI67" s="141"/>
      <c r="HKJ67" s="141"/>
      <c r="HKK67" s="141"/>
      <c r="HKL67" s="141"/>
      <c r="HKM67" s="141"/>
      <c r="HKN67" s="141"/>
      <c r="HKO67" s="141"/>
      <c r="HKP67" s="141"/>
      <c r="HKQ67" s="141"/>
      <c r="HKR67" s="141"/>
      <c r="HKS67" s="141"/>
      <c r="HKT67" s="141"/>
      <c r="HKU67" s="141"/>
      <c r="HKV67" s="141"/>
      <c r="HKW67" s="141"/>
      <c r="HKX67" s="141"/>
      <c r="HKY67" s="141"/>
      <c r="HKZ67" s="141"/>
      <c r="HLA67" s="141"/>
      <c r="HLB67" s="141"/>
      <c r="HLC67" s="141"/>
      <c r="HLD67" s="141"/>
      <c r="HLE67" s="141"/>
      <c r="HLF67" s="141"/>
      <c r="HLG67" s="141"/>
      <c r="HLH67" s="141"/>
      <c r="HLI67" s="141"/>
      <c r="HLJ67" s="141"/>
      <c r="HLK67" s="141"/>
      <c r="HLL67" s="141"/>
      <c r="HLM67" s="141"/>
      <c r="HLN67" s="141"/>
      <c r="HLO67" s="141"/>
      <c r="HLP67" s="141"/>
      <c r="HLQ67" s="141"/>
      <c r="HLR67" s="141"/>
      <c r="HLS67" s="141"/>
      <c r="HLT67" s="141"/>
      <c r="HLU67" s="141"/>
      <c r="HLV67" s="141"/>
      <c r="HLW67" s="141"/>
      <c r="HLX67" s="141"/>
      <c r="HLY67" s="141"/>
      <c r="HLZ67" s="141"/>
      <c r="HMA67" s="141"/>
      <c r="HMB67" s="141"/>
      <c r="HMC67" s="141"/>
      <c r="HMD67" s="141"/>
      <c r="HME67" s="141"/>
      <c r="HMF67" s="141"/>
      <c r="HMG67" s="141"/>
      <c r="HMH67" s="141"/>
      <c r="HMI67" s="141"/>
      <c r="HMJ67" s="141"/>
      <c r="HMK67" s="141"/>
      <c r="HML67" s="141"/>
      <c r="HMM67" s="141"/>
      <c r="HMN67" s="141"/>
      <c r="HMO67" s="141"/>
      <c r="HMP67" s="141"/>
      <c r="HMQ67" s="141"/>
      <c r="HMR67" s="141"/>
      <c r="HMS67" s="141"/>
      <c r="HMT67" s="141"/>
      <c r="HMU67" s="141"/>
      <c r="HMV67" s="141"/>
      <c r="HMW67" s="141"/>
      <c r="HMX67" s="141"/>
      <c r="HMY67" s="141"/>
      <c r="HMZ67" s="141"/>
      <c r="HNA67" s="141"/>
      <c r="HNB67" s="141"/>
      <c r="HNC67" s="141"/>
      <c r="HND67" s="141"/>
      <c r="HNE67" s="141"/>
      <c r="HNF67" s="141"/>
      <c r="HNG67" s="141"/>
      <c r="HNH67" s="141"/>
      <c r="HNI67" s="141"/>
      <c r="HNJ67" s="141"/>
      <c r="HNK67" s="141"/>
      <c r="HNL67" s="141"/>
      <c r="HNM67" s="141"/>
      <c r="HNN67" s="141"/>
      <c r="HNO67" s="141"/>
      <c r="HNP67" s="141"/>
      <c r="HNQ67" s="141"/>
      <c r="HNR67" s="141"/>
      <c r="HNS67" s="141"/>
      <c r="HNT67" s="141"/>
      <c r="HNU67" s="141"/>
      <c r="HNV67" s="141"/>
      <c r="HNW67" s="141"/>
      <c r="HNX67" s="141"/>
      <c r="HNY67" s="141"/>
      <c r="HNZ67" s="141"/>
      <c r="HOA67" s="141"/>
      <c r="HOB67" s="141"/>
      <c r="HOC67" s="141"/>
      <c r="HOD67" s="141"/>
      <c r="HOE67" s="141"/>
      <c r="HOF67" s="141"/>
      <c r="HOG67" s="141"/>
      <c r="HOH67" s="141"/>
      <c r="HOI67" s="141"/>
      <c r="HOJ67" s="141"/>
      <c r="HOK67" s="141"/>
      <c r="HOL67" s="141"/>
      <c r="HOM67" s="141"/>
      <c r="HON67" s="141"/>
      <c r="HOO67" s="141"/>
      <c r="HOP67" s="141"/>
      <c r="HOQ67" s="141"/>
      <c r="HOR67" s="141"/>
      <c r="HOS67" s="141"/>
      <c r="HOT67" s="141"/>
      <c r="HOU67" s="141"/>
      <c r="HOV67" s="141"/>
      <c r="HOW67" s="141"/>
      <c r="HOX67" s="141"/>
      <c r="HOY67" s="141"/>
      <c r="HOZ67" s="141"/>
      <c r="HPA67" s="141"/>
      <c r="HPB67" s="141"/>
      <c r="HPC67" s="141"/>
      <c r="HPD67" s="141"/>
      <c r="HPE67" s="141"/>
      <c r="HPF67" s="141"/>
      <c r="HPG67" s="141"/>
      <c r="HPH67" s="141"/>
      <c r="HPI67" s="141"/>
      <c r="HPJ67" s="141"/>
      <c r="HPK67" s="141"/>
      <c r="HPL67" s="141"/>
      <c r="HPM67" s="141"/>
      <c r="HPN67" s="141"/>
      <c r="HPO67" s="141"/>
      <c r="HPP67" s="141"/>
      <c r="HPQ67" s="141"/>
      <c r="HPR67" s="141"/>
      <c r="HPS67" s="141"/>
      <c r="HPT67" s="141"/>
      <c r="HPU67" s="141"/>
      <c r="HPV67" s="141"/>
      <c r="HPW67" s="141"/>
      <c r="HPX67" s="141"/>
      <c r="HPY67" s="141"/>
      <c r="HPZ67" s="141"/>
      <c r="HQA67" s="141"/>
      <c r="HQB67" s="141"/>
      <c r="HQC67" s="141"/>
      <c r="HQD67" s="141"/>
      <c r="HQE67" s="141"/>
      <c r="HQF67" s="141"/>
      <c r="HQG67" s="141"/>
      <c r="HQH67" s="141"/>
      <c r="HQI67" s="141"/>
      <c r="HQJ67" s="141"/>
      <c r="HQK67" s="141"/>
      <c r="HQL67" s="141"/>
      <c r="HQM67" s="141"/>
      <c r="HQN67" s="141"/>
      <c r="HQO67" s="141"/>
      <c r="HQP67" s="141"/>
      <c r="HQQ67" s="141"/>
      <c r="HQR67" s="141"/>
      <c r="HQS67" s="141"/>
      <c r="HQT67" s="141"/>
      <c r="HQU67" s="141"/>
      <c r="HQV67" s="141"/>
      <c r="HQW67" s="141"/>
      <c r="HQX67" s="141"/>
      <c r="HQY67" s="141"/>
      <c r="HQZ67" s="141"/>
      <c r="HRA67" s="141"/>
      <c r="HRB67" s="141"/>
      <c r="HRC67" s="141"/>
      <c r="HRD67" s="141"/>
      <c r="HRE67" s="141"/>
      <c r="HRF67" s="141"/>
      <c r="HRG67" s="141"/>
      <c r="HRH67" s="141"/>
      <c r="HRI67" s="141"/>
      <c r="HRJ67" s="141"/>
      <c r="HRK67" s="141"/>
      <c r="HRL67" s="141"/>
      <c r="HRM67" s="141"/>
      <c r="HRN67" s="141"/>
      <c r="HRO67" s="141"/>
      <c r="HRP67" s="141"/>
      <c r="HRQ67" s="141"/>
      <c r="HRR67" s="141"/>
      <c r="HRS67" s="141"/>
      <c r="HRT67" s="141"/>
      <c r="HRU67" s="141"/>
      <c r="HRV67" s="141"/>
      <c r="HRW67" s="141"/>
      <c r="HRX67" s="141"/>
      <c r="HRY67" s="141"/>
      <c r="HRZ67" s="141"/>
      <c r="HSA67" s="141"/>
      <c r="HSB67" s="141"/>
      <c r="HSC67" s="141"/>
      <c r="HSD67" s="141"/>
      <c r="HSE67" s="141"/>
      <c r="HSF67" s="141"/>
      <c r="HSG67" s="141"/>
      <c r="HSH67" s="141"/>
      <c r="HSI67" s="141"/>
      <c r="HSJ67" s="141"/>
      <c r="HSK67" s="141"/>
      <c r="HSL67" s="141"/>
      <c r="HSM67" s="141"/>
      <c r="HSN67" s="141"/>
      <c r="HSO67" s="141"/>
      <c r="HSP67" s="141"/>
      <c r="HSQ67" s="141"/>
      <c r="HSR67" s="141"/>
      <c r="HSS67" s="141"/>
      <c r="HST67" s="141"/>
      <c r="HSU67" s="141"/>
      <c r="HSV67" s="141"/>
      <c r="HSW67" s="141"/>
      <c r="HSX67" s="141"/>
      <c r="HSY67" s="141"/>
      <c r="HSZ67" s="141"/>
      <c r="HTA67" s="141"/>
      <c r="HTB67" s="141"/>
      <c r="HTC67" s="141"/>
      <c r="HTD67" s="141"/>
      <c r="HTE67" s="141"/>
      <c r="HTF67" s="141"/>
      <c r="HTG67" s="141"/>
      <c r="HTH67" s="141"/>
      <c r="HTI67" s="141"/>
      <c r="HTJ67" s="141"/>
      <c r="HTK67" s="141"/>
      <c r="HTL67" s="141"/>
      <c r="HTM67" s="141"/>
      <c r="HTN67" s="141"/>
      <c r="HTO67" s="141"/>
      <c r="HTP67" s="141"/>
      <c r="HTQ67" s="141"/>
      <c r="HTR67" s="141"/>
      <c r="HTS67" s="141"/>
      <c r="HTT67" s="141"/>
      <c r="HTU67" s="141"/>
      <c r="HTV67" s="141"/>
      <c r="HTW67" s="141"/>
      <c r="HTX67" s="141"/>
      <c r="HTY67" s="141"/>
      <c r="HTZ67" s="141"/>
      <c r="HUA67" s="141"/>
      <c r="HUB67" s="141"/>
      <c r="HUC67" s="141"/>
      <c r="HUD67" s="141"/>
      <c r="HUE67" s="141"/>
      <c r="HUF67" s="141"/>
      <c r="HUG67" s="141"/>
      <c r="HUH67" s="141"/>
      <c r="HUI67" s="141"/>
      <c r="HUJ67" s="141"/>
      <c r="HUK67" s="141"/>
      <c r="HUL67" s="141"/>
      <c r="HUM67" s="141"/>
      <c r="HUN67" s="141"/>
      <c r="HUO67" s="141"/>
      <c r="HUP67" s="141"/>
      <c r="HUQ67" s="141"/>
      <c r="HUR67" s="141"/>
      <c r="HUS67" s="141"/>
      <c r="HUT67" s="141"/>
      <c r="HUU67" s="141"/>
      <c r="HUV67" s="141"/>
      <c r="HUW67" s="141"/>
      <c r="HUX67" s="141"/>
      <c r="HUY67" s="141"/>
      <c r="HUZ67" s="141"/>
      <c r="HVA67" s="141"/>
      <c r="HVB67" s="141"/>
      <c r="HVC67" s="141"/>
      <c r="HVD67" s="141"/>
      <c r="HVE67" s="141"/>
      <c r="HVF67" s="141"/>
      <c r="HVG67" s="141"/>
      <c r="HVH67" s="141"/>
      <c r="HVI67" s="141"/>
      <c r="HVJ67" s="141"/>
      <c r="HVK67" s="141"/>
      <c r="HVL67" s="141"/>
      <c r="HVM67" s="141"/>
      <c r="HVN67" s="141"/>
      <c r="HVO67" s="141"/>
      <c r="HVP67" s="141"/>
      <c r="HVQ67" s="141"/>
      <c r="HVR67" s="141"/>
      <c r="HVS67" s="141"/>
      <c r="HVT67" s="141"/>
      <c r="HVU67" s="141"/>
      <c r="HVV67" s="141"/>
      <c r="HVW67" s="141"/>
      <c r="HVX67" s="141"/>
      <c r="HVY67" s="141"/>
      <c r="HVZ67" s="141"/>
      <c r="HWA67" s="141"/>
      <c r="HWB67" s="141"/>
      <c r="HWC67" s="141"/>
      <c r="HWD67" s="141"/>
      <c r="HWE67" s="141"/>
      <c r="HWF67" s="141"/>
      <c r="HWG67" s="141"/>
      <c r="HWH67" s="141"/>
      <c r="HWI67" s="141"/>
      <c r="HWJ67" s="141"/>
      <c r="HWK67" s="141"/>
      <c r="HWL67" s="141"/>
      <c r="HWM67" s="141"/>
      <c r="HWN67" s="141"/>
      <c r="HWO67" s="141"/>
      <c r="HWP67" s="141"/>
      <c r="HWQ67" s="141"/>
      <c r="HWR67" s="141"/>
      <c r="HWS67" s="141"/>
      <c r="HWT67" s="141"/>
      <c r="HWU67" s="141"/>
      <c r="HWV67" s="141"/>
      <c r="HWW67" s="141"/>
      <c r="HWX67" s="141"/>
      <c r="HWY67" s="141"/>
      <c r="HWZ67" s="141"/>
      <c r="HXA67" s="141"/>
      <c r="HXB67" s="141"/>
      <c r="HXC67" s="141"/>
      <c r="HXD67" s="141"/>
      <c r="HXE67" s="141"/>
      <c r="HXF67" s="141"/>
      <c r="HXG67" s="141"/>
      <c r="HXH67" s="141"/>
      <c r="HXI67" s="141"/>
      <c r="HXJ67" s="141"/>
      <c r="HXK67" s="141"/>
      <c r="HXL67" s="141"/>
      <c r="HXM67" s="141"/>
      <c r="HXN67" s="141"/>
      <c r="HXO67" s="141"/>
      <c r="HXP67" s="141"/>
      <c r="HXQ67" s="141"/>
      <c r="HXR67" s="141"/>
      <c r="HXS67" s="141"/>
      <c r="HXT67" s="141"/>
      <c r="HXU67" s="141"/>
      <c r="HXV67" s="141"/>
      <c r="HXW67" s="141"/>
      <c r="HXX67" s="141"/>
      <c r="HXY67" s="141"/>
      <c r="HXZ67" s="141"/>
      <c r="HYA67" s="141"/>
      <c r="HYB67" s="141"/>
      <c r="HYC67" s="141"/>
      <c r="HYD67" s="141"/>
      <c r="HYE67" s="141"/>
      <c r="HYF67" s="141"/>
      <c r="HYG67" s="141"/>
      <c r="HYH67" s="141"/>
      <c r="HYI67" s="141"/>
      <c r="HYJ67" s="141"/>
      <c r="HYK67" s="141"/>
      <c r="HYL67" s="141"/>
      <c r="HYM67" s="141"/>
      <c r="HYN67" s="141"/>
      <c r="HYO67" s="141"/>
      <c r="HYP67" s="141"/>
      <c r="HYQ67" s="141"/>
      <c r="HYR67" s="141"/>
      <c r="HYS67" s="141"/>
      <c r="HYT67" s="141"/>
      <c r="HYU67" s="141"/>
      <c r="HYV67" s="141"/>
      <c r="HYW67" s="141"/>
      <c r="HYX67" s="141"/>
      <c r="HYY67" s="141"/>
      <c r="HYZ67" s="141"/>
      <c r="HZA67" s="141"/>
      <c r="HZB67" s="141"/>
      <c r="HZC67" s="141"/>
      <c r="HZD67" s="141"/>
      <c r="HZE67" s="141"/>
      <c r="HZF67" s="141"/>
      <c r="HZG67" s="141"/>
      <c r="HZH67" s="141"/>
      <c r="HZI67" s="141"/>
      <c r="HZJ67" s="141"/>
      <c r="HZK67" s="141"/>
      <c r="HZL67" s="141"/>
      <c r="HZM67" s="141"/>
      <c r="HZN67" s="141"/>
      <c r="HZO67" s="141"/>
      <c r="HZP67" s="141"/>
      <c r="HZQ67" s="141"/>
      <c r="HZR67" s="141"/>
      <c r="HZS67" s="141"/>
      <c r="HZT67" s="141"/>
      <c r="HZU67" s="141"/>
      <c r="HZV67" s="141"/>
      <c r="HZW67" s="141"/>
      <c r="HZX67" s="141"/>
      <c r="HZY67" s="141"/>
      <c r="HZZ67" s="141"/>
      <c r="IAA67" s="141"/>
      <c r="IAB67" s="141"/>
      <c r="IAC67" s="141"/>
      <c r="IAD67" s="141"/>
      <c r="IAE67" s="141"/>
      <c r="IAF67" s="141"/>
      <c r="IAG67" s="141"/>
      <c r="IAH67" s="141"/>
      <c r="IAI67" s="141"/>
      <c r="IAJ67" s="141"/>
      <c r="IAK67" s="141"/>
      <c r="IAL67" s="141"/>
      <c r="IAM67" s="141"/>
      <c r="IAN67" s="141"/>
      <c r="IAO67" s="141"/>
      <c r="IAP67" s="141"/>
      <c r="IAQ67" s="141"/>
      <c r="IAR67" s="141"/>
      <c r="IAS67" s="141"/>
      <c r="IAT67" s="141"/>
      <c r="IAU67" s="141"/>
      <c r="IAV67" s="141"/>
      <c r="IAW67" s="141"/>
      <c r="IAX67" s="141"/>
      <c r="IAY67" s="141"/>
      <c r="IAZ67" s="141"/>
      <c r="IBA67" s="141"/>
      <c r="IBB67" s="141"/>
      <c r="IBC67" s="141"/>
      <c r="IBD67" s="141"/>
      <c r="IBE67" s="141"/>
      <c r="IBF67" s="141"/>
      <c r="IBG67" s="141"/>
      <c r="IBH67" s="141"/>
      <c r="IBI67" s="141"/>
      <c r="IBJ67" s="141"/>
      <c r="IBK67" s="141"/>
      <c r="IBL67" s="141"/>
      <c r="IBM67" s="141"/>
      <c r="IBN67" s="141"/>
      <c r="IBO67" s="141"/>
      <c r="IBP67" s="141"/>
      <c r="IBQ67" s="141"/>
      <c r="IBR67" s="141"/>
      <c r="IBS67" s="141"/>
      <c r="IBT67" s="141"/>
      <c r="IBU67" s="141"/>
      <c r="IBV67" s="141"/>
      <c r="IBW67" s="141"/>
      <c r="IBX67" s="141"/>
      <c r="IBY67" s="141"/>
      <c r="IBZ67" s="141"/>
      <c r="ICA67" s="141"/>
      <c r="ICB67" s="141"/>
      <c r="ICC67" s="141"/>
      <c r="ICD67" s="141"/>
      <c r="ICE67" s="141"/>
      <c r="ICF67" s="141"/>
      <c r="ICG67" s="141"/>
      <c r="ICH67" s="141"/>
      <c r="ICI67" s="141"/>
      <c r="ICJ67" s="141"/>
      <c r="ICK67" s="141"/>
      <c r="ICL67" s="141"/>
      <c r="ICM67" s="141"/>
      <c r="ICN67" s="141"/>
      <c r="ICO67" s="141"/>
      <c r="ICP67" s="141"/>
      <c r="ICQ67" s="141"/>
      <c r="ICR67" s="141"/>
      <c r="ICS67" s="141"/>
      <c r="ICT67" s="141"/>
      <c r="ICU67" s="141"/>
      <c r="ICV67" s="141"/>
      <c r="ICW67" s="141"/>
      <c r="ICX67" s="141"/>
      <c r="ICY67" s="141"/>
      <c r="ICZ67" s="141"/>
      <c r="IDA67" s="141"/>
      <c r="IDB67" s="141"/>
      <c r="IDC67" s="141"/>
      <c r="IDD67" s="141"/>
      <c r="IDE67" s="141"/>
      <c r="IDF67" s="141"/>
      <c r="IDG67" s="141"/>
      <c r="IDH67" s="141"/>
      <c r="IDI67" s="141"/>
      <c r="IDJ67" s="141"/>
      <c r="IDK67" s="141"/>
      <c r="IDL67" s="141"/>
      <c r="IDM67" s="141"/>
      <c r="IDN67" s="141"/>
      <c r="IDO67" s="141"/>
      <c r="IDP67" s="141"/>
      <c r="IDQ67" s="141"/>
      <c r="IDR67" s="141"/>
      <c r="IDS67" s="141"/>
      <c r="IDT67" s="141"/>
      <c r="IDU67" s="141"/>
      <c r="IDV67" s="141"/>
      <c r="IDW67" s="141"/>
      <c r="IDX67" s="141"/>
      <c r="IDY67" s="141"/>
      <c r="IDZ67" s="141"/>
      <c r="IEA67" s="141"/>
      <c r="IEB67" s="141"/>
      <c r="IEC67" s="141"/>
      <c r="IED67" s="141"/>
      <c r="IEE67" s="141"/>
      <c r="IEF67" s="141"/>
      <c r="IEG67" s="141"/>
      <c r="IEH67" s="141"/>
      <c r="IEI67" s="141"/>
      <c r="IEJ67" s="141"/>
      <c r="IEK67" s="141"/>
      <c r="IEL67" s="141"/>
      <c r="IEM67" s="141"/>
      <c r="IEN67" s="141"/>
      <c r="IEO67" s="141"/>
      <c r="IEP67" s="141"/>
      <c r="IEQ67" s="141"/>
      <c r="IER67" s="141"/>
      <c r="IES67" s="141"/>
      <c r="IET67" s="141"/>
      <c r="IEU67" s="141"/>
      <c r="IEV67" s="141"/>
      <c r="IEW67" s="141"/>
      <c r="IEX67" s="141"/>
      <c r="IEY67" s="141"/>
      <c r="IEZ67" s="141"/>
      <c r="IFA67" s="141"/>
      <c r="IFB67" s="141"/>
      <c r="IFC67" s="141"/>
      <c r="IFD67" s="141"/>
      <c r="IFE67" s="141"/>
      <c r="IFF67" s="141"/>
      <c r="IFG67" s="141"/>
      <c r="IFH67" s="141"/>
      <c r="IFI67" s="141"/>
      <c r="IFJ67" s="141"/>
      <c r="IFK67" s="141"/>
      <c r="IFL67" s="141"/>
      <c r="IFM67" s="141"/>
      <c r="IFN67" s="141"/>
      <c r="IFO67" s="141"/>
      <c r="IFP67" s="141"/>
      <c r="IFQ67" s="141"/>
      <c r="IFR67" s="141"/>
      <c r="IFS67" s="141"/>
      <c r="IFT67" s="141"/>
      <c r="IFU67" s="141"/>
      <c r="IFV67" s="141"/>
      <c r="IFW67" s="141"/>
      <c r="IFX67" s="141"/>
      <c r="IFY67" s="141"/>
      <c r="IFZ67" s="141"/>
      <c r="IGA67" s="141"/>
      <c r="IGB67" s="141"/>
      <c r="IGC67" s="141"/>
      <c r="IGD67" s="141"/>
      <c r="IGE67" s="141"/>
      <c r="IGF67" s="141"/>
      <c r="IGG67" s="141"/>
      <c r="IGH67" s="141"/>
      <c r="IGI67" s="141"/>
      <c r="IGJ67" s="141"/>
      <c r="IGK67" s="141"/>
      <c r="IGL67" s="141"/>
      <c r="IGM67" s="141"/>
      <c r="IGN67" s="141"/>
      <c r="IGO67" s="141"/>
      <c r="IGP67" s="141"/>
      <c r="IGQ67" s="141"/>
      <c r="IGR67" s="141"/>
      <c r="IGS67" s="141"/>
      <c r="IGT67" s="141"/>
      <c r="IGU67" s="141"/>
      <c r="IGV67" s="141"/>
      <c r="IGW67" s="141"/>
      <c r="IGX67" s="141"/>
      <c r="IGY67" s="141"/>
      <c r="IGZ67" s="141"/>
      <c r="IHA67" s="141"/>
      <c r="IHB67" s="141"/>
      <c r="IHC67" s="141"/>
      <c r="IHD67" s="141"/>
      <c r="IHE67" s="141"/>
      <c r="IHF67" s="141"/>
      <c r="IHG67" s="141"/>
      <c r="IHH67" s="141"/>
      <c r="IHI67" s="141"/>
      <c r="IHJ67" s="141"/>
      <c r="IHK67" s="141"/>
      <c r="IHL67" s="141"/>
      <c r="IHM67" s="141"/>
      <c r="IHN67" s="141"/>
      <c r="IHO67" s="141"/>
      <c r="IHP67" s="141"/>
      <c r="IHQ67" s="141"/>
      <c r="IHR67" s="141"/>
      <c r="IHS67" s="141"/>
      <c r="IHT67" s="141"/>
      <c r="IHU67" s="141"/>
      <c r="IHV67" s="141"/>
      <c r="IHW67" s="141"/>
      <c r="IHX67" s="141"/>
      <c r="IHY67" s="141"/>
      <c r="IHZ67" s="141"/>
      <c r="IIA67" s="141"/>
      <c r="IIB67" s="141"/>
      <c r="IIC67" s="141"/>
      <c r="IID67" s="141"/>
      <c r="IIE67" s="141"/>
      <c r="IIF67" s="141"/>
      <c r="IIG67" s="141"/>
      <c r="IIH67" s="141"/>
      <c r="III67" s="141"/>
      <c r="IIJ67" s="141"/>
      <c r="IIK67" s="141"/>
      <c r="IIL67" s="141"/>
      <c r="IIM67" s="141"/>
      <c r="IIN67" s="141"/>
      <c r="IIO67" s="141"/>
      <c r="IIP67" s="141"/>
      <c r="IIQ67" s="141"/>
      <c r="IIR67" s="141"/>
      <c r="IIS67" s="141"/>
      <c r="IIT67" s="141"/>
      <c r="IIU67" s="141"/>
      <c r="IIV67" s="141"/>
      <c r="IIW67" s="141"/>
      <c r="IIX67" s="141"/>
      <c r="IIY67" s="141"/>
      <c r="IIZ67" s="141"/>
      <c r="IJA67" s="141"/>
      <c r="IJB67" s="141"/>
      <c r="IJC67" s="141"/>
      <c r="IJD67" s="141"/>
      <c r="IJE67" s="141"/>
      <c r="IJF67" s="141"/>
      <c r="IJG67" s="141"/>
      <c r="IJH67" s="141"/>
      <c r="IJI67" s="141"/>
      <c r="IJJ67" s="141"/>
      <c r="IJK67" s="141"/>
      <c r="IJL67" s="141"/>
      <c r="IJM67" s="141"/>
      <c r="IJN67" s="141"/>
      <c r="IJO67" s="141"/>
      <c r="IJP67" s="141"/>
      <c r="IJQ67" s="141"/>
      <c r="IJR67" s="141"/>
      <c r="IJS67" s="141"/>
      <c r="IJT67" s="141"/>
      <c r="IJU67" s="141"/>
      <c r="IJV67" s="141"/>
      <c r="IJW67" s="141"/>
      <c r="IJX67" s="141"/>
      <c r="IJY67" s="141"/>
      <c r="IJZ67" s="141"/>
      <c r="IKA67" s="141"/>
      <c r="IKB67" s="141"/>
      <c r="IKC67" s="141"/>
      <c r="IKD67" s="141"/>
      <c r="IKE67" s="141"/>
      <c r="IKF67" s="141"/>
      <c r="IKG67" s="141"/>
      <c r="IKH67" s="141"/>
      <c r="IKI67" s="141"/>
      <c r="IKJ67" s="141"/>
      <c r="IKK67" s="141"/>
      <c r="IKL67" s="141"/>
      <c r="IKM67" s="141"/>
      <c r="IKN67" s="141"/>
      <c r="IKO67" s="141"/>
      <c r="IKP67" s="141"/>
      <c r="IKQ67" s="141"/>
      <c r="IKR67" s="141"/>
      <c r="IKS67" s="141"/>
      <c r="IKT67" s="141"/>
      <c r="IKU67" s="141"/>
      <c r="IKV67" s="141"/>
      <c r="IKW67" s="141"/>
      <c r="IKX67" s="141"/>
      <c r="IKY67" s="141"/>
      <c r="IKZ67" s="141"/>
      <c r="ILA67" s="141"/>
      <c r="ILB67" s="141"/>
      <c r="ILC67" s="141"/>
      <c r="ILD67" s="141"/>
      <c r="ILE67" s="141"/>
      <c r="ILF67" s="141"/>
      <c r="ILG67" s="141"/>
      <c r="ILH67" s="141"/>
      <c r="ILI67" s="141"/>
      <c r="ILJ67" s="141"/>
      <c r="ILK67" s="141"/>
      <c r="ILL67" s="141"/>
      <c r="ILM67" s="141"/>
      <c r="ILN67" s="141"/>
      <c r="ILO67" s="141"/>
      <c r="ILP67" s="141"/>
      <c r="ILQ67" s="141"/>
      <c r="ILR67" s="141"/>
      <c r="ILS67" s="141"/>
      <c r="ILT67" s="141"/>
      <c r="ILU67" s="141"/>
      <c r="ILV67" s="141"/>
      <c r="ILW67" s="141"/>
      <c r="ILX67" s="141"/>
      <c r="ILY67" s="141"/>
      <c r="ILZ67" s="141"/>
      <c r="IMA67" s="141"/>
      <c r="IMB67" s="141"/>
      <c r="IMC67" s="141"/>
      <c r="IMD67" s="141"/>
      <c r="IME67" s="141"/>
      <c r="IMF67" s="141"/>
      <c r="IMG67" s="141"/>
      <c r="IMH67" s="141"/>
      <c r="IMI67" s="141"/>
      <c r="IMJ67" s="141"/>
      <c r="IMK67" s="141"/>
      <c r="IML67" s="141"/>
      <c r="IMM67" s="141"/>
      <c r="IMN67" s="141"/>
      <c r="IMO67" s="141"/>
      <c r="IMP67" s="141"/>
      <c r="IMQ67" s="141"/>
      <c r="IMR67" s="141"/>
      <c r="IMS67" s="141"/>
      <c r="IMT67" s="141"/>
      <c r="IMU67" s="141"/>
      <c r="IMV67" s="141"/>
      <c r="IMW67" s="141"/>
      <c r="IMX67" s="141"/>
      <c r="IMY67" s="141"/>
      <c r="IMZ67" s="141"/>
      <c r="INA67" s="141"/>
      <c r="INB67" s="141"/>
      <c r="INC67" s="141"/>
      <c r="IND67" s="141"/>
      <c r="INE67" s="141"/>
      <c r="INF67" s="141"/>
      <c r="ING67" s="141"/>
      <c r="INH67" s="141"/>
      <c r="INI67" s="141"/>
      <c r="INJ67" s="141"/>
      <c r="INK67" s="141"/>
      <c r="INL67" s="141"/>
      <c r="INM67" s="141"/>
      <c r="INN67" s="141"/>
      <c r="INO67" s="141"/>
      <c r="INP67" s="141"/>
      <c r="INQ67" s="141"/>
      <c r="INR67" s="141"/>
      <c r="INS67" s="141"/>
      <c r="INT67" s="141"/>
      <c r="INU67" s="141"/>
      <c r="INV67" s="141"/>
      <c r="INW67" s="141"/>
      <c r="INX67" s="141"/>
      <c r="INY67" s="141"/>
      <c r="INZ67" s="141"/>
      <c r="IOA67" s="141"/>
      <c r="IOB67" s="141"/>
      <c r="IOC67" s="141"/>
      <c r="IOD67" s="141"/>
      <c r="IOE67" s="141"/>
      <c r="IOF67" s="141"/>
      <c r="IOG67" s="141"/>
      <c r="IOH67" s="141"/>
      <c r="IOI67" s="141"/>
      <c r="IOJ67" s="141"/>
      <c r="IOK67" s="141"/>
      <c r="IOL67" s="141"/>
      <c r="IOM67" s="141"/>
      <c r="ION67" s="141"/>
      <c r="IOO67" s="141"/>
      <c r="IOP67" s="141"/>
      <c r="IOQ67" s="141"/>
      <c r="IOR67" s="141"/>
      <c r="IOS67" s="141"/>
      <c r="IOT67" s="141"/>
      <c r="IOU67" s="141"/>
      <c r="IOV67" s="141"/>
      <c r="IOW67" s="141"/>
      <c r="IOX67" s="141"/>
      <c r="IOY67" s="141"/>
      <c r="IOZ67" s="141"/>
      <c r="IPA67" s="141"/>
      <c r="IPB67" s="141"/>
      <c r="IPC67" s="141"/>
      <c r="IPD67" s="141"/>
      <c r="IPE67" s="141"/>
      <c r="IPF67" s="141"/>
      <c r="IPG67" s="141"/>
      <c r="IPH67" s="141"/>
      <c r="IPI67" s="141"/>
      <c r="IPJ67" s="141"/>
      <c r="IPK67" s="141"/>
      <c r="IPL67" s="141"/>
      <c r="IPM67" s="141"/>
      <c r="IPN67" s="141"/>
      <c r="IPO67" s="141"/>
      <c r="IPP67" s="141"/>
      <c r="IPQ67" s="141"/>
      <c r="IPR67" s="141"/>
      <c r="IPS67" s="141"/>
      <c r="IPT67" s="141"/>
      <c r="IPU67" s="141"/>
      <c r="IPV67" s="141"/>
      <c r="IPW67" s="141"/>
      <c r="IPX67" s="141"/>
      <c r="IPY67" s="141"/>
      <c r="IPZ67" s="141"/>
      <c r="IQA67" s="141"/>
      <c r="IQB67" s="141"/>
      <c r="IQC67" s="141"/>
      <c r="IQD67" s="141"/>
      <c r="IQE67" s="141"/>
      <c r="IQF67" s="141"/>
      <c r="IQG67" s="141"/>
      <c r="IQH67" s="141"/>
      <c r="IQI67" s="141"/>
      <c r="IQJ67" s="141"/>
      <c r="IQK67" s="141"/>
      <c r="IQL67" s="141"/>
      <c r="IQM67" s="141"/>
      <c r="IQN67" s="141"/>
      <c r="IQO67" s="141"/>
      <c r="IQP67" s="141"/>
      <c r="IQQ67" s="141"/>
      <c r="IQR67" s="141"/>
      <c r="IQS67" s="141"/>
      <c r="IQT67" s="141"/>
      <c r="IQU67" s="141"/>
      <c r="IQV67" s="141"/>
      <c r="IQW67" s="141"/>
      <c r="IQX67" s="141"/>
      <c r="IQY67" s="141"/>
      <c r="IQZ67" s="141"/>
      <c r="IRA67" s="141"/>
      <c r="IRB67" s="141"/>
      <c r="IRC67" s="141"/>
      <c r="IRD67" s="141"/>
      <c r="IRE67" s="141"/>
      <c r="IRF67" s="141"/>
      <c r="IRG67" s="141"/>
      <c r="IRH67" s="141"/>
      <c r="IRI67" s="141"/>
      <c r="IRJ67" s="141"/>
      <c r="IRK67" s="141"/>
      <c r="IRL67" s="141"/>
      <c r="IRM67" s="141"/>
      <c r="IRN67" s="141"/>
      <c r="IRO67" s="141"/>
      <c r="IRP67" s="141"/>
      <c r="IRQ67" s="141"/>
      <c r="IRR67" s="141"/>
      <c r="IRS67" s="141"/>
      <c r="IRT67" s="141"/>
      <c r="IRU67" s="141"/>
      <c r="IRV67" s="141"/>
      <c r="IRW67" s="141"/>
      <c r="IRX67" s="141"/>
      <c r="IRY67" s="141"/>
      <c r="IRZ67" s="141"/>
      <c r="ISA67" s="141"/>
      <c r="ISB67" s="141"/>
      <c r="ISC67" s="141"/>
      <c r="ISD67" s="141"/>
      <c r="ISE67" s="141"/>
      <c r="ISF67" s="141"/>
      <c r="ISG67" s="141"/>
      <c r="ISH67" s="141"/>
      <c r="ISI67" s="141"/>
      <c r="ISJ67" s="141"/>
      <c r="ISK67" s="141"/>
      <c r="ISL67" s="141"/>
      <c r="ISM67" s="141"/>
      <c r="ISN67" s="141"/>
      <c r="ISO67" s="141"/>
      <c r="ISP67" s="141"/>
      <c r="ISQ67" s="141"/>
      <c r="ISR67" s="141"/>
      <c r="ISS67" s="141"/>
      <c r="IST67" s="141"/>
      <c r="ISU67" s="141"/>
      <c r="ISV67" s="141"/>
      <c r="ISW67" s="141"/>
      <c r="ISX67" s="141"/>
      <c r="ISY67" s="141"/>
      <c r="ISZ67" s="141"/>
      <c r="ITA67" s="141"/>
      <c r="ITB67" s="141"/>
      <c r="ITC67" s="141"/>
      <c r="ITD67" s="141"/>
      <c r="ITE67" s="141"/>
      <c r="ITF67" s="141"/>
      <c r="ITG67" s="141"/>
      <c r="ITH67" s="141"/>
      <c r="ITI67" s="141"/>
      <c r="ITJ67" s="141"/>
      <c r="ITK67" s="141"/>
      <c r="ITL67" s="141"/>
      <c r="ITM67" s="141"/>
      <c r="ITN67" s="141"/>
      <c r="ITO67" s="141"/>
      <c r="ITP67" s="141"/>
      <c r="ITQ67" s="141"/>
      <c r="ITR67" s="141"/>
      <c r="ITS67" s="141"/>
      <c r="ITT67" s="141"/>
      <c r="ITU67" s="141"/>
      <c r="ITV67" s="141"/>
      <c r="ITW67" s="141"/>
      <c r="ITX67" s="141"/>
      <c r="ITY67" s="141"/>
      <c r="ITZ67" s="141"/>
      <c r="IUA67" s="141"/>
      <c r="IUB67" s="141"/>
      <c r="IUC67" s="141"/>
      <c r="IUD67" s="141"/>
      <c r="IUE67" s="141"/>
      <c r="IUF67" s="141"/>
      <c r="IUG67" s="141"/>
      <c r="IUH67" s="141"/>
      <c r="IUI67" s="141"/>
      <c r="IUJ67" s="141"/>
      <c r="IUK67" s="141"/>
      <c r="IUL67" s="141"/>
      <c r="IUM67" s="141"/>
      <c r="IUN67" s="141"/>
      <c r="IUO67" s="141"/>
      <c r="IUP67" s="141"/>
      <c r="IUQ67" s="141"/>
      <c r="IUR67" s="141"/>
      <c r="IUS67" s="141"/>
      <c r="IUT67" s="141"/>
      <c r="IUU67" s="141"/>
      <c r="IUV67" s="141"/>
      <c r="IUW67" s="141"/>
      <c r="IUX67" s="141"/>
      <c r="IUY67" s="141"/>
      <c r="IUZ67" s="141"/>
      <c r="IVA67" s="141"/>
      <c r="IVB67" s="141"/>
      <c r="IVC67" s="141"/>
      <c r="IVD67" s="141"/>
      <c r="IVE67" s="141"/>
      <c r="IVF67" s="141"/>
      <c r="IVG67" s="141"/>
      <c r="IVH67" s="141"/>
      <c r="IVI67" s="141"/>
      <c r="IVJ67" s="141"/>
      <c r="IVK67" s="141"/>
      <c r="IVL67" s="141"/>
      <c r="IVM67" s="141"/>
      <c r="IVN67" s="141"/>
      <c r="IVO67" s="141"/>
      <c r="IVP67" s="141"/>
      <c r="IVQ67" s="141"/>
      <c r="IVR67" s="141"/>
      <c r="IVS67" s="141"/>
      <c r="IVT67" s="141"/>
      <c r="IVU67" s="141"/>
      <c r="IVV67" s="141"/>
      <c r="IVW67" s="141"/>
      <c r="IVX67" s="141"/>
      <c r="IVY67" s="141"/>
      <c r="IVZ67" s="141"/>
      <c r="IWA67" s="141"/>
      <c r="IWB67" s="141"/>
      <c r="IWC67" s="141"/>
      <c r="IWD67" s="141"/>
      <c r="IWE67" s="141"/>
      <c r="IWF67" s="141"/>
      <c r="IWG67" s="141"/>
      <c r="IWH67" s="141"/>
      <c r="IWI67" s="141"/>
      <c r="IWJ67" s="141"/>
      <c r="IWK67" s="141"/>
      <c r="IWL67" s="141"/>
      <c r="IWM67" s="141"/>
      <c r="IWN67" s="141"/>
      <c r="IWO67" s="141"/>
      <c r="IWP67" s="141"/>
      <c r="IWQ67" s="141"/>
      <c r="IWR67" s="141"/>
      <c r="IWS67" s="141"/>
      <c r="IWT67" s="141"/>
      <c r="IWU67" s="141"/>
      <c r="IWV67" s="141"/>
      <c r="IWW67" s="141"/>
      <c r="IWX67" s="141"/>
      <c r="IWY67" s="141"/>
      <c r="IWZ67" s="141"/>
      <c r="IXA67" s="141"/>
      <c r="IXB67" s="141"/>
      <c r="IXC67" s="141"/>
      <c r="IXD67" s="141"/>
      <c r="IXE67" s="141"/>
      <c r="IXF67" s="141"/>
      <c r="IXG67" s="141"/>
      <c r="IXH67" s="141"/>
      <c r="IXI67" s="141"/>
      <c r="IXJ67" s="141"/>
      <c r="IXK67" s="141"/>
      <c r="IXL67" s="141"/>
      <c r="IXM67" s="141"/>
      <c r="IXN67" s="141"/>
      <c r="IXO67" s="141"/>
      <c r="IXP67" s="141"/>
      <c r="IXQ67" s="141"/>
      <c r="IXR67" s="141"/>
      <c r="IXS67" s="141"/>
      <c r="IXT67" s="141"/>
      <c r="IXU67" s="141"/>
      <c r="IXV67" s="141"/>
      <c r="IXW67" s="141"/>
      <c r="IXX67" s="141"/>
      <c r="IXY67" s="141"/>
      <c r="IXZ67" s="141"/>
      <c r="IYA67" s="141"/>
      <c r="IYB67" s="141"/>
      <c r="IYC67" s="141"/>
      <c r="IYD67" s="141"/>
      <c r="IYE67" s="141"/>
      <c r="IYF67" s="141"/>
      <c r="IYG67" s="141"/>
      <c r="IYH67" s="141"/>
      <c r="IYI67" s="141"/>
      <c r="IYJ67" s="141"/>
      <c r="IYK67" s="141"/>
      <c r="IYL67" s="141"/>
      <c r="IYM67" s="141"/>
      <c r="IYN67" s="141"/>
      <c r="IYO67" s="141"/>
      <c r="IYP67" s="141"/>
      <c r="IYQ67" s="141"/>
      <c r="IYR67" s="141"/>
      <c r="IYS67" s="141"/>
      <c r="IYT67" s="141"/>
      <c r="IYU67" s="141"/>
      <c r="IYV67" s="141"/>
      <c r="IYW67" s="141"/>
      <c r="IYX67" s="141"/>
      <c r="IYY67" s="141"/>
      <c r="IYZ67" s="141"/>
      <c r="IZA67" s="141"/>
      <c r="IZB67" s="141"/>
      <c r="IZC67" s="141"/>
      <c r="IZD67" s="141"/>
      <c r="IZE67" s="141"/>
      <c r="IZF67" s="141"/>
      <c r="IZG67" s="141"/>
      <c r="IZH67" s="141"/>
      <c r="IZI67" s="141"/>
      <c r="IZJ67" s="141"/>
      <c r="IZK67" s="141"/>
      <c r="IZL67" s="141"/>
      <c r="IZM67" s="141"/>
      <c r="IZN67" s="141"/>
      <c r="IZO67" s="141"/>
      <c r="IZP67" s="141"/>
      <c r="IZQ67" s="141"/>
      <c r="IZR67" s="141"/>
      <c r="IZS67" s="141"/>
      <c r="IZT67" s="141"/>
      <c r="IZU67" s="141"/>
      <c r="IZV67" s="141"/>
      <c r="IZW67" s="141"/>
      <c r="IZX67" s="141"/>
      <c r="IZY67" s="141"/>
      <c r="IZZ67" s="141"/>
      <c r="JAA67" s="141"/>
      <c r="JAB67" s="141"/>
      <c r="JAC67" s="141"/>
      <c r="JAD67" s="141"/>
      <c r="JAE67" s="141"/>
      <c r="JAF67" s="141"/>
      <c r="JAG67" s="141"/>
      <c r="JAH67" s="141"/>
      <c r="JAI67" s="141"/>
      <c r="JAJ67" s="141"/>
      <c r="JAK67" s="141"/>
      <c r="JAL67" s="141"/>
      <c r="JAM67" s="141"/>
      <c r="JAN67" s="141"/>
      <c r="JAO67" s="141"/>
      <c r="JAP67" s="141"/>
      <c r="JAQ67" s="141"/>
      <c r="JAR67" s="141"/>
      <c r="JAS67" s="141"/>
      <c r="JAT67" s="141"/>
      <c r="JAU67" s="141"/>
      <c r="JAV67" s="141"/>
      <c r="JAW67" s="141"/>
      <c r="JAX67" s="141"/>
      <c r="JAY67" s="141"/>
      <c r="JAZ67" s="141"/>
      <c r="JBA67" s="141"/>
      <c r="JBB67" s="141"/>
      <c r="JBC67" s="141"/>
      <c r="JBD67" s="141"/>
      <c r="JBE67" s="141"/>
      <c r="JBF67" s="141"/>
      <c r="JBG67" s="141"/>
      <c r="JBH67" s="141"/>
      <c r="JBI67" s="141"/>
      <c r="JBJ67" s="141"/>
      <c r="JBK67" s="141"/>
      <c r="JBL67" s="141"/>
      <c r="JBM67" s="141"/>
      <c r="JBN67" s="141"/>
      <c r="JBO67" s="141"/>
      <c r="JBP67" s="141"/>
      <c r="JBQ67" s="141"/>
      <c r="JBR67" s="141"/>
      <c r="JBS67" s="141"/>
      <c r="JBT67" s="141"/>
      <c r="JBU67" s="141"/>
      <c r="JBV67" s="141"/>
      <c r="JBW67" s="141"/>
      <c r="JBX67" s="141"/>
      <c r="JBY67" s="141"/>
      <c r="JBZ67" s="141"/>
      <c r="JCA67" s="141"/>
      <c r="JCB67" s="141"/>
      <c r="JCC67" s="141"/>
      <c r="JCD67" s="141"/>
      <c r="JCE67" s="141"/>
      <c r="JCF67" s="141"/>
      <c r="JCG67" s="141"/>
      <c r="JCH67" s="141"/>
      <c r="JCI67" s="141"/>
      <c r="JCJ67" s="141"/>
      <c r="JCK67" s="141"/>
      <c r="JCL67" s="141"/>
      <c r="JCM67" s="141"/>
      <c r="JCN67" s="141"/>
      <c r="JCO67" s="141"/>
      <c r="JCP67" s="141"/>
      <c r="JCQ67" s="141"/>
      <c r="JCR67" s="141"/>
      <c r="JCS67" s="141"/>
      <c r="JCT67" s="141"/>
      <c r="JCU67" s="141"/>
      <c r="JCV67" s="141"/>
      <c r="JCW67" s="141"/>
      <c r="JCX67" s="141"/>
      <c r="JCY67" s="141"/>
      <c r="JCZ67" s="141"/>
      <c r="JDA67" s="141"/>
      <c r="JDB67" s="141"/>
      <c r="JDC67" s="141"/>
      <c r="JDD67" s="141"/>
      <c r="JDE67" s="141"/>
      <c r="JDF67" s="141"/>
      <c r="JDG67" s="141"/>
      <c r="JDH67" s="141"/>
      <c r="JDI67" s="141"/>
      <c r="JDJ67" s="141"/>
      <c r="JDK67" s="141"/>
      <c r="JDL67" s="141"/>
      <c r="JDM67" s="141"/>
      <c r="JDN67" s="141"/>
      <c r="JDO67" s="141"/>
      <c r="JDP67" s="141"/>
      <c r="JDQ67" s="141"/>
      <c r="JDR67" s="141"/>
      <c r="JDS67" s="141"/>
      <c r="JDT67" s="141"/>
      <c r="JDU67" s="141"/>
      <c r="JDV67" s="141"/>
      <c r="JDW67" s="141"/>
      <c r="JDX67" s="141"/>
      <c r="JDY67" s="141"/>
      <c r="JDZ67" s="141"/>
      <c r="JEA67" s="141"/>
      <c r="JEB67" s="141"/>
      <c r="JEC67" s="141"/>
      <c r="JED67" s="141"/>
      <c r="JEE67" s="141"/>
      <c r="JEF67" s="141"/>
      <c r="JEG67" s="141"/>
      <c r="JEH67" s="141"/>
      <c r="JEI67" s="141"/>
      <c r="JEJ67" s="141"/>
      <c r="JEK67" s="141"/>
      <c r="JEL67" s="141"/>
      <c r="JEM67" s="141"/>
      <c r="JEN67" s="141"/>
      <c r="JEO67" s="141"/>
      <c r="JEP67" s="141"/>
      <c r="JEQ67" s="141"/>
      <c r="JER67" s="141"/>
      <c r="JES67" s="141"/>
      <c r="JET67" s="141"/>
      <c r="JEU67" s="141"/>
      <c r="JEV67" s="141"/>
      <c r="JEW67" s="141"/>
      <c r="JEX67" s="141"/>
      <c r="JEY67" s="141"/>
      <c r="JEZ67" s="141"/>
      <c r="JFA67" s="141"/>
      <c r="JFB67" s="141"/>
      <c r="JFC67" s="141"/>
      <c r="JFD67" s="141"/>
      <c r="JFE67" s="141"/>
      <c r="JFF67" s="141"/>
      <c r="JFG67" s="141"/>
      <c r="JFH67" s="141"/>
      <c r="JFI67" s="141"/>
      <c r="JFJ67" s="141"/>
      <c r="JFK67" s="141"/>
      <c r="JFL67" s="141"/>
      <c r="JFM67" s="141"/>
      <c r="JFN67" s="141"/>
      <c r="JFO67" s="141"/>
      <c r="JFP67" s="141"/>
      <c r="JFQ67" s="141"/>
      <c r="JFR67" s="141"/>
      <c r="JFS67" s="141"/>
      <c r="JFT67" s="141"/>
      <c r="JFU67" s="141"/>
      <c r="JFV67" s="141"/>
      <c r="JFW67" s="141"/>
      <c r="JFX67" s="141"/>
      <c r="JFY67" s="141"/>
      <c r="JFZ67" s="141"/>
      <c r="JGA67" s="141"/>
      <c r="JGB67" s="141"/>
      <c r="JGC67" s="141"/>
      <c r="JGD67" s="141"/>
      <c r="JGE67" s="141"/>
      <c r="JGF67" s="141"/>
      <c r="JGG67" s="141"/>
      <c r="JGH67" s="141"/>
      <c r="JGI67" s="141"/>
      <c r="JGJ67" s="141"/>
      <c r="JGK67" s="141"/>
      <c r="JGL67" s="141"/>
      <c r="JGM67" s="141"/>
      <c r="JGN67" s="141"/>
      <c r="JGO67" s="141"/>
      <c r="JGP67" s="141"/>
      <c r="JGQ67" s="141"/>
      <c r="JGR67" s="141"/>
      <c r="JGS67" s="141"/>
      <c r="JGT67" s="141"/>
      <c r="JGU67" s="141"/>
      <c r="JGV67" s="141"/>
      <c r="JGW67" s="141"/>
      <c r="JGX67" s="141"/>
      <c r="JGY67" s="141"/>
      <c r="JGZ67" s="141"/>
      <c r="JHA67" s="141"/>
      <c r="JHB67" s="141"/>
      <c r="JHC67" s="141"/>
      <c r="JHD67" s="141"/>
      <c r="JHE67" s="141"/>
      <c r="JHF67" s="141"/>
      <c r="JHG67" s="141"/>
      <c r="JHH67" s="141"/>
      <c r="JHI67" s="141"/>
      <c r="JHJ67" s="141"/>
      <c r="JHK67" s="141"/>
      <c r="JHL67" s="141"/>
      <c r="JHM67" s="141"/>
      <c r="JHN67" s="141"/>
      <c r="JHO67" s="141"/>
      <c r="JHP67" s="141"/>
      <c r="JHQ67" s="141"/>
      <c r="JHR67" s="141"/>
      <c r="JHS67" s="141"/>
      <c r="JHT67" s="141"/>
      <c r="JHU67" s="141"/>
      <c r="JHV67" s="141"/>
      <c r="JHW67" s="141"/>
      <c r="JHX67" s="141"/>
      <c r="JHY67" s="141"/>
      <c r="JHZ67" s="141"/>
      <c r="JIA67" s="141"/>
      <c r="JIB67" s="141"/>
      <c r="JIC67" s="141"/>
      <c r="JID67" s="141"/>
      <c r="JIE67" s="141"/>
      <c r="JIF67" s="141"/>
      <c r="JIG67" s="141"/>
      <c r="JIH67" s="141"/>
      <c r="JII67" s="141"/>
      <c r="JIJ67" s="141"/>
      <c r="JIK67" s="141"/>
      <c r="JIL67" s="141"/>
      <c r="JIM67" s="141"/>
      <c r="JIN67" s="141"/>
      <c r="JIO67" s="141"/>
      <c r="JIP67" s="141"/>
      <c r="JIQ67" s="141"/>
      <c r="JIR67" s="141"/>
      <c r="JIS67" s="141"/>
      <c r="JIT67" s="141"/>
      <c r="JIU67" s="141"/>
      <c r="JIV67" s="141"/>
      <c r="JIW67" s="141"/>
      <c r="JIX67" s="141"/>
      <c r="JIY67" s="141"/>
      <c r="JIZ67" s="141"/>
      <c r="JJA67" s="141"/>
      <c r="JJB67" s="141"/>
      <c r="JJC67" s="141"/>
      <c r="JJD67" s="141"/>
      <c r="JJE67" s="141"/>
      <c r="JJF67" s="141"/>
      <c r="JJG67" s="141"/>
      <c r="JJH67" s="141"/>
      <c r="JJI67" s="141"/>
      <c r="JJJ67" s="141"/>
      <c r="JJK67" s="141"/>
      <c r="JJL67" s="141"/>
      <c r="JJM67" s="141"/>
      <c r="JJN67" s="141"/>
      <c r="JJO67" s="141"/>
      <c r="JJP67" s="141"/>
      <c r="JJQ67" s="141"/>
      <c r="JJR67" s="141"/>
      <c r="JJS67" s="141"/>
      <c r="JJT67" s="141"/>
      <c r="JJU67" s="141"/>
      <c r="JJV67" s="141"/>
      <c r="JJW67" s="141"/>
      <c r="JJX67" s="141"/>
      <c r="JJY67" s="141"/>
      <c r="JJZ67" s="141"/>
      <c r="JKA67" s="141"/>
      <c r="JKB67" s="141"/>
      <c r="JKC67" s="141"/>
      <c r="JKD67" s="141"/>
      <c r="JKE67" s="141"/>
      <c r="JKF67" s="141"/>
      <c r="JKG67" s="141"/>
      <c r="JKH67" s="141"/>
      <c r="JKI67" s="141"/>
      <c r="JKJ67" s="141"/>
      <c r="JKK67" s="141"/>
      <c r="JKL67" s="141"/>
      <c r="JKM67" s="141"/>
      <c r="JKN67" s="141"/>
      <c r="JKO67" s="141"/>
      <c r="JKP67" s="141"/>
      <c r="JKQ67" s="141"/>
      <c r="JKR67" s="141"/>
      <c r="JKS67" s="141"/>
      <c r="JKT67" s="141"/>
      <c r="JKU67" s="141"/>
      <c r="JKV67" s="141"/>
      <c r="JKW67" s="141"/>
      <c r="JKX67" s="141"/>
      <c r="JKY67" s="141"/>
      <c r="JKZ67" s="141"/>
      <c r="JLA67" s="141"/>
      <c r="JLB67" s="141"/>
      <c r="JLC67" s="141"/>
      <c r="JLD67" s="141"/>
      <c r="JLE67" s="141"/>
      <c r="JLF67" s="141"/>
      <c r="JLG67" s="141"/>
      <c r="JLH67" s="141"/>
      <c r="JLI67" s="141"/>
      <c r="JLJ67" s="141"/>
      <c r="JLK67" s="141"/>
      <c r="JLL67" s="141"/>
      <c r="JLM67" s="141"/>
      <c r="JLN67" s="141"/>
      <c r="JLO67" s="141"/>
      <c r="JLP67" s="141"/>
      <c r="JLQ67" s="141"/>
      <c r="JLR67" s="141"/>
      <c r="JLS67" s="141"/>
      <c r="JLT67" s="141"/>
      <c r="JLU67" s="141"/>
      <c r="JLV67" s="141"/>
      <c r="JLW67" s="141"/>
      <c r="JLX67" s="141"/>
      <c r="JLY67" s="141"/>
      <c r="JLZ67" s="141"/>
      <c r="JMA67" s="141"/>
      <c r="JMB67" s="141"/>
      <c r="JMC67" s="141"/>
      <c r="JMD67" s="141"/>
      <c r="JME67" s="141"/>
      <c r="JMF67" s="141"/>
      <c r="JMG67" s="141"/>
      <c r="JMH67" s="141"/>
      <c r="JMI67" s="141"/>
      <c r="JMJ67" s="141"/>
      <c r="JMK67" s="141"/>
      <c r="JML67" s="141"/>
      <c r="JMM67" s="141"/>
      <c r="JMN67" s="141"/>
      <c r="JMO67" s="141"/>
      <c r="JMP67" s="141"/>
      <c r="JMQ67" s="141"/>
      <c r="JMR67" s="141"/>
      <c r="JMS67" s="141"/>
      <c r="JMT67" s="141"/>
      <c r="JMU67" s="141"/>
      <c r="JMV67" s="141"/>
      <c r="JMW67" s="141"/>
      <c r="JMX67" s="141"/>
      <c r="JMY67" s="141"/>
      <c r="JMZ67" s="141"/>
      <c r="JNA67" s="141"/>
      <c r="JNB67" s="141"/>
      <c r="JNC67" s="141"/>
      <c r="JND67" s="141"/>
      <c r="JNE67" s="141"/>
      <c r="JNF67" s="141"/>
      <c r="JNG67" s="141"/>
      <c r="JNH67" s="141"/>
      <c r="JNI67" s="141"/>
      <c r="JNJ67" s="141"/>
      <c r="JNK67" s="141"/>
      <c r="JNL67" s="141"/>
      <c r="JNM67" s="141"/>
      <c r="JNN67" s="141"/>
      <c r="JNO67" s="141"/>
      <c r="JNP67" s="141"/>
      <c r="JNQ67" s="141"/>
      <c r="JNR67" s="141"/>
      <c r="JNS67" s="141"/>
      <c r="JNT67" s="141"/>
      <c r="JNU67" s="141"/>
      <c r="JNV67" s="141"/>
      <c r="JNW67" s="141"/>
      <c r="JNX67" s="141"/>
      <c r="JNY67" s="141"/>
      <c r="JNZ67" s="141"/>
      <c r="JOA67" s="141"/>
      <c r="JOB67" s="141"/>
      <c r="JOC67" s="141"/>
      <c r="JOD67" s="141"/>
      <c r="JOE67" s="141"/>
      <c r="JOF67" s="141"/>
      <c r="JOG67" s="141"/>
      <c r="JOH67" s="141"/>
      <c r="JOI67" s="141"/>
      <c r="JOJ67" s="141"/>
      <c r="JOK67" s="141"/>
      <c r="JOL67" s="141"/>
      <c r="JOM67" s="141"/>
      <c r="JON67" s="141"/>
      <c r="JOO67" s="141"/>
      <c r="JOP67" s="141"/>
      <c r="JOQ67" s="141"/>
      <c r="JOR67" s="141"/>
      <c r="JOS67" s="141"/>
      <c r="JOT67" s="141"/>
      <c r="JOU67" s="141"/>
      <c r="JOV67" s="141"/>
      <c r="JOW67" s="141"/>
      <c r="JOX67" s="141"/>
      <c r="JOY67" s="141"/>
      <c r="JOZ67" s="141"/>
      <c r="JPA67" s="141"/>
      <c r="JPB67" s="141"/>
      <c r="JPC67" s="141"/>
      <c r="JPD67" s="141"/>
      <c r="JPE67" s="141"/>
      <c r="JPF67" s="141"/>
      <c r="JPG67" s="141"/>
      <c r="JPH67" s="141"/>
      <c r="JPI67" s="141"/>
      <c r="JPJ67" s="141"/>
      <c r="JPK67" s="141"/>
      <c r="JPL67" s="141"/>
      <c r="JPM67" s="141"/>
      <c r="JPN67" s="141"/>
      <c r="JPO67" s="141"/>
      <c r="JPP67" s="141"/>
      <c r="JPQ67" s="141"/>
      <c r="JPR67" s="141"/>
      <c r="JPS67" s="141"/>
      <c r="JPT67" s="141"/>
      <c r="JPU67" s="141"/>
      <c r="JPV67" s="141"/>
      <c r="JPW67" s="141"/>
      <c r="JPX67" s="141"/>
      <c r="JPY67" s="141"/>
      <c r="JPZ67" s="141"/>
      <c r="JQA67" s="141"/>
      <c r="JQB67" s="141"/>
      <c r="JQC67" s="141"/>
      <c r="JQD67" s="141"/>
      <c r="JQE67" s="141"/>
      <c r="JQF67" s="141"/>
      <c r="JQG67" s="141"/>
      <c r="JQH67" s="141"/>
      <c r="JQI67" s="141"/>
      <c r="JQJ67" s="141"/>
      <c r="JQK67" s="141"/>
      <c r="JQL67" s="141"/>
      <c r="JQM67" s="141"/>
      <c r="JQN67" s="141"/>
      <c r="JQO67" s="141"/>
      <c r="JQP67" s="141"/>
      <c r="JQQ67" s="141"/>
      <c r="JQR67" s="141"/>
      <c r="JQS67" s="141"/>
      <c r="JQT67" s="141"/>
      <c r="JQU67" s="141"/>
      <c r="JQV67" s="141"/>
      <c r="JQW67" s="141"/>
      <c r="JQX67" s="141"/>
      <c r="JQY67" s="141"/>
      <c r="JQZ67" s="141"/>
      <c r="JRA67" s="141"/>
      <c r="JRB67" s="141"/>
      <c r="JRC67" s="141"/>
      <c r="JRD67" s="141"/>
      <c r="JRE67" s="141"/>
      <c r="JRF67" s="141"/>
      <c r="JRG67" s="141"/>
      <c r="JRH67" s="141"/>
      <c r="JRI67" s="141"/>
      <c r="JRJ67" s="141"/>
      <c r="JRK67" s="141"/>
      <c r="JRL67" s="141"/>
      <c r="JRM67" s="141"/>
      <c r="JRN67" s="141"/>
      <c r="JRO67" s="141"/>
      <c r="JRP67" s="141"/>
      <c r="JRQ67" s="141"/>
      <c r="JRR67" s="141"/>
      <c r="JRS67" s="141"/>
      <c r="JRT67" s="141"/>
      <c r="JRU67" s="141"/>
      <c r="JRV67" s="141"/>
      <c r="JRW67" s="141"/>
      <c r="JRX67" s="141"/>
      <c r="JRY67" s="141"/>
      <c r="JRZ67" s="141"/>
      <c r="JSA67" s="141"/>
      <c r="JSB67" s="141"/>
      <c r="JSC67" s="141"/>
      <c r="JSD67" s="141"/>
      <c r="JSE67" s="141"/>
      <c r="JSF67" s="141"/>
      <c r="JSG67" s="141"/>
      <c r="JSH67" s="141"/>
      <c r="JSI67" s="141"/>
      <c r="JSJ67" s="141"/>
      <c r="JSK67" s="141"/>
      <c r="JSL67" s="141"/>
      <c r="JSM67" s="141"/>
      <c r="JSN67" s="141"/>
      <c r="JSO67" s="141"/>
      <c r="JSP67" s="141"/>
      <c r="JSQ67" s="141"/>
      <c r="JSR67" s="141"/>
      <c r="JSS67" s="141"/>
      <c r="JST67" s="141"/>
      <c r="JSU67" s="141"/>
      <c r="JSV67" s="141"/>
      <c r="JSW67" s="141"/>
      <c r="JSX67" s="141"/>
      <c r="JSY67" s="141"/>
      <c r="JSZ67" s="141"/>
      <c r="JTA67" s="141"/>
      <c r="JTB67" s="141"/>
      <c r="JTC67" s="141"/>
      <c r="JTD67" s="141"/>
      <c r="JTE67" s="141"/>
      <c r="JTF67" s="141"/>
      <c r="JTG67" s="141"/>
      <c r="JTH67" s="141"/>
      <c r="JTI67" s="141"/>
      <c r="JTJ67" s="141"/>
      <c r="JTK67" s="141"/>
      <c r="JTL67" s="141"/>
      <c r="JTM67" s="141"/>
      <c r="JTN67" s="141"/>
      <c r="JTO67" s="141"/>
      <c r="JTP67" s="141"/>
      <c r="JTQ67" s="141"/>
      <c r="JTR67" s="141"/>
      <c r="JTS67" s="141"/>
      <c r="JTT67" s="141"/>
      <c r="JTU67" s="141"/>
      <c r="JTV67" s="141"/>
      <c r="JTW67" s="141"/>
      <c r="JTX67" s="141"/>
      <c r="JTY67" s="141"/>
      <c r="JTZ67" s="141"/>
      <c r="JUA67" s="141"/>
      <c r="JUB67" s="141"/>
      <c r="JUC67" s="141"/>
      <c r="JUD67" s="141"/>
      <c r="JUE67" s="141"/>
      <c r="JUF67" s="141"/>
      <c r="JUG67" s="141"/>
      <c r="JUH67" s="141"/>
      <c r="JUI67" s="141"/>
      <c r="JUJ67" s="141"/>
      <c r="JUK67" s="141"/>
      <c r="JUL67" s="141"/>
      <c r="JUM67" s="141"/>
      <c r="JUN67" s="141"/>
      <c r="JUO67" s="141"/>
      <c r="JUP67" s="141"/>
      <c r="JUQ67" s="141"/>
      <c r="JUR67" s="141"/>
      <c r="JUS67" s="141"/>
      <c r="JUT67" s="141"/>
      <c r="JUU67" s="141"/>
      <c r="JUV67" s="141"/>
      <c r="JUW67" s="141"/>
      <c r="JUX67" s="141"/>
      <c r="JUY67" s="141"/>
      <c r="JUZ67" s="141"/>
      <c r="JVA67" s="141"/>
      <c r="JVB67" s="141"/>
      <c r="JVC67" s="141"/>
      <c r="JVD67" s="141"/>
      <c r="JVE67" s="141"/>
      <c r="JVF67" s="141"/>
      <c r="JVG67" s="141"/>
      <c r="JVH67" s="141"/>
      <c r="JVI67" s="141"/>
      <c r="JVJ67" s="141"/>
      <c r="JVK67" s="141"/>
      <c r="JVL67" s="141"/>
      <c r="JVM67" s="141"/>
      <c r="JVN67" s="141"/>
      <c r="JVO67" s="141"/>
      <c r="JVP67" s="141"/>
      <c r="JVQ67" s="141"/>
      <c r="JVR67" s="141"/>
      <c r="JVS67" s="141"/>
      <c r="JVT67" s="141"/>
      <c r="JVU67" s="141"/>
      <c r="JVV67" s="141"/>
      <c r="JVW67" s="141"/>
      <c r="JVX67" s="141"/>
      <c r="JVY67" s="141"/>
      <c r="JVZ67" s="141"/>
      <c r="JWA67" s="141"/>
      <c r="JWB67" s="141"/>
      <c r="JWC67" s="141"/>
      <c r="JWD67" s="141"/>
      <c r="JWE67" s="141"/>
      <c r="JWF67" s="141"/>
      <c r="JWG67" s="141"/>
      <c r="JWH67" s="141"/>
      <c r="JWI67" s="141"/>
      <c r="JWJ67" s="141"/>
      <c r="JWK67" s="141"/>
      <c r="JWL67" s="141"/>
      <c r="JWM67" s="141"/>
      <c r="JWN67" s="141"/>
      <c r="JWO67" s="141"/>
      <c r="JWP67" s="141"/>
      <c r="JWQ67" s="141"/>
      <c r="JWR67" s="141"/>
      <c r="JWS67" s="141"/>
      <c r="JWT67" s="141"/>
      <c r="JWU67" s="141"/>
      <c r="JWV67" s="141"/>
      <c r="JWW67" s="141"/>
      <c r="JWX67" s="141"/>
      <c r="JWY67" s="141"/>
      <c r="JWZ67" s="141"/>
      <c r="JXA67" s="141"/>
      <c r="JXB67" s="141"/>
      <c r="JXC67" s="141"/>
      <c r="JXD67" s="141"/>
      <c r="JXE67" s="141"/>
      <c r="JXF67" s="141"/>
      <c r="JXG67" s="141"/>
      <c r="JXH67" s="141"/>
      <c r="JXI67" s="141"/>
      <c r="JXJ67" s="141"/>
      <c r="JXK67" s="141"/>
      <c r="JXL67" s="141"/>
      <c r="JXM67" s="141"/>
      <c r="JXN67" s="141"/>
      <c r="JXO67" s="141"/>
      <c r="JXP67" s="141"/>
      <c r="JXQ67" s="141"/>
      <c r="JXR67" s="141"/>
      <c r="JXS67" s="141"/>
      <c r="JXT67" s="141"/>
      <c r="JXU67" s="141"/>
      <c r="JXV67" s="141"/>
      <c r="JXW67" s="141"/>
      <c r="JXX67" s="141"/>
      <c r="JXY67" s="141"/>
      <c r="JXZ67" s="141"/>
      <c r="JYA67" s="141"/>
      <c r="JYB67" s="141"/>
      <c r="JYC67" s="141"/>
      <c r="JYD67" s="141"/>
      <c r="JYE67" s="141"/>
      <c r="JYF67" s="141"/>
      <c r="JYG67" s="141"/>
      <c r="JYH67" s="141"/>
      <c r="JYI67" s="141"/>
      <c r="JYJ67" s="141"/>
      <c r="JYK67" s="141"/>
      <c r="JYL67" s="141"/>
      <c r="JYM67" s="141"/>
      <c r="JYN67" s="141"/>
      <c r="JYO67" s="141"/>
      <c r="JYP67" s="141"/>
      <c r="JYQ67" s="141"/>
      <c r="JYR67" s="141"/>
      <c r="JYS67" s="141"/>
      <c r="JYT67" s="141"/>
      <c r="JYU67" s="141"/>
      <c r="JYV67" s="141"/>
      <c r="JYW67" s="141"/>
      <c r="JYX67" s="141"/>
      <c r="JYY67" s="141"/>
      <c r="JYZ67" s="141"/>
      <c r="JZA67" s="141"/>
      <c r="JZB67" s="141"/>
      <c r="JZC67" s="141"/>
      <c r="JZD67" s="141"/>
      <c r="JZE67" s="141"/>
      <c r="JZF67" s="141"/>
      <c r="JZG67" s="141"/>
      <c r="JZH67" s="141"/>
      <c r="JZI67" s="141"/>
      <c r="JZJ67" s="141"/>
      <c r="JZK67" s="141"/>
      <c r="JZL67" s="141"/>
      <c r="JZM67" s="141"/>
      <c r="JZN67" s="141"/>
      <c r="JZO67" s="141"/>
      <c r="JZP67" s="141"/>
      <c r="JZQ67" s="141"/>
      <c r="JZR67" s="141"/>
      <c r="JZS67" s="141"/>
      <c r="JZT67" s="141"/>
      <c r="JZU67" s="141"/>
      <c r="JZV67" s="141"/>
      <c r="JZW67" s="141"/>
      <c r="JZX67" s="141"/>
      <c r="JZY67" s="141"/>
      <c r="JZZ67" s="141"/>
      <c r="KAA67" s="141"/>
      <c r="KAB67" s="141"/>
      <c r="KAC67" s="141"/>
      <c r="KAD67" s="141"/>
      <c r="KAE67" s="141"/>
      <c r="KAF67" s="141"/>
      <c r="KAG67" s="141"/>
      <c r="KAH67" s="141"/>
      <c r="KAI67" s="141"/>
      <c r="KAJ67" s="141"/>
      <c r="KAK67" s="141"/>
      <c r="KAL67" s="141"/>
      <c r="KAM67" s="141"/>
      <c r="KAN67" s="141"/>
      <c r="KAO67" s="141"/>
      <c r="KAP67" s="141"/>
      <c r="KAQ67" s="141"/>
      <c r="KAR67" s="141"/>
      <c r="KAS67" s="141"/>
      <c r="KAT67" s="141"/>
      <c r="KAU67" s="141"/>
      <c r="KAV67" s="141"/>
      <c r="KAW67" s="141"/>
      <c r="KAX67" s="141"/>
      <c r="KAY67" s="141"/>
      <c r="KAZ67" s="141"/>
      <c r="KBA67" s="141"/>
      <c r="KBB67" s="141"/>
      <c r="KBC67" s="141"/>
      <c r="KBD67" s="141"/>
      <c r="KBE67" s="141"/>
      <c r="KBF67" s="141"/>
      <c r="KBG67" s="141"/>
      <c r="KBH67" s="141"/>
      <c r="KBI67" s="141"/>
      <c r="KBJ67" s="141"/>
      <c r="KBK67" s="141"/>
      <c r="KBL67" s="141"/>
      <c r="KBM67" s="141"/>
      <c r="KBN67" s="141"/>
      <c r="KBO67" s="141"/>
      <c r="KBP67" s="141"/>
      <c r="KBQ67" s="141"/>
      <c r="KBR67" s="141"/>
      <c r="KBS67" s="141"/>
      <c r="KBT67" s="141"/>
      <c r="KBU67" s="141"/>
      <c r="KBV67" s="141"/>
      <c r="KBW67" s="141"/>
      <c r="KBX67" s="141"/>
      <c r="KBY67" s="141"/>
      <c r="KBZ67" s="141"/>
      <c r="KCA67" s="141"/>
      <c r="KCB67" s="141"/>
      <c r="KCC67" s="141"/>
      <c r="KCD67" s="141"/>
      <c r="KCE67" s="141"/>
      <c r="KCF67" s="141"/>
      <c r="KCG67" s="141"/>
      <c r="KCH67" s="141"/>
      <c r="KCI67" s="141"/>
      <c r="KCJ67" s="141"/>
      <c r="KCK67" s="141"/>
      <c r="KCL67" s="141"/>
      <c r="KCM67" s="141"/>
      <c r="KCN67" s="141"/>
      <c r="KCO67" s="141"/>
      <c r="KCP67" s="141"/>
      <c r="KCQ67" s="141"/>
      <c r="KCR67" s="141"/>
      <c r="KCS67" s="141"/>
      <c r="KCT67" s="141"/>
      <c r="KCU67" s="141"/>
      <c r="KCV67" s="141"/>
      <c r="KCW67" s="141"/>
      <c r="KCX67" s="141"/>
      <c r="KCY67" s="141"/>
      <c r="KCZ67" s="141"/>
      <c r="KDA67" s="141"/>
      <c r="KDB67" s="141"/>
      <c r="KDC67" s="141"/>
      <c r="KDD67" s="141"/>
      <c r="KDE67" s="141"/>
      <c r="KDF67" s="141"/>
      <c r="KDG67" s="141"/>
      <c r="KDH67" s="141"/>
      <c r="KDI67" s="141"/>
      <c r="KDJ67" s="141"/>
      <c r="KDK67" s="141"/>
      <c r="KDL67" s="141"/>
      <c r="KDM67" s="141"/>
      <c r="KDN67" s="141"/>
      <c r="KDO67" s="141"/>
      <c r="KDP67" s="141"/>
      <c r="KDQ67" s="141"/>
      <c r="KDR67" s="141"/>
      <c r="KDS67" s="141"/>
      <c r="KDT67" s="141"/>
      <c r="KDU67" s="141"/>
      <c r="KDV67" s="141"/>
      <c r="KDW67" s="141"/>
      <c r="KDX67" s="141"/>
      <c r="KDY67" s="141"/>
      <c r="KDZ67" s="141"/>
      <c r="KEA67" s="141"/>
      <c r="KEB67" s="141"/>
      <c r="KEC67" s="141"/>
      <c r="KED67" s="141"/>
      <c r="KEE67" s="141"/>
      <c r="KEF67" s="141"/>
      <c r="KEG67" s="141"/>
      <c r="KEH67" s="141"/>
      <c r="KEI67" s="141"/>
      <c r="KEJ67" s="141"/>
      <c r="KEK67" s="141"/>
      <c r="KEL67" s="141"/>
      <c r="KEM67" s="141"/>
      <c r="KEN67" s="141"/>
      <c r="KEO67" s="141"/>
      <c r="KEP67" s="141"/>
      <c r="KEQ67" s="141"/>
      <c r="KER67" s="141"/>
      <c r="KES67" s="141"/>
      <c r="KET67" s="141"/>
      <c r="KEU67" s="141"/>
      <c r="KEV67" s="141"/>
      <c r="KEW67" s="141"/>
      <c r="KEX67" s="141"/>
      <c r="KEY67" s="141"/>
      <c r="KEZ67" s="141"/>
      <c r="KFA67" s="141"/>
      <c r="KFB67" s="141"/>
      <c r="KFC67" s="141"/>
      <c r="KFD67" s="141"/>
      <c r="KFE67" s="141"/>
      <c r="KFF67" s="141"/>
      <c r="KFG67" s="141"/>
      <c r="KFH67" s="141"/>
      <c r="KFI67" s="141"/>
      <c r="KFJ67" s="141"/>
      <c r="KFK67" s="141"/>
      <c r="KFL67" s="141"/>
      <c r="KFM67" s="141"/>
      <c r="KFN67" s="141"/>
      <c r="KFO67" s="141"/>
      <c r="KFP67" s="141"/>
      <c r="KFQ67" s="141"/>
      <c r="KFR67" s="141"/>
      <c r="KFS67" s="141"/>
      <c r="KFT67" s="141"/>
      <c r="KFU67" s="141"/>
      <c r="KFV67" s="141"/>
      <c r="KFW67" s="141"/>
      <c r="KFX67" s="141"/>
      <c r="KFY67" s="141"/>
      <c r="KFZ67" s="141"/>
      <c r="KGA67" s="141"/>
      <c r="KGB67" s="141"/>
      <c r="KGC67" s="141"/>
      <c r="KGD67" s="141"/>
      <c r="KGE67" s="141"/>
      <c r="KGF67" s="141"/>
      <c r="KGG67" s="141"/>
      <c r="KGH67" s="141"/>
      <c r="KGI67" s="141"/>
      <c r="KGJ67" s="141"/>
      <c r="KGK67" s="141"/>
      <c r="KGL67" s="141"/>
      <c r="KGM67" s="141"/>
      <c r="KGN67" s="141"/>
      <c r="KGO67" s="141"/>
      <c r="KGP67" s="141"/>
      <c r="KGQ67" s="141"/>
      <c r="KGR67" s="141"/>
      <c r="KGS67" s="141"/>
      <c r="KGT67" s="141"/>
      <c r="KGU67" s="141"/>
      <c r="KGV67" s="141"/>
      <c r="KGW67" s="141"/>
      <c r="KGX67" s="141"/>
      <c r="KGY67" s="141"/>
      <c r="KGZ67" s="141"/>
      <c r="KHA67" s="141"/>
      <c r="KHB67" s="141"/>
      <c r="KHC67" s="141"/>
      <c r="KHD67" s="141"/>
      <c r="KHE67" s="141"/>
      <c r="KHF67" s="141"/>
      <c r="KHG67" s="141"/>
      <c r="KHH67" s="141"/>
      <c r="KHI67" s="141"/>
      <c r="KHJ67" s="141"/>
      <c r="KHK67" s="141"/>
      <c r="KHL67" s="141"/>
      <c r="KHM67" s="141"/>
      <c r="KHN67" s="141"/>
      <c r="KHO67" s="141"/>
      <c r="KHP67" s="141"/>
      <c r="KHQ67" s="141"/>
      <c r="KHR67" s="141"/>
      <c r="KHS67" s="141"/>
      <c r="KHT67" s="141"/>
      <c r="KHU67" s="141"/>
      <c r="KHV67" s="141"/>
      <c r="KHW67" s="141"/>
      <c r="KHX67" s="141"/>
      <c r="KHY67" s="141"/>
      <c r="KHZ67" s="141"/>
      <c r="KIA67" s="141"/>
      <c r="KIB67" s="141"/>
      <c r="KIC67" s="141"/>
      <c r="KID67" s="141"/>
      <c r="KIE67" s="141"/>
      <c r="KIF67" s="141"/>
      <c r="KIG67" s="141"/>
      <c r="KIH67" s="141"/>
      <c r="KII67" s="141"/>
      <c r="KIJ67" s="141"/>
      <c r="KIK67" s="141"/>
      <c r="KIL67" s="141"/>
      <c r="KIM67" s="141"/>
      <c r="KIN67" s="141"/>
      <c r="KIO67" s="141"/>
      <c r="KIP67" s="141"/>
      <c r="KIQ67" s="141"/>
      <c r="KIR67" s="141"/>
      <c r="KIS67" s="141"/>
      <c r="KIT67" s="141"/>
      <c r="KIU67" s="141"/>
      <c r="KIV67" s="141"/>
      <c r="KIW67" s="141"/>
      <c r="KIX67" s="141"/>
      <c r="KIY67" s="141"/>
      <c r="KIZ67" s="141"/>
      <c r="KJA67" s="141"/>
      <c r="KJB67" s="141"/>
      <c r="KJC67" s="141"/>
      <c r="KJD67" s="141"/>
      <c r="KJE67" s="141"/>
      <c r="KJF67" s="141"/>
      <c r="KJG67" s="141"/>
      <c r="KJH67" s="141"/>
      <c r="KJI67" s="141"/>
      <c r="KJJ67" s="141"/>
      <c r="KJK67" s="141"/>
      <c r="KJL67" s="141"/>
      <c r="KJM67" s="141"/>
      <c r="KJN67" s="141"/>
      <c r="KJO67" s="141"/>
      <c r="KJP67" s="141"/>
      <c r="KJQ67" s="141"/>
      <c r="KJR67" s="141"/>
      <c r="KJS67" s="141"/>
      <c r="KJT67" s="141"/>
      <c r="KJU67" s="141"/>
      <c r="KJV67" s="141"/>
      <c r="KJW67" s="141"/>
      <c r="KJX67" s="141"/>
      <c r="KJY67" s="141"/>
      <c r="KJZ67" s="141"/>
      <c r="KKA67" s="141"/>
      <c r="KKB67" s="141"/>
      <c r="KKC67" s="141"/>
      <c r="KKD67" s="141"/>
      <c r="KKE67" s="141"/>
      <c r="KKF67" s="141"/>
      <c r="KKG67" s="141"/>
      <c r="KKH67" s="141"/>
      <c r="KKI67" s="141"/>
      <c r="KKJ67" s="141"/>
      <c r="KKK67" s="141"/>
      <c r="KKL67" s="141"/>
      <c r="KKM67" s="141"/>
      <c r="KKN67" s="141"/>
      <c r="KKO67" s="141"/>
      <c r="KKP67" s="141"/>
      <c r="KKQ67" s="141"/>
      <c r="KKR67" s="141"/>
      <c r="KKS67" s="141"/>
      <c r="KKT67" s="141"/>
      <c r="KKU67" s="141"/>
      <c r="KKV67" s="141"/>
      <c r="KKW67" s="141"/>
      <c r="KKX67" s="141"/>
      <c r="KKY67" s="141"/>
      <c r="KKZ67" s="141"/>
      <c r="KLA67" s="141"/>
      <c r="KLB67" s="141"/>
      <c r="KLC67" s="141"/>
      <c r="KLD67" s="141"/>
      <c r="KLE67" s="141"/>
      <c r="KLF67" s="141"/>
      <c r="KLG67" s="141"/>
      <c r="KLH67" s="141"/>
      <c r="KLI67" s="141"/>
      <c r="KLJ67" s="141"/>
      <c r="KLK67" s="141"/>
      <c r="KLL67" s="141"/>
      <c r="KLM67" s="141"/>
      <c r="KLN67" s="141"/>
      <c r="KLO67" s="141"/>
      <c r="KLP67" s="141"/>
      <c r="KLQ67" s="141"/>
      <c r="KLR67" s="141"/>
      <c r="KLS67" s="141"/>
      <c r="KLT67" s="141"/>
      <c r="KLU67" s="141"/>
      <c r="KLV67" s="141"/>
      <c r="KLW67" s="141"/>
      <c r="KLX67" s="141"/>
      <c r="KLY67" s="141"/>
      <c r="KLZ67" s="141"/>
      <c r="KMA67" s="141"/>
      <c r="KMB67" s="141"/>
      <c r="KMC67" s="141"/>
      <c r="KMD67" s="141"/>
      <c r="KME67" s="141"/>
      <c r="KMF67" s="141"/>
      <c r="KMG67" s="141"/>
      <c r="KMH67" s="141"/>
      <c r="KMI67" s="141"/>
      <c r="KMJ67" s="141"/>
      <c r="KMK67" s="141"/>
      <c r="KML67" s="141"/>
      <c r="KMM67" s="141"/>
      <c r="KMN67" s="141"/>
      <c r="KMO67" s="141"/>
      <c r="KMP67" s="141"/>
      <c r="KMQ67" s="141"/>
      <c r="KMR67" s="141"/>
      <c r="KMS67" s="141"/>
      <c r="KMT67" s="141"/>
      <c r="KMU67" s="141"/>
      <c r="KMV67" s="141"/>
      <c r="KMW67" s="141"/>
      <c r="KMX67" s="141"/>
      <c r="KMY67" s="141"/>
      <c r="KMZ67" s="141"/>
      <c r="KNA67" s="141"/>
      <c r="KNB67" s="141"/>
      <c r="KNC67" s="141"/>
      <c r="KND67" s="141"/>
      <c r="KNE67" s="141"/>
      <c r="KNF67" s="141"/>
      <c r="KNG67" s="141"/>
      <c r="KNH67" s="141"/>
      <c r="KNI67" s="141"/>
      <c r="KNJ67" s="141"/>
      <c r="KNK67" s="141"/>
      <c r="KNL67" s="141"/>
      <c r="KNM67" s="141"/>
      <c r="KNN67" s="141"/>
      <c r="KNO67" s="141"/>
      <c r="KNP67" s="141"/>
      <c r="KNQ67" s="141"/>
      <c r="KNR67" s="141"/>
      <c r="KNS67" s="141"/>
      <c r="KNT67" s="141"/>
      <c r="KNU67" s="141"/>
      <c r="KNV67" s="141"/>
      <c r="KNW67" s="141"/>
      <c r="KNX67" s="141"/>
      <c r="KNY67" s="141"/>
      <c r="KNZ67" s="141"/>
      <c r="KOA67" s="141"/>
      <c r="KOB67" s="141"/>
      <c r="KOC67" s="141"/>
      <c r="KOD67" s="141"/>
      <c r="KOE67" s="141"/>
      <c r="KOF67" s="141"/>
      <c r="KOG67" s="141"/>
      <c r="KOH67" s="141"/>
      <c r="KOI67" s="141"/>
      <c r="KOJ67" s="141"/>
      <c r="KOK67" s="141"/>
      <c r="KOL67" s="141"/>
      <c r="KOM67" s="141"/>
      <c r="KON67" s="141"/>
      <c r="KOO67" s="141"/>
      <c r="KOP67" s="141"/>
      <c r="KOQ67" s="141"/>
      <c r="KOR67" s="141"/>
      <c r="KOS67" s="141"/>
      <c r="KOT67" s="141"/>
      <c r="KOU67" s="141"/>
      <c r="KOV67" s="141"/>
      <c r="KOW67" s="141"/>
      <c r="KOX67" s="141"/>
      <c r="KOY67" s="141"/>
      <c r="KOZ67" s="141"/>
      <c r="KPA67" s="141"/>
      <c r="KPB67" s="141"/>
      <c r="KPC67" s="141"/>
      <c r="KPD67" s="141"/>
      <c r="KPE67" s="141"/>
      <c r="KPF67" s="141"/>
      <c r="KPG67" s="141"/>
      <c r="KPH67" s="141"/>
      <c r="KPI67" s="141"/>
      <c r="KPJ67" s="141"/>
      <c r="KPK67" s="141"/>
      <c r="KPL67" s="141"/>
      <c r="KPM67" s="141"/>
      <c r="KPN67" s="141"/>
      <c r="KPO67" s="141"/>
      <c r="KPP67" s="141"/>
      <c r="KPQ67" s="141"/>
      <c r="KPR67" s="141"/>
      <c r="KPS67" s="141"/>
      <c r="KPT67" s="141"/>
      <c r="KPU67" s="141"/>
      <c r="KPV67" s="141"/>
      <c r="KPW67" s="141"/>
      <c r="KPX67" s="141"/>
      <c r="KPY67" s="141"/>
      <c r="KPZ67" s="141"/>
      <c r="KQA67" s="141"/>
      <c r="KQB67" s="141"/>
      <c r="KQC67" s="141"/>
      <c r="KQD67" s="141"/>
      <c r="KQE67" s="141"/>
      <c r="KQF67" s="141"/>
      <c r="KQG67" s="141"/>
      <c r="KQH67" s="141"/>
      <c r="KQI67" s="141"/>
      <c r="KQJ67" s="141"/>
      <c r="KQK67" s="141"/>
      <c r="KQL67" s="141"/>
      <c r="KQM67" s="141"/>
      <c r="KQN67" s="141"/>
      <c r="KQO67" s="141"/>
      <c r="KQP67" s="141"/>
      <c r="KQQ67" s="141"/>
      <c r="KQR67" s="141"/>
      <c r="KQS67" s="141"/>
      <c r="KQT67" s="141"/>
      <c r="KQU67" s="141"/>
      <c r="KQV67" s="141"/>
      <c r="KQW67" s="141"/>
      <c r="KQX67" s="141"/>
      <c r="KQY67" s="141"/>
      <c r="KQZ67" s="141"/>
      <c r="KRA67" s="141"/>
      <c r="KRB67" s="141"/>
      <c r="KRC67" s="141"/>
      <c r="KRD67" s="141"/>
      <c r="KRE67" s="141"/>
      <c r="KRF67" s="141"/>
      <c r="KRG67" s="141"/>
      <c r="KRH67" s="141"/>
      <c r="KRI67" s="141"/>
      <c r="KRJ67" s="141"/>
      <c r="KRK67" s="141"/>
      <c r="KRL67" s="141"/>
      <c r="KRM67" s="141"/>
      <c r="KRN67" s="141"/>
      <c r="KRO67" s="141"/>
      <c r="KRP67" s="141"/>
      <c r="KRQ67" s="141"/>
      <c r="KRR67" s="141"/>
      <c r="KRS67" s="141"/>
      <c r="KRT67" s="141"/>
      <c r="KRU67" s="141"/>
      <c r="KRV67" s="141"/>
      <c r="KRW67" s="141"/>
      <c r="KRX67" s="141"/>
      <c r="KRY67" s="141"/>
      <c r="KRZ67" s="141"/>
      <c r="KSA67" s="141"/>
      <c r="KSB67" s="141"/>
      <c r="KSC67" s="141"/>
      <c r="KSD67" s="141"/>
      <c r="KSE67" s="141"/>
      <c r="KSF67" s="141"/>
      <c r="KSG67" s="141"/>
      <c r="KSH67" s="141"/>
      <c r="KSI67" s="141"/>
      <c r="KSJ67" s="141"/>
      <c r="KSK67" s="141"/>
      <c r="KSL67" s="141"/>
      <c r="KSM67" s="141"/>
      <c r="KSN67" s="141"/>
      <c r="KSO67" s="141"/>
      <c r="KSP67" s="141"/>
      <c r="KSQ67" s="141"/>
      <c r="KSR67" s="141"/>
      <c r="KSS67" s="141"/>
      <c r="KST67" s="141"/>
      <c r="KSU67" s="141"/>
      <c r="KSV67" s="141"/>
      <c r="KSW67" s="141"/>
      <c r="KSX67" s="141"/>
      <c r="KSY67" s="141"/>
      <c r="KSZ67" s="141"/>
      <c r="KTA67" s="141"/>
      <c r="KTB67" s="141"/>
      <c r="KTC67" s="141"/>
      <c r="KTD67" s="141"/>
      <c r="KTE67" s="141"/>
      <c r="KTF67" s="141"/>
      <c r="KTG67" s="141"/>
      <c r="KTH67" s="141"/>
      <c r="KTI67" s="141"/>
      <c r="KTJ67" s="141"/>
      <c r="KTK67" s="141"/>
      <c r="KTL67" s="141"/>
      <c r="KTM67" s="141"/>
      <c r="KTN67" s="141"/>
      <c r="KTO67" s="141"/>
      <c r="KTP67" s="141"/>
      <c r="KTQ67" s="141"/>
      <c r="KTR67" s="141"/>
      <c r="KTS67" s="141"/>
      <c r="KTT67" s="141"/>
      <c r="KTU67" s="141"/>
      <c r="KTV67" s="141"/>
      <c r="KTW67" s="141"/>
      <c r="KTX67" s="141"/>
      <c r="KTY67" s="141"/>
      <c r="KTZ67" s="141"/>
      <c r="KUA67" s="141"/>
      <c r="KUB67" s="141"/>
      <c r="KUC67" s="141"/>
      <c r="KUD67" s="141"/>
      <c r="KUE67" s="141"/>
      <c r="KUF67" s="141"/>
      <c r="KUG67" s="141"/>
      <c r="KUH67" s="141"/>
      <c r="KUI67" s="141"/>
      <c r="KUJ67" s="141"/>
      <c r="KUK67" s="141"/>
      <c r="KUL67" s="141"/>
      <c r="KUM67" s="141"/>
      <c r="KUN67" s="141"/>
      <c r="KUO67" s="141"/>
      <c r="KUP67" s="141"/>
      <c r="KUQ67" s="141"/>
      <c r="KUR67" s="141"/>
      <c r="KUS67" s="141"/>
      <c r="KUT67" s="141"/>
      <c r="KUU67" s="141"/>
      <c r="KUV67" s="141"/>
      <c r="KUW67" s="141"/>
      <c r="KUX67" s="141"/>
      <c r="KUY67" s="141"/>
      <c r="KUZ67" s="141"/>
      <c r="KVA67" s="141"/>
      <c r="KVB67" s="141"/>
      <c r="KVC67" s="141"/>
      <c r="KVD67" s="141"/>
      <c r="KVE67" s="141"/>
      <c r="KVF67" s="141"/>
      <c r="KVG67" s="141"/>
      <c r="KVH67" s="141"/>
      <c r="KVI67" s="141"/>
      <c r="KVJ67" s="141"/>
      <c r="KVK67" s="141"/>
      <c r="KVL67" s="141"/>
      <c r="KVM67" s="141"/>
      <c r="KVN67" s="141"/>
      <c r="KVO67" s="141"/>
      <c r="KVP67" s="141"/>
      <c r="KVQ67" s="141"/>
      <c r="KVR67" s="141"/>
      <c r="KVS67" s="141"/>
      <c r="KVT67" s="141"/>
      <c r="KVU67" s="141"/>
      <c r="KVV67" s="141"/>
      <c r="KVW67" s="141"/>
      <c r="KVX67" s="141"/>
      <c r="KVY67" s="141"/>
      <c r="KVZ67" s="141"/>
      <c r="KWA67" s="141"/>
      <c r="KWB67" s="141"/>
      <c r="KWC67" s="141"/>
      <c r="KWD67" s="141"/>
      <c r="KWE67" s="141"/>
      <c r="KWF67" s="141"/>
      <c r="KWG67" s="141"/>
      <c r="KWH67" s="141"/>
      <c r="KWI67" s="141"/>
      <c r="KWJ67" s="141"/>
      <c r="KWK67" s="141"/>
      <c r="KWL67" s="141"/>
      <c r="KWM67" s="141"/>
      <c r="KWN67" s="141"/>
      <c r="KWO67" s="141"/>
      <c r="KWP67" s="141"/>
      <c r="KWQ67" s="141"/>
      <c r="KWR67" s="141"/>
      <c r="KWS67" s="141"/>
      <c r="KWT67" s="141"/>
      <c r="KWU67" s="141"/>
      <c r="KWV67" s="141"/>
      <c r="KWW67" s="141"/>
      <c r="KWX67" s="141"/>
      <c r="KWY67" s="141"/>
      <c r="KWZ67" s="141"/>
      <c r="KXA67" s="141"/>
      <c r="KXB67" s="141"/>
      <c r="KXC67" s="141"/>
      <c r="KXD67" s="141"/>
      <c r="KXE67" s="141"/>
      <c r="KXF67" s="141"/>
      <c r="KXG67" s="141"/>
      <c r="KXH67" s="141"/>
      <c r="KXI67" s="141"/>
      <c r="KXJ67" s="141"/>
      <c r="KXK67" s="141"/>
      <c r="KXL67" s="141"/>
      <c r="KXM67" s="141"/>
      <c r="KXN67" s="141"/>
      <c r="KXO67" s="141"/>
      <c r="KXP67" s="141"/>
      <c r="KXQ67" s="141"/>
      <c r="KXR67" s="141"/>
      <c r="KXS67" s="141"/>
      <c r="KXT67" s="141"/>
      <c r="KXU67" s="141"/>
      <c r="KXV67" s="141"/>
      <c r="KXW67" s="141"/>
      <c r="KXX67" s="141"/>
      <c r="KXY67" s="141"/>
      <c r="KXZ67" s="141"/>
      <c r="KYA67" s="141"/>
      <c r="KYB67" s="141"/>
      <c r="KYC67" s="141"/>
      <c r="KYD67" s="141"/>
      <c r="KYE67" s="141"/>
      <c r="KYF67" s="141"/>
      <c r="KYG67" s="141"/>
      <c r="KYH67" s="141"/>
      <c r="KYI67" s="141"/>
      <c r="KYJ67" s="141"/>
      <c r="KYK67" s="141"/>
      <c r="KYL67" s="141"/>
      <c r="KYM67" s="141"/>
      <c r="KYN67" s="141"/>
      <c r="KYO67" s="141"/>
      <c r="KYP67" s="141"/>
      <c r="KYQ67" s="141"/>
      <c r="KYR67" s="141"/>
      <c r="KYS67" s="141"/>
      <c r="KYT67" s="141"/>
      <c r="KYU67" s="141"/>
      <c r="KYV67" s="141"/>
      <c r="KYW67" s="141"/>
      <c r="KYX67" s="141"/>
      <c r="KYY67" s="141"/>
      <c r="KYZ67" s="141"/>
      <c r="KZA67" s="141"/>
      <c r="KZB67" s="141"/>
      <c r="KZC67" s="141"/>
      <c r="KZD67" s="141"/>
      <c r="KZE67" s="141"/>
      <c r="KZF67" s="141"/>
      <c r="KZG67" s="141"/>
      <c r="KZH67" s="141"/>
      <c r="KZI67" s="141"/>
      <c r="KZJ67" s="141"/>
      <c r="KZK67" s="141"/>
      <c r="KZL67" s="141"/>
      <c r="KZM67" s="141"/>
      <c r="KZN67" s="141"/>
      <c r="KZO67" s="141"/>
      <c r="KZP67" s="141"/>
      <c r="KZQ67" s="141"/>
      <c r="KZR67" s="141"/>
      <c r="KZS67" s="141"/>
      <c r="KZT67" s="141"/>
      <c r="KZU67" s="141"/>
      <c r="KZV67" s="141"/>
      <c r="KZW67" s="141"/>
      <c r="KZX67" s="141"/>
      <c r="KZY67" s="141"/>
      <c r="KZZ67" s="141"/>
      <c r="LAA67" s="141"/>
      <c r="LAB67" s="141"/>
      <c r="LAC67" s="141"/>
      <c r="LAD67" s="141"/>
      <c r="LAE67" s="141"/>
      <c r="LAF67" s="141"/>
      <c r="LAG67" s="141"/>
      <c r="LAH67" s="141"/>
      <c r="LAI67" s="141"/>
      <c r="LAJ67" s="141"/>
      <c r="LAK67" s="141"/>
      <c r="LAL67" s="141"/>
      <c r="LAM67" s="141"/>
      <c r="LAN67" s="141"/>
      <c r="LAO67" s="141"/>
      <c r="LAP67" s="141"/>
      <c r="LAQ67" s="141"/>
      <c r="LAR67" s="141"/>
      <c r="LAS67" s="141"/>
      <c r="LAT67" s="141"/>
      <c r="LAU67" s="141"/>
      <c r="LAV67" s="141"/>
      <c r="LAW67" s="141"/>
      <c r="LAX67" s="141"/>
      <c r="LAY67" s="141"/>
      <c r="LAZ67" s="141"/>
      <c r="LBA67" s="141"/>
      <c r="LBB67" s="141"/>
      <c r="LBC67" s="141"/>
      <c r="LBD67" s="141"/>
      <c r="LBE67" s="141"/>
      <c r="LBF67" s="141"/>
      <c r="LBG67" s="141"/>
      <c r="LBH67" s="141"/>
      <c r="LBI67" s="141"/>
      <c r="LBJ67" s="141"/>
      <c r="LBK67" s="141"/>
      <c r="LBL67" s="141"/>
      <c r="LBM67" s="141"/>
      <c r="LBN67" s="141"/>
      <c r="LBO67" s="141"/>
      <c r="LBP67" s="141"/>
      <c r="LBQ67" s="141"/>
      <c r="LBR67" s="141"/>
      <c r="LBS67" s="141"/>
      <c r="LBT67" s="141"/>
      <c r="LBU67" s="141"/>
      <c r="LBV67" s="141"/>
      <c r="LBW67" s="141"/>
      <c r="LBX67" s="141"/>
      <c r="LBY67" s="141"/>
      <c r="LBZ67" s="141"/>
      <c r="LCA67" s="141"/>
      <c r="LCB67" s="141"/>
      <c r="LCC67" s="141"/>
      <c r="LCD67" s="141"/>
      <c r="LCE67" s="141"/>
      <c r="LCF67" s="141"/>
      <c r="LCG67" s="141"/>
      <c r="LCH67" s="141"/>
      <c r="LCI67" s="141"/>
      <c r="LCJ67" s="141"/>
      <c r="LCK67" s="141"/>
      <c r="LCL67" s="141"/>
      <c r="LCM67" s="141"/>
      <c r="LCN67" s="141"/>
      <c r="LCO67" s="141"/>
      <c r="LCP67" s="141"/>
      <c r="LCQ67" s="141"/>
      <c r="LCR67" s="141"/>
      <c r="LCS67" s="141"/>
      <c r="LCT67" s="141"/>
      <c r="LCU67" s="141"/>
      <c r="LCV67" s="141"/>
      <c r="LCW67" s="141"/>
      <c r="LCX67" s="141"/>
      <c r="LCY67" s="141"/>
      <c r="LCZ67" s="141"/>
      <c r="LDA67" s="141"/>
      <c r="LDB67" s="141"/>
      <c r="LDC67" s="141"/>
      <c r="LDD67" s="141"/>
      <c r="LDE67" s="141"/>
      <c r="LDF67" s="141"/>
      <c r="LDG67" s="141"/>
      <c r="LDH67" s="141"/>
      <c r="LDI67" s="141"/>
      <c r="LDJ67" s="141"/>
      <c r="LDK67" s="141"/>
      <c r="LDL67" s="141"/>
      <c r="LDM67" s="141"/>
      <c r="LDN67" s="141"/>
      <c r="LDO67" s="141"/>
      <c r="LDP67" s="141"/>
      <c r="LDQ67" s="141"/>
      <c r="LDR67" s="141"/>
      <c r="LDS67" s="141"/>
      <c r="LDT67" s="141"/>
      <c r="LDU67" s="141"/>
      <c r="LDV67" s="141"/>
      <c r="LDW67" s="141"/>
      <c r="LDX67" s="141"/>
      <c r="LDY67" s="141"/>
      <c r="LDZ67" s="141"/>
      <c r="LEA67" s="141"/>
      <c r="LEB67" s="141"/>
      <c r="LEC67" s="141"/>
      <c r="LED67" s="141"/>
      <c r="LEE67" s="141"/>
      <c r="LEF67" s="141"/>
      <c r="LEG67" s="141"/>
      <c r="LEH67" s="141"/>
      <c r="LEI67" s="141"/>
      <c r="LEJ67" s="141"/>
      <c r="LEK67" s="141"/>
      <c r="LEL67" s="141"/>
      <c r="LEM67" s="141"/>
      <c r="LEN67" s="141"/>
      <c r="LEO67" s="141"/>
      <c r="LEP67" s="141"/>
      <c r="LEQ67" s="141"/>
      <c r="LER67" s="141"/>
      <c r="LES67" s="141"/>
      <c r="LET67" s="141"/>
      <c r="LEU67" s="141"/>
      <c r="LEV67" s="141"/>
      <c r="LEW67" s="141"/>
      <c r="LEX67" s="141"/>
      <c r="LEY67" s="141"/>
      <c r="LEZ67" s="141"/>
      <c r="LFA67" s="141"/>
      <c r="LFB67" s="141"/>
      <c r="LFC67" s="141"/>
      <c r="LFD67" s="141"/>
      <c r="LFE67" s="141"/>
      <c r="LFF67" s="141"/>
      <c r="LFG67" s="141"/>
      <c r="LFH67" s="141"/>
      <c r="LFI67" s="141"/>
      <c r="LFJ67" s="141"/>
      <c r="LFK67" s="141"/>
      <c r="LFL67" s="141"/>
      <c r="LFM67" s="141"/>
      <c r="LFN67" s="141"/>
      <c r="LFO67" s="141"/>
      <c r="LFP67" s="141"/>
      <c r="LFQ67" s="141"/>
      <c r="LFR67" s="141"/>
      <c r="LFS67" s="141"/>
      <c r="LFT67" s="141"/>
      <c r="LFU67" s="141"/>
      <c r="LFV67" s="141"/>
      <c r="LFW67" s="141"/>
      <c r="LFX67" s="141"/>
      <c r="LFY67" s="141"/>
      <c r="LFZ67" s="141"/>
      <c r="LGA67" s="141"/>
      <c r="LGB67" s="141"/>
      <c r="LGC67" s="141"/>
      <c r="LGD67" s="141"/>
      <c r="LGE67" s="141"/>
      <c r="LGF67" s="141"/>
      <c r="LGG67" s="141"/>
      <c r="LGH67" s="141"/>
      <c r="LGI67" s="141"/>
      <c r="LGJ67" s="141"/>
      <c r="LGK67" s="141"/>
      <c r="LGL67" s="141"/>
      <c r="LGM67" s="141"/>
      <c r="LGN67" s="141"/>
      <c r="LGO67" s="141"/>
      <c r="LGP67" s="141"/>
      <c r="LGQ67" s="141"/>
      <c r="LGR67" s="141"/>
      <c r="LGS67" s="141"/>
      <c r="LGT67" s="141"/>
      <c r="LGU67" s="141"/>
      <c r="LGV67" s="141"/>
      <c r="LGW67" s="141"/>
      <c r="LGX67" s="141"/>
      <c r="LGY67" s="141"/>
      <c r="LGZ67" s="141"/>
      <c r="LHA67" s="141"/>
      <c r="LHB67" s="141"/>
      <c r="LHC67" s="141"/>
      <c r="LHD67" s="141"/>
      <c r="LHE67" s="141"/>
      <c r="LHF67" s="141"/>
      <c r="LHG67" s="141"/>
      <c r="LHH67" s="141"/>
      <c r="LHI67" s="141"/>
      <c r="LHJ67" s="141"/>
      <c r="LHK67" s="141"/>
      <c r="LHL67" s="141"/>
      <c r="LHM67" s="141"/>
      <c r="LHN67" s="141"/>
      <c r="LHO67" s="141"/>
      <c r="LHP67" s="141"/>
      <c r="LHQ67" s="141"/>
      <c r="LHR67" s="141"/>
      <c r="LHS67" s="141"/>
      <c r="LHT67" s="141"/>
      <c r="LHU67" s="141"/>
      <c r="LHV67" s="141"/>
      <c r="LHW67" s="141"/>
      <c r="LHX67" s="141"/>
      <c r="LHY67" s="141"/>
      <c r="LHZ67" s="141"/>
      <c r="LIA67" s="141"/>
      <c r="LIB67" s="141"/>
      <c r="LIC67" s="141"/>
      <c r="LID67" s="141"/>
      <c r="LIE67" s="141"/>
      <c r="LIF67" s="141"/>
      <c r="LIG67" s="141"/>
      <c r="LIH67" s="141"/>
      <c r="LII67" s="141"/>
      <c r="LIJ67" s="141"/>
      <c r="LIK67" s="141"/>
      <c r="LIL67" s="141"/>
      <c r="LIM67" s="141"/>
      <c r="LIN67" s="141"/>
      <c r="LIO67" s="141"/>
      <c r="LIP67" s="141"/>
      <c r="LIQ67" s="141"/>
      <c r="LIR67" s="141"/>
      <c r="LIS67" s="141"/>
      <c r="LIT67" s="141"/>
      <c r="LIU67" s="141"/>
      <c r="LIV67" s="141"/>
      <c r="LIW67" s="141"/>
      <c r="LIX67" s="141"/>
      <c r="LIY67" s="141"/>
      <c r="LIZ67" s="141"/>
      <c r="LJA67" s="141"/>
      <c r="LJB67" s="141"/>
      <c r="LJC67" s="141"/>
      <c r="LJD67" s="141"/>
      <c r="LJE67" s="141"/>
      <c r="LJF67" s="141"/>
      <c r="LJG67" s="141"/>
      <c r="LJH67" s="141"/>
      <c r="LJI67" s="141"/>
      <c r="LJJ67" s="141"/>
      <c r="LJK67" s="141"/>
      <c r="LJL67" s="141"/>
      <c r="LJM67" s="141"/>
      <c r="LJN67" s="141"/>
      <c r="LJO67" s="141"/>
      <c r="LJP67" s="141"/>
      <c r="LJQ67" s="141"/>
      <c r="LJR67" s="141"/>
      <c r="LJS67" s="141"/>
      <c r="LJT67" s="141"/>
      <c r="LJU67" s="141"/>
      <c r="LJV67" s="141"/>
      <c r="LJW67" s="141"/>
      <c r="LJX67" s="141"/>
      <c r="LJY67" s="141"/>
      <c r="LJZ67" s="141"/>
      <c r="LKA67" s="141"/>
      <c r="LKB67" s="141"/>
      <c r="LKC67" s="141"/>
      <c r="LKD67" s="141"/>
      <c r="LKE67" s="141"/>
      <c r="LKF67" s="141"/>
      <c r="LKG67" s="141"/>
      <c r="LKH67" s="141"/>
      <c r="LKI67" s="141"/>
      <c r="LKJ67" s="141"/>
      <c r="LKK67" s="141"/>
      <c r="LKL67" s="141"/>
      <c r="LKM67" s="141"/>
      <c r="LKN67" s="141"/>
      <c r="LKO67" s="141"/>
      <c r="LKP67" s="141"/>
      <c r="LKQ67" s="141"/>
      <c r="LKR67" s="141"/>
      <c r="LKS67" s="141"/>
      <c r="LKT67" s="141"/>
      <c r="LKU67" s="141"/>
      <c r="LKV67" s="141"/>
      <c r="LKW67" s="141"/>
      <c r="LKX67" s="141"/>
      <c r="LKY67" s="141"/>
      <c r="LKZ67" s="141"/>
      <c r="LLA67" s="141"/>
      <c r="LLB67" s="141"/>
      <c r="LLC67" s="141"/>
      <c r="LLD67" s="141"/>
      <c r="LLE67" s="141"/>
      <c r="LLF67" s="141"/>
      <c r="LLG67" s="141"/>
      <c r="LLH67" s="141"/>
      <c r="LLI67" s="141"/>
      <c r="LLJ67" s="141"/>
      <c r="LLK67" s="141"/>
      <c r="LLL67" s="141"/>
      <c r="LLM67" s="141"/>
      <c r="LLN67" s="141"/>
      <c r="LLO67" s="141"/>
      <c r="LLP67" s="141"/>
      <c r="LLQ67" s="141"/>
      <c r="LLR67" s="141"/>
      <c r="LLS67" s="141"/>
      <c r="LLT67" s="141"/>
      <c r="LLU67" s="141"/>
      <c r="LLV67" s="141"/>
      <c r="LLW67" s="141"/>
      <c r="LLX67" s="141"/>
      <c r="LLY67" s="141"/>
      <c r="LLZ67" s="141"/>
      <c r="LMA67" s="141"/>
      <c r="LMB67" s="141"/>
      <c r="LMC67" s="141"/>
      <c r="LMD67" s="141"/>
      <c r="LME67" s="141"/>
      <c r="LMF67" s="141"/>
      <c r="LMG67" s="141"/>
      <c r="LMH67" s="141"/>
      <c r="LMI67" s="141"/>
      <c r="LMJ67" s="141"/>
      <c r="LMK67" s="141"/>
      <c r="LML67" s="141"/>
      <c r="LMM67" s="141"/>
      <c r="LMN67" s="141"/>
      <c r="LMO67" s="141"/>
      <c r="LMP67" s="141"/>
      <c r="LMQ67" s="141"/>
      <c r="LMR67" s="141"/>
      <c r="LMS67" s="141"/>
      <c r="LMT67" s="141"/>
      <c r="LMU67" s="141"/>
      <c r="LMV67" s="141"/>
      <c r="LMW67" s="141"/>
      <c r="LMX67" s="141"/>
      <c r="LMY67" s="141"/>
      <c r="LMZ67" s="141"/>
      <c r="LNA67" s="141"/>
      <c r="LNB67" s="141"/>
      <c r="LNC67" s="141"/>
      <c r="LND67" s="141"/>
      <c r="LNE67" s="141"/>
      <c r="LNF67" s="141"/>
      <c r="LNG67" s="141"/>
      <c r="LNH67" s="141"/>
      <c r="LNI67" s="141"/>
      <c r="LNJ67" s="141"/>
      <c r="LNK67" s="141"/>
      <c r="LNL67" s="141"/>
      <c r="LNM67" s="141"/>
      <c r="LNN67" s="141"/>
      <c r="LNO67" s="141"/>
      <c r="LNP67" s="141"/>
      <c r="LNQ67" s="141"/>
      <c r="LNR67" s="141"/>
      <c r="LNS67" s="141"/>
      <c r="LNT67" s="141"/>
      <c r="LNU67" s="141"/>
      <c r="LNV67" s="141"/>
      <c r="LNW67" s="141"/>
      <c r="LNX67" s="141"/>
      <c r="LNY67" s="141"/>
      <c r="LNZ67" s="141"/>
      <c r="LOA67" s="141"/>
      <c r="LOB67" s="141"/>
      <c r="LOC67" s="141"/>
      <c r="LOD67" s="141"/>
      <c r="LOE67" s="141"/>
      <c r="LOF67" s="141"/>
      <c r="LOG67" s="141"/>
      <c r="LOH67" s="141"/>
      <c r="LOI67" s="141"/>
      <c r="LOJ67" s="141"/>
      <c r="LOK67" s="141"/>
      <c r="LOL67" s="141"/>
      <c r="LOM67" s="141"/>
      <c r="LON67" s="141"/>
      <c r="LOO67" s="141"/>
      <c r="LOP67" s="141"/>
      <c r="LOQ67" s="141"/>
      <c r="LOR67" s="141"/>
      <c r="LOS67" s="141"/>
      <c r="LOT67" s="141"/>
      <c r="LOU67" s="141"/>
      <c r="LOV67" s="141"/>
      <c r="LOW67" s="141"/>
      <c r="LOX67" s="141"/>
      <c r="LOY67" s="141"/>
      <c r="LOZ67" s="141"/>
      <c r="LPA67" s="141"/>
      <c r="LPB67" s="141"/>
      <c r="LPC67" s="141"/>
      <c r="LPD67" s="141"/>
      <c r="LPE67" s="141"/>
      <c r="LPF67" s="141"/>
      <c r="LPG67" s="141"/>
      <c r="LPH67" s="141"/>
      <c r="LPI67" s="141"/>
      <c r="LPJ67" s="141"/>
      <c r="LPK67" s="141"/>
      <c r="LPL67" s="141"/>
      <c r="LPM67" s="141"/>
      <c r="LPN67" s="141"/>
      <c r="LPO67" s="141"/>
      <c r="LPP67" s="141"/>
      <c r="LPQ67" s="141"/>
      <c r="LPR67" s="141"/>
      <c r="LPS67" s="141"/>
      <c r="LPT67" s="141"/>
      <c r="LPU67" s="141"/>
      <c r="LPV67" s="141"/>
      <c r="LPW67" s="141"/>
      <c r="LPX67" s="141"/>
      <c r="LPY67" s="141"/>
      <c r="LPZ67" s="141"/>
      <c r="LQA67" s="141"/>
      <c r="LQB67" s="141"/>
      <c r="LQC67" s="141"/>
      <c r="LQD67" s="141"/>
      <c r="LQE67" s="141"/>
      <c r="LQF67" s="141"/>
      <c r="LQG67" s="141"/>
      <c r="LQH67" s="141"/>
      <c r="LQI67" s="141"/>
      <c r="LQJ67" s="141"/>
      <c r="LQK67" s="141"/>
      <c r="LQL67" s="141"/>
      <c r="LQM67" s="141"/>
      <c r="LQN67" s="141"/>
      <c r="LQO67" s="141"/>
      <c r="LQP67" s="141"/>
      <c r="LQQ67" s="141"/>
      <c r="LQR67" s="141"/>
      <c r="LQS67" s="141"/>
      <c r="LQT67" s="141"/>
      <c r="LQU67" s="141"/>
      <c r="LQV67" s="141"/>
      <c r="LQW67" s="141"/>
      <c r="LQX67" s="141"/>
      <c r="LQY67" s="141"/>
      <c r="LQZ67" s="141"/>
      <c r="LRA67" s="141"/>
      <c r="LRB67" s="141"/>
      <c r="LRC67" s="141"/>
      <c r="LRD67" s="141"/>
      <c r="LRE67" s="141"/>
      <c r="LRF67" s="141"/>
      <c r="LRG67" s="141"/>
      <c r="LRH67" s="141"/>
      <c r="LRI67" s="141"/>
      <c r="LRJ67" s="141"/>
      <c r="LRK67" s="141"/>
      <c r="LRL67" s="141"/>
      <c r="LRM67" s="141"/>
      <c r="LRN67" s="141"/>
      <c r="LRO67" s="141"/>
      <c r="LRP67" s="141"/>
      <c r="LRQ67" s="141"/>
      <c r="LRR67" s="141"/>
      <c r="LRS67" s="141"/>
      <c r="LRT67" s="141"/>
      <c r="LRU67" s="141"/>
      <c r="LRV67" s="141"/>
      <c r="LRW67" s="141"/>
      <c r="LRX67" s="141"/>
      <c r="LRY67" s="141"/>
      <c r="LRZ67" s="141"/>
      <c r="LSA67" s="141"/>
      <c r="LSB67" s="141"/>
      <c r="LSC67" s="141"/>
      <c r="LSD67" s="141"/>
      <c r="LSE67" s="141"/>
      <c r="LSF67" s="141"/>
      <c r="LSG67" s="141"/>
      <c r="LSH67" s="141"/>
      <c r="LSI67" s="141"/>
      <c r="LSJ67" s="141"/>
      <c r="LSK67" s="141"/>
      <c r="LSL67" s="141"/>
      <c r="LSM67" s="141"/>
      <c r="LSN67" s="141"/>
      <c r="LSO67" s="141"/>
      <c r="LSP67" s="141"/>
      <c r="LSQ67" s="141"/>
      <c r="LSR67" s="141"/>
      <c r="LSS67" s="141"/>
      <c r="LST67" s="141"/>
      <c r="LSU67" s="141"/>
      <c r="LSV67" s="141"/>
      <c r="LSW67" s="141"/>
      <c r="LSX67" s="141"/>
      <c r="LSY67" s="141"/>
      <c r="LSZ67" s="141"/>
      <c r="LTA67" s="141"/>
      <c r="LTB67" s="141"/>
      <c r="LTC67" s="141"/>
      <c r="LTD67" s="141"/>
      <c r="LTE67" s="141"/>
      <c r="LTF67" s="141"/>
      <c r="LTG67" s="141"/>
      <c r="LTH67" s="141"/>
      <c r="LTI67" s="141"/>
      <c r="LTJ67" s="141"/>
      <c r="LTK67" s="141"/>
      <c r="LTL67" s="141"/>
      <c r="LTM67" s="141"/>
      <c r="LTN67" s="141"/>
      <c r="LTO67" s="141"/>
      <c r="LTP67" s="141"/>
      <c r="LTQ67" s="141"/>
      <c r="LTR67" s="141"/>
      <c r="LTS67" s="141"/>
      <c r="LTT67" s="141"/>
      <c r="LTU67" s="141"/>
      <c r="LTV67" s="141"/>
      <c r="LTW67" s="141"/>
      <c r="LTX67" s="141"/>
      <c r="LTY67" s="141"/>
      <c r="LTZ67" s="141"/>
      <c r="LUA67" s="141"/>
      <c r="LUB67" s="141"/>
      <c r="LUC67" s="141"/>
      <c r="LUD67" s="141"/>
      <c r="LUE67" s="141"/>
      <c r="LUF67" s="141"/>
      <c r="LUG67" s="141"/>
      <c r="LUH67" s="141"/>
      <c r="LUI67" s="141"/>
      <c r="LUJ67" s="141"/>
      <c r="LUK67" s="141"/>
      <c r="LUL67" s="141"/>
      <c r="LUM67" s="141"/>
      <c r="LUN67" s="141"/>
      <c r="LUO67" s="141"/>
      <c r="LUP67" s="141"/>
      <c r="LUQ67" s="141"/>
      <c r="LUR67" s="141"/>
      <c r="LUS67" s="141"/>
      <c r="LUT67" s="141"/>
      <c r="LUU67" s="141"/>
      <c r="LUV67" s="141"/>
      <c r="LUW67" s="141"/>
      <c r="LUX67" s="141"/>
      <c r="LUY67" s="141"/>
      <c r="LUZ67" s="141"/>
      <c r="LVA67" s="141"/>
      <c r="LVB67" s="141"/>
      <c r="LVC67" s="141"/>
      <c r="LVD67" s="141"/>
      <c r="LVE67" s="141"/>
      <c r="LVF67" s="141"/>
      <c r="LVG67" s="141"/>
      <c r="LVH67" s="141"/>
      <c r="LVI67" s="141"/>
      <c r="LVJ67" s="141"/>
      <c r="LVK67" s="141"/>
      <c r="LVL67" s="141"/>
      <c r="LVM67" s="141"/>
      <c r="LVN67" s="141"/>
      <c r="LVO67" s="141"/>
      <c r="LVP67" s="141"/>
      <c r="LVQ67" s="141"/>
      <c r="LVR67" s="141"/>
      <c r="LVS67" s="141"/>
      <c r="LVT67" s="141"/>
      <c r="LVU67" s="141"/>
      <c r="LVV67" s="141"/>
      <c r="LVW67" s="141"/>
      <c r="LVX67" s="141"/>
      <c r="LVY67" s="141"/>
      <c r="LVZ67" s="141"/>
      <c r="LWA67" s="141"/>
      <c r="LWB67" s="141"/>
      <c r="LWC67" s="141"/>
      <c r="LWD67" s="141"/>
      <c r="LWE67" s="141"/>
      <c r="LWF67" s="141"/>
      <c r="LWG67" s="141"/>
      <c r="LWH67" s="141"/>
      <c r="LWI67" s="141"/>
      <c r="LWJ67" s="141"/>
      <c r="LWK67" s="141"/>
      <c r="LWL67" s="141"/>
      <c r="LWM67" s="141"/>
      <c r="LWN67" s="141"/>
      <c r="LWO67" s="141"/>
      <c r="LWP67" s="141"/>
      <c r="LWQ67" s="141"/>
      <c r="LWR67" s="141"/>
      <c r="LWS67" s="141"/>
      <c r="LWT67" s="141"/>
      <c r="LWU67" s="141"/>
      <c r="LWV67" s="141"/>
      <c r="LWW67" s="141"/>
      <c r="LWX67" s="141"/>
      <c r="LWY67" s="141"/>
      <c r="LWZ67" s="141"/>
      <c r="LXA67" s="141"/>
      <c r="LXB67" s="141"/>
      <c r="LXC67" s="141"/>
      <c r="LXD67" s="141"/>
      <c r="LXE67" s="141"/>
      <c r="LXF67" s="141"/>
      <c r="LXG67" s="141"/>
      <c r="LXH67" s="141"/>
      <c r="LXI67" s="141"/>
      <c r="LXJ67" s="141"/>
      <c r="LXK67" s="141"/>
      <c r="LXL67" s="141"/>
      <c r="LXM67" s="141"/>
      <c r="LXN67" s="141"/>
      <c r="LXO67" s="141"/>
      <c r="LXP67" s="141"/>
      <c r="LXQ67" s="141"/>
      <c r="LXR67" s="141"/>
      <c r="LXS67" s="141"/>
      <c r="LXT67" s="141"/>
      <c r="LXU67" s="141"/>
      <c r="LXV67" s="141"/>
      <c r="LXW67" s="141"/>
      <c r="LXX67" s="141"/>
      <c r="LXY67" s="141"/>
      <c r="LXZ67" s="141"/>
      <c r="LYA67" s="141"/>
      <c r="LYB67" s="141"/>
      <c r="LYC67" s="141"/>
      <c r="LYD67" s="141"/>
      <c r="LYE67" s="141"/>
      <c r="LYF67" s="141"/>
      <c r="LYG67" s="141"/>
      <c r="LYH67" s="141"/>
      <c r="LYI67" s="141"/>
      <c r="LYJ67" s="141"/>
      <c r="LYK67" s="141"/>
      <c r="LYL67" s="141"/>
      <c r="LYM67" s="141"/>
      <c r="LYN67" s="141"/>
      <c r="LYO67" s="141"/>
      <c r="LYP67" s="141"/>
      <c r="LYQ67" s="141"/>
      <c r="LYR67" s="141"/>
      <c r="LYS67" s="141"/>
      <c r="LYT67" s="141"/>
      <c r="LYU67" s="141"/>
      <c r="LYV67" s="141"/>
      <c r="LYW67" s="141"/>
      <c r="LYX67" s="141"/>
      <c r="LYY67" s="141"/>
      <c r="LYZ67" s="141"/>
      <c r="LZA67" s="141"/>
      <c r="LZB67" s="141"/>
      <c r="LZC67" s="141"/>
      <c r="LZD67" s="141"/>
      <c r="LZE67" s="141"/>
      <c r="LZF67" s="141"/>
      <c r="LZG67" s="141"/>
      <c r="LZH67" s="141"/>
      <c r="LZI67" s="141"/>
      <c r="LZJ67" s="141"/>
      <c r="LZK67" s="141"/>
      <c r="LZL67" s="141"/>
      <c r="LZM67" s="141"/>
      <c r="LZN67" s="141"/>
      <c r="LZO67" s="141"/>
      <c r="LZP67" s="141"/>
      <c r="LZQ67" s="141"/>
      <c r="LZR67" s="141"/>
      <c r="LZS67" s="141"/>
      <c r="LZT67" s="141"/>
      <c r="LZU67" s="141"/>
      <c r="LZV67" s="141"/>
      <c r="LZW67" s="141"/>
      <c r="LZX67" s="141"/>
      <c r="LZY67" s="141"/>
      <c r="LZZ67" s="141"/>
      <c r="MAA67" s="141"/>
      <c r="MAB67" s="141"/>
      <c r="MAC67" s="141"/>
      <c r="MAD67" s="141"/>
      <c r="MAE67" s="141"/>
      <c r="MAF67" s="141"/>
      <c r="MAG67" s="141"/>
      <c r="MAH67" s="141"/>
      <c r="MAI67" s="141"/>
      <c r="MAJ67" s="141"/>
      <c r="MAK67" s="141"/>
      <c r="MAL67" s="141"/>
      <c r="MAM67" s="141"/>
      <c r="MAN67" s="141"/>
      <c r="MAO67" s="141"/>
      <c r="MAP67" s="141"/>
      <c r="MAQ67" s="141"/>
      <c r="MAR67" s="141"/>
      <c r="MAS67" s="141"/>
      <c r="MAT67" s="141"/>
      <c r="MAU67" s="141"/>
      <c r="MAV67" s="141"/>
      <c r="MAW67" s="141"/>
      <c r="MAX67" s="141"/>
      <c r="MAY67" s="141"/>
      <c r="MAZ67" s="141"/>
      <c r="MBA67" s="141"/>
      <c r="MBB67" s="141"/>
      <c r="MBC67" s="141"/>
      <c r="MBD67" s="141"/>
      <c r="MBE67" s="141"/>
      <c r="MBF67" s="141"/>
      <c r="MBG67" s="141"/>
      <c r="MBH67" s="141"/>
      <c r="MBI67" s="141"/>
      <c r="MBJ67" s="141"/>
      <c r="MBK67" s="141"/>
      <c r="MBL67" s="141"/>
      <c r="MBM67" s="141"/>
      <c r="MBN67" s="141"/>
      <c r="MBO67" s="141"/>
      <c r="MBP67" s="141"/>
      <c r="MBQ67" s="141"/>
      <c r="MBR67" s="141"/>
      <c r="MBS67" s="141"/>
      <c r="MBT67" s="141"/>
      <c r="MBU67" s="141"/>
      <c r="MBV67" s="141"/>
      <c r="MBW67" s="141"/>
      <c r="MBX67" s="141"/>
      <c r="MBY67" s="141"/>
      <c r="MBZ67" s="141"/>
      <c r="MCA67" s="141"/>
      <c r="MCB67" s="141"/>
      <c r="MCC67" s="141"/>
      <c r="MCD67" s="141"/>
      <c r="MCE67" s="141"/>
      <c r="MCF67" s="141"/>
      <c r="MCG67" s="141"/>
      <c r="MCH67" s="141"/>
      <c r="MCI67" s="141"/>
      <c r="MCJ67" s="141"/>
      <c r="MCK67" s="141"/>
      <c r="MCL67" s="141"/>
      <c r="MCM67" s="141"/>
      <c r="MCN67" s="141"/>
      <c r="MCO67" s="141"/>
      <c r="MCP67" s="141"/>
      <c r="MCQ67" s="141"/>
      <c r="MCR67" s="141"/>
      <c r="MCS67" s="141"/>
      <c r="MCT67" s="141"/>
      <c r="MCU67" s="141"/>
      <c r="MCV67" s="141"/>
      <c r="MCW67" s="141"/>
      <c r="MCX67" s="141"/>
      <c r="MCY67" s="141"/>
      <c r="MCZ67" s="141"/>
      <c r="MDA67" s="141"/>
      <c r="MDB67" s="141"/>
      <c r="MDC67" s="141"/>
      <c r="MDD67" s="141"/>
      <c r="MDE67" s="141"/>
      <c r="MDF67" s="141"/>
      <c r="MDG67" s="141"/>
      <c r="MDH67" s="141"/>
      <c r="MDI67" s="141"/>
      <c r="MDJ67" s="141"/>
      <c r="MDK67" s="141"/>
      <c r="MDL67" s="141"/>
      <c r="MDM67" s="141"/>
      <c r="MDN67" s="141"/>
      <c r="MDO67" s="141"/>
      <c r="MDP67" s="141"/>
      <c r="MDQ67" s="141"/>
      <c r="MDR67" s="141"/>
      <c r="MDS67" s="141"/>
      <c r="MDT67" s="141"/>
      <c r="MDU67" s="141"/>
      <c r="MDV67" s="141"/>
      <c r="MDW67" s="141"/>
      <c r="MDX67" s="141"/>
      <c r="MDY67" s="141"/>
      <c r="MDZ67" s="141"/>
      <c r="MEA67" s="141"/>
      <c r="MEB67" s="141"/>
      <c r="MEC67" s="141"/>
      <c r="MED67" s="141"/>
      <c r="MEE67" s="141"/>
      <c r="MEF67" s="141"/>
      <c r="MEG67" s="141"/>
      <c r="MEH67" s="141"/>
      <c r="MEI67" s="141"/>
      <c r="MEJ67" s="141"/>
      <c r="MEK67" s="141"/>
      <c r="MEL67" s="141"/>
      <c r="MEM67" s="141"/>
      <c r="MEN67" s="141"/>
      <c r="MEO67" s="141"/>
      <c r="MEP67" s="141"/>
      <c r="MEQ67" s="141"/>
      <c r="MER67" s="141"/>
      <c r="MES67" s="141"/>
      <c r="MET67" s="141"/>
      <c r="MEU67" s="141"/>
      <c r="MEV67" s="141"/>
      <c r="MEW67" s="141"/>
      <c r="MEX67" s="141"/>
      <c r="MEY67" s="141"/>
      <c r="MEZ67" s="141"/>
      <c r="MFA67" s="141"/>
      <c r="MFB67" s="141"/>
      <c r="MFC67" s="141"/>
      <c r="MFD67" s="141"/>
      <c r="MFE67" s="141"/>
      <c r="MFF67" s="141"/>
      <c r="MFG67" s="141"/>
      <c r="MFH67" s="141"/>
      <c r="MFI67" s="141"/>
      <c r="MFJ67" s="141"/>
      <c r="MFK67" s="141"/>
      <c r="MFL67" s="141"/>
      <c r="MFM67" s="141"/>
      <c r="MFN67" s="141"/>
      <c r="MFO67" s="141"/>
      <c r="MFP67" s="141"/>
      <c r="MFQ67" s="141"/>
      <c r="MFR67" s="141"/>
      <c r="MFS67" s="141"/>
      <c r="MFT67" s="141"/>
      <c r="MFU67" s="141"/>
      <c r="MFV67" s="141"/>
      <c r="MFW67" s="141"/>
      <c r="MFX67" s="141"/>
      <c r="MFY67" s="141"/>
      <c r="MFZ67" s="141"/>
      <c r="MGA67" s="141"/>
      <c r="MGB67" s="141"/>
      <c r="MGC67" s="141"/>
      <c r="MGD67" s="141"/>
      <c r="MGE67" s="141"/>
      <c r="MGF67" s="141"/>
      <c r="MGG67" s="141"/>
      <c r="MGH67" s="141"/>
      <c r="MGI67" s="141"/>
      <c r="MGJ67" s="141"/>
      <c r="MGK67" s="141"/>
      <c r="MGL67" s="141"/>
      <c r="MGM67" s="141"/>
      <c r="MGN67" s="141"/>
      <c r="MGO67" s="141"/>
      <c r="MGP67" s="141"/>
      <c r="MGQ67" s="141"/>
      <c r="MGR67" s="141"/>
      <c r="MGS67" s="141"/>
      <c r="MGT67" s="141"/>
      <c r="MGU67" s="141"/>
      <c r="MGV67" s="141"/>
      <c r="MGW67" s="141"/>
      <c r="MGX67" s="141"/>
      <c r="MGY67" s="141"/>
      <c r="MGZ67" s="141"/>
      <c r="MHA67" s="141"/>
      <c r="MHB67" s="141"/>
      <c r="MHC67" s="141"/>
      <c r="MHD67" s="141"/>
      <c r="MHE67" s="141"/>
      <c r="MHF67" s="141"/>
      <c r="MHG67" s="141"/>
      <c r="MHH67" s="141"/>
      <c r="MHI67" s="141"/>
      <c r="MHJ67" s="141"/>
      <c r="MHK67" s="141"/>
      <c r="MHL67" s="141"/>
      <c r="MHM67" s="141"/>
      <c r="MHN67" s="141"/>
      <c r="MHO67" s="141"/>
      <c r="MHP67" s="141"/>
      <c r="MHQ67" s="141"/>
      <c r="MHR67" s="141"/>
      <c r="MHS67" s="141"/>
      <c r="MHT67" s="141"/>
      <c r="MHU67" s="141"/>
      <c r="MHV67" s="141"/>
      <c r="MHW67" s="141"/>
      <c r="MHX67" s="141"/>
      <c r="MHY67" s="141"/>
      <c r="MHZ67" s="141"/>
      <c r="MIA67" s="141"/>
      <c r="MIB67" s="141"/>
      <c r="MIC67" s="141"/>
      <c r="MID67" s="141"/>
      <c r="MIE67" s="141"/>
      <c r="MIF67" s="141"/>
      <c r="MIG67" s="141"/>
      <c r="MIH67" s="141"/>
      <c r="MII67" s="141"/>
      <c r="MIJ67" s="141"/>
      <c r="MIK67" s="141"/>
      <c r="MIL67" s="141"/>
      <c r="MIM67" s="141"/>
      <c r="MIN67" s="141"/>
      <c r="MIO67" s="141"/>
      <c r="MIP67" s="141"/>
      <c r="MIQ67" s="141"/>
      <c r="MIR67" s="141"/>
      <c r="MIS67" s="141"/>
      <c r="MIT67" s="141"/>
      <c r="MIU67" s="141"/>
      <c r="MIV67" s="141"/>
      <c r="MIW67" s="141"/>
      <c r="MIX67" s="141"/>
      <c r="MIY67" s="141"/>
      <c r="MIZ67" s="141"/>
      <c r="MJA67" s="141"/>
      <c r="MJB67" s="141"/>
      <c r="MJC67" s="141"/>
      <c r="MJD67" s="141"/>
      <c r="MJE67" s="141"/>
      <c r="MJF67" s="141"/>
      <c r="MJG67" s="141"/>
      <c r="MJH67" s="141"/>
      <c r="MJI67" s="141"/>
      <c r="MJJ67" s="141"/>
      <c r="MJK67" s="141"/>
      <c r="MJL67" s="141"/>
      <c r="MJM67" s="141"/>
      <c r="MJN67" s="141"/>
      <c r="MJO67" s="141"/>
      <c r="MJP67" s="141"/>
      <c r="MJQ67" s="141"/>
      <c r="MJR67" s="141"/>
      <c r="MJS67" s="141"/>
      <c r="MJT67" s="141"/>
      <c r="MJU67" s="141"/>
      <c r="MJV67" s="141"/>
      <c r="MJW67" s="141"/>
      <c r="MJX67" s="141"/>
      <c r="MJY67" s="141"/>
      <c r="MJZ67" s="141"/>
      <c r="MKA67" s="141"/>
      <c r="MKB67" s="141"/>
      <c r="MKC67" s="141"/>
      <c r="MKD67" s="141"/>
      <c r="MKE67" s="141"/>
      <c r="MKF67" s="141"/>
      <c r="MKG67" s="141"/>
      <c r="MKH67" s="141"/>
      <c r="MKI67" s="141"/>
      <c r="MKJ67" s="141"/>
      <c r="MKK67" s="141"/>
      <c r="MKL67" s="141"/>
      <c r="MKM67" s="141"/>
      <c r="MKN67" s="141"/>
      <c r="MKO67" s="141"/>
      <c r="MKP67" s="141"/>
      <c r="MKQ67" s="141"/>
      <c r="MKR67" s="141"/>
      <c r="MKS67" s="141"/>
      <c r="MKT67" s="141"/>
      <c r="MKU67" s="141"/>
      <c r="MKV67" s="141"/>
      <c r="MKW67" s="141"/>
      <c r="MKX67" s="141"/>
      <c r="MKY67" s="141"/>
      <c r="MKZ67" s="141"/>
      <c r="MLA67" s="141"/>
      <c r="MLB67" s="141"/>
      <c r="MLC67" s="141"/>
      <c r="MLD67" s="141"/>
      <c r="MLE67" s="141"/>
      <c r="MLF67" s="141"/>
      <c r="MLG67" s="141"/>
      <c r="MLH67" s="141"/>
      <c r="MLI67" s="141"/>
      <c r="MLJ67" s="141"/>
      <c r="MLK67" s="141"/>
      <c r="MLL67" s="141"/>
      <c r="MLM67" s="141"/>
      <c r="MLN67" s="141"/>
      <c r="MLO67" s="141"/>
      <c r="MLP67" s="141"/>
      <c r="MLQ67" s="141"/>
      <c r="MLR67" s="141"/>
      <c r="MLS67" s="141"/>
      <c r="MLT67" s="141"/>
      <c r="MLU67" s="141"/>
      <c r="MLV67" s="141"/>
      <c r="MLW67" s="141"/>
      <c r="MLX67" s="141"/>
      <c r="MLY67" s="141"/>
      <c r="MLZ67" s="141"/>
      <c r="MMA67" s="141"/>
      <c r="MMB67" s="141"/>
      <c r="MMC67" s="141"/>
      <c r="MMD67" s="141"/>
      <c r="MME67" s="141"/>
      <c r="MMF67" s="141"/>
      <c r="MMG67" s="141"/>
      <c r="MMH67" s="141"/>
      <c r="MMI67" s="141"/>
      <c r="MMJ67" s="141"/>
      <c r="MMK67" s="141"/>
      <c r="MML67" s="141"/>
      <c r="MMM67" s="141"/>
      <c r="MMN67" s="141"/>
      <c r="MMO67" s="141"/>
      <c r="MMP67" s="141"/>
      <c r="MMQ67" s="141"/>
      <c r="MMR67" s="141"/>
      <c r="MMS67" s="141"/>
      <c r="MMT67" s="141"/>
      <c r="MMU67" s="141"/>
      <c r="MMV67" s="141"/>
      <c r="MMW67" s="141"/>
      <c r="MMX67" s="141"/>
      <c r="MMY67" s="141"/>
      <c r="MMZ67" s="141"/>
      <c r="MNA67" s="141"/>
      <c r="MNB67" s="141"/>
      <c r="MNC67" s="141"/>
      <c r="MND67" s="141"/>
      <c r="MNE67" s="141"/>
      <c r="MNF67" s="141"/>
      <c r="MNG67" s="141"/>
      <c r="MNH67" s="141"/>
      <c r="MNI67" s="141"/>
      <c r="MNJ67" s="141"/>
      <c r="MNK67" s="141"/>
      <c r="MNL67" s="141"/>
      <c r="MNM67" s="141"/>
      <c r="MNN67" s="141"/>
      <c r="MNO67" s="141"/>
      <c r="MNP67" s="141"/>
      <c r="MNQ67" s="141"/>
      <c r="MNR67" s="141"/>
      <c r="MNS67" s="141"/>
      <c r="MNT67" s="141"/>
      <c r="MNU67" s="141"/>
      <c r="MNV67" s="141"/>
      <c r="MNW67" s="141"/>
      <c r="MNX67" s="141"/>
      <c r="MNY67" s="141"/>
      <c r="MNZ67" s="141"/>
      <c r="MOA67" s="141"/>
      <c r="MOB67" s="141"/>
      <c r="MOC67" s="141"/>
      <c r="MOD67" s="141"/>
      <c r="MOE67" s="141"/>
      <c r="MOF67" s="141"/>
      <c r="MOG67" s="141"/>
      <c r="MOH67" s="141"/>
      <c r="MOI67" s="141"/>
      <c r="MOJ67" s="141"/>
      <c r="MOK67" s="141"/>
      <c r="MOL67" s="141"/>
      <c r="MOM67" s="141"/>
      <c r="MON67" s="141"/>
      <c r="MOO67" s="141"/>
      <c r="MOP67" s="141"/>
      <c r="MOQ67" s="141"/>
      <c r="MOR67" s="141"/>
      <c r="MOS67" s="141"/>
      <c r="MOT67" s="141"/>
      <c r="MOU67" s="141"/>
      <c r="MOV67" s="141"/>
      <c r="MOW67" s="141"/>
      <c r="MOX67" s="141"/>
      <c r="MOY67" s="141"/>
      <c r="MOZ67" s="141"/>
      <c r="MPA67" s="141"/>
      <c r="MPB67" s="141"/>
      <c r="MPC67" s="141"/>
      <c r="MPD67" s="141"/>
      <c r="MPE67" s="141"/>
      <c r="MPF67" s="141"/>
      <c r="MPG67" s="141"/>
      <c r="MPH67" s="141"/>
      <c r="MPI67" s="141"/>
      <c r="MPJ67" s="141"/>
      <c r="MPK67" s="141"/>
      <c r="MPL67" s="141"/>
      <c r="MPM67" s="141"/>
      <c r="MPN67" s="141"/>
      <c r="MPO67" s="141"/>
      <c r="MPP67" s="141"/>
      <c r="MPQ67" s="141"/>
      <c r="MPR67" s="141"/>
      <c r="MPS67" s="141"/>
      <c r="MPT67" s="141"/>
      <c r="MPU67" s="141"/>
      <c r="MPV67" s="141"/>
      <c r="MPW67" s="141"/>
      <c r="MPX67" s="141"/>
      <c r="MPY67" s="141"/>
      <c r="MPZ67" s="141"/>
      <c r="MQA67" s="141"/>
      <c r="MQB67" s="141"/>
      <c r="MQC67" s="141"/>
      <c r="MQD67" s="141"/>
      <c r="MQE67" s="141"/>
      <c r="MQF67" s="141"/>
      <c r="MQG67" s="141"/>
      <c r="MQH67" s="141"/>
      <c r="MQI67" s="141"/>
      <c r="MQJ67" s="141"/>
      <c r="MQK67" s="141"/>
      <c r="MQL67" s="141"/>
      <c r="MQM67" s="141"/>
      <c r="MQN67" s="141"/>
      <c r="MQO67" s="141"/>
      <c r="MQP67" s="141"/>
      <c r="MQQ67" s="141"/>
      <c r="MQR67" s="141"/>
      <c r="MQS67" s="141"/>
      <c r="MQT67" s="141"/>
      <c r="MQU67" s="141"/>
      <c r="MQV67" s="141"/>
      <c r="MQW67" s="141"/>
      <c r="MQX67" s="141"/>
      <c r="MQY67" s="141"/>
      <c r="MQZ67" s="141"/>
      <c r="MRA67" s="141"/>
      <c r="MRB67" s="141"/>
      <c r="MRC67" s="141"/>
      <c r="MRD67" s="141"/>
      <c r="MRE67" s="141"/>
      <c r="MRF67" s="141"/>
      <c r="MRG67" s="141"/>
      <c r="MRH67" s="141"/>
      <c r="MRI67" s="141"/>
      <c r="MRJ67" s="141"/>
      <c r="MRK67" s="141"/>
      <c r="MRL67" s="141"/>
      <c r="MRM67" s="141"/>
      <c r="MRN67" s="141"/>
      <c r="MRO67" s="141"/>
      <c r="MRP67" s="141"/>
      <c r="MRQ67" s="141"/>
      <c r="MRR67" s="141"/>
      <c r="MRS67" s="141"/>
      <c r="MRT67" s="141"/>
      <c r="MRU67" s="141"/>
      <c r="MRV67" s="141"/>
      <c r="MRW67" s="141"/>
      <c r="MRX67" s="141"/>
      <c r="MRY67" s="141"/>
      <c r="MRZ67" s="141"/>
      <c r="MSA67" s="141"/>
      <c r="MSB67" s="141"/>
      <c r="MSC67" s="141"/>
      <c r="MSD67" s="141"/>
      <c r="MSE67" s="141"/>
      <c r="MSF67" s="141"/>
      <c r="MSG67" s="141"/>
      <c r="MSH67" s="141"/>
      <c r="MSI67" s="141"/>
      <c r="MSJ67" s="141"/>
      <c r="MSK67" s="141"/>
      <c r="MSL67" s="141"/>
      <c r="MSM67" s="141"/>
      <c r="MSN67" s="141"/>
      <c r="MSO67" s="141"/>
      <c r="MSP67" s="141"/>
      <c r="MSQ67" s="141"/>
      <c r="MSR67" s="141"/>
      <c r="MSS67" s="141"/>
      <c r="MST67" s="141"/>
      <c r="MSU67" s="141"/>
      <c r="MSV67" s="141"/>
      <c r="MSW67" s="141"/>
      <c r="MSX67" s="141"/>
      <c r="MSY67" s="141"/>
      <c r="MSZ67" s="141"/>
      <c r="MTA67" s="141"/>
      <c r="MTB67" s="141"/>
      <c r="MTC67" s="141"/>
      <c r="MTD67" s="141"/>
      <c r="MTE67" s="141"/>
      <c r="MTF67" s="141"/>
      <c r="MTG67" s="141"/>
      <c r="MTH67" s="141"/>
      <c r="MTI67" s="141"/>
      <c r="MTJ67" s="141"/>
      <c r="MTK67" s="141"/>
      <c r="MTL67" s="141"/>
      <c r="MTM67" s="141"/>
      <c r="MTN67" s="141"/>
      <c r="MTO67" s="141"/>
      <c r="MTP67" s="141"/>
      <c r="MTQ67" s="141"/>
      <c r="MTR67" s="141"/>
      <c r="MTS67" s="141"/>
      <c r="MTT67" s="141"/>
      <c r="MTU67" s="141"/>
      <c r="MTV67" s="141"/>
      <c r="MTW67" s="141"/>
      <c r="MTX67" s="141"/>
      <c r="MTY67" s="141"/>
      <c r="MTZ67" s="141"/>
      <c r="MUA67" s="141"/>
      <c r="MUB67" s="141"/>
      <c r="MUC67" s="141"/>
      <c r="MUD67" s="141"/>
      <c r="MUE67" s="141"/>
      <c r="MUF67" s="141"/>
      <c r="MUG67" s="141"/>
      <c r="MUH67" s="141"/>
      <c r="MUI67" s="141"/>
      <c r="MUJ67" s="141"/>
      <c r="MUK67" s="141"/>
      <c r="MUL67" s="141"/>
      <c r="MUM67" s="141"/>
      <c r="MUN67" s="141"/>
      <c r="MUO67" s="141"/>
      <c r="MUP67" s="141"/>
      <c r="MUQ67" s="141"/>
      <c r="MUR67" s="141"/>
      <c r="MUS67" s="141"/>
      <c r="MUT67" s="141"/>
      <c r="MUU67" s="141"/>
      <c r="MUV67" s="141"/>
      <c r="MUW67" s="141"/>
      <c r="MUX67" s="141"/>
      <c r="MUY67" s="141"/>
      <c r="MUZ67" s="141"/>
      <c r="MVA67" s="141"/>
      <c r="MVB67" s="141"/>
      <c r="MVC67" s="141"/>
      <c r="MVD67" s="141"/>
      <c r="MVE67" s="141"/>
      <c r="MVF67" s="141"/>
      <c r="MVG67" s="141"/>
      <c r="MVH67" s="141"/>
      <c r="MVI67" s="141"/>
      <c r="MVJ67" s="141"/>
      <c r="MVK67" s="141"/>
      <c r="MVL67" s="141"/>
      <c r="MVM67" s="141"/>
      <c r="MVN67" s="141"/>
      <c r="MVO67" s="141"/>
      <c r="MVP67" s="141"/>
      <c r="MVQ67" s="141"/>
      <c r="MVR67" s="141"/>
      <c r="MVS67" s="141"/>
      <c r="MVT67" s="141"/>
      <c r="MVU67" s="141"/>
      <c r="MVV67" s="141"/>
      <c r="MVW67" s="141"/>
      <c r="MVX67" s="141"/>
      <c r="MVY67" s="141"/>
      <c r="MVZ67" s="141"/>
      <c r="MWA67" s="141"/>
      <c r="MWB67" s="141"/>
      <c r="MWC67" s="141"/>
      <c r="MWD67" s="141"/>
      <c r="MWE67" s="141"/>
      <c r="MWF67" s="141"/>
      <c r="MWG67" s="141"/>
      <c r="MWH67" s="141"/>
      <c r="MWI67" s="141"/>
      <c r="MWJ67" s="141"/>
      <c r="MWK67" s="141"/>
      <c r="MWL67" s="141"/>
      <c r="MWM67" s="141"/>
      <c r="MWN67" s="141"/>
      <c r="MWO67" s="141"/>
      <c r="MWP67" s="141"/>
      <c r="MWQ67" s="141"/>
      <c r="MWR67" s="141"/>
      <c r="MWS67" s="141"/>
      <c r="MWT67" s="141"/>
      <c r="MWU67" s="141"/>
      <c r="MWV67" s="141"/>
      <c r="MWW67" s="141"/>
      <c r="MWX67" s="141"/>
      <c r="MWY67" s="141"/>
      <c r="MWZ67" s="141"/>
      <c r="MXA67" s="141"/>
      <c r="MXB67" s="141"/>
      <c r="MXC67" s="141"/>
      <c r="MXD67" s="141"/>
      <c r="MXE67" s="141"/>
      <c r="MXF67" s="141"/>
      <c r="MXG67" s="141"/>
      <c r="MXH67" s="141"/>
      <c r="MXI67" s="141"/>
      <c r="MXJ67" s="141"/>
      <c r="MXK67" s="141"/>
      <c r="MXL67" s="141"/>
      <c r="MXM67" s="141"/>
      <c r="MXN67" s="141"/>
      <c r="MXO67" s="141"/>
      <c r="MXP67" s="141"/>
      <c r="MXQ67" s="141"/>
      <c r="MXR67" s="141"/>
      <c r="MXS67" s="141"/>
      <c r="MXT67" s="141"/>
      <c r="MXU67" s="141"/>
      <c r="MXV67" s="141"/>
      <c r="MXW67" s="141"/>
      <c r="MXX67" s="141"/>
      <c r="MXY67" s="141"/>
      <c r="MXZ67" s="141"/>
      <c r="MYA67" s="141"/>
      <c r="MYB67" s="141"/>
      <c r="MYC67" s="141"/>
      <c r="MYD67" s="141"/>
      <c r="MYE67" s="141"/>
      <c r="MYF67" s="141"/>
      <c r="MYG67" s="141"/>
      <c r="MYH67" s="141"/>
      <c r="MYI67" s="141"/>
      <c r="MYJ67" s="141"/>
      <c r="MYK67" s="141"/>
      <c r="MYL67" s="141"/>
      <c r="MYM67" s="141"/>
      <c r="MYN67" s="141"/>
      <c r="MYO67" s="141"/>
      <c r="MYP67" s="141"/>
      <c r="MYQ67" s="141"/>
      <c r="MYR67" s="141"/>
      <c r="MYS67" s="141"/>
      <c r="MYT67" s="141"/>
      <c r="MYU67" s="141"/>
      <c r="MYV67" s="141"/>
      <c r="MYW67" s="141"/>
      <c r="MYX67" s="141"/>
      <c r="MYY67" s="141"/>
      <c r="MYZ67" s="141"/>
      <c r="MZA67" s="141"/>
      <c r="MZB67" s="141"/>
      <c r="MZC67" s="141"/>
      <c r="MZD67" s="141"/>
      <c r="MZE67" s="141"/>
      <c r="MZF67" s="141"/>
      <c r="MZG67" s="141"/>
      <c r="MZH67" s="141"/>
      <c r="MZI67" s="141"/>
      <c r="MZJ67" s="141"/>
      <c r="MZK67" s="141"/>
      <c r="MZL67" s="141"/>
      <c r="MZM67" s="141"/>
      <c r="MZN67" s="141"/>
      <c r="MZO67" s="141"/>
      <c r="MZP67" s="141"/>
      <c r="MZQ67" s="141"/>
      <c r="MZR67" s="141"/>
      <c r="MZS67" s="141"/>
      <c r="MZT67" s="141"/>
      <c r="MZU67" s="141"/>
      <c r="MZV67" s="141"/>
      <c r="MZW67" s="141"/>
      <c r="MZX67" s="141"/>
      <c r="MZY67" s="141"/>
      <c r="MZZ67" s="141"/>
      <c r="NAA67" s="141"/>
      <c r="NAB67" s="141"/>
      <c r="NAC67" s="141"/>
      <c r="NAD67" s="141"/>
      <c r="NAE67" s="141"/>
      <c r="NAF67" s="141"/>
      <c r="NAG67" s="141"/>
      <c r="NAH67" s="141"/>
      <c r="NAI67" s="141"/>
      <c r="NAJ67" s="141"/>
      <c r="NAK67" s="141"/>
      <c r="NAL67" s="141"/>
      <c r="NAM67" s="141"/>
      <c r="NAN67" s="141"/>
      <c r="NAO67" s="141"/>
      <c r="NAP67" s="141"/>
      <c r="NAQ67" s="141"/>
      <c r="NAR67" s="141"/>
      <c r="NAS67" s="141"/>
      <c r="NAT67" s="141"/>
      <c r="NAU67" s="141"/>
      <c r="NAV67" s="141"/>
      <c r="NAW67" s="141"/>
      <c r="NAX67" s="141"/>
      <c r="NAY67" s="141"/>
      <c r="NAZ67" s="141"/>
      <c r="NBA67" s="141"/>
      <c r="NBB67" s="141"/>
      <c r="NBC67" s="141"/>
      <c r="NBD67" s="141"/>
      <c r="NBE67" s="141"/>
      <c r="NBF67" s="141"/>
      <c r="NBG67" s="141"/>
      <c r="NBH67" s="141"/>
      <c r="NBI67" s="141"/>
      <c r="NBJ67" s="141"/>
      <c r="NBK67" s="141"/>
      <c r="NBL67" s="141"/>
      <c r="NBM67" s="141"/>
      <c r="NBN67" s="141"/>
      <c r="NBO67" s="141"/>
      <c r="NBP67" s="141"/>
      <c r="NBQ67" s="141"/>
      <c r="NBR67" s="141"/>
      <c r="NBS67" s="141"/>
      <c r="NBT67" s="141"/>
      <c r="NBU67" s="141"/>
      <c r="NBV67" s="141"/>
      <c r="NBW67" s="141"/>
      <c r="NBX67" s="141"/>
      <c r="NBY67" s="141"/>
      <c r="NBZ67" s="141"/>
      <c r="NCA67" s="141"/>
      <c r="NCB67" s="141"/>
      <c r="NCC67" s="141"/>
      <c r="NCD67" s="141"/>
      <c r="NCE67" s="141"/>
      <c r="NCF67" s="141"/>
      <c r="NCG67" s="141"/>
      <c r="NCH67" s="141"/>
      <c r="NCI67" s="141"/>
      <c r="NCJ67" s="141"/>
      <c r="NCK67" s="141"/>
      <c r="NCL67" s="141"/>
      <c r="NCM67" s="141"/>
      <c r="NCN67" s="141"/>
      <c r="NCO67" s="141"/>
      <c r="NCP67" s="141"/>
      <c r="NCQ67" s="141"/>
      <c r="NCR67" s="141"/>
      <c r="NCS67" s="141"/>
      <c r="NCT67" s="141"/>
      <c r="NCU67" s="141"/>
      <c r="NCV67" s="141"/>
      <c r="NCW67" s="141"/>
      <c r="NCX67" s="141"/>
      <c r="NCY67" s="141"/>
      <c r="NCZ67" s="141"/>
      <c r="NDA67" s="141"/>
      <c r="NDB67" s="141"/>
      <c r="NDC67" s="141"/>
      <c r="NDD67" s="141"/>
      <c r="NDE67" s="141"/>
      <c r="NDF67" s="141"/>
      <c r="NDG67" s="141"/>
      <c r="NDH67" s="141"/>
      <c r="NDI67" s="141"/>
      <c r="NDJ67" s="141"/>
      <c r="NDK67" s="141"/>
      <c r="NDL67" s="141"/>
      <c r="NDM67" s="141"/>
      <c r="NDN67" s="141"/>
      <c r="NDO67" s="141"/>
      <c r="NDP67" s="141"/>
      <c r="NDQ67" s="141"/>
      <c r="NDR67" s="141"/>
      <c r="NDS67" s="141"/>
      <c r="NDT67" s="141"/>
      <c r="NDU67" s="141"/>
      <c r="NDV67" s="141"/>
      <c r="NDW67" s="141"/>
      <c r="NDX67" s="141"/>
      <c r="NDY67" s="141"/>
      <c r="NDZ67" s="141"/>
      <c r="NEA67" s="141"/>
      <c r="NEB67" s="141"/>
      <c r="NEC67" s="141"/>
      <c r="NED67" s="141"/>
      <c r="NEE67" s="141"/>
      <c r="NEF67" s="141"/>
      <c r="NEG67" s="141"/>
      <c r="NEH67" s="141"/>
      <c r="NEI67" s="141"/>
      <c r="NEJ67" s="141"/>
      <c r="NEK67" s="141"/>
      <c r="NEL67" s="141"/>
      <c r="NEM67" s="141"/>
      <c r="NEN67" s="141"/>
      <c r="NEO67" s="141"/>
      <c r="NEP67" s="141"/>
      <c r="NEQ67" s="141"/>
      <c r="NER67" s="141"/>
      <c r="NES67" s="141"/>
      <c r="NET67" s="141"/>
      <c r="NEU67" s="141"/>
      <c r="NEV67" s="141"/>
      <c r="NEW67" s="141"/>
      <c r="NEX67" s="141"/>
      <c r="NEY67" s="141"/>
      <c r="NEZ67" s="141"/>
      <c r="NFA67" s="141"/>
      <c r="NFB67" s="141"/>
      <c r="NFC67" s="141"/>
      <c r="NFD67" s="141"/>
      <c r="NFE67" s="141"/>
      <c r="NFF67" s="141"/>
      <c r="NFG67" s="141"/>
      <c r="NFH67" s="141"/>
      <c r="NFI67" s="141"/>
      <c r="NFJ67" s="141"/>
      <c r="NFK67" s="141"/>
      <c r="NFL67" s="141"/>
      <c r="NFM67" s="141"/>
      <c r="NFN67" s="141"/>
      <c r="NFO67" s="141"/>
      <c r="NFP67" s="141"/>
      <c r="NFQ67" s="141"/>
      <c r="NFR67" s="141"/>
      <c r="NFS67" s="141"/>
      <c r="NFT67" s="141"/>
      <c r="NFU67" s="141"/>
      <c r="NFV67" s="141"/>
      <c r="NFW67" s="141"/>
      <c r="NFX67" s="141"/>
      <c r="NFY67" s="141"/>
      <c r="NFZ67" s="141"/>
      <c r="NGA67" s="141"/>
      <c r="NGB67" s="141"/>
      <c r="NGC67" s="141"/>
      <c r="NGD67" s="141"/>
      <c r="NGE67" s="141"/>
      <c r="NGF67" s="141"/>
      <c r="NGG67" s="141"/>
      <c r="NGH67" s="141"/>
      <c r="NGI67" s="141"/>
      <c r="NGJ67" s="141"/>
      <c r="NGK67" s="141"/>
      <c r="NGL67" s="141"/>
      <c r="NGM67" s="141"/>
      <c r="NGN67" s="141"/>
      <c r="NGO67" s="141"/>
      <c r="NGP67" s="141"/>
      <c r="NGQ67" s="141"/>
      <c r="NGR67" s="141"/>
      <c r="NGS67" s="141"/>
      <c r="NGT67" s="141"/>
      <c r="NGU67" s="141"/>
      <c r="NGV67" s="141"/>
      <c r="NGW67" s="141"/>
      <c r="NGX67" s="141"/>
      <c r="NGY67" s="141"/>
      <c r="NGZ67" s="141"/>
      <c r="NHA67" s="141"/>
      <c r="NHB67" s="141"/>
      <c r="NHC67" s="141"/>
      <c r="NHD67" s="141"/>
      <c r="NHE67" s="141"/>
      <c r="NHF67" s="141"/>
      <c r="NHG67" s="141"/>
      <c r="NHH67" s="141"/>
      <c r="NHI67" s="141"/>
      <c r="NHJ67" s="141"/>
      <c r="NHK67" s="141"/>
      <c r="NHL67" s="141"/>
      <c r="NHM67" s="141"/>
      <c r="NHN67" s="141"/>
      <c r="NHO67" s="141"/>
      <c r="NHP67" s="141"/>
      <c r="NHQ67" s="141"/>
      <c r="NHR67" s="141"/>
      <c r="NHS67" s="141"/>
      <c r="NHT67" s="141"/>
      <c r="NHU67" s="141"/>
      <c r="NHV67" s="141"/>
      <c r="NHW67" s="141"/>
      <c r="NHX67" s="141"/>
      <c r="NHY67" s="141"/>
      <c r="NHZ67" s="141"/>
      <c r="NIA67" s="141"/>
      <c r="NIB67" s="141"/>
      <c r="NIC67" s="141"/>
      <c r="NID67" s="141"/>
      <c r="NIE67" s="141"/>
      <c r="NIF67" s="141"/>
      <c r="NIG67" s="141"/>
      <c r="NIH67" s="141"/>
      <c r="NII67" s="141"/>
      <c r="NIJ67" s="141"/>
      <c r="NIK67" s="141"/>
      <c r="NIL67" s="141"/>
      <c r="NIM67" s="141"/>
      <c r="NIN67" s="141"/>
      <c r="NIO67" s="141"/>
      <c r="NIP67" s="141"/>
      <c r="NIQ67" s="141"/>
      <c r="NIR67" s="141"/>
      <c r="NIS67" s="141"/>
      <c r="NIT67" s="141"/>
      <c r="NIU67" s="141"/>
      <c r="NIV67" s="141"/>
      <c r="NIW67" s="141"/>
      <c r="NIX67" s="141"/>
      <c r="NIY67" s="141"/>
      <c r="NIZ67" s="141"/>
      <c r="NJA67" s="141"/>
      <c r="NJB67" s="141"/>
      <c r="NJC67" s="141"/>
      <c r="NJD67" s="141"/>
      <c r="NJE67" s="141"/>
      <c r="NJF67" s="141"/>
      <c r="NJG67" s="141"/>
      <c r="NJH67" s="141"/>
      <c r="NJI67" s="141"/>
      <c r="NJJ67" s="141"/>
      <c r="NJK67" s="141"/>
      <c r="NJL67" s="141"/>
      <c r="NJM67" s="141"/>
      <c r="NJN67" s="141"/>
      <c r="NJO67" s="141"/>
      <c r="NJP67" s="141"/>
      <c r="NJQ67" s="141"/>
      <c r="NJR67" s="141"/>
      <c r="NJS67" s="141"/>
      <c r="NJT67" s="141"/>
      <c r="NJU67" s="141"/>
      <c r="NJV67" s="141"/>
      <c r="NJW67" s="141"/>
      <c r="NJX67" s="141"/>
      <c r="NJY67" s="141"/>
      <c r="NJZ67" s="141"/>
      <c r="NKA67" s="141"/>
      <c r="NKB67" s="141"/>
      <c r="NKC67" s="141"/>
      <c r="NKD67" s="141"/>
      <c r="NKE67" s="141"/>
      <c r="NKF67" s="141"/>
      <c r="NKG67" s="141"/>
      <c r="NKH67" s="141"/>
      <c r="NKI67" s="141"/>
      <c r="NKJ67" s="141"/>
      <c r="NKK67" s="141"/>
      <c r="NKL67" s="141"/>
      <c r="NKM67" s="141"/>
      <c r="NKN67" s="141"/>
      <c r="NKO67" s="141"/>
      <c r="NKP67" s="141"/>
      <c r="NKQ67" s="141"/>
      <c r="NKR67" s="141"/>
      <c r="NKS67" s="141"/>
      <c r="NKT67" s="141"/>
      <c r="NKU67" s="141"/>
      <c r="NKV67" s="141"/>
      <c r="NKW67" s="141"/>
      <c r="NKX67" s="141"/>
      <c r="NKY67" s="141"/>
      <c r="NKZ67" s="141"/>
      <c r="NLA67" s="141"/>
      <c r="NLB67" s="141"/>
      <c r="NLC67" s="141"/>
      <c r="NLD67" s="141"/>
      <c r="NLE67" s="141"/>
      <c r="NLF67" s="141"/>
      <c r="NLG67" s="141"/>
      <c r="NLH67" s="141"/>
      <c r="NLI67" s="141"/>
      <c r="NLJ67" s="141"/>
      <c r="NLK67" s="141"/>
      <c r="NLL67" s="141"/>
      <c r="NLM67" s="141"/>
      <c r="NLN67" s="141"/>
      <c r="NLO67" s="141"/>
      <c r="NLP67" s="141"/>
      <c r="NLQ67" s="141"/>
      <c r="NLR67" s="141"/>
      <c r="NLS67" s="141"/>
      <c r="NLT67" s="141"/>
      <c r="NLU67" s="141"/>
      <c r="NLV67" s="141"/>
      <c r="NLW67" s="141"/>
      <c r="NLX67" s="141"/>
      <c r="NLY67" s="141"/>
      <c r="NLZ67" s="141"/>
      <c r="NMA67" s="141"/>
      <c r="NMB67" s="141"/>
      <c r="NMC67" s="141"/>
      <c r="NMD67" s="141"/>
      <c r="NME67" s="141"/>
      <c r="NMF67" s="141"/>
      <c r="NMG67" s="141"/>
      <c r="NMH67" s="141"/>
      <c r="NMI67" s="141"/>
      <c r="NMJ67" s="141"/>
      <c r="NMK67" s="141"/>
      <c r="NML67" s="141"/>
      <c r="NMM67" s="141"/>
      <c r="NMN67" s="141"/>
      <c r="NMO67" s="141"/>
      <c r="NMP67" s="141"/>
      <c r="NMQ67" s="141"/>
      <c r="NMR67" s="141"/>
      <c r="NMS67" s="141"/>
      <c r="NMT67" s="141"/>
      <c r="NMU67" s="141"/>
      <c r="NMV67" s="141"/>
      <c r="NMW67" s="141"/>
      <c r="NMX67" s="141"/>
      <c r="NMY67" s="141"/>
      <c r="NMZ67" s="141"/>
      <c r="NNA67" s="141"/>
      <c r="NNB67" s="141"/>
      <c r="NNC67" s="141"/>
      <c r="NND67" s="141"/>
      <c r="NNE67" s="141"/>
      <c r="NNF67" s="141"/>
      <c r="NNG67" s="141"/>
      <c r="NNH67" s="141"/>
      <c r="NNI67" s="141"/>
      <c r="NNJ67" s="141"/>
      <c r="NNK67" s="141"/>
      <c r="NNL67" s="141"/>
      <c r="NNM67" s="141"/>
      <c r="NNN67" s="141"/>
      <c r="NNO67" s="141"/>
      <c r="NNP67" s="141"/>
      <c r="NNQ67" s="141"/>
      <c r="NNR67" s="141"/>
      <c r="NNS67" s="141"/>
      <c r="NNT67" s="141"/>
      <c r="NNU67" s="141"/>
      <c r="NNV67" s="141"/>
      <c r="NNW67" s="141"/>
      <c r="NNX67" s="141"/>
      <c r="NNY67" s="141"/>
      <c r="NNZ67" s="141"/>
      <c r="NOA67" s="141"/>
      <c r="NOB67" s="141"/>
      <c r="NOC67" s="141"/>
      <c r="NOD67" s="141"/>
      <c r="NOE67" s="141"/>
      <c r="NOF67" s="141"/>
      <c r="NOG67" s="141"/>
      <c r="NOH67" s="141"/>
      <c r="NOI67" s="141"/>
      <c r="NOJ67" s="141"/>
      <c r="NOK67" s="141"/>
      <c r="NOL67" s="141"/>
      <c r="NOM67" s="141"/>
      <c r="NON67" s="141"/>
      <c r="NOO67" s="141"/>
      <c r="NOP67" s="141"/>
      <c r="NOQ67" s="141"/>
      <c r="NOR67" s="141"/>
      <c r="NOS67" s="141"/>
      <c r="NOT67" s="141"/>
      <c r="NOU67" s="141"/>
      <c r="NOV67" s="141"/>
      <c r="NOW67" s="141"/>
      <c r="NOX67" s="141"/>
      <c r="NOY67" s="141"/>
      <c r="NOZ67" s="141"/>
      <c r="NPA67" s="141"/>
      <c r="NPB67" s="141"/>
      <c r="NPC67" s="141"/>
      <c r="NPD67" s="141"/>
      <c r="NPE67" s="141"/>
      <c r="NPF67" s="141"/>
      <c r="NPG67" s="141"/>
      <c r="NPH67" s="141"/>
      <c r="NPI67" s="141"/>
      <c r="NPJ67" s="141"/>
      <c r="NPK67" s="141"/>
      <c r="NPL67" s="141"/>
      <c r="NPM67" s="141"/>
      <c r="NPN67" s="141"/>
      <c r="NPO67" s="141"/>
      <c r="NPP67" s="141"/>
      <c r="NPQ67" s="141"/>
      <c r="NPR67" s="141"/>
      <c r="NPS67" s="141"/>
      <c r="NPT67" s="141"/>
      <c r="NPU67" s="141"/>
      <c r="NPV67" s="141"/>
      <c r="NPW67" s="141"/>
      <c r="NPX67" s="141"/>
      <c r="NPY67" s="141"/>
      <c r="NPZ67" s="141"/>
      <c r="NQA67" s="141"/>
      <c r="NQB67" s="141"/>
      <c r="NQC67" s="141"/>
      <c r="NQD67" s="141"/>
      <c r="NQE67" s="141"/>
      <c r="NQF67" s="141"/>
      <c r="NQG67" s="141"/>
      <c r="NQH67" s="141"/>
      <c r="NQI67" s="141"/>
      <c r="NQJ67" s="141"/>
      <c r="NQK67" s="141"/>
      <c r="NQL67" s="141"/>
      <c r="NQM67" s="141"/>
      <c r="NQN67" s="141"/>
      <c r="NQO67" s="141"/>
      <c r="NQP67" s="141"/>
      <c r="NQQ67" s="141"/>
      <c r="NQR67" s="141"/>
      <c r="NQS67" s="141"/>
      <c r="NQT67" s="141"/>
      <c r="NQU67" s="141"/>
      <c r="NQV67" s="141"/>
      <c r="NQW67" s="141"/>
      <c r="NQX67" s="141"/>
      <c r="NQY67" s="141"/>
      <c r="NQZ67" s="141"/>
      <c r="NRA67" s="141"/>
      <c r="NRB67" s="141"/>
      <c r="NRC67" s="141"/>
      <c r="NRD67" s="141"/>
      <c r="NRE67" s="141"/>
      <c r="NRF67" s="141"/>
      <c r="NRG67" s="141"/>
      <c r="NRH67" s="141"/>
      <c r="NRI67" s="141"/>
      <c r="NRJ67" s="141"/>
      <c r="NRK67" s="141"/>
      <c r="NRL67" s="141"/>
      <c r="NRM67" s="141"/>
      <c r="NRN67" s="141"/>
      <c r="NRO67" s="141"/>
      <c r="NRP67" s="141"/>
      <c r="NRQ67" s="141"/>
      <c r="NRR67" s="141"/>
      <c r="NRS67" s="141"/>
      <c r="NRT67" s="141"/>
      <c r="NRU67" s="141"/>
      <c r="NRV67" s="141"/>
      <c r="NRW67" s="141"/>
      <c r="NRX67" s="141"/>
      <c r="NRY67" s="141"/>
      <c r="NRZ67" s="141"/>
      <c r="NSA67" s="141"/>
      <c r="NSB67" s="141"/>
      <c r="NSC67" s="141"/>
      <c r="NSD67" s="141"/>
      <c r="NSE67" s="141"/>
      <c r="NSF67" s="141"/>
      <c r="NSG67" s="141"/>
      <c r="NSH67" s="141"/>
      <c r="NSI67" s="141"/>
      <c r="NSJ67" s="141"/>
      <c r="NSK67" s="141"/>
      <c r="NSL67" s="141"/>
      <c r="NSM67" s="141"/>
      <c r="NSN67" s="141"/>
      <c r="NSO67" s="141"/>
      <c r="NSP67" s="141"/>
      <c r="NSQ67" s="141"/>
      <c r="NSR67" s="141"/>
      <c r="NSS67" s="141"/>
      <c r="NST67" s="141"/>
      <c r="NSU67" s="141"/>
      <c r="NSV67" s="141"/>
      <c r="NSW67" s="141"/>
      <c r="NSX67" s="141"/>
      <c r="NSY67" s="141"/>
      <c r="NSZ67" s="141"/>
      <c r="NTA67" s="141"/>
      <c r="NTB67" s="141"/>
      <c r="NTC67" s="141"/>
      <c r="NTD67" s="141"/>
      <c r="NTE67" s="141"/>
      <c r="NTF67" s="141"/>
      <c r="NTG67" s="141"/>
      <c r="NTH67" s="141"/>
      <c r="NTI67" s="141"/>
      <c r="NTJ67" s="141"/>
      <c r="NTK67" s="141"/>
      <c r="NTL67" s="141"/>
      <c r="NTM67" s="141"/>
      <c r="NTN67" s="141"/>
      <c r="NTO67" s="141"/>
      <c r="NTP67" s="141"/>
      <c r="NTQ67" s="141"/>
      <c r="NTR67" s="141"/>
      <c r="NTS67" s="141"/>
      <c r="NTT67" s="141"/>
      <c r="NTU67" s="141"/>
      <c r="NTV67" s="141"/>
      <c r="NTW67" s="141"/>
      <c r="NTX67" s="141"/>
      <c r="NTY67" s="141"/>
      <c r="NTZ67" s="141"/>
      <c r="NUA67" s="141"/>
      <c r="NUB67" s="141"/>
      <c r="NUC67" s="141"/>
      <c r="NUD67" s="141"/>
      <c r="NUE67" s="141"/>
      <c r="NUF67" s="141"/>
      <c r="NUG67" s="141"/>
      <c r="NUH67" s="141"/>
      <c r="NUI67" s="141"/>
      <c r="NUJ67" s="141"/>
      <c r="NUK67" s="141"/>
      <c r="NUL67" s="141"/>
      <c r="NUM67" s="141"/>
      <c r="NUN67" s="141"/>
      <c r="NUO67" s="141"/>
      <c r="NUP67" s="141"/>
      <c r="NUQ67" s="141"/>
      <c r="NUR67" s="141"/>
      <c r="NUS67" s="141"/>
      <c r="NUT67" s="141"/>
      <c r="NUU67" s="141"/>
      <c r="NUV67" s="141"/>
      <c r="NUW67" s="141"/>
      <c r="NUX67" s="141"/>
      <c r="NUY67" s="141"/>
      <c r="NUZ67" s="141"/>
      <c r="NVA67" s="141"/>
      <c r="NVB67" s="141"/>
      <c r="NVC67" s="141"/>
      <c r="NVD67" s="141"/>
      <c r="NVE67" s="141"/>
      <c r="NVF67" s="141"/>
      <c r="NVG67" s="141"/>
      <c r="NVH67" s="141"/>
      <c r="NVI67" s="141"/>
      <c r="NVJ67" s="141"/>
      <c r="NVK67" s="141"/>
      <c r="NVL67" s="141"/>
      <c r="NVM67" s="141"/>
      <c r="NVN67" s="141"/>
      <c r="NVO67" s="141"/>
      <c r="NVP67" s="141"/>
      <c r="NVQ67" s="141"/>
      <c r="NVR67" s="141"/>
      <c r="NVS67" s="141"/>
      <c r="NVT67" s="141"/>
      <c r="NVU67" s="141"/>
      <c r="NVV67" s="141"/>
      <c r="NVW67" s="141"/>
      <c r="NVX67" s="141"/>
      <c r="NVY67" s="141"/>
      <c r="NVZ67" s="141"/>
      <c r="NWA67" s="141"/>
      <c r="NWB67" s="141"/>
      <c r="NWC67" s="141"/>
      <c r="NWD67" s="141"/>
      <c r="NWE67" s="141"/>
      <c r="NWF67" s="141"/>
      <c r="NWG67" s="141"/>
      <c r="NWH67" s="141"/>
      <c r="NWI67" s="141"/>
      <c r="NWJ67" s="141"/>
      <c r="NWK67" s="141"/>
      <c r="NWL67" s="141"/>
      <c r="NWM67" s="141"/>
      <c r="NWN67" s="141"/>
      <c r="NWO67" s="141"/>
      <c r="NWP67" s="141"/>
      <c r="NWQ67" s="141"/>
      <c r="NWR67" s="141"/>
      <c r="NWS67" s="141"/>
      <c r="NWT67" s="141"/>
      <c r="NWU67" s="141"/>
      <c r="NWV67" s="141"/>
      <c r="NWW67" s="141"/>
      <c r="NWX67" s="141"/>
      <c r="NWY67" s="141"/>
      <c r="NWZ67" s="141"/>
      <c r="NXA67" s="141"/>
      <c r="NXB67" s="141"/>
      <c r="NXC67" s="141"/>
      <c r="NXD67" s="141"/>
      <c r="NXE67" s="141"/>
      <c r="NXF67" s="141"/>
      <c r="NXG67" s="141"/>
      <c r="NXH67" s="141"/>
      <c r="NXI67" s="141"/>
      <c r="NXJ67" s="141"/>
      <c r="NXK67" s="141"/>
      <c r="NXL67" s="141"/>
      <c r="NXM67" s="141"/>
      <c r="NXN67" s="141"/>
      <c r="NXO67" s="141"/>
      <c r="NXP67" s="141"/>
      <c r="NXQ67" s="141"/>
      <c r="NXR67" s="141"/>
      <c r="NXS67" s="141"/>
      <c r="NXT67" s="141"/>
      <c r="NXU67" s="141"/>
      <c r="NXV67" s="141"/>
      <c r="NXW67" s="141"/>
      <c r="NXX67" s="141"/>
      <c r="NXY67" s="141"/>
      <c r="NXZ67" s="141"/>
      <c r="NYA67" s="141"/>
      <c r="NYB67" s="141"/>
      <c r="NYC67" s="141"/>
      <c r="NYD67" s="141"/>
      <c r="NYE67" s="141"/>
      <c r="NYF67" s="141"/>
      <c r="NYG67" s="141"/>
      <c r="NYH67" s="141"/>
      <c r="NYI67" s="141"/>
      <c r="NYJ67" s="141"/>
      <c r="NYK67" s="141"/>
      <c r="NYL67" s="141"/>
      <c r="NYM67" s="141"/>
      <c r="NYN67" s="141"/>
      <c r="NYO67" s="141"/>
      <c r="NYP67" s="141"/>
      <c r="NYQ67" s="141"/>
      <c r="NYR67" s="141"/>
      <c r="NYS67" s="141"/>
      <c r="NYT67" s="141"/>
      <c r="NYU67" s="141"/>
      <c r="NYV67" s="141"/>
      <c r="NYW67" s="141"/>
      <c r="NYX67" s="141"/>
      <c r="NYY67" s="141"/>
      <c r="NYZ67" s="141"/>
      <c r="NZA67" s="141"/>
      <c r="NZB67" s="141"/>
      <c r="NZC67" s="141"/>
      <c r="NZD67" s="141"/>
      <c r="NZE67" s="141"/>
      <c r="NZF67" s="141"/>
      <c r="NZG67" s="141"/>
      <c r="NZH67" s="141"/>
      <c r="NZI67" s="141"/>
      <c r="NZJ67" s="141"/>
      <c r="NZK67" s="141"/>
      <c r="NZL67" s="141"/>
      <c r="NZM67" s="141"/>
      <c r="NZN67" s="141"/>
      <c r="NZO67" s="141"/>
      <c r="NZP67" s="141"/>
      <c r="NZQ67" s="141"/>
      <c r="NZR67" s="141"/>
      <c r="NZS67" s="141"/>
      <c r="NZT67" s="141"/>
      <c r="NZU67" s="141"/>
      <c r="NZV67" s="141"/>
      <c r="NZW67" s="141"/>
      <c r="NZX67" s="141"/>
      <c r="NZY67" s="141"/>
      <c r="NZZ67" s="141"/>
      <c r="OAA67" s="141"/>
      <c r="OAB67" s="141"/>
      <c r="OAC67" s="141"/>
      <c r="OAD67" s="141"/>
      <c r="OAE67" s="141"/>
      <c r="OAF67" s="141"/>
      <c r="OAG67" s="141"/>
      <c r="OAH67" s="141"/>
      <c r="OAI67" s="141"/>
      <c r="OAJ67" s="141"/>
      <c r="OAK67" s="141"/>
      <c r="OAL67" s="141"/>
      <c r="OAM67" s="141"/>
      <c r="OAN67" s="141"/>
      <c r="OAO67" s="141"/>
      <c r="OAP67" s="141"/>
      <c r="OAQ67" s="141"/>
      <c r="OAR67" s="141"/>
      <c r="OAS67" s="141"/>
      <c r="OAT67" s="141"/>
      <c r="OAU67" s="141"/>
      <c r="OAV67" s="141"/>
      <c r="OAW67" s="141"/>
      <c r="OAX67" s="141"/>
      <c r="OAY67" s="141"/>
      <c r="OAZ67" s="141"/>
      <c r="OBA67" s="141"/>
      <c r="OBB67" s="141"/>
      <c r="OBC67" s="141"/>
      <c r="OBD67" s="141"/>
      <c r="OBE67" s="141"/>
      <c r="OBF67" s="141"/>
      <c r="OBG67" s="141"/>
      <c r="OBH67" s="141"/>
      <c r="OBI67" s="141"/>
      <c r="OBJ67" s="141"/>
      <c r="OBK67" s="141"/>
      <c r="OBL67" s="141"/>
      <c r="OBM67" s="141"/>
      <c r="OBN67" s="141"/>
      <c r="OBO67" s="141"/>
      <c r="OBP67" s="141"/>
      <c r="OBQ67" s="141"/>
      <c r="OBR67" s="141"/>
      <c r="OBS67" s="141"/>
      <c r="OBT67" s="141"/>
      <c r="OBU67" s="141"/>
      <c r="OBV67" s="141"/>
      <c r="OBW67" s="141"/>
      <c r="OBX67" s="141"/>
      <c r="OBY67" s="141"/>
      <c r="OBZ67" s="141"/>
      <c r="OCA67" s="141"/>
      <c r="OCB67" s="141"/>
      <c r="OCC67" s="141"/>
      <c r="OCD67" s="141"/>
      <c r="OCE67" s="141"/>
      <c r="OCF67" s="141"/>
      <c r="OCG67" s="141"/>
      <c r="OCH67" s="141"/>
      <c r="OCI67" s="141"/>
      <c r="OCJ67" s="141"/>
      <c r="OCK67" s="141"/>
      <c r="OCL67" s="141"/>
      <c r="OCM67" s="141"/>
      <c r="OCN67" s="141"/>
      <c r="OCO67" s="141"/>
      <c r="OCP67" s="141"/>
      <c r="OCQ67" s="141"/>
      <c r="OCR67" s="141"/>
      <c r="OCS67" s="141"/>
      <c r="OCT67" s="141"/>
      <c r="OCU67" s="141"/>
      <c r="OCV67" s="141"/>
      <c r="OCW67" s="141"/>
      <c r="OCX67" s="141"/>
      <c r="OCY67" s="141"/>
      <c r="OCZ67" s="141"/>
      <c r="ODA67" s="141"/>
      <c r="ODB67" s="141"/>
      <c r="ODC67" s="141"/>
      <c r="ODD67" s="141"/>
      <c r="ODE67" s="141"/>
      <c r="ODF67" s="141"/>
      <c r="ODG67" s="141"/>
      <c r="ODH67" s="141"/>
      <c r="ODI67" s="141"/>
      <c r="ODJ67" s="141"/>
      <c r="ODK67" s="141"/>
      <c r="ODL67" s="141"/>
      <c r="ODM67" s="141"/>
      <c r="ODN67" s="141"/>
      <c r="ODO67" s="141"/>
      <c r="ODP67" s="141"/>
      <c r="ODQ67" s="141"/>
      <c r="ODR67" s="141"/>
      <c r="ODS67" s="141"/>
      <c r="ODT67" s="141"/>
      <c r="ODU67" s="141"/>
      <c r="ODV67" s="141"/>
      <c r="ODW67" s="141"/>
      <c r="ODX67" s="141"/>
      <c r="ODY67" s="141"/>
      <c r="ODZ67" s="141"/>
      <c r="OEA67" s="141"/>
      <c r="OEB67" s="141"/>
      <c r="OEC67" s="141"/>
      <c r="OED67" s="141"/>
      <c r="OEE67" s="141"/>
      <c r="OEF67" s="141"/>
      <c r="OEG67" s="141"/>
      <c r="OEH67" s="141"/>
      <c r="OEI67" s="141"/>
      <c r="OEJ67" s="141"/>
      <c r="OEK67" s="141"/>
      <c r="OEL67" s="141"/>
      <c r="OEM67" s="141"/>
      <c r="OEN67" s="141"/>
      <c r="OEO67" s="141"/>
      <c r="OEP67" s="141"/>
      <c r="OEQ67" s="141"/>
      <c r="OER67" s="141"/>
      <c r="OES67" s="141"/>
      <c r="OET67" s="141"/>
      <c r="OEU67" s="141"/>
      <c r="OEV67" s="141"/>
      <c r="OEW67" s="141"/>
      <c r="OEX67" s="141"/>
      <c r="OEY67" s="141"/>
      <c r="OEZ67" s="141"/>
      <c r="OFA67" s="141"/>
      <c r="OFB67" s="141"/>
      <c r="OFC67" s="141"/>
      <c r="OFD67" s="141"/>
      <c r="OFE67" s="141"/>
      <c r="OFF67" s="141"/>
      <c r="OFG67" s="141"/>
      <c r="OFH67" s="141"/>
      <c r="OFI67" s="141"/>
      <c r="OFJ67" s="141"/>
      <c r="OFK67" s="141"/>
      <c r="OFL67" s="141"/>
      <c r="OFM67" s="141"/>
      <c r="OFN67" s="141"/>
      <c r="OFO67" s="141"/>
      <c r="OFP67" s="141"/>
      <c r="OFQ67" s="141"/>
      <c r="OFR67" s="141"/>
      <c r="OFS67" s="141"/>
      <c r="OFT67" s="141"/>
      <c r="OFU67" s="141"/>
      <c r="OFV67" s="141"/>
      <c r="OFW67" s="141"/>
      <c r="OFX67" s="141"/>
      <c r="OFY67" s="141"/>
      <c r="OFZ67" s="141"/>
      <c r="OGA67" s="141"/>
      <c r="OGB67" s="141"/>
      <c r="OGC67" s="141"/>
      <c r="OGD67" s="141"/>
      <c r="OGE67" s="141"/>
      <c r="OGF67" s="141"/>
      <c r="OGG67" s="141"/>
      <c r="OGH67" s="141"/>
      <c r="OGI67" s="141"/>
      <c r="OGJ67" s="141"/>
      <c r="OGK67" s="141"/>
      <c r="OGL67" s="141"/>
      <c r="OGM67" s="141"/>
      <c r="OGN67" s="141"/>
      <c r="OGO67" s="141"/>
      <c r="OGP67" s="141"/>
      <c r="OGQ67" s="141"/>
      <c r="OGR67" s="141"/>
      <c r="OGS67" s="141"/>
      <c r="OGT67" s="141"/>
      <c r="OGU67" s="141"/>
      <c r="OGV67" s="141"/>
      <c r="OGW67" s="141"/>
      <c r="OGX67" s="141"/>
      <c r="OGY67" s="141"/>
      <c r="OGZ67" s="141"/>
      <c r="OHA67" s="141"/>
      <c r="OHB67" s="141"/>
      <c r="OHC67" s="141"/>
      <c r="OHD67" s="141"/>
      <c r="OHE67" s="141"/>
      <c r="OHF67" s="141"/>
      <c r="OHG67" s="141"/>
      <c r="OHH67" s="141"/>
      <c r="OHI67" s="141"/>
      <c r="OHJ67" s="141"/>
      <c r="OHK67" s="141"/>
      <c r="OHL67" s="141"/>
      <c r="OHM67" s="141"/>
      <c r="OHN67" s="141"/>
      <c r="OHO67" s="141"/>
      <c r="OHP67" s="141"/>
      <c r="OHQ67" s="141"/>
      <c r="OHR67" s="141"/>
      <c r="OHS67" s="141"/>
      <c r="OHT67" s="141"/>
      <c r="OHU67" s="141"/>
      <c r="OHV67" s="141"/>
      <c r="OHW67" s="141"/>
      <c r="OHX67" s="141"/>
      <c r="OHY67" s="141"/>
      <c r="OHZ67" s="141"/>
      <c r="OIA67" s="141"/>
      <c r="OIB67" s="141"/>
      <c r="OIC67" s="141"/>
      <c r="OID67" s="141"/>
      <c r="OIE67" s="141"/>
      <c r="OIF67" s="141"/>
      <c r="OIG67" s="141"/>
      <c r="OIH67" s="141"/>
      <c r="OII67" s="141"/>
      <c r="OIJ67" s="141"/>
      <c r="OIK67" s="141"/>
      <c r="OIL67" s="141"/>
      <c r="OIM67" s="141"/>
      <c r="OIN67" s="141"/>
      <c r="OIO67" s="141"/>
      <c r="OIP67" s="141"/>
      <c r="OIQ67" s="141"/>
      <c r="OIR67" s="141"/>
      <c r="OIS67" s="141"/>
      <c r="OIT67" s="141"/>
      <c r="OIU67" s="141"/>
      <c r="OIV67" s="141"/>
      <c r="OIW67" s="141"/>
      <c r="OIX67" s="141"/>
      <c r="OIY67" s="141"/>
      <c r="OIZ67" s="141"/>
      <c r="OJA67" s="141"/>
      <c r="OJB67" s="141"/>
      <c r="OJC67" s="141"/>
      <c r="OJD67" s="141"/>
      <c r="OJE67" s="141"/>
      <c r="OJF67" s="141"/>
      <c r="OJG67" s="141"/>
      <c r="OJH67" s="141"/>
      <c r="OJI67" s="141"/>
      <c r="OJJ67" s="141"/>
      <c r="OJK67" s="141"/>
      <c r="OJL67" s="141"/>
      <c r="OJM67" s="141"/>
      <c r="OJN67" s="141"/>
      <c r="OJO67" s="141"/>
      <c r="OJP67" s="141"/>
      <c r="OJQ67" s="141"/>
      <c r="OJR67" s="141"/>
      <c r="OJS67" s="141"/>
      <c r="OJT67" s="141"/>
      <c r="OJU67" s="141"/>
      <c r="OJV67" s="141"/>
      <c r="OJW67" s="141"/>
      <c r="OJX67" s="141"/>
      <c r="OJY67" s="141"/>
      <c r="OJZ67" s="141"/>
      <c r="OKA67" s="141"/>
      <c r="OKB67" s="141"/>
      <c r="OKC67" s="141"/>
      <c r="OKD67" s="141"/>
      <c r="OKE67" s="141"/>
      <c r="OKF67" s="141"/>
      <c r="OKG67" s="141"/>
      <c r="OKH67" s="141"/>
      <c r="OKI67" s="141"/>
      <c r="OKJ67" s="141"/>
      <c r="OKK67" s="141"/>
      <c r="OKL67" s="141"/>
      <c r="OKM67" s="141"/>
      <c r="OKN67" s="141"/>
      <c r="OKO67" s="141"/>
      <c r="OKP67" s="141"/>
      <c r="OKQ67" s="141"/>
      <c r="OKR67" s="141"/>
      <c r="OKS67" s="141"/>
      <c r="OKT67" s="141"/>
      <c r="OKU67" s="141"/>
      <c r="OKV67" s="141"/>
      <c r="OKW67" s="141"/>
      <c r="OKX67" s="141"/>
      <c r="OKY67" s="141"/>
      <c r="OKZ67" s="141"/>
      <c r="OLA67" s="141"/>
      <c r="OLB67" s="141"/>
      <c r="OLC67" s="141"/>
      <c r="OLD67" s="141"/>
      <c r="OLE67" s="141"/>
      <c r="OLF67" s="141"/>
      <c r="OLG67" s="141"/>
      <c r="OLH67" s="141"/>
      <c r="OLI67" s="141"/>
      <c r="OLJ67" s="141"/>
      <c r="OLK67" s="141"/>
      <c r="OLL67" s="141"/>
      <c r="OLM67" s="141"/>
      <c r="OLN67" s="141"/>
      <c r="OLO67" s="141"/>
      <c r="OLP67" s="141"/>
      <c r="OLQ67" s="141"/>
      <c r="OLR67" s="141"/>
      <c r="OLS67" s="141"/>
      <c r="OLT67" s="141"/>
      <c r="OLU67" s="141"/>
      <c r="OLV67" s="141"/>
      <c r="OLW67" s="141"/>
      <c r="OLX67" s="141"/>
      <c r="OLY67" s="141"/>
      <c r="OLZ67" s="141"/>
      <c r="OMA67" s="141"/>
      <c r="OMB67" s="141"/>
      <c r="OMC67" s="141"/>
      <c r="OMD67" s="141"/>
      <c r="OME67" s="141"/>
      <c r="OMF67" s="141"/>
      <c r="OMG67" s="141"/>
      <c r="OMH67" s="141"/>
      <c r="OMI67" s="141"/>
      <c r="OMJ67" s="141"/>
      <c r="OMK67" s="141"/>
      <c r="OML67" s="141"/>
      <c r="OMM67" s="141"/>
      <c r="OMN67" s="141"/>
      <c r="OMO67" s="141"/>
      <c r="OMP67" s="141"/>
      <c r="OMQ67" s="141"/>
      <c r="OMR67" s="141"/>
      <c r="OMS67" s="141"/>
      <c r="OMT67" s="141"/>
      <c r="OMU67" s="141"/>
      <c r="OMV67" s="141"/>
      <c r="OMW67" s="141"/>
      <c r="OMX67" s="141"/>
      <c r="OMY67" s="141"/>
      <c r="OMZ67" s="141"/>
      <c r="ONA67" s="141"/>
      <c r="ONB67" s="141"/>
      <c r="ONC67" s="141"/>
      <c r="OND67" s="141"/>
      <c r="ONE67" s="141"/>
      <c r="ONF67" s="141"/>
      <c r="ONG67" s="141"/>
      <c r="ONH67" s="141"/>
      <c r="ONI67" s="141"/>
      <c r="ONJ67" s="141"/>
      <c r="ONK67" s="141"/>
      <c r="ONL67" s="141"/>
      <c r="ONM67" s="141"/>
      <c r="ONN67" s="141"/>
      <c r="ONO67" s="141"/>
      <c r="ONP67" s="141"/>
      <c r="ONQ67" s="141"/>
      <c r="ONR67" s="141"/>
      <c r="ONS67" s="141"/>
      <c r="ONT67" s="141"/>
      <c r="ONU67" s="141"/>
      <c r="ONV67" s="141"/>
      <c r="ONW67" s="141"/>
      <c r="ONX67" s="141"/>
      <c r="ONY67" s="141"/>
      <c r="ONZ67" s="141"/>
      <c r="OOA67" s="141"/>
      <c r="OOB67" s="141"/>
      <c r="OOC67" s="141"/>
      <c r="OOD67" s="141"/>
      <c r="OOE67" s="141"/>
      <c r="OOF67" s="141"/>
      <c r="OOG67" s="141"/>
      <c r="OOH67" s="141"/>
      <c r="OOI67" s="141"/>
      <c r="OOJ67" s="141"/>
      <c r="OOK67" s="141"/>
      <c r="OOL67" s="141"/>
      <c r="OOM67" s="141"/>
      <c r="OON67" s="141"/>
      <c r="OOO67" s="141"/>
      <c r="OOP67" s="141"/>
      <c r="OOQ67" s="141"/>
      <c r="OOR67" s="141"/>
      <c r="OOS67" s="141"/>
      <c r="OOT67" s="141"/>
      <c r="OOU67" s="141"/>
      <c r="OOV67" s="141"/>
      <c r="OOW67" s="141"/>
      <c r="OOX67" s="141"/>
      <c r="OOY67" s="141"/>
      <c r="OOZ67" s="141"/>
      <c r="OPA67" s="141"/>
      <c r="OPB67" s="141"/>
      <c r="OPC67" s="141"/>
      <c r="OPD67" s="141"/>
      <c r="OPE67" s="141"/>
      <c r="OPF67" s="141"/>
      <c r="OPG67" s="141"/>
      <c r="OPH67" s="141"/>
      <c r="OPI67" s="141"/>
      <c r="OPJ67" s="141"/>
      <c r="OPK67" s="141"/>
      <c r="OPL67" s="141"/>
      <c r="OPM67" s="141"/>
      <c r="OPN67" s="141"/>
      <c r="OPO67" s="141"/>
      <c r="OPP67" s="141"/>
      <c r="OPQ67" s="141"/>
      <c r="OPR67" s="141"/>
      <c r="OPS67" s="141"/>
      <c r="OPT67" s="141"/>
      <c r="OPU67" s="141"/>
      <c r="OPV67" s="141"/>
      <c r="OPW67" s="141"/>
      <c r="OPX67" s="141"/>
      <c r="OPY67" s="141"/>
      <c r="OPZ67" s="141"/>
      <c r="OQA67" s="141"/>
      <c r="OQB67" s="141"/>
      <c r="OQC67" s="141"/>
      <c r="OQD67" s="141"/>
      <c r="OQE67" s="141"/>
      <c r="OQF67" s="141"/>
      <c r="OQG67" s="141"/>
      <c r="OQH67" s="141"/>
      <c r="OQI67" s="141"/>
      <c r="OQJ67" s="141"/>
      <c r="OQK67" s="141"/>
      <c r="OQL67" s="141"/>
      <c r="OQM67" s="141"/>
      <c r="OQN67" s="141"/>
      <c r="OQO67" s="141"/>
      <c r="OQP67" s="141"/>
      <c r="OQQ67" s="141"/>
      <c r="OQR67" s="141"/>
      <c r="OQS67" s="141"/>
      <c r="OQT67" s="141"/>
      <c r="OQU67" s="141"/>
      <c r="OQV67" s="141"/>
      <c r="OQW67" s="141"/>
      <c r="OQX67" s="141"/>
      <c r="OQY67" s="141"/>
      <c r="OQZ67" s="141"/>
      <c r="ORA67" s="141"/>
      <c r="ORB67" s="141"/>
      <c r="ORC67" s="141"/>
      <c r="ORD67" s="141"/>
      <c r="ORE67" s="141"/>
      <c r="ORF67" s="141"/>
      <c r="ORG67" s="141"/>
      <c r="ORH67" s="141"/>
      <c r="ORI67" s="141"/>
      <c r="ORJ67" s="141"/>
      <c r="ORK67" s="141"/>
      <c r="ORL67" s="141"/>
      <c r="ORM67" s="141"/>
      <c r="ORN67" s="141"/>
      <c r="ORO67" s="141"/>
      <c r="ORP67" s="141"/>
      <c r="ORQ67" s="141"/>
      <c r="ORR67" s="141"/>
      <c r="ORS67" s="141"/>
      <c r="ORT67" s="141"/>
      <c r="ORU67" s="141"/>
      <c r="ORV67" s="141"/>
      <c r="ORW67" s="141"/>
      <c r="ORX67" s="141"/>
      <c r="ORY67" s="141"/>
      <c r="ORZ67" s="141"/>
      <c r="OSA67" s="141"/>
      <c r="OSB67" s="141"/>
      <c r="OSC67" s="141"/>
      <c r="OSD67" s="141"/>
      <c r="OSE67" s="141"/>
      <c r="OSF67" s="141"/>
      <c r="OSG67" s="141"/>
      <c r="OSH67" s="141"/>
      <c r="OSI67" s="141"/>
      <c r="OSJ67" s="141"/>
      <c r="OSK67" s="141"/>
      <c r="OSL67" s="141"/>
      <c r="OSM67" s="141"/>
      <c r="OSN67" s="141"/>
      <c r="OSO67" s="141"/>
      <c r="OSP67" s="141"/>
      <c r="OSQ67" s="141"/>
      <c r="OSR67" s="141"/>
      <c r="OSS67" s="141"/>
      <c r="OST67" s="141"/>
      <c r="OSU67" s="141"/>
      <c r="OSV67" s="141"/>
      <c r="OSW67" s="141"/>
      <c r="OSX67" s="141"/>
      <c r="OSY67" s="141"/>
      <c r="OSZ67" s="141"/>
      <c r="OTA67" s="141"/>
      <c r="OTB67" s="141"/>
      <c r="OTC67" s="141"/>
      <c r="OTD67" s="141"/>
      <c r="OTE67" s="141"/>
      <c r="OTF67" s="141"/>
      <c r="OTG67" s="141"/>
      <c r="OTH67" s="141"/>
      <c r="OTI67" s="141"/>
      <c r="OTJ67" s="141"/>
      <c r="OTK67" s="141"/>
      <c r="OTL67" s="141"/>
      <c r="OTM67" s="141"/>
      <c r="OTN67" s="141"/>
      <c r="OTO67" s="141"/>
      <c r="OTP67" s="141"/>
      <c r="OTQ67" s="141"/>
      <c r="OTR67" s="141"/>
      <c r="OTS67" s="141"/>
      <c r="OTT67" s="141"/>
      <c r="OTU67" s="141"/>
      <c r="OTV67" s="141"/>
      <c r="OTW67" s="141"/>
      <c r="OTX67" s="141"/>
      <c r="OTY67" s="141"/>
      <c r="OTZ67" s="141"/>
      <c r="OUA67" s="141"/>
      <c r="OUB67" s="141"/>
      <c r="OUC67" s="141"/>
      <c r="OUD67" s="141"/>
      <c r="OUE67" s="141"/>
      <c r="OUF67" s="141"/>
      <c r="OUG67" s="141"/>
      <c r="OUH67" s="141"/>
      <c r="OUI67" s="141"/>
      <c r="OUJ67" s="141"/>
      <c r="OUK67" s="141"/>
      <c r="OUL67" s="141"/>
      <c r="OUM67" s="141"/>
      <c r="OUN67" s="141"/>
      <c r="OUO67" s="141"/>
      <c r="OUP67" s="141"/>
      <c r="OUQ67" s="141"/>
      <c r="OUR67" s="141"/>
      <c r="OUS67" s="141"/>
      <c r="OUT67" s="141"/>
      <c r="OUU67" s="141"/>
      <c r="OUV67" s="141"/>
      <c r="OUW67" s="141"/>
      <c r="OUX67" s="141"/>
      <c r="OUY67" s="141"/>
      <c r="OUZ67" s="141"/>
      <c r="OVA67" s="141"/>
      <c r="OVB67" s="141"/>
      <c r="OVC67" s="141"/>
      <c r="OVD67" s="141"/>
      <c r="OVE67" s="141"/>
      <c r="OVF67" s="141"/>
      <c r="OVG67" s="141"/>
      <c r="OVH67" s="141"/>
      <c r="OVI67" s="141"/>
      <c r="OVJ67" s="141"/>
      <c r="OVK67" s="141"/>
      <c r="OVL67" s="141"/>
      <c r="OVM67" s="141"/>
      <c r="OVN67" s="141"/>
      <c r="OVO67" s="141"/>
      <c r="OVP67" s="141"/>
      <c r="OVQ67" s="141"/>
      <c r="OVR67" s="141"/>
      <c r="OVS67" s="141"/>
      <c r="OVT67" s="141"/>
      <c r="OVU67" s="141"/>
      <c r="OVV67" s="141"/>
      <c r="OVW67" s="141"/>
      <c r="OVX67" s="141"/>
      <c r="OVY67" s="141"/>
      <c r="OVZ67" s="141"/>
      <c r="OWA67" s="141"/>
      <c r="OWB67" s="141"/>
      <c r="OWC67" s="141"/>
      <c r="OWD67" s="141"/>
      <c r="OWE67" s="141"/>
      <c r="OWF67" s="141"/>
      <c r="OWG67" s="141"/>
      <c r="OWH67" s="141"/>
      <c r="OWI67" s="141"/>
      <c r="OWJ67" s="141"/>
      <c r="OWK67" s="141"/>
      <c r="OWL67" s="141"/>
      <c r="OWM67" s="141"/>
      <c r="OWN67" s="141"/>
      <c r="OWO67" s="141"/>
      <c r="OWP67" s="141"/>
      <c r="OWQ67" s="141"/>
      <c r="OWR67" s="141"/>
      <c r="OWS67" s="141"/>
      <c r="OWT67" s="141"/>
      <c r="OWU67" s="141"/>
      <c r="OWV67" s="141"/>
      <c r="OWW67" s="141"/>
      <c r="OWX67" s="141"/>
      <c r="OWY67" s="141"/>
      <c r="OWZ67" s="141"/>
      <c r="OXA67" s="141"/>
      <c r="OXB67" s="141"/>
      <c r="OXC67" s="141"/>
      <c r="OXD67" s="141"/>
      <c r="OXE67" s="141"/>
      <c r="OXF67" s="141"/>
      <c r="OXG67" s="141"/>
      <c r="OXH67" s="141"/>
      <c r="OXI67" s="141"/>
      <c r="OXJ67" s="141"/>
      <c r="OXK67" s="141"/>
      <c r="OXL67" s="141"/>
      <c r="OXM67" s="141"/>
      <c r="OXN67" s="141"/>
      <c r="OXO67" s="141"/>
      <c r="OXP67" s="141"/>
      <c r="OXQ67" s="141"/>
      <c r="OXR67" s="141"/>
      <c r="OXS67" s="141"/>
      <c r="OXT67" s="141"/>
      <c r="OXU67" s="141"/>
      <c r="OXV67" s="141"/>
      <c r="OXW67" s="141"/>
      <c r="OXX67" s="141"/>
      <c r="OXY67" s="141"/>
      <c r="OXZ67" s="141"/>
      <c r="OYA67" s="141"/>
      <c r="OYB67" s="141"/>
      <c r="OYC67" s="141"/>
      <c r="OYD67" s="141"/>
      <c r="OYE67" s="141"/>
      <c r="OYF67" s="141"/>
      <c r="OYG67" s="141"/>
      <c r="OYH67" s="141"/>
      <c r="OYI67" s="141"/>
      <c r="OYJ67" s="141"/>
      <c r="OYK67" s="141"/>
      <c r="OYL67" s="141"/>
      <c r="OYM67" s="141"/>
      <c r="OYN67" s="141"/>
      <c r="OYO67" s="141"/>
      <c r="OYP67" s="141"/>
      <c r="OYQ67" s="141"/>
      <c r="OYR67" s="141"/>
      <c r="OYS67" s="141"/>
      <c r="OYT67" s="141"/>
      <c r="OYU67" s="141"/>
      <c r="OYV67" s="141"/>
      <c r="OYW67" s="141"/>
      <c r="OYX67" s="141"/>
      <c r="OYY67" s="141"/>
      <c r="OYZ67" s="141"/>
      <c r="OZA67" s="141"/>
      <c r="OZB67" s="141"/>
      <c r="OZC67" s="141"/>
      <c r="OZD67" s="141"/>
      <c r="OZE67" s="141"/>
      <c r="OZF67" s="141"/>
      <c r="OZG67" s="141"/>
      <c r="OZH67" s="141"/>
      <c r="OZI67" s="141"/>
      <c r="OZJ67" s="141"/>
      <c r="OZK67" s="141"/>
      <c r="OZL67" s="141"/>
      <c r="OZM67" s="141"/>
      <c r="OZN67" s="141"/>
      <c r="OZO67" s="141"/>
      <c r="OZP67" s="141"/>
      <c r="OZQ67" s="141"/>
      <c r="OZR67" s="141"/>
      <c r="OZS67" s="141"/>
      <c r="OZT67" s="141"/>
      <c r="OZU67" s="141"/>
      <c r="OZV67" s="141"/>
      <c r="OZW67" s="141"/>
      <c r="OZX67" s="141"/>
      <c r="OZY67" s="141"/>
      <c r="OZZ67" s="141"/>
      <c r="PAA67" s="141"/>
      <c r="PAB67" s="141"/>
      <c r="PAC67" s="141"/>
      <c r="PAD67" s="141"/>
      <c r="PAE67" s="141"/>
      <c r="PAF67" s="141"/>
      <c r="PAG67" s="141"/>
      <c r="PAH67" s="141"/>
      <c r="PAI67" s="141"/>
      <c r="PAJ67" s="141"/>
      <c r="PAK67" s="141"/>
      <c r="PAL67" s="141"/>
      <c r="PAM67" s="141"/>
      <c r="PAN67" s="141"/>
      <c r="PAO67" s="141"/>
      <c r="PAP67" s="141"/>
      <c r="PAQ67" s="141"/>
      <c r="PAR67" s="141"/>
      <c r="PAS67" s="141"/>
      <c r="PAT67" s="141"/>
      <c r="PAU67" s="141"/>
      <c r="PAV67" s="141"/>
      <c r="PAW67" s="141"/>
      <c r="PAX67" s="141"/>
      <c r="PAY67" s="141"/>
      <c r="PAZ67" s="141"/>
      <c r="PBA67" s="141"/>
      <c r="PBB67" s="141"/>
      <c r="PBC67" s="141"/>
      <c r="PBD67" s="141"/>
      <c r="PBE67" s="141"/>
      <c r="PBF67" s="141"/>
      <c r="PBG67" s="141"/>
      <c r="PBH67" s="141"/>
      <c r="PBI67" s="141"/>
      <c r="PBJ67" s="141"/>
      <c r="PBK67" s="141"/>
      <c r="PBL67" s="141"/>
      <c r="PBM67" s="141"/>
      <c r="PBN67" s="141"/>
      <c r="PBO67" s="141"/>
      <c r="PBP67" s="141"/>
      <c r="PBQ67" s="141"/>
      <c r="PBR67" s="141"/>
      <c r="PBS67" s="141"/>
      <c r="PBT67" s="141"/>
      <c r="PBU67" s="141"/>
      <c r="PBV67" s="141"/>
      <c r="PBW67" s="141"/>
      <c r="PBX67" s="141"/>
      <c r="PBY67" s="141"/>
      <c r="PBZ67" s="141"/>
      <c r="PCA67" s="141"/>
      <c r="PCB67" s="141"/>
      <c r="PCC67" s="141"/>
      <c r="PCD67" s="141"/>
      <c r="PCE67" s="141"/>
      <c r="PCF67" s="141"/>
      <c r="PCG67" s="141"/>
      <c r="PCH67" s="141"/>
      <c r="PCI67" s="141"/>
      <c r="PCJ67" s="141"/>
      <c r="PCK67" s="141"/>
      <c r="PCL67" s="141"/>
      <c r="PCM67" s="141"/>
      <c r="PCN67" s="141"/>
      <c r="PCO67" s="141"/>
      <c r="PCP67" s="141"/>
      <c r="PCQ67" s="141"/>
      <c r="PCR67" s="141"/>
      <c r="PCS67" s="141"/>
      <c r="PCT67" s="141"/>
      <c r="PCU67" s="141"/>
      <c r="PCV67" s="141"/>
      <c r="PCW67" s="141"/>
      <c r="PCX67" s="141"/>
      <c r="PCY67" s="141"/>
      <c r="PCZ67" s="141"/>
      <c r="PDA67" s="141"/>
      <c r="PDB67" s="141"/>
      <c r="PDC67" s="141"/>
      <c r="PDD67" s="141"/>
      <c r="PDE67" s="141"/>
      <c r="PDF67" s="141"/>
      <c r="PDG67" s="141"/>
      <c r="PDH67" s="141"/>
      <c r="PDI67" s="141"/>
      <c r="PDJ67" s="141"/>
      <c r="PDK67" s="141"/>
      <c r="PDL67" s="141"/>
      <c r="PDM67" s="141"/>
      <c r="PDN67" s="141"/>
      <c r="PDO67" s="141"/>
      <c r="PDP67" s="141"/>
      <c r="PDQ67" s="141"/>
      <c r="PDR67" s="141"/>
      <c r="PDS67" s="141"/>
      <c r="PDT67" s="141"/>
      <c r="PDU67" s="141"/>
      <c r="PDV67" s="141"/>
      <c r="PDW67" s="141"/>
      <c r="PDX67" s="141"/>
      <c r="PDY67" s="141"/>
      <c r="PDZ67" s="141"/>
      <c r="PEA67" s="141"/>
      <c r="PEB67" s="141"/>
      <c r="PEC67" s="141"/>
      <c r="PED67" s="141"/>
      <c r="PEE67" s="141"/>
      <c r="PEF67" s="141"/>
      <c r="PEG67" s="141"/>
      <c r="PEH67" s="141"/>
      <c r="PEI67" s="141"/>
      <c r="PEJ67" s="141"/>
      <c r="PEK67" s="141"/>
      <c r="PEL67" s="141"/>
      <c r="PEM67" s="141"/>
      <c r="PEN67" s="141"/>
      <c r="PEO67" s="141"/>
      <c r="PEP67" s="141"/>
      <c r="PEQ67" s="141"/>
      <c r="PER67" s="141"/>
      <c r="PES67" s="141"/>
      <c r="PET67" s="141"/>
      <c r="PEU67" s="141"/>
      <c r="PEV67" s="141"/>
      <c r="PEW67" s="141"/>
      <c r="PEX67" s="141"/>
      <c r="PEY67" s="141"/>
      <c r="PEZ67" s="141"/>
      <c r="PFA67" s="141"/>
      <c r="PFB67" s="141"/>
      <c r="PFC67" s="141"/>
      <c r="PFD67" s="141"/>
      <c r="PFE67" s="141"/>
      <c r="PFF67" s="141"/>
      <c r="PFG67" s="141"/>
      <c r="PFH67" s="141"/>
      <c r="PFI67" s="141"/>
      <c r="PFJ67" s="141"/>
      <c r="PFK67" s="141"/>
      <c r="PFL67" s="141"/>
      <c r="PFM67" s="141"/>
      <c r="PFN67" s="141"/>
      <c r="PFO67" s="141"/>
      <c r="PFP67" s="141"/>
      <c r="PFQ67" s="141"/>
      <c r="PFR67" s="141"/>
      <c r="PFS67" s="141"/>
      <c r="PFT67" s="141"/>
      <c r="PFU67" s="141"/>
      <c r="PFV67" s="141"/>
      <c r="PFW67" s="141"/>
      <c r="PFX67" s="141"/>
      <c r="PFY67" s="141"/>
      <c r="PFZ67" s="141"/>
      <c r="PGA67" s="141"/>
      <c r="PGB67" s="141"/>
      <c r="PGC67" s="141"/>
      <c r="PGD67" s="141"/>
      <c r="PGE67" s="141"/>
      <c r="PGF67" s="141"/>
      <c r="PGG67" s="141"/>
      <c r="PGH67" s="141"/>
      <c r="PGI67" s="141"/>
      <c r="PGJ67" s="141"/>
      <c r="PGK67" s="141"/>
      <c r="PGL67" s="141"/>
      <c r="PGM67" s="141"/>
      <c r="PGN67" s="141"/>
      <c r="PGO67" s="141"/>
      <c r="PGP67" s="141"/>
      <c r="PGQ67" s="141"/>
      <c r="PGR67" s="141"/>
      <c r="PGS67" s="141"/>
      <c r="PGT67" s="141"/>
      <c r="PGU67" s="141"/>
      <c r="PGV67" s="141"/>
      <c r="PGW67" s="141"/>
      <c r="PGX67" s="141"/>
      <c r="PGY67" s="141"/>
      <c r="PGZ67" s="141"/>
      <c r="PHA67" s="141"/>
      <c r="PHB67" s="141"/>
      <c r="PHC67" s="141"/>
      <c r="PHD67" s="141"/>
      <c r="PHE67" s="141"/>
      <c r="PHF67" s="141"/>
      <c r="PHG67" s="141"/>
      <c r="PHH67" s="141"/>
      <c r="PHI67" s="141"/>
      <c r="PHJ67" s="141"/>
      <c r="PHK67" s="141"/>
      <c r="PHL67" s="141"/>
      <c r="PHM67" s="141"/>
      <c r="PHN67" s="141"/>
      <c r="PHO67" s="141"/>
      <c r="PHP67" s="141"/>
      <c r="PHQ67" s="141"/>
      <c r="PHR67" s="141"/>
      <c r="PHS67" s="141"/>
      <c r="PHT67" s="141"/>
      <c r="PHU67" s="141"/>
      <c r="PHV67" s="141"/>
      <c r="PHW67" s="141"/>
      <c r="PHX67" s="141"/>
      <c r="PHY67" s="141"/>
      <c r="PHZ67" s="141"/>
      <c r="PIA67" s="141"/>
      <c r="PIB67" s="141"/>
      <c r="PIC67" s="141"/>
      <c r="PID67" s="141"/>
      <c r="PIE67" s="141"/>
      <c r="PIF67" s="141"/>
      <c r="PIG67" s="141"/>
      <c r="PIH67" s="141"/>
      <c r="PII67" s="141"/>
      <c r="PIJ67" s="141"/>
      <c r="PIK67" s="141"/>
      <c r="PIL67" s="141"/>
      <c r="PIM67" s="141"/>
      <c r="PIN67" s="141"/>
      <c r="PIO67" s="141"/>
      <c r="PIP67" s="141"/>
      <c r="PIQ67" s="141"/>
      <c r="PIR67" s="141"/>
      <c r="PIS67" s="141"/>
      <c r="PIT67" s="141"/>
      <c r="PIU67" s="141"/>
      <c r="PIV67" s="141"/>
      <c r="PIW67" s="141"/>
      <c r="PIX67" s="141"/>
      <c r="PIY67" s="141"/>
      <c r="PIZ67" s="141"/>
      <c r="PJA67" s="141"/>
      <c r="PJB67" s="141"/>
      <c r="PJC67" s="141"/>
      <c r="PJD67" s="141"/>
      <c r="PJE67" s="141"/>
      <c r="PJF67" s="141"/>
      <c r="PJG67" s="141"/>
      <c r="PJH67" s="141"/>
      <c r="PJI67" s="141"/>
      <c r="PJJ67" s="141"/>
      <c r="PJK67" s="141"/>
      <c r="PJL67" s="141"/>
      <c r="PJM67" s="141"/>
      <c r="PJN67" s="141"/>
      <c r="PJO67" s="141"/>
      <c r="PJP67" s="141"/>
      <c r="PJQ67" s="141"/>
      <c r="PJR67" s="141"/>
      <c r="PJS67" s="141"/>
      <c r="PJT67" s="141"/>
      <c r="PJU67" s="141"/>
      <c r="PJV67" s="141"/>
      <c r="PJW67" s="141"/>
      <c r="PJX67" s="141"/>
      <c r="PJY67" s="141"/>
      <c r="PJZ67" s="141"/>
      <c r="PKA67" s="141"/>
      <c r="PKB67" s="141"/>
      <c r="PKC67" s="141"/>
      <c r="PKD67" s="141"/>
      <c r="PKE67" s="141"/>
      <c r="PKF67" s="141"/>
      <c r="PKG67" s="141"/>
      <c r="PKH67" s="141"/>
      <c r="PKI67" s="141"/>
      <c r="PKJ67" s="141"/>
      <c r="PKK67" s="141"/>
      <c r="PKL67" s="141"/>
      <c r="PKM67" s="141"/>
      <c r="PKN67" s="141"/>
      <c r="PKO67" s="141"/>
      <c r="PKP67" s="141"/>
      <c r="PKQ67" s="141"/>
      <c r="PKR67" s="141"/>
      <c r="PKS67" s="141"/>
      <c r="PKT67" s="141"/>
      <c r="PKU67" s="141"/>
      <c r="PKV67" s="141"/>
      <c r="PKW67" s="141"/>
      <c r="PKX67" s="141"/>
      <c r="PKY67" s="141"/>
      <c r="PKZ67" s="141"/>
      <c r="PLA67" s="141"/>
      <c r="PLB67" s="141"/>
      <c r="PLC67" s="141"/>
      <c r="PLD67" s="141"/>
      <c r="PLE67" s="141"/>
      <c r="PLF67" s="141"/>
      <c r="PLG67" s="141"/>
      <c r="PLH67" s="141"/>
      <c r="PLI67" s="141"/>
      <c r="PLJ67" s="141"/>
      <c r="PLK67" s="141"/>
      <c r="PLL67" s="141"/>
      <c r="PLM67" s="141"/>
      <c r="PLN67" s="141"/>
      <c r="PLO67" s="141"/>
      <c r="PLP67" s="141"/>
      <c r="PLQ67" s="141"/>
      <c r="PLR67" s="141"/>
      <c r="PLS67" s="141"/>
      <c r="PLT67" s="141"/>
      <c r="PLU67" s="141"/>
      <c r="PLV67" s="141"/>
      <c r="PLW67" s="141"/>
      <c r="PLX67" s="141"/>
      <c r="PLY67" s="141"/>
      <c r="PLZ67" s="141"/>
      <c r="PMA67" s="141"/>
      <c r="PMB67" s="141"/>
      <c r="PMC67" s="141"/>
      <c r="PMD67" s="141"/>
      <c r="PME67" s="141"/>
      <c r="PMF67" s="141"/>
      <c r="PMG67" s="141"/>
      <c r="PMH67" s="141"/>
      <c r="PMI67" s="141"/>
      <c r="PMJ67" s="141"/>
      <c r="PMK67" s="141"/>
      <c r="PML67" s="141"/>
      <c r="PMM67" s="141"/>
      <c r="PMN67" s="141"/>
      <c r="PMO67" s="141"/>
      <c r="PMP67" s="141"/>
      <c r="PMQ67" s="141"/>
      <c r="PMR67" s="141"/>
      <c r="PMS67" s="141"/>
      <c r="PMT67" s="141"/>
      <c r="PMU67" s="141"/>
      <c r="PMV67" s="141"/>
      <c r="PMW67" s="141"/>
      <c r="PMX67" s="141"/>
      <c r="PMY67" s="141"/>
      <c r="PMZ67" s="141"/>
      <c r="PNA67" s="141"/>
      <c r="PNB67" s="141"/>
      <c r="PNC67" s="141"/>
      <c r="PND67" s="141"/>
      <c r="PNE67" s="141"/>
      <c r="PNF67" s="141"/>
      <c r="PNG67" s="141"/>
      <c r="PNH67" s="141"/>
      <c r="PNI67" s="141"/>
      <c r="PNJ67" s="141"/>
      <c r="PNK67" s="141"/>
      <c r="PNL67" s="141"/>
      <c r="PNM67" s="141"/>
      <c r="PNN67" s="141"/>
      <c r="PNO67" s="141"/>
      <c r="PNP67" s="141"/>
      <c r="PNQ67" s="141"/>
      <c r="PNR67" s="141"/>
      <c r="PNS67" s="141"/>
      <c r="PNT67" s="141"/>
      <c r="PNU67" s="141"/>
      <c r="PNV67" s="141"/>
      <c r="PNW67" s="141"/>
      <c r="PNX67" s="141"/>
      <c r="PNY67" s="141"/>
      <c r="PNZ67" s="141"/>
      <c r="POA67" s="141"/>
      <c r="POB67" s="141"/>
      <c r="POC67" s="141"/>
      <c r="POD67" s="141"/>
      <c r="POE67" s="141"/>
      <c r="POF67" s="141"/>
      <c r="POG67" s="141"/>
      <c r="POH67" s="141"/>
      <c r="POI67" s="141"/>
      <c r="POJ67" s="141"/>
      <c r="POK67" s="141"/>
      <c r="POL67" s="141"/>
      <c r="POM67" s="141"/>
      <c r="PON67" s="141"/>
      <c r="POO67" s="141"/>
      <c r="POP67" s="141"/>
      <c r="POQ67" s="141"/>
      <c r="POR67" s="141"/>
      <c r="POS67" s="141"/>
      <c r="POT67" s="141"/>
      <c r="POU67" s="141"/>
      <c r="POV67" s="141"/>
      <c r="POW67" s="141"/>
      <c r="POX67" s="141"/>
      <c r="POY67" s="141"/>
      <c r="POZ67" s="141"/>
      <c r="PPA67" s="141"/>
      <c r="PPB67" s="141"/>
      <c r="PPC67" s="141"/>
      <c r="PPD67" s="141"/>
      <c r="PPE67" s="141"/>
      <c r="PPF67" s="141"/>
      <c r="PPG67" s="141"/>
      <c r="PPH67" s="141"/>
      <c r="PPI67" s="141"/>
      <c r="PPJ67" s="141"/>
      <c r="PPK67" s="141"/>
      <c r="PPL67" s="141"/>
      <c r="PPM67" s="141"/>
      <c r="PPN67" s="141"/>
      <c r="PPO67" s="141"/>
      <c r="PPP67" s="141"/>
      <c r="PPQ67" s="141"/>
      <c r="PPR67" s="141"/>
      <c r="PPS67" s="141"/>
      <c r="PPT67" s="141"/>
      <c r="PPU67" s="141"/>
      <c r="PPV67" s="141"/>
      <c r="PPW67" s="141"/>
      <c r="PPX67" s="141"/>
      <c r="PPY67" s="141"/>
      <c r="PPZ67" s="141"/>
      <c r="PQA67" s="141"/>
      <c r="PQB67" s="141"/>
      <c r="PQC67" s="141"/>
      <c r="PQD67" s="141"/>
      <c r="PQE67" s="141"/>
      <c r="PQF67" s="141"/>
      <c r="PQG67" s="141"/>
      <c r="PQH67" s="141"/>
      <c r="PQI67" s="141"/>
      <c r="PQJ67" s="141"/>
      <c r="PQK67" s="141"/>
      <c r="PQL67" s="141"/>
      <c r="PQM67" s="141"/>
      <c r="PQN67" s="141"/>
      <c r="PQO67" s="141"/>
      <c r="PQP67" s="141"/>
      <c r="PQQ67" s="141"/>
      <c r="PQR67" s="141"/>
      <c r="PQS67" s="141"/>
      <c r="PQT67" s="141"/>
      <c r="PQU67" s="141"/>
      <c r="PQV67" s="141"/>
      <c r="PQW67" s="141"/>
      <c r="PQX67" s="141"/>
      <c r="PQY67" s="141"/>
      <c r="PQZ67" s="141"/>
      <c r="PRA67" s="141"/>
      <c r="PRB67" s="141"/>
      <c r="PRC67" s="141"/>
      <c r="PRD67" s="141"/>
      <c r="PRE67" s="141"/>
      <c r="PRF67" s="141"/>
      <c r="PRG67" s="141"/>
      <c r="PRH67" s="141"/>
      <c r="PRI67" s="141"/>
      <c r="PRJ67" s="141"/>
      <c r="PRK67" s="141"/>
      <c r="PRL67" s="141"/>
      <c r="PRM67" s="141"/>
      <c r="PRN67" s="141"/>
      <c r="PRO67" s="141"/>
      <c r="PRP67" s="141"/>
      <c r="PRQ67" s="141"/>
      <c r="PRR67" s="141"/>
      <c r="PRS67" s="141"/>
      <c r="PRT67" s="141"/>
      <c r="PRU67" s="141"/>
      <c r="PRV67" s="141"/>
      <c r="PRW67" s="141"/>
      <c r="PRX67" s="141"/>
      <c r="PRY67" s="141"/>
      <c r="PRZ67" s="141"/>
      <c r="PSA67" s="141"/>
      <c r="PSB67" s="141"/>
      <c r="PSC67" s="141"/>
      <c r="PSD67" s="141"/>
      <c r="PSE67" s="141"/>
      <c r="PSF67" s="141"/>
      <c r="PSG67" s="141"/>
      <c r="PSH67" s="141"/>
      <c r="PSI67" s="141"/>
      <c r="PSJ67" s="141"/>
      <c r="PSK67" s="141"/>
      <c r="PSL67" s="141"/>
      <c r="PSM67" s="141"/>
      <c r="PSN67" s="141"/>
      <c r="PSO67" s="141"/>
      <c r="PSP67" s="141"/>
      <c r="PSQ67" s="141"/>
      <c r="PSR67" s="141"/>
      <c r="PSS67" s="141"/>
      <c r="PST67" s="141"/>
      <c r="PSU67" s="141"/>
      <c r="PSV67" s="141"/>
      <c r="PSW67" s="141"/>
      <c r="PSX67" s="141"/>
      <c r="PSY67" s="141"/>
      <c r="PSZ67" s="141"/>
      <c r="PTA67" s="141"/>
      <c r="PTB67" s="141"/>
      <c r="PTC67" s="141"/>
      <c r="PTD67" s="141"/>
      <c r="PTE67" s="141"/>
      <c r="PTF67" s="141"/>
      <c r="PTG67" s="141"/>
      <c r="PTH67" s="141"/>
      <c r="PTI67" s="141"/>
      <c r="PTJ67" s="141"/>
      <c r="PTK67" s="141"/>
      <c r="PTL67" s="141"/>
      <c r="PTM67" s="141"/>
      <c r="PTN67" s="141"/>
      <c r="PTO67" s="141"/>
      <c r="PTP67" s="141"/>
      <c r="PTQ67" s="141"/>
      <c r="PTR67" s="141"/>
      <c r="PTS67" s="141"/>
      <c r="PTT67" s="141"/>
      <c r="PTU67" s="141"/>
      <c r="PTV67" s="141"/>
      <c r="PTW67" s="141"/>
      <c r="PTX67" s="141"/>
      <c r="PTY67" s="141"/>
      <c r="PTZ67" s="141"/>
      <c r="PUA67" s="141"/>
      <c r="PUB67" s="141"/>
      <c r="PUC67" s="141"/>
      <c r="PUD67" s="141"/>
      <c r="PUE67" s="141"/>
      <c r="PUF67" s="141"/>
      <c r="PUG67" s="141"/>
      <c r="PUH67" s="141"/>
      <c r="PUI67" s="141"/>
      <c r="PUJ67" s="141"/>
      <c r="PUK67" s="141"/>
      <c r="PUL67" s="141"/>
      <c r="PUM67" s="141"/>
      <c r="PUN67" s="141"/>
      <c r="PUO67" s="141"/>
      <c r="PUP67" s="141"/>
      <c r="PUQ67" s="141"/>
      <c r="PUR67" s="141"/>
      <c r="PUS67" s="141"/>
      <c r="PUT67" s="141"/>
      <c r="PUU67" s="141"/>
      <c r="PUV67" s="141"/>
      <c r="PUW67" s="141"/>
      <c r="PUX67" s="141"/>
      <c r="PUY67" s="141"/>
      <c r="PUZ67" s="141"/>
      <c r="PVA67" s="141"/>
      <c r="PVB67" s="141"/>
      <c r="PVC67" s="141"/>
      <c r="PVD67" s="141"/>
      <c r="PVE67" s="141"/>
      <c r="PVF67" s="141"/>
      <c r="PVG67" s="141"/>
      <c r="PVH67" s="141"/>
      <c r="PVI67" s="141"/>
      <c r="PVJ67" s="141"/>
      <c r="PVK67" s="141"/>
      <c r="PVL67" s="141"/>
      <c r="PVM67" s="141"/>
      <c r="PVN67" s="141"/>
      <c r="PVO67" s="141"/>
      <c r="PVP67" s="141"/>
      <c r="PVQ67" s="141"/>
      <c r="PVR67" s="141"/>
      <c r="PVS67" s="141"/>
      <c r="PVT67" s="141"/>
      <c r="PVU67" s="141"/>
      <c r="PVV67" s="141"/>
      <c r="PVW67" s="141"/>
      <c r="PVX67" s="141"/>
      <c r="PVY67" s="141"/>
      <c r="PVZ67" s="141"/>
      <c r="PWA67" s="141"/>
      <c r="PWB67" s="141"/>
      <c r="PWC67" s="141"/>
      <c r="PWD67" s="141"/>
      <c r="PWE67" s="141"/>
      <c r="PWF67" s="141"/>
      <c r="PWG67" s="141"/>
      <c r="PWH67" s="141"/>
      <c r="PWI67" s="141"/>
      <c r="PWJ67" s="141"/>
      <c r="PWK67" s="141"/>
      <c r="PWL67" s="141"/>
      <c r="PWM67" s="141"/>
      <c r="PWN67" s="141"/>
      <c r="PWO67" s="141"/>
      <c r="PWP67" s="141"/>
      <c r="PWQ67" s="141"/>
      <c r="PWR67" s="141"/>
      <c r="PWS67" s="141"/>
      <c r="PWT67" s="141"/>
      <c r="PWU67" s="141"/>
      <c r="PWV67" s="141"/>
      <c r="PWW67" s="141"/>
      <c r="PWX67" s="141"/>
      <c r="PWY67" s="141"/>
      <c r="PWZ67" s="141"/>
      <c r="PXA67" s="141"/>
      <c r="PXB67" s="141"/>
      <c r="PXC67" s="141"/>
      <c r="PXD67" s="141"/>
      <c r="PXE67" s="141"/>
      <c r="PXF67" s="141"/>
      <c r="PXG67" s="141"/>
      <c r="PXH67" s="141"/>
      <c r="PXI67" s="141"/>
      <c r="PXJ67" s="141"/>
      <c r="PXK67" s="141"/>
      <c r="PXL67" s="141"/>
      <c r="PXM67" s="141"/>
      <c r="PXN67" s="141"/>
      <c r="PXO67" s="141"/>
      <c r="PXP67" s="141"/>
      <c r="PXQ67" s="141"/>
      <c r="PXR67" s="141"/>
      <c r="PXS67" s="141"/>
      <c r="PXT67" s="141"/>
      <c r="PXU67" s="141"/>
      <c r="PXV67" s="141"/>
      <c r="PXW67" s="141"/>
      <c r="PXX67" s="141"/>
      <c r="PXY67" s="141"/>
      <c r="PXZ67" s="141"/>
      <c r="PYA67" s="141"/>
      <c r="PYB67" s="141"/>
      <c r="PYC67" s="141"/>
      <c r="PYD67" s="141"/>
      <c r="PYE67" s="141"/>
      <c r="PYF67" s="141"/>
      <c r="PYG67" s="141"/>
      <c r="PYH67" s="141"/>
      <c r="PYI67" s="141"/>
      <c r="PYJ67" s="141"/>
      <c r="PYK67" s="141"/>
      <c r="PYL67" s="141"/>
      <c r="PYM67" s="141"/>
      <c r="PYN67" s="141"/>
      <c r="PYO67" s="141"/>
      <c r="PYP67" s="141"/>
      <c r="PYQ67" s="141"/>
      <c r="PYR67" s="141"/>
      <c r="PYS67" s="141"/>
      <c r="PYT67" s="141"/>
      <c r="PYU67" s="141"/>
      <c r="PYV67" s="141"/>
      <c r="PYW67" s="141"/>
      <c r="PYX67" s="141"/>
      <c r="PYY67" s="141"/>
      <c r="PYZ67" s="141"/>
      <c r="PZA67" s="141"/>
      <c r="PZB67" s="141"/>
      <c r="PZC67" s="141"/>
      <c r="PZD67" s="141"/>
      <c r="PZE67" s="141"/>
      <c r="PZF67" s="141"/>
      <c r="PZG67" s="141"/>
      <c r="PZH67" s="141"/>
      <c r="PZI67" s="141"/>
      <c r="PZJ67" s="141"/>
      <c r="PZK67" s="141"/>
      <c r="PZL67" s="141"/>
      <c r="PZM67" s="141"/>
      <c r="PZN67" s="141"/>
      <c r="PZO67" s="141"/>
      <c r="PZP67" s="141"/>
      <c r="PZQ67" s="141"/>
      <c r="PZR67" s="141"/>
      <c r="PZS67" s="141"/>
      <c r="PZT67" s="141"/>
      <c r="PZU67" s="141"/>
      <c r="PZV67" s="141"/>
      <c r="PZW67" s="141"/>
      <c r="PZX67" s="141"/>
      <c r="PZY67" s="141"/>
      <c r="PZZ67" s="141"/>
      <c r="QAA67" s="141"/>
      <c r="QAB67" s="141"/>
      <c r="QAC67" s="141"/>
      <c r="QAD67" s="141"/>
      <c r="QAE67" s="141"/>
      <c r="QAF67" s="141"/>
      <c r="QAG67" s="141"/>
      <c r="QAH67" s="141"/>
      <c r="QAI67" s="141"/>
      <c r="QAJ67" s="141"/>
      <c r="QAK67" s="141"/>
      <c r="QAL67" s="141"/>
      <c r="QAM67" s="141"/>
      <c r="QAN67" s="141"/>
      <c r="QAO67" s="141"/>
      <c r="QAP67" s="141"/>
      <c r="QAQ67" s="141"/>
      <c r="QAR67" s="141"/>
      <c r="QAS67" s="141"/>
      <c r="QAT67" s="141"/>
      <c r="QAU67" s="141"/>
      <c r="QAV67" s="141"/>
      <c r="QAW67" s="141"/>
      <c r="QAX67" s="141"/>
      <c r="QAY67" s="141"/>
      <c r="QAZ67" s="141"/>
      <c r="QBA67" s="141"/>
      <c r="QBB67" s="141"/>
      <c r="QBC67" s="141"/>
      <c r="QBD67" s="141"/>
      <c r="QBE67" s="141"/>
      <c r="QBF67" s="141"/>
      <c r="QBG67" s="141"/>
      <c r="QBH67" s="141"/>
      <c r="QBI67" s="141"/>
      <c r="QBJ67" s="141"/>
      <c r="QBK67" s="141"/>
      <c r="QBL67" s="141"/>
      <c r="QBM67" s="141"/>
      <c r="QBN67" s="141"/>
      <c r="QBO67" s="141"/>
      <c r="QBP67" s="141"/>
      <c r="QBQ67" s="141"/>
      <c r="QBR67" s="141"/>
      <c r="QBS67" s="141"/>
      <c r="QBT67" s="141"/>
      <c r="QBU67" s="141"/>
      <c r="QBV67" s="141"/>
      <c r="QBW67" s="141"/>
      <c r="QBX67" s="141"/>
      <c r="QBY67" s="141"/>
      <c r="QBZ67" s="141"/>
      <c r="QCA67" s="141"/>
      <c r="QCB67" s="141"/>
      <c r="QCC67" s="141"/>
      <c r="QCD67" s="141"/>
      <c r="QCE67" s="141"/>
      <c r="QCF67" s="141"/>
      <c r="QCG67" s="141"/>
      <c r="QCH67" s="141"/>
      <c r="QCI67" s="141"/>
      <c r="QCJ67" s="141"/>
      <c r="QCK67" s="141"/>
      <c r="QCL67" s="141"/>
      <c r="QCM67" s="141"/>
      <c r="QCN67" s="141"/>
      <c r="QCO67" s="141"/>
      <c r="QCP67" s="141"/>
      <c r="QCQ67" s="141"/>
      <c r="QCR67" s="141"/>
      <c r="QCS67" s="141"/>
      <c r="QCT67" s="141"/>
      <c r="QCU67" s="141"/>
      <c r="QCV67" s="141"/>
      <c r="QCW67" s="141"/>
      <c r="QCX67" s="141"/>
      <c r="QCY67" s="141"/>
      <c r="QCZ67" s="141"/>
      <c r="QDA67" s="141"/>
      <c r="QDB67" s="141"/>
      <c r="QDC67" s="141"/>
      <c r="QDD67" s="141"/>
      <c r="QDE67" s="141"/>
      <c r="QDF67" s="141"/>
      <c r="QDG67" s="141"/>
      <c r="QDH67" s="141"/>
      <c r="QDI67" s="141"/>
      <c r="QDJ67" s="141"/>
      <c r="QDK67" s="141"/>
      <c r="QDL67" s="141"/>
      <c r="QDM67" s="141"/>
      <c r="QDN67" s="141"/>
      <c r="QDO67" s="141"/>
      <c r="QDP67" s="141"/>
      <c r="QDQ67" s="141"/>
      <c r="QDR67" s="141"/>
      <c r="QDS67" s="141"/>
      <c r="QDT67" s="141"/>
      <c r="QDU67" s="141"/>
      <c r="QDV67" s="141"/>
      <c r="QDW67" s="141"/>
      <c r="QDX67" s="141"/>
      <c r="QDY67" s="141"/>
      <c r="QDZ67" s="141"/>
      <c r="QEA67" s="141"/>
      <c r="QEB67" s="141"/>
      <c r="QEC67" s="141"/>
      <c r="QED67" s="141"/>
      <c r="QEE67" s="141"/>
      <c r="QEF67" s="141"/>
      <c r="QEG67" s="141"/>
      <c r="QEH67" s="141"/>
      <c r="QEI67" s="141"/>
      <c r="QEJ67" s="141"/>
      <c r="QEK67" s="141"/>
      <c r="QEL67" s="141"/>
      <c r="QEM67" s="141"/>
      <c r="QEN67" s="141"/>
      <c r="QEO67" s="141"/>
      <c r="QEP67" s="141"/>
      <c r="QEQ67" s="141"/>
      <c r="QER67" s="141"/>
      <c r="QES67" s="141"/>
      <c r="QET67" s="141"/>
      <c r="QEU67" s="141"/>
      <c r="QEV67" s="141"/>
      <c r="QEW67" s="141"/>
      <c r="QEX67" s="141"/>
      <c r="QEY67" s="141"/>
      <c r="QEZ67" s="141"/>
      <c r="QFA67" s="141"/>
      <c r="QFB67" s="141"/>
      <c r="QFC67" s="141"/>
      <c r="QFD67" s="141"/>
      <c r="QFE67" s="141"/>
      <c r="QFF67" s="141"/>
      <c r="QFG67" s="141"/>
      <c r="QFH67" s="141"/>
      <c r="QFI67" s="141"/>
      <c r="QFJ67" s="141"/>
      <c r="QFK67" s="141"/>
      <c r="QFL67" s="141"/>
      <c r="QFM67" s="141"/>
      <c r="QFN67" s="141"/>
      <c r="QFO67" s="141"/>
      <c r="QFP67" s="141"/>
      <c r="QFQ67" s="141"/>
      <c r="QFR67" s="141"/>
      <c r="QFS67" s="141"/>
      <c r="QFT67" s="141"/>
      <c r="QFU67" s="141"/>
      <c r="QFV67" s="141"/>
      <c r="QFW67" s="141"/>
      <c r="QFX67" s="141"/>
      <c r="QFY67" s="141"/>
      <c r="QFZ67" s="141"/>
      <c r="QGA67" s="141"/>
      <c r="QGB67" s="141"/>
      <c r="QGC67" s="141"/>
      <c r="QGD67" s="141"/>
      <c r="QGE67" s="141"/>
      <c r="QGF67" s="141"/>
      <c r="QGG67" s="141"/>
      <c r="QGH67" s="141"/>
      <c r="QGI67" s="141"/>
      <c r="QGJ67" s="141"/>
      <c r="QGK67" s="141"/>
      <c r="QGL67" s="141"/>
      <c r="QGM67" s="141"/>
      <c r="QGN67" s="141"/>
      <c r="QGO67" s="141"/>
      <c r="QGP67" s="141"/>
      <c r="QGQ67" s="141"/>
      <c r="QGR67" s="141"/>
      <c r="QGS67" s="141"/>
      <c r="QGT67" s="141"/>
      <c r="QGU67" s="141"/>
      <c r="QGV67" s="141"/>
      <c r="QGW67" s="141"/>
      <c r="QGX67" s="141"/>
      <c r="QGY67" s="141"/>
      <c r="QGZ67" s="141"/>
      <c r="QHA67" s="141"/>
      <c r="QHB67" s="141"/>
      <c r="QHC67" s="141"/>
      <c r="QHD67" s="141"/>
      <c r="QHE67" s="141"/>
      <c r="QHF67" s="141"/>
      <c r="QHG67" s="141"/>
      <c r="QHH67" s="141"/>
      <c r="QHI67" s="141"/>
      <c r="QHJ67" s="141"/>
      <c r="QHK67" s="141"/>
      <c r="QHL67" s="141"/>
      <c r="QHM67" s="141"/>
      <c r="QHN67" s="141"/>
      <c r="QHO67" s="141"/>
      <c r="QHP67" s="141"/>
      <c r="QHQ67" s="141"/>
      <c r="QHR67" s="141"/>
      <c r="QHS67" s="141"/>
      <c r="QHT67" s="141"/>
      <c r="QHU67" s="141"/>
      <c r="QHV67" s="141"/>
      <c r="QHW67" s="141"/>
      <c r="QHX67" s="141"/>
      <c r="QHY67" s="141"/>
      <c r="QHZ67" s="141"/>
      <c r="QIA67" s="141"/>
      <c r="QIB67" s="141"/>
      <c r="QIC67" s="141"/>
      <c r="QID67" s="141"/>
      <c r="QIE67" s="141"/>
      <c r="QIF67" s="141"/>
      <c r="QIG67" s="141"/>
      <c r="QIH67" s="141"/>
      <c r="QII67" s="141"/>
      <c r="QIJ67" s="141"/>
      <c r="QIK67" s="141"/>
      <c r="QIL67" s="141"/>
      <c r="QIM67" s="141"/>
      <c r="QIN67" s="141"/>
      <c r="QIO67" s="141"/>
      <c r="QIP67" s="141"/>
      <c r="QIQ67" s="141"/>
      <c r="QIR67" s="141"/>
      <c r="QIS67" s="141"/>
      <c r="QIT67" s="141"/>
      <c r="QIU67" s="141"/>
      <c r="QIV67" s="141"/>
      <c r="QIW67" s="141"/>
      <c r="QIX67" s="141"/>
      <c r="QIY67" s="141"/>
      <c r="QIZ67" s="141"/>
      <c r="QJA67" s="141"/>
      <c r="QJB67" s="141"/>
      <c r="QJC67" s="141"/>
      <c r="QJD67" s="141"/>
      <c r="QJE67" s="141"/>
      <c r="QJF67" s="141"/>
      <c r="QJG67" s="141"/>
      <c r="QJH67" s="141"/>
      <c r="QJI67" s="141"/>
      <c r="QJJ67" s="141"/>
      <c r="QJK67" s="141"/>
      <c r="QJL67" s="141"/>
      <c r="QJM67" s="141"/>
      <c r="QJN67" s="141"/>
      <c r="QJO67" s="141"/>
      <c r="QJP67" s="141"/>
      <c r="QJQ67" s="141"/>
      <c r="QJR67" s="141"/>
      <c r="QJS67" s="141"/>
      <c r="QJT67" s="141"/>
      <c r="QJU67" s="141"/>
      <c r="QJV67" s="141"/>
      <c r="QJW67" s="141"/>
      <c r="QJX67" s="141"/>
      <c r="QJY67" s="141"/>
      <c r="QJZ67" s="141"/>
      <c r="QKA67" s="141"/>
      <c r="QKB67" s="141"/>
      <c r="QKC67" s="141"/>
      <c r="QKD67" s="141"/>
      <c r="QKE67" s="141"/>
      <c r="QKF67" s="141"/>
      <c r="QKG67" s="141"/>
      <c r="QKH67" s="141"/>
      <c r="QKI67" s="141"/>
      <c r="QKJ67" s="141"/>
      <c r="QKK67" s="141"/>
      <c r="QKL67" s="141"/>
      <c r="QKM67" s="141"/>
      <c r="QKN67" s="141"/>
      <c r="QKO67" s="141"/>
      <c r="QKP67" s="141"/>
      <c r="QKQ67" s="141"/>
      <c r="QKR67" s="141"/>
      <c r="QKS67" s="141"/>
      <c r="QKT67" s="141"/>
      <c r="QKU67" s="141"/>
      <c r="QKV67" s="141"/>
      <c r="QKW67" s="141"/>
      <c r="QKX67" s="141"/>
      <c r="QKY67" s="141"/>
      <c r="QKZ67" s="141"/>
      <c r="QLA67" s="141"/>
      <c r="QLB67" s="141"/>
      <c r="QLC67" s="141"/>
      <c r="QLD67" s="141"/>
      <c r="QLE67" s="141"/>
      <c r="QLF67" s="141"/>
      <c r="QLG67" s="141"/>
      <c r="QLH67" s="141"/>
      <c r="QLI67" s="141"/>
      <c r="QLJ67" s="141"/>
      <c r="QLK67" s="141"/>
      <c r="QLL67" s="141"/>
      <c r="QLM67" s="141"/>
      <c r="QLN67" s="141"/>
      <c r="QLO67" s="141"/>
      <c r="QLP67" s="141"/>
      <c r="QLQ67" s="141"/>
      <c r="QLR67" s="141"/>
      <c r="QLS67" s="141"/>
      <c r="QLT67" s="141"/>
      <c r="QLU67" s="141"/>
      <c r="QLV67" s="141"/>
      <c r="QLW67" s="141"/>
      <c r="QLX67" s="141"/>
      <c r="QLY67" s="141"/>
      <c r="QLZ67" s="141"/>
      <c r="QMA67" s="141"/>
      <c r="QMB67" s="141"/>
      <c r="QMC67" s="141"/>
      <c r="QMD67" s="141"/>
      <c r="QME67" s="141"/>
      <c r="QMF67" s="141"/>
      <c r="QMG67" s="141"/>
      <c r="QMH67" s="141"/>
      <c r="QMI67" s="141"/>
      <c r="QMJ67" s="141"/>
      <c r="QMK67" s="141"/>
      <c r="QML67" s="141"/>
      <c r="QMM67" s="141"/>
      <c r="QMN67" s="141"/>
      <c r="QMO67" s="141"/>
      <c r="QMP67" s="141"/>
      <c r="QMQ67" s="141"/>
      <c r="QMR67" s="141"/>
      <c r="QMS67" s="141"/>
      <c r="QMT67" s="141"/>
      <c r="QMU67" s="141"/>
      <c r="QMV67" s="141"/>
      <c r="QMW67" s="141"/>
      <c r="QMX67" s="141"/>
      <c r="QMY67" s="141"/>
      <c r="QMZ67" s="141"/>
      <c r="QNA67" s="141"/>
      <c r="QNB67" s="141"/>
      <c r="QNC67" s="141"/>
      <c r="QND67" s="141"/>
      <c r="QNE67" s="141"/>
      <c r="QNF67" s="141"/>
      <c r="QNG67" s="141"/>
      <c r="QNH67" s="141"/>
      <c r="QNI67" s="141"/>
      <c r="QNJ67" s="141"/>
      <c r="QNK67" s="141"/>
      <c r="QNL67" s="141"/>
      <c r="QNM67" s="141"/>
      <c r="QNN67" s="141"/>
      <c r="QNO67" s="141"/>
      <c r="QNP67" s="141"/>
      <c r="QNQ67" s="141"/>
      <c r="QNR67" s="141"/>
      <c r="QNS67" s="141"/>
      <c r="QNT67" s="141"/>
      <c r="QNU67" s="141"/>
      <c r="QNV67" s="141"/>
      <c r="QNW67" s="141"/>
      <c r="QNX67" s="141"/>
      <c r="QNY67" s="141"/>
      <c r="QNZ67" s="141"/>
      <c r="QOA67" s="141"/>
      <c r="QOB67" s="141"/>
      <c r="QOC67" s="141"/>
      <c r="QOD67" s="141"/>
      <c r="QOE67" s="141"/>
      <c r="QOF67" s="141"/>
      <c r="QOG67" s="141"/>
      <c r="QOH67" s="141"/>
      <c r="QOI67" s="141"/>
      <c r="QOJ67" s="141"/>
      <c r="QOK67" s="141"/>
      <c r="QOL67" s="141"/>
      <c r="QOM67" s="141"/>
      <c r="QON67" s="141"/>
      <c r="QOO67" s="141"/>
      <c r="QOP67" s="141"/>
      <c r="QOQ67" s="141"/>
      <c r="QOR67" s="141"/>
      <c r="QOS67" s="141"/>
      <c r="QOT67" s="141"/>
      <c r="QOU67" s="141"/>
      <c r="QOV67" s="141"/>
      <c r="QOW67" s="141"/>
      <c r="QOX67" s="141"/>
      <c r="QOY67" s="141"/>
      <c r="QOZ67" s="141"/>
      <c r="QPA67" s="141"/>
      <c r="QPB67" s="141"/>
      <c r="QPC67" s="141"/>
      <c r="QPD67" s="141"/>
      <c r="QPE67" s="141"/>
      <c r="QPF67" s="141"/>
      <c r="QPG67" s="141"/>
      <c r="QPH67" s="141"/>
      <c r="QPI67" s="141"/>
      <c r="QPJ67" s="141"/>
      <c r="QPK67" s="141"/>
      <c r="QPL67" s="141"/>
      <c r="QPM67" s="141"/>
      <c r="QPN67" s="141"/>
      <c r="QPO67" s="141"/>
      <c r="QPP67" s="141"/>
      <c r="QPQ67" s="141"/>
      <c r="QPR67" s="141"/>
      <c r="QPS67" s="141"/>
      <c r="QPT67" s="141"/>
      <c r="QPU67" s="141"/>
      <c r="QPV67" s="141"/>
      <c r="QPW67" s="141"/>
      <c r="QPX67" s="141"/>
      <c r="QPY67" s="141"/>
      <c r="QPZ67" s="141"/>
      <c r="QQA67" s="141"/>
      <c r="QQB67" s="141"/>
      <c r="QQC67" s="141"/>
      <c r="QQD67" s="141"/>
      <c r="QQE67" s="141"/>
      <c r="QQF67" s="141"/>
      <c r="QQG67" s="141"/>
      <c r="QQH67" s="141"/>
      <c r="QQI67" s="141"/>
      <c r="QQJ67" s="141"/>
      <c r="QQK67" s="141"/>
      <c r="QQL67" s="141"/>
      <c r="QQM67" s="141"/>
      <c r="QQN67" s="141"/>
      <c r="QQO67" s="141"/>
      <c r="QQP67" s="141"/>
      <c r="QQQ67" s="141"/>
      <c r="QQR67" s="141"/>
      <c r="QQS67" s="141"/>
      <c r="QQT67" s="141"/>
      <c r="QQU67" s="141"/>
      <c r="QQV67" s="141"/>
      <c r="QQW67" s="141"/>
      <c r="QQX67" s="141"/>
      <c r="QQY67" s="141"/>
      <c r="QQZ67" s="141"/>
      <c r="QRA67" s="141"/>
      <c r="QRB67" s="141"/>
      <c r="QRC67" s="141"/>
      <c r="QRD67" s="141"/>
      <c r="QRE67" s="141"/>
      <c r="QRF67" s="141"/>
      <c r="QRG67" s="141"/>
      <c r="QRH67" s="141"/>
      <c r="QRI67" s="141"/>
      <c r="QRJ67" s="141"/>
      <c r="QRK67" s="141"/>
      <c r="QRL67" s="141"/>
      <c r="QRM67" s="141"/>
      <c r="QRN67" s="141"/>
      <c r="QRO67" s="141"/>
      <c r="QRP67" s="141"/>
      <c r="QRQ67" s="141"/>
      <c r="QRR67" s="141"/>
      <c r="QRS67" s="141"/>
      <c r="QRT67" s="141"/>
      <c r="QRU67" s="141"/>
      <c r="QRV67" s="141"/>
      <c r="QRW67" s="141"/>
      <c r="QRX67" s="141"/>
      <c r="QRY67" s="141"/>
      <c r="QRZ67" s="141"/>
      <c r="QSA67" s="141"/>
      <c r="QSB67" s="141"/>
      <c r="QSC67" s="141"/>
      <c r="QSD67" s="141"/>
      <c r="QSE67" s="141"/>
      <c r="QSF67" s="141"/>
      <c r="QSG67" s="141"/>
      <c r="QSH67" s="141"/>
      <c r="QSI67" s="141"/>
      <c r="QSJ67" s="141"/>
      <c r="QSK67" s="141"/>
      <c r="QSL67" s="141"/>
      <c r="QSM67" s="141"/>
      <c r="QSN67" s="141"/>
      <c r="QSO67" s="141"/>
      <c r="QSP67" s="141"/>
      <c r="QSQ67" s="141"/>
      <c r="QSR67" s="141"/>
      <c r="QSS67" s="141"/>
      <c r="QST67" s="141"/>
      <c r="QSU67" s="141"/>
      <c r="QSV67" s="141"/>
      <c r="QSW67" s="141"/>
      <c r="QSX67" s="141"/>
      <c r="QSY67" s="141"/>
      <c r="QSZ67" s="141"/>
      <c r="QTA67" s="141"/>
      <c r="QTB67" s="141"/>
      <c r="QTC67" s="141"/>
      <c r="QTD67" s="141"/>
      <c r="QTE67" s="141"/>
      <c r="QTF67" s="141"/>
      <c r="QTG67" s="141"/>
      <c r="QTH67" s="141"/>
      <c r="QTI67" s="141"/>
      <c r="QTJ67" s="141"/>
      <c r="QTK67" s="141"/>
      <c r="QTL67" s="141"/>
      <c r="QTM67" s="141"/>
      <c r="QTN67" s="141"/>
      <c r="QTO67" s="141"/>
      <c r="QTP67" s="141"/>
      <c r="QTQ67" s="141"/>
      <c r="QTR67" s="141"/>
      <c r="QTS67" s="141"/>
      <c r="QTT67" s="141"/>
      <c r="QTU67" s="141"/>
      <c r="QTV67" s="141"/>
      <c r="QTW67" s="141"/>
      <c r="QTX67" s="141"/>
      <c r="QTY67" s="141"/>
      <c r="QTZ67" s="141"/>
      <c r="QUA67" s="141"/>
      <c r="QUB67" s="141"/>
      <c r="QUC67" s="141"/>
      <c r="QUD67" s="141"/>
      <c r="QUE67" s="141"/>
      <c r="QUF67" s="141"/>
      <c r="QUG67" s="141"/>
      <c r="QUH67" s="141"/>
      <c r="QUI67" s="141"/>
      <c r="QUJ67" s="141"/>
      <c r="QUK67" s="141"/>
      <c r="QUL67" s="141"/>
      <c r="QUM67" s="141"/>
      <c r="QUN67" s="141"/>
      <c r="QUO67" s="141"/>
      <c r="QUP67" s="141"/>
      <c r="QUQ67" s="141"/>
      <c r="QUR67" s="141"/>
      <c r="QUS67" s="141"/>
      <c r="QUT67" s="141"/>
      <c r="QUU67" s="141"/>
      <c r="QUV67" s="141"/>
      <c r="QUW67" s="141"/>
      <c r="QUX67" s="141"/>
      <c r="QUY67" s="141"/>
      <c r="QUZ67" s="141"/>
      <c r="QVA67" s="141"/>
      <c r="QVB67" s="141"/>
      <c r="QVC67" s="141"/>
      <c r="QVD67" s="141"/>
      <c r="QVE67" s="141"/>
      <c r="QVF67" s="141"/>
      <c r="QVG67" s="141"/>
      <c r="QVH67" s="141"/>
      <c r="QVI67" s="141"/>
      <c r="QVJ67" s="141"/>
      <c r="QVK67" s="141"/>
      <c r="QVL67" s="141"/>
      <c r="QVM67" s="141"/>
      <c r="QVN67" s="141"/>
      <c r="QVO67" s="141"/>
      <c r="QVP67" s="141"/>
      <c r="QVQ67" s="141"/>
      <c r="QVR67" s="141"/>
      <c r="QVS67" s="141"/>
      <c r="QVT67" s="141"/>
      <c r="QVU67" s="141"/>
      <c r="QVV67" s="141"/>
      <c r="QVW67" s="141"/>
      <c r="QVX67" s="141"/>
      <c r="QVY67" s="141"/>
      <c r="QVZ67" s="141"/>
      <c r="QWA67" s="141"/>
      <c r="QWB67" s="141"/>
      <c r="QWC67" s="141"/>
      <c r="QWD67" s="141"/>
      <c r="QWE67" s="141"/>
      <c r="QWF67" s="141"/>
      <c r="QWG67" s="141"/>
      <c r="QWH67" s="141"/>
      <c r="QWI67" s="141"/>
      <c r="QWJ67" s="141"/>
      <c r="QWK67" s="141"/>
      <c r="QWL67" s="141"/>
      <c r="QWM67" s="141"/>
      <c r="QWN67" s="141"/>
      <c r="QWO67" s="141"/>
      <c r="QWP67" s="141"/>
      <c r="QWQ67" s="141"/>
      <c r="QWR67" s="141"/>
      <c r="QWS67" s="141"/>
      <c r="QWT67" s="141"/>
      <c r="QWU67" s="141"/>
      <c r="QWV67" s="141"/>
      <c r="QWW67" s="141"/>
      <c r="QWX67" s="141"/>
      <c r="QWY67" s="141"/>
      <c r="QWZ67" s="141"/>
      <c r="QXA67" s="141"/>
      <c r="QXB67" s="141"/>
      <c r="QXC67" s="141"/>
      <c r="QXD67" s="141"/>
      <c r="QXE67" s="141"/>
      <c r="QXF67" s="141"/>
      <c r="QXG67" s="141"/>
      <c r="QXH67" s="141"/>
      <c r="QXI67" s="141"/>
      <c r="QXJ67" s="141"/>
      <c r="QXK67" s="141"/>
      <c r="QXL67" s="141"/>
      <c r="QXM67" s="141"/>
      <c r="QXN67" s="141"/>
      <c r="QXO67" s="141"/>
      <c r="QXP67" s="141"/>
      <c r="QXQ67" s="141"/>
      <c r="QXR67" s="141"/>
      <c r="QXS67" s="141"/>
      <c r="QXT67" s="141"/>
      <c r="QXU67" s="141"/>
      <c r="QXV67" s="141"/>
      <c r="QXW67" s="141"/>
      <c r="QXX67" s="141"/>
      <c r="QXY67" s="141"/>
      <c r="QXZ67" s="141"/>
      <c r="QYA67" s="141"/>
      <c r="QYB67" s="141"/>
      <c r="QYC67" s="141"/>
      <c r="QYD67" s="141"/>
      <c r="QYE67" s="141"/>
      <c r="QYF67" s="141"/>
      <c r="QYG67" s="141"/>
      <c r="QYH67" s="141"/>
      <c r="QYI67" s="141"/>
      <c r="QYJ67" s="141"/>
      <c r="QYK67" s="141"/>
      <c r="QYL67" s="141"/>
      <c r="QYM67" s="141"/>
      <c r="QYN67" s="141"/>
      <c r="QYO67" s="141"/>
      <c r="QYP67" s="141"/>
      <c r="QYQ67" s="141"/>
      <c r="QYR67" s="141"/>
      <c r="QYS67" s="141"/>
      <c r="QYT67" s="141"/>
      <c r="QYU67" s="141"/>
      <c r="QYV67" s="141"/>
      <c r="QYW67" s="141"/>
      <c r="QYX67" s="141"/>
      <c r="QYY67" s="141"/>
      <c r="QYZ67" s="141"/>
      <c r="QZA67" s="141"/>
      <c r="QZB67" s="141"/>
      <c r="QZC67" s="141"/>
      <c r="QZD67" s="141"/>
      <c r="QZE67" s="141"/>
      <c r="QZF67" s="141"/>
      <c r="QZG67" s="141"/>
      <c r="QZH67" s="141"/>
      <c r="QZI67" s="141"/>
      <c r="QZJ67" s="141"/>
      <c r="QZK67" s="141"/>
      <c r="QZL67" s="141"/>
      <c r="QZM67" s="141"/>
      <c r="QZN67" s="141"/>
      <c r="QZO67" s="141"/>
      <c r="QZP67" s="141"/>
      <c r="QZQ67" s="141"/>
      <c r="QZR67" s="141"/>
      <c r="QZS67" s="141"/>
      <c r="QZT67" s="141"/>
      <c r="QZU67" s="141"/>
      <c r="QZV67" s="141"/>
      <c r="QZW67" s="141"/>
      <c r="QZX67" s="141"/>
      <c r="QZY67" s="141"/>
      <c r="QZZ67" s="141"/>
      <c r="RAA67" s="141"/>
      <c r="RAB67" s="141"/>
      <c r="RAC67" s="141"/>
      <c r="RAD67" s="141"/>
      <c r="RAE67" s="141"/>
      <c r="RAF67" s="141"/>
      <c r="RAG67" s="141"/>
      <c r="RAH67" s="141"/>
      <c r="RAI67" s="141"/>
      <c r="RAJ67" s="141"/>
      <c r="RAK67" s="141"/>
      <c r="RAL67" s="141"/>
      <c r="RAM67" s="141"/>
      <c r="RAN67" s="141"/>
      <c r="RAO67" s="141"/>
      <c r="RAP67" s="141"/>
      <c r="RAQ67" s="141"/>
      <c r="RAR67" s="141"/>
      <c r="RAS67" s="141"/>
      <c r="RAT67" s="141"/>
      <c r="RAU67" s="141"/>
      <c r="RAV67" s="141"/>
      <c r="RAW67" s="141"/>
      <c r="RAX67" s="141"/>
      <c r="RAY67" s="141"/>
      <c r="RAZ67" s="141"/>
      <c r="RBA67" s="141"/>
      <c r="RBB67" s="141"/>
      <c r="RBC67" s="141"/>
      <c r="RBD67" s="141"/>
      <c r="RBE67" s="141"/>
      <c r="RBF67" s="141"/>
      <c r="RBG67" s="141"/>
      <c r="RBH67" s="141"/>
      <c r="RBI67" s="141"/>
      <c r="RBJ67" s="141"/>
      <c r="RBK67" s="141"/>
      <c r="RBL67" s="141"/>
      <c r="RBM67" s="141"/>
      <c r="RBN67" s="141"/>
      <c r="RBO67" s="141"/>
      <c r="RBP67" s="141"/>
      <c r="RBQ67" s="141"/>
      <c r="RBR67" s="141"/>
      <c r="RBS67" s="141"/>
      <c r="RBT67" s="141"/>
      <c r="RBU67" s="141"/>
      <c r="RBV67" s="141"/>
      <c r="RBW67" s="141"/>
      <c r="RBX67" s="141"/>
      <c r="RBY67" s="141"/>
      <c r="RBZ67" s="141"/>
      <c r="RCA67" s="141"/>
      <c r="RCB67" s="141"/>
      <c r="RCC67" s="141"/>
      <c r="RCD67" s="141"/>
      <c r="RCE67" s="141"/>
      <c r="RCF67" s="141"/>
      <c r="RCG67" s="141"/>
      <c r="RCH67" s="141"/>
      <c r="RCI67" s="141"/>
      <c r="RCJ67" s="141"/>
      <c r="RCK67" s="141"/>
      <c r="RCL67" s="141"/>
      <c r="RCM67" s="141"/>
      <c r="RCN67" s="141"/>
      <c r="RCO67" s="141"/>
      <c r="RCP67" s="141"/>
      <c r="RCQ67" s="141"/>
      <c r="RCR67" s="141"/>
      <c r="RCS67" s="141"/>
      <c r="RCT67" s="141"/>
      <c r="RCU67" s="141"/>
      <c r="RCV67" s="141"/>
      <c r="RCW67" s="141"/>
      <c r="RCX67" s="141"/>
      <c r="RCY67" s="141"/>
      <c r="RCZ67" s="141"/>
      <c r="RDA67" s="141"/>
      <c r="RDB67" s="141"/>
      <c r="RDC67" s="141"/>
      <c r="RDD67" s="141"/>
      <c r="RDE67" s="141"/>
      <c r="RDF67" s="141"/>
      <c r="RDG67" s="141"/>
      <c r="RDH67" s="141"/>
      <c r="RDI67" s="141"/>
      <c r="RDJ67" s="141"/>
      <c r="RDK67" s="141"/>
      <c r="RDL67" s="141"/>
      <c r="RDM67" s="141"/>
      <c r="RDN67" s="141"/>
      <c r="RDO67" s="141"/>
      <c r="RDP67" s="141"/>
      <c r="RDQ67" s="141"/>
      <c r="RDR67" s="141"/>
      <c r="RDS67" s="141"/>
      <c r="RDT67" s="141"/>
      <c r="RDU67" s="141"/>
      <c r="RDV67" s="141"/>
      <c r="RDW67" s="141"/>
      <c r="RDX67" s="141"/>
      <c r="RDY67" s="141"/>
      <c r="RDZ67" s="141"/>
      <c r="REA67" s="141"/>
      <c r="REB67" s="141"/>
      <c r="REC67" s="141"/>
      <c r="RED67" s="141"/>
      <c r="REE67" s="141"/>
      <c r="REF67" s="141"/>
      <c r="REG67" s="141"/>
      <c r="REH67" s="141"/>
      <c r="REI67" s="141"/>
      <c r="REJ67" s="141"/>
      <c r="REK67" s="141"/>
      <c r="REL67" s="141"/>
      <c r="REM67" s="141"/>
      <c r="REN67" s="141"/>
      <c r="REO67" s="141"/>
      <c r="REP67" s="141"/>
      <c r="REQ67" s="141"/>
      <c r="RER67" s="141"/>
      <c r="RES67" s="141"/>
      <c r="RET67" s="141"/>
      <c r="REU67" s="141"/>
      <c r="REV67" s="141"/>
      <c r="REW67" s="141"/>
      <c r="REX67" s="141"/>
      <c r="REY67" s="141"/>
      <c r="REZ67" s="141"/>
      <c r="RFA67" s="141"/>
      <c r="RFB67" s="141"/>
      <c r="RFC67" s="141"/>
      <c r="RFD67" s="141"/>
      <c r="RFE67" s="141"/>
      <c r="RFF67" s="141"/>
      <c r="RFG67" s="141"/>
      <c r="RFH67" s="141"/>
      <c r="RFI67" s="141"/>
      <c r="RFJ67" s="141"/>
      <c r="RFK67" s="141"/>
      <c r="RFL67" s="141"/>
      <c r="RFM67" s="141"/>
      <c r="RFN67" s="141"/>
      <c r="RFO67" s="141"/>
      <c r="RFP67" s="141"/>
      <c r="RFQ67" s="141"/>
      <c r="RFR67" s="141"/>
      <c r="RFS67" s="141"/>
      <c r="RFT67" s="141"/>
      <c r="RFU67" s="141"/>
      <c r="RFV67" s="141"/>
      <c r="RFW67" s="141"/>
      <c r="RFX67" s="141"/>
      <c r="RFY67" s="141"/>
      <c r="RFZ67" s="141"/>
      <c r="RGA67" s="141"/>
      <c r="RGB67" s="141"/>
      <c r="RGC67" s="141"/>
      <c r="RGD67" s="141"/>
      <c r="RGE67" s="141"/>
      <c r="RGF67" s="141"/>
      <c r="RGG67" s="141"/>
      <c r="RGH67" s="141"/>
      <c r="RGI67" s="141"/>
      <c r="RGJ67" s="141"/>
      <c r="RGK67" s="141"/>
      <c r="RGL67" s="141"/>
      <c r="RGM67" s="141"/>
      <c r="RGN67" s="141"/>
      <c r="RGO67" s="141"/>
      <c r="RGP67" s="141"/>
      <c r="RGQ67" s="141"/>
      <c r="RGR67" s="141"/>
      <c r="RGS67" s="141"/>
      <c r="RGT67" s="141"/>
      <c r="RGU67" s="141"/>
      <c r="RGV67" s="141"/>
      <c r="RGW67" s="141"/>
      <c r="RGX67" s="141"/>
      <c r="RGY67" s="141"/>
      <c r="RGZ67" s="141"/>
      <c r="RHA67" s="141"/>
      <c r="RHB67" s="141"/>
      <c r="RHC67" s="141"/>
      <c r="RHD67" s="141"/>
      <c r="RHE67" s="141"/>
      <c r="RHF67" s="141"/>
      <c r="RHG67" s="141"/>
      <c r="RHH67" s="141"/>
      <c r="RHI67" s="141"/>
      <c r="RHJ67" s="141"/>
      <c r="RHK67" s="141"/>
      <c r="RHL67" s="141"/>
      <c r="RHM67" s="141"/>
      <c r="RHN67" s="141"/>
      <c r="RHO67" s="141"/>
      <c r="RHP67" s="141"/>
      <c r="RHQ67" s="141"/>
      <c r="RHR67" s="141"/>
      <c r="RHS67" s="141"/>
      <c r="RHT67" s="141"/>
      <c r="RHU67" s="141"/>
      <c r="RHV67" s="141"/>
      <c r="RHW67" s="141"/>
      <c r="RHX67" s="141"/>
      <c r="RHY67" s="141"/>
      <c r="RHZ67" s="141"/>
      <c r="RIA67" s="141"/>
      <c r="RIB67" s="141"/>
      <c r="RIC67" s="141"/>
      <c r="RID67" s="141"/>
      <c r="RIE67" s="141"/>
      <c r="RIF67" s="141"/>
      <c r="RIG67" s="141"/>
      <c r="RIH67" s="141"/>
      <c r="RII67" s="141"/>
      <c r="RIJ67" s="141"/>
      <c r="RIK67" s="141"/>
      <c r="RIL67" s="141"/>
      <c r="RIM67" s="141"/>
      <c r="RIN67" s="141"/>
      <c r="RIO67" s="141"/>
      <c r="RIP67" s="141"/>
      <c r="RIQ67" s="141"/>
      <c r="RIR67" s="141"/>
      <c r="RIS67" s="141"/>
      <c r="RIT67" s="141"/>
      <c r="RIU67" s="141"/>
      <c r="RIV67" s="141"/>
      <c r="RIW67" s="141"/>
      <c r="RIX67" s="141"/>
      <c r="RIY67" s="141"/>
      <c r="RIZ67" s="141"/>
      <c r="RJA67" s="141"/>
      <c r="RJB67" s="141"/>
      <c r="RJC67" s="141"/>
      <c r="RJD67" s="141"/>
      <c r="RJE67" s="141"/>
      <c r="RJF67" s="141"/>
      <c r="RJG67" s="141"/>
      <c r="RJH67" s="141"/>
      <c r="RJI67" s="141"/>
      <c r="RJJ67" s="141"/>
      <c r="RJK67" s="141"/>
      <c r="RJL67" s="141"/>
      <c r="RJM67" s="141"/>
      <c r="RJN67" s="141"/>
      <c r="RJO67" s="141"/>
      <c r="RJP67" s="141"/>
      <c r="RJQ67" s="141"/>
      <c r="RJR67" s="141"/>
      <c r="RJS67" s="141"/>
      <c r="RJT67" s="141"/>
      <c r="RJU67" s="141"/>
      <c r="RJV67" s="141"/>
      <c r="RJW67" s="141"/>
      <c r="RJX67" s="141"/>
      <c r="RJY67" s="141"/>
      <c r="RJZ67" s="141"/>
      <c r="RKA67" s="141"/>
      <c r="RKB67" s="141"/>
      <c r="RKC67" s="141"/>
      <c r="RKD67" s="141"/>
      <c r="RKE67" s="141"/>
      <c r="RKF67" s="141"/>
      <c r="RKG67" s="141"/>
      <c r="RKH67" s="141"/>
      <c r="RKI67" s="141"/>
      <c r="RKJ67" s="141"/>
      <c r="RKK67" s="141"/>
      <c r="RKL67" s="141"/>
      <c r="RKM67" s="141"/>
      <c r="RKN67" s="141"/>
      <c r="RKO67" s="141"/>
      <c r="RKP67" s="141"/>
      <c r="RKQ67" s="141"/>
      <c r="RKR67" s="141"/>
      <c r="RKS67" s="141"/>
      <c r="RKT67" s="141"/>
      <c r="RKU67" s="141"/>
      <c r="RKV67" s="141"/>
      <c r="RKW67" s="141"/>
      <c r="RKX67" s="141"/>
      <c r="RKY67" s="141"/>
      <c r="RKZ67" s="141"/>
      <c r="RLA67" s="141"/>
      <c r="RLB67" s="141"/>
      <c r="RLC67" s="141"/>
      <c r="RLD67" s="141"/>
      <c r="RLE67" s="141"/>
      <c r="RLF67" s="141"/>
      <c r="RLG67" s="141"/>
      <c r="RLH67" s="141"/>
      <c r="RLI67" s="141"/>
      <c r="RLJ67" s="141"/>
      <c r="RLK67" s="141"/>
      <c r="RLL67" s="141"/>
      <c r="RLM67" s="141"/>
      <c r="RLN67" s="141"/>
      <c r="RLO67" s="141"/>
      <c r="RLP67" s="141"/>
      <c r="RLQ67" s="141"/>
      <c r="RLR67" s="141"/>
      <c r="RLS67" s="141"/>
      <c r="RLT67" s="141"/>
      <c r="RLU67" s="141"/>
      <c r="RLV67" s="141"/>
      <c r="RLW67" s="141"/>
      <c r="RLX67" s="141"/>
      <c r="RLY67" s="141"/>
      <c r="RLZ67" s="141"/>
      <c r="RMA67" s="141"/>
      <c r="RMB67" s="141"/>
      <c r="RMC67" s="141"/>
      <c r="RMD67" s="141"/>
      <c r="RME67" s="141"/>
      <c r="RMF67" s="141"/>
      <c r="RMG67" s="141"/>
      <c r="RMH67" s="141"/>
      <c r="RMI67" s="141"/>
      <c r="RMJ67" s="141"/>
      <c r="RMK67" s="141"/>
      <c r="RML67" s="141"/>
      <c r="RMM67" s="141"/>
      <c r="RMN67" s="141"/>
      <c r="RMO67" s="141"/>
      <c r="RMP67" s="141"/>
      <c r="RMQ67" s="141"/>
      <c r="RMR67" s="141"/>
      <c r="RMS67" s="141"/>
      <c r="RMT67" s="141"/>
      <c r="RMU67" s="141"/>
      <c r="RMV67" s="141"/>
      <c r="RMW67" s="141"/>
      <c r="RMX67" s="141"/>
      <c r="RMY67" s="141"/>
      <c r="RMZ67" s="141"/>
      <c r="RNA67" s="141"/>
      <c r="RNB67" s="141"/>
      <c r="RNC67" s="141"/>
      <c r="RND67" s="141"/>
      <c r="RNE67" s="141"/>
      <c r="RNF67" s="141"/>
      <c r="RNG67" s="141"/>
      <c r="RNH67" s="141"/>
      <c r="RNI67" s="141"/>
      <c r="RNJ67" s="141"/>
      <c r="RNK67" s="141"/>
      <c r="RNL67" s="141"/>
      <c r="RNM67" s="141"/>
      <c r="RNN67" s="141"/>
      <c r="RNO67" s="141"/>
      <c r="RNP67" s="141"/>
      <c r="RNQ67" s="141"/>
      <c r="RNR67" s="141"/>
      <c r="RNS67" s="141"/>
      <c r="RNT67" s="141"/>
      <c r="RNU67" s="141"/>
      <c r="RNV67" s="141"/>
      <c r="RNW67" s="141"/>
      <c r="RNX67" s="141"/>
      <c r="RNY67" s="141"/>
      <c r="RNZ67" s="141"/>
      <c r="ROA67" s="141"/>
      <c r="ROB67" s="141"/>
      <c r="ROC67" s="141"/>
      <c r="ROD67" s="141"/>
      <c r="ROE67" s="141"/>
      <c r="ROF67" s="141"/>
      <c r="ROG67" s="141"/>
      <c r="ROH67" s="141"/>
      <c r="ROI67" s="141"/>
      <c r="ROJ67" s="141"/>
      <c r="ROK67" s="141"/>
      <c r="ROL67" s="141"/>
      <c r="ROM67" s="141"/>
      <c r="RON67" s="141"/>
      <c r="ROO67" s="141"/>
      <c r="ROP67" s="141"/>
      <c r="ROQ67" s="141"/>
      <c r="ROR67" s="141"/>
      <c r="ROS67" s="141"/>
      <c r="ROT67" s="141"/>
      <c r="ROU67" s="141"/>
      <c r="ROV67" s="141"/>
      <c r="ROW67" s="141"/>
      <c r="ROX67" s="141"/>
      <c r="ROY67" s="141"/>
      <c r="ROZ67" s="141"/>
      <c r="RPA67" s="141"/>
      <c r="RPB67" s="141"/>
      <c r="RPC67" s="141"/>
      <c r="RPD67" s="141"/>
      <c r="RPE67" s="141"/>
      <c r="RPF67" s="141"/>
      <c r="RPG67" s="141"/>
      <c r="RPH67" s="141"/>
      <c r="RPI67" s="141"/>
      <c r="RPJ67" s="141"/>
      <c r="RPK67" s="141"/>
      <c r="RPL67" s="141"/>
      <c r="RPM67" s="141"/>
      <c r="RPN67" s="141"/>
      <c r="RPO67" s="141"/>
      <c r="RPP67" s="141"/>
      <c r="RPQ67" s="141"/>
      <c r="RPR67" s="141"/>
      <c r="RPS67" s="141"/>
      <c r="RPT67" s="141"/>
      <c r="RPU67" s="141"/>
      <c r="RPV67" s="141"/>
      <c r="RPW67" s="141"/>
      <c r="RPX67" s="141"/>
      <c r="RPY67" s="141"/>
      <c r="RPZ67" s="141"/>
      <c r="RQA67" s="141"/>
      <c r="RQB67" s="141"/>
      <c r="RQC67" s="141"/>
      <c r="RQD67" s="141"/>
      <c r="RQE67" s="141"/>
      <c r="RQF67" s="141"/>
      <c r="RQG67" s="141"/>
      <c r="RQH67" s="141"/>
      <c r="RQI67" s="141"/>
      <c r="RQJ67" s="141"/>
      <c r="RQK67" s="141"/>
      <c r="RQL67" s="141"/>
      <c r="RQM67" s="141"/>
      <c r="RQN67" s="141"/>
      <c r="RQO67" s="141"/>
      <c r="RQP67" s="141"/>
      <c r="RQQ67" s="141"/>
      <c r="RQR67" s="141"/>
      <c r="RQS67" s="141"/>
      <c r="RQT67" s="141"/>
      <c r="RQU67" s="141"/>
      <c r="RQV67" s="141"/>
      <c r="RQW67" s="141"/>
      <c r="RQX67" s="141"/>
      <c r="RQY67" s="141"/>
      <c r="RQZ67" s="141"/>
      <c r="RRA67" s="141"/>
      <c r="RRB67" s="141"/>
      <c r="RRC67" s="141"/>
      <c r="RRD67" s="141"/>
      <c r="RRE67" s="141"/>
      <c r="RRF67" s="141"/>
      <c r="RRG67" s="141"/>
      <c r="RRH67" s="141"/>
      <c r="RRI67" s="141"/>
      <c r="RRJ67" s="141"/>
      <c r="RRK67" s="141"/>
      <c r="RRL67" s="141"/>
      <c r="RRM67" s="141"/>
      <c r="RRN67" s="141"/>
      <c r="RRO67" s="141"/>
      <c r="RRP67" s="141"/>
      <c r="RRQ67" s="141"/>
      <c r="RRR67" s="141"/>
      <c r="RRS67" s="141"/>
      <c r="RRT67" s="141"/>
      <c r="RRU67" s="141"/>
      <c r="RRV67" s="141"/>
      <c r="RRW67" s="141"/>
      <c r="RRX67" s="141"/>
      <c r="RRY67" s="141"/>
      <c r="RRZ67" s="141"/>
      <c r="RSA67" s="141"/>
      <c r="RSB67" s="141"/>
      <c r="RSC67" s="141"/>
      <c r="RSD67" s="141"/>
      <c r="RSE67" s="141"/>
      <c r="RSF67" s="141"/>
      <c r="RSG67" s="141"/>
      <c r="RSH67" s="141"/>
      <c r="RSI67" s="141"/>
      <c r="RSJ67" s="141"/>
      <c r="RSK67" s="141"/>
      <c r="RSL67" s="141"/>
      <c r="RSM67" s="141"/>
      <c r="RSN67" s="141"/>
      <c r="RSO67" s="141"/>
      <c r="RSP67" s="141"/>
      <c r="RSQ67" s="141"/>
      <c r="RSR67" s="141"/>
      <c r="RSS67" s="141"/>
      <c r="RST67" s="141"/>
      <c r="RSU67" s="141"/>
      <c r="RSV67" s="141"/>
      <c r="RSW67" s="141"/>
      <c r="RSX67" s="141"/>
      <c r="RSY67" s="141"/>
      <c r="RSZ67" s="141"/>
      <c r="RTA67" s="141"/>
      <c r="RTB67" s="141"/>
      <c r="RTC67" s="141"/>
      <c r="RTD67" s="141"/>
      <c r="RTE67" s="141"/>
      <c r="RTF67" s="141"/>
      <c r="RTG67" s="141"/>
      <c r="RTH67" s="141"/>
      <c r="RTI67" s="141"/>
      <c r="RTJ67" s="141"/>
      <c r="RTK67" s="141"/>
      <c r="RTL67" s="141"/>
      <c r="RTM67" s="141"/>
      <c r="RTN67" s="141"/>
      <c r="RTO67" s="141"/>
      <c r="RTP67" s="141"/>
      <c r="RTQ67" s="141"/>
      <c r="RTR67" s="141"/>
      <c r="RTS67" s="141"/>
      <c r="RTT67" s="141"/>
      <c r="RTU67" s="141"/>
      <c r="RTV67" s="141"/>
      <c r="RTW67" s="141"/>
      <c r="RTX67" s="141"/>
      <c r="RTY67" s="141"/>
      <c r="RTZ67" s="141"/>
      <c r="RUA67" s="141"/>
      <c r="RUB67" s="141"/>
      <c r="RUC67" s="141"/>
      <c r="RUD67" s="141"/>
      <c r="RUE67" s="141"/>
      <c r="RUF67" s="141"/>
      <c r="RUG67" s="141"/>
      <c r="RUH67" s="141"/>
      <c r="RUI67" s="141"/>
      <c r="RUJ67" s="141"/>
      <c r="RUK67" s="141"/>
      <c r="RUL67" s="141"/>
      <c r="RUM67" s="141"/>
      <c r="RUN67" s="141"/>
      <c r="RUO67" s="141"/>
      <c r="RUP67" s="141"/>
      <c r="RUQ67" s="141"/>
      <c r="RUR67" s="141"/>
      <c r="RUS67" s="141"/>
      <c r="RUT67" s="141"/>
      <c r="RUU67" s="141"/>
      <c r="RUV67" s="141"/>
      <c r="RUW67" s="141"/>
      <c r="RUX67" s="141"/>
      <c r="RUY67" s="141"/>
      <c r="RUZ67" s="141"/>
      <c r="RVA67" s="141"/>
      <c r="RVB67" s="141"/>
      <c r="RVC67" s="141"/>
      <c r="RVD67" s="141"/>
      <c r="RVE67" s="141"/>
      <c r="RVF67" s="141"/>
      <c r="RVG67" s="141"/>
      <c r="RVH67" s="141"/>
      <c r="RVI67" s="141"/>
      <c r="RVJ67" s="141"/>
      <c r="RVK67" s="141"/>
      <c r="RVL67" s="141"/>
      <c r="RVM67" s="141"/>
      <c r="RVN67" s="141"/>
      <c r="RVO67" s="141"/>
      <c r="RVP67" s="141"/>
      <c r="RVQ67" s="141"/>
      <c r="RVR67" s="141"/>
      <c r="RVS67" s="141"/>
      <c r="RVT67" s="141"/>
      <c r="RVU67" s="141"/>
      <c r="RVV67" s="141"/>
      <c r="RVW67" s="141"/>
      <c r="RVX67" s="141"/>
      <c r="RVY67" s="141"/>
      <c r="RVZ67" s="141"/>
      <c r="RWA67" s="141"/>
      <c r="RWB67" s="141"/>
      <c r="RWC67" s="141"/>
      <c r="RWD67" s="141"/>
      <c r="RWE67" s="141"/>
      <c r="RWF67" s="141"/>
      <c r="RWG67" s="141"/>
      <c r="RWH67" s="141"/>
      <c r="RWI67" s="141"/>
      <c r="RWJ67" s="141"/>
      <c r="RWK67" s="141"/>
      <c r="RWL67" s="141"/>
      <c r="RWM67" s="141"/>
      <c r="RWN67" s="141"/>
      <c r="RWO67" s="141"/>
      <c r="RWP67" s="141"/>
      <c r="RWQ67" s="141"/>
      <c r="RWR67" s="141"/>
      <c r="RWS67" s="141"/>
      <c r="RWT67" s="141"/>
      <c r="RWU67" s="141"/>
      <c r="RWV67" s="141"/>
      <c r="RWW67" s="141"/>
      <c r="RWX67" s="141"/>
      <c r="RWY67" s="141"/>
      <c r="RWZ67" s="141"/>
      <c r="RXA67" s="141"/>
      <c r="RXB67" s="141"/>
      <c r="RXC67" s="141"/>
      <c r="RXD67" s="141"/>
      <c r="RXE67" s="141"/>
      <c r="RXF67" s="141"/>
      <c r="RXG67" s="141"/>
      <c r="RXH67" s="141"/>
      <c r="RXI67" s="141"/>
      <c r="RXJ67" s="141"/>
      <c r="RXK67" s="141"/>
      <c r="RXL67" s="141"/>
      <c r="RXM67" s="141"/>
      <c r="RXN67" s="141"/>
      <c r="RXO67" s="141"/>
      <c r="RXP67" s="141"/>
      <c r="RXQ67" s="141"/>
      <c r="RXR67" s="141"/>
      <c r="RXS67" s="141"/>
      <c r="RXT67" s="141"/>
      <c r="RXU67" s="141"/>
      <c r="RXV67" s="141"/>
      <c r="RXW67" s="141"/>
      <c r="RXX67" s="141"/>
      <c r="RXY67" s="141"/>
      <c r="RXZ67" s="141"/>
      <c r="RYA67" s="141"/>
      <c r="RYB67" s="141"/>
      <c r="RYC67" s="141"/>
      <c r="RYD67" s="141"/>
      <c r="RYE67" s="141"/>
      <c r="RYF67" s="141"/>
      <c r="RYG67" s="141"/>
      <c r="RYH67" s="141"/>
      <c r="RYI67" s="141"/>
      <c r="RYJ67" s="141"/>
      <c r="RYK67" s="141"/>
      <c r="RYL67" s="141"/>
      <c r="RYM67" s="141"/>
      <c r="RYN67" s="141"/>
      <c r="RYO67" s="141"/>
      <c r="RYP67" s="141"/>
      <c r="RYQ67" s="141"/>
      <c r="RYR67" s="141"/>
      <c r="RYS67" s="141"/>
      <c r="RYT67" s="141"/>
      <c r="RYU67" s="141"/>
      <c r="RYV67" s="141"/>
      <c r="RYW67" s="141"/>
      <c r="RYX67" s="141"/>
      <c r="RYY67" s="141"/>
      <c r="RYZ67" s="141"/>
      <c r="RZA67" s="141"/>
      <c r="RZB67" s="141"/>
      <c r="RZC67" s="141"/>
      <c r="RZD67" s="141"/>
      <c r="RZE67" s="141"/>
      <c r="RZF67" s="141"/>
      <c r="RZG67" s="141"/>
      <c r="RZH67" s="141"/>
      <c r="RZI67" s="141"/>
      <c r="RZJ67" s="141"/>
      <c r="RZK67" s="141"/>
      <c r="RZL67" s="141"/>
      <c r="RZM67" s="141"/>
      <c r="RZN67" s="141"/>
      <c r="RZO67" s="141"/>
      <c r="RZP67" s="141"/>
      <c r="RZQ67" s="141"/>
      <c r="RZR67" s="141"/>
      <c r="RZS67" s="141"/>
      <c r="RZT67" s="141"/>
      <c r="RZU67" s="141"/>
      <c r="RZV67" s="141"/>
      <c r="RZW67" s="141"/>
      <c r="RZX67" s="141"/>
      <c r="RZY67" s="141"/>
      <c r="RZZ67" s="141"/>
      <c r="SAA67" s="141"/>
      <c r="SAB67" s="141"/>
      <c r="SAC67" s="141"/>
      <c r="SAD67" s="141"/>
      <c r="SAE67" s="141"/>
      <c r="SAF67" s="141"/>
      <c r="SAG67" s="141"/>
      <c r="SAH67" s="141"/>
      <c r="SAI67" s="141"/>
      <c r="SAJ67" s="141"/>
      <c r="SAK67" s="141"/>
      <c r="SAL67" s="141"/>
      <c r="SAM67" s="141"/>
      <c r="SAN67" s="141"/>
      <c r="SAO67" s="141"/>
      <c r="SAP67" s="141"/>
      <c r="SAQ67" s="141"/>
      <c r="SAR67" s="141"/>
      <c r="SAS67" s="141"/>
      <c r="SAT67" s="141"/>
      <c r="SAU67" s="141"/>
      <c r="SAV67" s="141"/>
      <c r="SAW67" s="141"/>
      <c r="SAX67" s="141"/>
      <c r="SAY67" s="141"/>
      <c r="SAZ67" s="141"/>
      <c r="SBA67" s="141"/>
      <c r="SBB67" s="141"/>
      <c r="SBC67" s="141"/>
      <c r="SBD67" s="141"/>
      <c r="SBE67" s="141"/>
      <c r="SBF67" s="141"/>
      <c r="SBG67" s="141"/>
      <c r="SBH67" s="141"/>
      <c r="SBI67" s="141"/>
      <c r="SBJ67" s="141"/>
      <c r="SBK67" s="141"/>
      <c r="SBL67" s="141"/>
      <c r="SBM67" s="141"/>
      <c r="SBN67" s="141"/>
      <c r="SBO67" s="141"/>
      <c r="SBP67" s="141"/>
      <c r="SBQ67" s="141"/>
      <c r="SBR67" s="141"/>
      <c r="SBS67" s="141"/>
      <c r="SBT67" s="141"/>
      <c r="SBU67" s="141"/>
      <c r="SBV67" s="141"/>
      <c r="SBW67" s="141"/>
      <c r="SBX67" s="141"/>
      <c r="SBY67" s="141"/>
      <c r="SBZ67" s="141"/>
      <c r="SCA67" s="141"/>
      <c r="SCB67" s="141"/>
      <c r="SCC67" s="141"/>
      <c r="SCD67" s="141"/>
      <c r="SCE67" s="141"/>
      <c r="SCF67" s="141"/>
      <c r="SCG67" s="141"/>
      <c r="SCH67" s="141"/>
      <c r="SCI67" s="141"/>
      <c r="SCJ67" s="141"/>
      <c r="SCK67" s="141"/>
      <c r="SCL67" s="141"/>
      <c r="SCM67" s="141"/>
      <c r="SCN67" s="141"/>
      <c r="SCO67" s="141"/>
      <c r="SCP67" s="141"/>
      <c r="SCQ67" s="141"/>
      <c r="SCR67" s="141"/>
      <c r="SCS67" s="141"/>
      <c r="SCT67" s="141"/>
      <c r="SCU67" s="141"/>
      <c r="SCV67" s="141"/>
      <c r="SCW67" s="141"/>
      <c r="SCX67" s="141"/>
      <c r="SCY67" s="141"/>
      <c r="SCZ67" s="141"/>
      <c r="SDA67" s="141"/>
      <c r="SDB67" s="141"/>
      <c r="SDC67" s="141"/>
      <c r="SDD67" s="141"/>
      <c r="SDE67" s="141"/>
      <c r="SDF67" s="141"/>
      <c r="SDG67" s="141"/>
      <c r="SDH67" s="141"/>
      <c r="SDI67" s="141"/>
      <c r="SDJ67" s="141"/>
      <c r="SDK67" s="141"/>
      <c r="SDL67" s="141"/>
      <c r="SDM67" s="141"/>
      <c r="SDN67" s="141"/>
      <c r="SDO67" s="141"/>
      <c r="SDP67" s="141"/>
      <c r="SDQ67" s="141"/>
      <c r="SDR67" s="141"/>
      <c r="SDS67" s="141"/>
      <c r="SDT67" s="141"/>
      <c r="SDU67" s="141"/>
      <c r="SDV67" s="141"/>
      <c r="SDW67" s="141"/>
      <c r="SDX67" s="141"/>
      <c r="SDY67" s="141"/>
      <c r="SDZ67" s="141"/>
      <c r="SEA67" s="141"/>
      <c r="SEB67" s="141"/>
      <c r="SEC67" s="141"/>
      <c r="SED67" s="141"/>
      <c r="SEE67" s="141"/>
      <c r="SEF67" s="141"/>
      <c r="SEG67" s="141"/>
      <c r="SEH67" s="141"/>
      <c r="SEI67" s="141"/>
      <c r="SEJ67" s="141"/>
      <c r="SEK67" s="141"/>
      <c r="SEL67" s="141"/>
      <c r="SEM67" s="141"/>
      <c r="SEN67" s="141"/>
      <c r="SEO67" s="141"/>
      <c r="SEP67" s="141"/>
      <c r="SEQ67" s="141"/>
      <c r="SER67" s="141"/>
      <c r="SES67" s="141"/>
      <c r="SET67" s="141"/>
      <c r="SEU67" s="141"/>
      <c r="SEV67" s="141"/>
      <c r="SEW67" s="141"/>
      <c r="SEX67" s="141"/>
      <c r="SEY67" s="141"/>
      <c r="SEZ67" s="141"/>
      <c r="SFA67" s="141"/>
      <c r="SFB67" s="141"/>
      <c r="SFC67" s="141"/>
      <c r="SFD67" s="141"/>
      <c r="SFE67" s="141"/>
      <c r="SFF67" s="141"/>
      <c r="SFG67" s="141"/>
      <c r="SFH67" s="141"/>
      <c r="SFI67" s="141"/>
      <c r="SFJ67" s="141"/>
      <c r="SFK67" s="141"/>
      <c r="SFL67" s="141"/>
      <c r="SFM67" s="141"/>
      <c r="SFN67" s="141"/>
      <c r="SFO67" s="141"/>
      <c r="SFP67" s="141"/>
      <c r="SFQ67" s="141"/>
      <c r="SFR67" s="141"/>
      <c r="SFS67" s="141"/>
      <c r="SFT67" s="141"/>
      <c r="SFU67" s="141"/>
      <c r="SFV67" s="141"/>
      <c r="SFW67" s="141"/>
      <c r="SFX67" s="141"/>
      <c r="SFY67" s="141"/>
      <c r="SFZ67" s="141"/>
      <c r="SGA67" s="141"/>
      <c r="SGB67" s="141"/>
      <c r="SGC67" s="141"/>
      <c r="SGD67" s="141"/>
      <c r="SGE67" s="141"/>
      <c r="SGF67" s="141"/>
      <c r="SGG67" s="141"/>
      <c r="SGH67" s="141"/>
      <c r="SGI67" s="141"/>
      <c r="SGJ67" s="141"/>
      <c r="SGK67" s="141"/>
      <c r="SGL67" s="141"/>
      <c r="SGM67" s="141"/>
      <c r="SGN67" s="141"/>
      <c r="SGO67" s="141"/>
      <c r="SGP67" s="141"/>
      <c r="SGQ67" s="141"/>
      <c r="SGR67" s="141"/>
      <c r="SGS67" s="141"/>
      <c r="SGT67" s="141"/>
      <c r="SGU67" s="141"/>
      <c r="SGV67" s="141"/>
      <c r="SGW67" s="141"/>
      <c r="SGX67" s="141"/>
      <c r="SGY67" s="141"/>
      <c r="SGZ67" s="141"/>
      <c r="SHA67" s="141"/>
      <c r="SHB67" s="141"/>
      <c r="SHC67" s="141"/>
      <c r="SHD67" s="141"/>
      <c r="SHE67" s="141"/>
      <c r="SHF67" s="141"/>
      <c r="SHG67" s="141"/>
      <c r="SHH67" s="141"/>
      <c r="SHI67" s="141"/>
      <c r="SHJ67" s="141"/>
      <c r="SHK67" s="141"/>
      <c r="SHL67" s="141"/>
      <c r="SHM67" s="141"/>
      <c r="SHN67" s="141"/>
      <c r="SHO67" s="141"/>
      <c r="SHP67" s="141"/>
      <c r="SHQ67" s="141"/>
      <c r="SHR67" s="141"/>
      <c r="SHS67" s="141"/>
      <c r="SHT67" s="141"/>
      <c r="SHU67" s="141"/>
      <c r="SHV67" s="141"/>
      <c r="SHW67" s="141"/>
      <c r="SHX67" s="141"/>
      <c r="SHY67" s="141"/>
      <c r="SHZ67" s="141"/>
      <c r="SIA67" s="141"/>
      <c r="SIB67" s="141"/>
      <c r="SIC67" s="141"/>
      <c r="SID67" s="141"/>
      <c r="SIE67" s="141"/>
      <c r="SIF67" s="141"/>
      <c r="SIG67" s="141"/>
      <c r="SIH67" s="141"/>
      <c r="SII67" s="141"/>
      <c r="SIJ67" s="141"/>
      <c r="SIK67" s="141"/>
      <c r="SIL67" s="141"/>
      <c r="SIM67" s="141"/>
      <c r="SIN67" s="141"/>
      <c r="SIO67" s="141"/>
      <c r="SIP67" s="141"/>
      <c r="SIQ67" s="141"/>
      <c r="SIR67" s="141"/>
      <c r="SIS67" s="141"/>
      <c r="SIT67" s="141"/>
      <c r="SIU67" s="141"/>
      <c r="SIV67" s="141"/>
      <c r="SIW67" s="141"/>
      <c r="SIX67" s="141"/>
      <c r="SIY67" s="141"/>
      <c r="SIZ67" s="141"/>
      <c r="SJA67" s="141"/>
      <c r="SJB67" s="141"/>
      <c r="SJC67" s="141"/>
      <c r="SJD67" s="141"/>
      <c r="SJE67" s="141"/>
      <c r="SJF67" s="141"/>
      <c r="SJG67" s="141"/>
      <c r="SJH67" s="141"/>
      <c r="SJI67" s="141"/>
      <c r="SJJ67" s="141"/>
      <c r="SJK67" s="141"/>
      <c r="SJL67" s="141"/>
      <c r="SJM67" s="141"/>
      <c r="SJN67" s="141"/>
      <c r="SJO67" s="141"/>
      <c r="SJP67" s="141"/>
      <c r="SJQ67" s="141"/>
      <c r="SJR67" s="141"/>
      <c r="SJS67" s="141"/>
      <c r="SJT67" s="141"/>
      <c r="SJU67" s="141"/>
      <c r="SJV67" s="141"/>
      <c r="SJW67" s="141"/>
      <c r="SJX67" s="141"/>
      <c r="SJY67" s="141"/>
      <c r="SJZ67" s="141"/>
      <c r="SKA67" s="141"/>
      <c r="SKB67" s="141"/>
      <c r="SKC67" s="141"/>
      <c r="SKD67" s="141"/>
      <c r="SKE67" s="141"/>
      <c r="SKF67" s="141"/>
      <c r="SKG67" s="141"/>
      <c r="SKH67" s="141"/>
      <c r="SKI67" s="141"/>
      <c r="SKJ67" s="141"/>
      <c r="SKK67" s="141"/>
      <c r="SKL67" s="141"/>
      <c r="SKM67" s="141"/>
      <c r="SKN67" s="141"/>
      <c r="SKO67" s="141"/>
      <c r="SKP67" s="141"/>
      <c r="SKQ67" s="141"/>
      <c r="SKR67" s="141"/>
      <c r="SKS67" s="141"/>
      <c r="SKT67" s="141"/>
      <c r="SKU67" s="141"/>
      <c r="SKV67" s="141"/>
      <c r="SKW67" s="141"/>
      <c r="SKX67" s="141"/>
      <c r="SKY67" s="141"/>
      <c r="SKZ67" s="141"/>
      <c r="SLA67" s="141"/>
      <c r="SLB67" s="141"/>
      <c r="SLC67" s="141"/>
      <c r="SLD67" s="141"/>
      <c r="SLE67" s="141"/>
      <c r="SLF67" s="141"/>
      <c r="SLG67" s="141"/>
      <c r="SLH67" s="141"/>
      <c r="SLI67" s="141"/>
      <c r="SLJ67" s="141"/>
      <c r="SLK67" s="141"/>
      <c r="SLL67" s="141"/>
      <c r="SLM67" s="141"/>
      <c r="SLN67" s="141"/>
      <c r="SLO67" s="141"/>
      <c r="SLP67" s="141"/>
      <c r="SLQ67" s="141"/>
      <c r="SLR67" s="141"/>
      <c r="SLS67" s="141"/>
      <c r="SLT67" s="141"/>
      <c r="SLU67" s="141"/>
      <c r="SLV67" s="141"/>
      <c r="SLW67" s="141"/>
      <c r="SLX67" s="141"/>
      <c r="SLY67" s="141"/>
      <c r="SLZ67" s="141"/>
      <c r="SMA67" s="141"/>
      <c r="SMB67" s="141"/>
      <c r="SMC67" s="141"/>
      <c r="SMD67" s="141"/>
      <c r="SME67" s="141"/>
      <c r="SMF67" s="141"/>
      <c r="SMG67" s="141"/>
      <c r="SMH67" s="141"/>
      <c r="SMI67" s="141"/>
      <c r="SMJ67" s="141"/>
      <c r="SMK67" s="141"/>
      <c r="SML67" s="141"/>
      <c r="SMM67" s="141"/>
      <c r="SMN67" s="141"/>
      <c r="SMO67" s="141"/>
      <c r="SMP67" s="141"/>
      <c r="SMQ67" s="141"/>
      <c r="SMR67" s="141"/>
      <c r="SMS67" s="141"/>
      <c r="SMT67" s="141"/>
      <c r="SMU67" s="141"/>
      <c r="SMV67" s="141"/>
      <c r="SMW67" s="141"/>
      <c r="SMX67" s="141"/>
      <c r="SMY67" s="141"/>
      <c r="SMZ67" s="141"/>
      <c r="SNA67" s="141"/>
      <c r="SNB67" s="141"/>
      <c r="SNC67" s="141"/>
      <c r="SND67" s="141"/>
      <c r="SNE67" s="141"/>
      <c r="SNF67" s="141"/>
      <c r="SNG67" s="141"/>
      <c r="SNH67" s="141"/>
      <c r="SNI67" s="141"/>
      <c r="SNJ67" s="141"/>
      <c r="SNK67" s="141"/>
      <c r="SNL67" s="141"/>
      <c r="SNM67" s="141"/>
      <c r="SNN67" s="141"/>
      <c r="SNO67" s="141"/>
      <c r="SNP67" s="141"/>
      <c r="SNQ67" s="141"/>
      <c r="SNR67" s="141"/>
      <c r="SNS67" s="141"/>
      <c r="SNT67" s="141"/>
      <c r="SNU67" s="141"/>
      <c r="SNV67" s="141"/>
      <c r="SNW67" s="141"/>
      <c r="SNX67" s="141"/>
      <c r="SNY67" s="141"/>
      <c r="SNZ67" s="141"/>
      <c r="SOA67" s="141"/>
      <c r="SOB67" s="141"/>
      <c r="SOC67" s="141"/>
      <c r="SOD67" s="141"/>
      <c r="SOE67" s="141"/>
      <c r="SOF67" s="141"/>
      <c r="SOG67" s="141"/>
      <c r="SOH67" s="141"/>
      <c r="SOI67" s="141"/>
      <c r="SOJ67" s="141"/>
      <c r="SOK67" s="141"/>
      <c r="SOL67" s="141"/>
      <c r="SOM67" s="141"/>
      <c r="SON67" s="141"/>
      <c r="SOO67" s="141"/>
      <c r="SOP67" s="141"/>
      <c r="SOQ67" s="141"/>
      <c r="SOR67" s="141"/>
      <c r="SOS67" s="141"/>
      <c r="SOT67" s="141"/>
      <c r="SOU67" s="141"/>
      <c r="SOV67" s="141"/>
      <c r="SOW67" s="141"/>
      <c r="SOX67" s="141"/>
      <c r="SOY67" s="141"/>
      <c r="SOZ67" s="141"/>
      <c r="SPA67" s="141"/>
      <c r="SPB67" s="141"/>
      <c r="SPC67" s="141"/>
      <c r="SPD67" s="141"/>
      <c r="SPE67" s="141"/>
      <c r="SPF67" s="141"/>
      <c r="SPG67" s="141"/>
      <c r="SPH67" s="141"/>
      <c r="SPI67" s="141"/>
      <c r="SPJ67" s="141"/>
      <c r="SPK67" s="141"/>
      <c r="SPL67" s="141"/>
      <c r="SPM67" s="141"/>
      <c r="SPN67" s="141"/>
      <c r="SPO67" s="141"/>
      <c r="SPP67" s="141"/>
      <c r="SPQ67" s="141"/>
      <c r="SPR67" s="141"/>
      <c r="SPS67" s="141"/>
      <c r="SPT67" s="141"/>
      <c r="SPU67" s="141"/>
      <c r="SPV67" s="141"/>
      <c r="SPW67" s="141"/>
      <c r="SPX67" s="141"/>
      <c r="SPY67" s="141"/>
      <c r="SPZ67" s="141"/>
      <c r="SQA67" s="141"/>
      <c r="SQB67" s="141"/>
      <c r="SQC67" s="141"/>
      <c r="SQD67" s="141"/>
      <c r="SQE67" s="141"/>
      <c r="SQF67" s="141"/>
      <c r="SQG67" s="141"/>
      <c r="SQH67" s="141"/>
      <c r="SQI67" s="141"/>
      <c r="SQJ67" s="141"/>
      <c r="SQK67" s="141"/>
      <c r="SQL67" s="141"/>
      <c r="SQM67" s="141"/>
      <c r="SQN67" s="141"/>
      <c r="SQO67" s="141"/>
      <c r="SQP67" s="141"/>
      <c r="SQQ67" s="141"/>
      <c r="SQR67" s="141"/>
      <c r="SQS67" s="141"/>
      <c r="SQT67" s="141"/>
      <c r="SQU67" s="141"/>
      <c r="SQV67" s="141"/>
      <c r="SQW67" s="141"/>
      <c r="SQX67" s="141"/>
      <c r="SQY67" s="141"/>
      <c r="SQZ67" s="141"/>
      <c r="SRA67" s="141"/>
      <c r="SRB67" s="141"/>
      <c r="SRC67" s="141"/>
      <c r="SRD67" s="141"/>
      <c r="SRE67" s="141"/>
      <c r="SRF67" s="141"/>
      <c r="SRG67" s="141"/>
      <c r="SRH67" s="141"/>
      <c r="SRI67" s="141"/>
      <c r="SRJ67" s="141"/>
      <c r="SRK67" s="141"/>
      <c r="SRL67" s="141"/>
      <c r="SRM67" s="141"/>
      <c r="SRN67" s="141"/>
      <c r="SRO67" s="141"/>
      <c r="SRP67" s="141"/>
      <c r="SRQ67" s="141"/>
      <c r="SRR67" s="141"/>
      <c r="SRS67" s="141"/>
      <c r="SRT67" s="141"/>
      <c r="SRU67" s="141"/>
      <c r="SRV67" s="141"/>
      <c r="SRW67" s="141"/>
      <c r="SRX67" s="141"/>
      <c r="SRY67" s="141"/>
      <c r="SRZ67" s="141"/>
      <c r="SSA67" s="141"/>
      <c r="SSB67" s="141"/>
      <c r="SSC67" s="141"/>
      <c r="SSD67" s="141"/>
      <c r="SSE67" s="141"/>
      <c r="SSF67" s="141"/>
      <c r="SSG67" s="141"/>
      <c r="SSH67" s="141"/>
      <c r="SSI67" s="141"/>
      <c r="SSJ67" s="141"/>
      <c r="SSK67" s="141"/>
      <c r="SSL67" s="141"/>
      <c r="SSM67" s="141"/>
      <c r="SSN67" s="141"/>
      <c r="SSO67" s="141"/>
      <c r="SSP67" s="141"/>
      <c r="SSQ67" s="141"/>
      <c r="SSR67" s="141"/>
      <c r="SSS67" s="141"/>
      <c r="SST67" s="141"/>
      <c r="SSU67" s="141"/>
      <c r="SSV67" s="141"/>
      <c r="SSW67" s="141"/>
      <c r="SSX67" s="141"/>
      <c r="SSY67" s="141"/>
      <c r="SSZ67" s="141"/>
      <c r="STA67" s="141"/>
      <c r="STB67" s="141"/>
      <c r="STC67" s="141"/>
      <c r="STD67" s="141"/>
      <c r="STE67" s="141"/>
      <c r="STF67" s="141"/>
      <c r="STG67" s="141"/>
      <c r="STH67" s="141"/>
      <c r="STI67" s="141"/>
      <c r="STJ67" s="141"/>
      <c r="STK67" s="141"/>
      <c r="STL67" s="141"/>
      <c r="STM67" s="141"/>
      <c r="STN67" s="141"/>
      <c r="STO67" s="141"/>
      <c r="STP67" s="141"/>
      <c r="STQ67" s="141"/>
      <c r="STR67" s="141"/>
      <c r="STS67" s="141"/>
      <c r="STT67" s="141"/>
      <c r="STU67" s="141"/>
      <c r="STV67" s="141"/>
      <c r="STW67" s="141"/>
      <c r="STX67" s="141"/>
      <c r="STY67" s="141"/>
      <c r="STZ67" s="141"/>
      <c r="SUA67" s="141"/>
      <c r="SUB67" s="141"/>
      <c r="SUC67" s="141"/>
      <c r="SUD67" s="141"/>
      <c r="SUE67" s="141"/>
      <c r="SUF67" s="141"/>
      <c r="SUG67" s="141"/>
      <c r="SUH67" s="141"/>
      <c r="SUI67" s="141"/>
      <c r="SUJ67" s="141"/>
      <c r="SUK67" s="141"/>
      <c r="SUL67" s="141"/>
      <c r="SUM67" s="141"/>
      <c r="SUN67" s="141"/>
      <c r="SUO67" s="141"/>
      <c r="SUP67" s="141"/>
      <c r="SUQ67" s="141"/>
      <c r="SUR67" s="141"/>
      <c r="SUS67" s="141"/>
      <c r="SUT67" s="141"/>
      <c r="SUU67" s="141"/>
      <c r="SUV67" s="141"/>
      <c r="SUW67" s="141"/>
      <c r="SUX67" s="141"/>
      <c r="SUY67" s="141"/>
      <c r="SUZ67" s="141"/>
      <c r="SVA67" s="141"/>
      <c r="SVB67" s="141"/>
      <c r="SVC67" s="141"/>
      <c r="SVD67" s="141"/>
      <c r="SVE67" s="141"/>
      <c r="SVF67" s="141"/>
      <c r="SVG67" s="141"/>
      <c r="SVH67" s="141"/>
      <c r="SVI67" s="141"/>
      <c r="SVJ67" s="141"/>
      <c r="SVK67" s="141"/>
      <c r="SVL67" s="141"/>
      <c r="SVM67" s="141"/>
      <c r="SVN67" s="141"/>
      <c r="SVO67" s="141"/>
      <c r="SVP67" s="141"/>
      <c r="SVQ67" s="141"/>
      <c r="SVR67" s="141"/>
      <c r="SVS67" s="141"/>
      <c r="SVT67" s="141"/>
      <c r="SVU67" s="141"/>
      <c r="SVV67" s="141"/>
      <c r="SVW67" s="141"/>
      <c r="SVX67" s="141"/>
      <c r="SVY67" s="141"/>
      <c r="SVZ67" s="141"/>
      <c r="SWA67" s="141"/>
      <c r="SWB67" s="141"/>
      <c r="SWC67" s="141"/>
      <c r="SWD67" s="141"/>
      <c r="SWE67" s="141"/>
      <c r="SWF67" s="141"/>
      <c r="SWG67" s="141"/>
      <c r="SWH67" s="141"/>
      <c r="SWI67" s="141"/>
      <c r="SWJ67" s="141"/>
      <c r="SWK67" s="141"/>
      <c r="SWL67" s="141"/>
      <c r="SWM67" s="141"/>
      <c r="SWN67" s="141"/>
      <c r="SWO67" s="141"/>
      <c r="SWP67" s="141"/>
      <c r="SWQ67" s="141"/>
      <c r="SWR67" s="141"/>
      <c r="SWS67" s="141"/>
      <c r="SWT67" s="141"/>
      <c r="SWU67" s="141"/>
      <c r="SWV67" s="141"/>
      <c r="SWW67" s="141"/>
      <c r="SWX67" s="141"/>
      <c r="SWY67" s="141"/>
      <c r="SWZ67" s="141"/>
      <c r="SXA67" s="141"/>
      <c r="SXB67" s="141"/>
      <c r="SXC67" s="141"/>
      <c r="SXD67" s="141"/>
      <c r="SXE67" s="141"/>
      <c r="SXF67" s="141"/>
      <c r="SXG67" s="141"/>
      <c r="SXH67" s="141"/>
      <c r="SXI67" s="141"/>
      <c r="SXJ67" s="141"/>
      <c r="SXK67" s="141"/>
      <c r="SXL67" s="141"/>
      <c r="SXM67" s="141"/>
      <c r="SXN67" s="141"/>
      <c r="SXO67" s="141"/>
      <c r="SXP67" s="141"/>
      <c r="SXQ67" s="141"/>
      <c r="SXR67" s="141"/>
      <c r="SXS67" s="141"/>
      <c r="SXT67" s="141"/>
      <c r="SXU67" s="141"/>
      <c r="SXV67" s="141"/>
      <c r="SXW67" s="141"/>
      <c r="SXX67" s="141"/>
      <c r="SXY67" s="141"/>
      <c r="SXZ67" s="141"/>
      <c r="SYA67" s="141"/>
      <c r="SYB67" s="141"/>
      <c r="SYC67" s="141"/>
      <c r="SYD67" s="141"/>
      <c r="SYE67" s="141"/>
      <c r="SYF67" s="141"/>
      <c r="SYG67" s="141"/>
      <c r="SYH67" s="141"/>
      <c r="SYI67" s="141"/>
      <c r="SYJ67" s="141"/>
      <c r="SYK67" s="141"/>
      <c r="SYL67" s="141"/>
      <c r="SYM67" s="141"/>
      <c r="SYN67" s="141"/>
      <c r="SYO67" s="141"/>
      <c r="SYP67" s="141"/>
      <c r="SYQ67" s="141"/>
      <c r="SYR67" s="141"/>
      <c r="SYS67" s="141"/>
      <c r="SYT67" s="141"/>
      <c r="SYU67" s="141"/>
      <c r="SYV67" s="141"/>
      <c r="SYW67" s="141"/>
      <c r="SYX67" s="141"/>
      <c r="SYY67" s="141"/>
      <c r="SYZ67" s="141"/>
      <c r="SZA67" s="141"/>
      <c r="SZB67" s="141"/>
      <c r="SZC67" s="141"/>
      <c r="SZD67" s="141"/>
      <c r="SZE67" s="141"/>
      <c r="SZF67" s="141"/>
      <c r="SZG67" s="141"/>
      <c r="SZH67" s="141"/>
      <c r="SZI67" s="141"/>
      <c r="SZJ67" s="141"/>
      <c r="SZK67" s="141"/>
      <c r="SZL67" s="141"/>
      <c r="SZM67" s="141"/>
      <c r="SZN67" s="141"/>
      <c r="SZO67" s="141"/>
      <c r="SZP67" s="141"/>
      <c r="SZQ67" s="141"/>
      <c r="SZR67" s="141"/>
      <c r="SZS67" s="141"/>
      <c r="SZT67" s="141"/>
      <c r="SZU67" s="141"/>
      <c r="SZV67" s="141"/>
      <c r="SZW67" s="141"/>
      <c r="SZX67" s="141"/>
      <c r="SZY67" s="141"/>
      <c r="SZZ67" s="141"/>
      <c r="TAA67" s="141"/>
      <c r="TAB67" s="141"/>
      <c r="TAC67" s="141"/>
      <c r="TAD67" s="141"/>
      <c r="TAE67" s="141"/>
      <c r="TAF67" s="141"/>
      <c r="TAG67" s="141"/>
      <c r="TAH67" s="141"/>
      <c r="TAI67" s="141"/>
      <c r="TAJ67" s="141"/>
      <c r="TAK67" s="141"/>
      <c r="TAL67" s="141"/>
      <c r="TAM67" s="141"/>
      <c r="TAN67" s="141"/>
      <c r="TAO67" s="141"/>
      <c r="TAP67" s="141"/>
      <c r="TAQ67" s="141"/>
      <c r="TAR67" s="141"/>
      <c r="TAS67" s="141"/>
      <c r="TAT67" s="141"/>
      <c r="TAU67" s="141"/>
      <c r="TAV67" s="141"/>
      <c r="TAW67" s="141"/>
      <c r="TAX67" s="141"/>
      <c r="TAY67" s="141"/>
      <c r="TAZ67" s="141"/>
      <c r="TBA67" s="141"/>
      <c r="TBB67" s="141"/>
      <c r="TBC67" s="141"/>
      <c r="TBD67" s="141"/>
      <c r="TBE67" s="141"/>
      <c r="TBF67" s="141"/>
      <c r="TBG67" s="141"/>
      <c r="TBH67" s="141"/>
      <c r="TBI67" s="141"/>
      <c r="TBJ67" s="141"/>
      <c r="TBK67" s="141"/>
      <c r="TBL67" s="141"/>
      <c r="TBM67" s="141"/>
      <c r="TBN67" s="141"/>
      <c r="TBO67" s="141"/>
      <c r="TBP67" s="141"/>
      <c r="TBQ67" s="141"/>
      <c r="TBR67" s="141"/>
      <c r="TBS67" s="141"/>
      <c r="TBT67" s="141"/>
      <c r="TBU67" s="141"/>
      <c r="TBV67" s="141"/>
      <c r="TBW67" s="141"/>
      <c r="TBX67" s="141"/>
      <c r="TBY67" s="141"/>
      <c r="TBZ67" s="141"/>
      <c r="TCA67" s="141"/>
      <c r="TCB67" s="141"/>
      <c r="TCC67" s="141"/>
      <c r="TCD67" s="141"/>
      <c r="TCE67" s="141"/>
      <c r="TCF67" s="141"/>
      <c r="TCG67" s="141"/>
      <c r="TCH67" s="141"/>
      <c r="TCI67" s="141"/>
      <c r="TCJ67" s="141"/>
      <c r="TCK67" s="141"/>
      <c r="TCL67" s="141"/>
      <c r="TCM67" s="141"/>
      <c r="TCN67" s="141"/>
      <c r="TCO67" s="141"/>
      <c r="TCP67" s="141"/>
      <c r="TCQ67" s="141"/>
      <c r="TCR67" s="141"/>
      <c r="TCS67" s="141"/>
      <c r="TCT67" s="141"/>
      <c r="TCU67" s="141"/>
      <c r="TCV67" s="141"/>
      <c r="TCW67" s="141"/>
      <c r="TCX67" s="141"/>
      <c r="TCY67" s="141"/>
      <c r="TCZ67" s="141"/>
      <c r="TDA67" s="141"/>
      <c r="TDB67" s="141"/>
      <c r="TDC67" s="141"/>
      <c r="TDD67" s="141"/>
      <c r="TDE67" s="141"/>
      <c r="TDF67" s="141"/>
      <c r="TDG67" s="141"/>
      <c r="TDH67" s="141"/>
      <c r="TDI67" s="141"/>
      <c r="TDJ67" s="141"/>
      <c r="TDK67" s="141"/>
      <c r="TDL67" s="141"/>
      <c r="TDM67" s="141"/>
      <c r="TDN67" s="141"/>
      <c r="TDO67" s="141"/>
      <c r="TDP67" s="141"/>
      <c r="TDQ67" s="141"/>
      <c r="TDR67" s="141"/>
      <c r="TDS67" s="141"/>
      <c r="TDT67" s="141"/>
      <c r="TDU67" s="141"/>
      <c r="TDV67" s="141"/>
      <c r="TDW67" s="141"/>
      <c r="TDX67" s="141"/>
      <c r="TDY67" s="141"/>
      <c r="TDZ67" s="141"/>
      <c r="TEA67" s="141"/>
      <c r="TEB67" s="141"/>
      <c r="TEC67" s="141"/>
      <c r="TED67" s="141"/>
      <c r="TEE67" s="141"/>
      <c r="TEF67" s="141"/>
      <c r="TEG67" s="141"/>
      <c r="TEH67" s="141"/>
      <c r="TEI67" s="141"/>
      <c r="TEJ67" s="141"/>
      <c r="TEK67" s="141"/>
      <c r="TEL67" s="141"/>
      <c r="TEM67" s="141"/>
      <c r="TEN67" s="141"/>
      <c r="TEO67" s="141"/>
      <c r="TEP67" s="141"/>
      <c r="TEQ67" s="141"/>
      <c r="TER67" s="141"/>
      <c r="TES67" s="141"/>
      <c r="TET67" s="141"/>
      <c r="TEU67" s="141"/>
      <c r="TEV67" s="141"/>
      <c r="TEW67" s="141"/>
      <c r="TEX67" s="141"/>
      <c r="TEY67" s="141"/>
      <c r="TEZ67" s="141"/>
      <c r="TFA67" s="141"/>
      <c r="TFB67" s="141"/>
      <c r="TFC67" s="141"/>
      <c r="TFD67" s="141"/>
      <c r="TFE67" s="141"/>
      <c r="TFF67" s="141"/>
      <c r="TFG67" s="141"/>
      <c r="TFH67" s="141"/>
      <c r="TFI67" s="141"/>
      <c r="TFJ67" s="141"/>
      <c r="TFK67" s="141"/>
      <c r="TFL67" s="141"/>
      <c r="TFM67" s="141"/>
      <c r="TFN67" s="141"/>
      <c r="TFO67" s="141"/>
      <c r="TFP67" s="141"/>
      <c r="TFQ67" s="141"/>
      <c r="TFR67" s="141"/>
      <c r="TFS67" s="141"/>
      <c r="TFT67" s="141"/>
      <c r="TFU67" s="141"/>
      <c r="TFV67" s="141"/>
      <c r="TFW67" s="141"/>
      <c r="TFX67" s="141"/>
      <c r="TFY67" s="141"/>
      <c r="TFZ67" s="141"/>
      <c r="TGA67" s="141"/>
      <c r="TGB67" s="141"/>
      <c r="TGC67" s="141"/>
      <c r="TGD67" s="141"/>
      <c r="TGE67" s="141"/>
      <c r="TGF67" s="141"/>
      <c r="TGG67" s="141"/>
      <c r="TGH67" s="141"/>
      <c r="TGI67" s="141"/>
      <c r="TGJ67" s="141"/>
      <c r="TGK67" s="141"/>
      <c r="TGL67" s="141"/>
      <c r="TGM67" s="141"/>
      <c r="TGN67" s="141"/>
      <c r="TGO67" s="141"/>
      <c r="TGP67" s="141"/>
      <c r="TGQ67" s="141"/>
      <c r="TGR67" s="141"/>
      <c r="TGS67" s="141"/>
      <c r="TGT67" s="141"/>
      <c r="TGU67" s="141"/>
      <c r="TGV67" s="141"/>
      <c r="TGW67" s="141"/>
      <c r="TGX67" s="141"/>
      <c r="TGY67" s="141"/>
      <c r="TGZ67" s="141"/>
      <c r="THA67" s="141"/>
      <c r="THB67" s="141"/>
      <c r="THC67" s="141"/>
      <c r="THD67" s="141"/>
      <c r="THE67" s="141"/>
      <c r="THF67" s="141"/>
      <c r="THG67" s="141"/>
      <c r="THH67" s="141"/>
      <c r="THI67" s="141"/>
      <c r="THJ67" s="141"/>
      <c r="THK67" s="141"/>
      <c r="THL67" s="141"/>
      <c r="THM67" s="141"/>
      <c r="THN67" s="141"/>
      <c r="THO67" s="141"/>
      <c r="THP67" s="141"/>
      <c r="THQ67" s="141"/>
      <c r="THR67" s="141"/>
      <c r="THS67" s="141"/>
      <c r="THT67" s="141"/>
      <c r="THU67" s="141"/>
      <c r="THV67" s="141"/>
      <c r="THW67" s="141"/>
      <c r="THX67" s="141"/>
      <c r="THY67" s="141"/>
      <c r="THZ67" s="141"/>
      <c r="TIA67" s="141"/>
      <c r="TIB67" s="141"/>
      <c r="TIC67" s="141"/>
      <c r="TID67" s="141"/>
      <c r="TIE67" s="141"/>
      <c r="TIF67" s="141"/>
      <c r="TIG67" s="141"/>
      <c r="TIH67" s="141"/>
      <c r="TII67" s="141"/>
      <c r="TIJ67" s="141"/>
      <c r="TIK67" s="141"/>
      <c r="TIL67" s="141"/>
      <c r="TIM67" s="141"/>
      <c r="TIN67" s="141"/>
      <c r="TIO67" s="141"/>
      <c r="TIP67" s="141"/>
      <c r="TIQ67" s="141"/>
      <c r="TIR67" s="141"/>
      <c r="TIS67" s="141"/>
      <c r="TIT67" s="141"/>
      <c r="TIU67" s="141"/>
      <c r="TIV67" s="141"/>
      <c r="TIW67" s="141"/>
      <c r="TIX67" s="141"/>
      <c r="TIY67" s="141"/>
      <c r="TIZ67" s="141"/>
      <c r="TJA67" s="141"/>
      <c r="TJB67" s="141"/>
      <c r="TJC67" s="141"/>
      <c r="TJD67" s="141"/>
      <c r="TJE67" s="141"/>
      <c r="TJF67" s="141"/>
      <c r="TJG67" s="141"/>
      <c r="TJH67" s="141"/>
      <c r="TJI67" s="141"/>
      <c r="TJJ67" s="141"/>
      <c r="TJK67" s="141"/>
      <c r="TJL67" s="141"/>
      <c r="TJM67" s="141"/>
      <c r="TJN67" s="141"/>
      <c r="TJO67" s="141"/>
      <c r="TJP67" s="141"/>
      <c r="TJQ67" s="141"/>
      <c r="TJR67" s="141"/>
      <c r="TJS67" s="141"/>
      <c r="TJT67" s="141"/>
      <c r="TJU67" s="141"/>
      <c r="TJV67" s="141"/>
      <c r="TJW67" s="141"/>
      <c r="TJX67" s="141"/>
      <c r="TJY67" s="141"/>
      <c r="TJZ67" s="141"/>
      <c r="TKA67" s="141"/>
      <c r="TKB67" s="141"/>
      <c r="TKC67" s="141"/>
      <c r="TKD67" s="141"/>
      <c r="TKE67" s="141"/>
      <c r="TKF67" s="141"/>
      <c r="TKG67" s="141"/>
      <c r="TKH67" s="141"/>
      <c r="TKI67" s="141"/>
      <c r="TKJ67" s="141"/>
      <c r="TKK67" s="141"/>
      <c r="TKL67" s="141"/>
      <c r="TKM67" s="141"/>
      <c r="TKN67" s="141"/>
      <c r="TKO67" s="141"/>
      <c r="TKP67" s="141"/>
      <c r="TKQ67" s="141"/>
      <c r="TKR67" s="141"/>
      <c r="TKS67" s="141"/>
      <c r="TKT67" s="141"/>
      <c r="TKU67" s="141"/>
      <c r="TKV67" s="141"/>
      <c r="TKW67" s="141"/>
      <c r="TKX67" s="141"/>
      <c r="TKY67" s="141"/>
      <c r="TKZ67" s="141"/>
      <c r="TLA67" s="141"/>
      <c r="TLB67" s="141"/>
      <c r="TLC67" s="141"/>
      <c r="TLD67" s="141"/>
      <c r="TLE67" s="141"/>
      <c r="TLF67" s="141"/>
      <c r="TLG67" s="141"/>
      <c r="TLH67" s="141"/>
      <c r="TLI67" s="141"/>
      <c r="TLJ67" s="141"/>
      <c r="TLK67" s="141"/>
      <c r="TLL67" s="141"/>
      <c r="TLM67" s="141"/>
      <c r="TLN67" s="141"/>
      <c r="TLO67" s="141"/>
      <c r="TLP67" s="141"/>
      <c r="TLQ67" s="141"/>
      <c r="TLR67" s="141"/>
      <c r="TLS67" s="141"/>
      <c r="TLT67" s="141"/>
      <c r="TLU67" s="141"/>
      <c r="TLV67" s="141"/>
      <c r="TLW67" s="141"/>
      <c r="TLX67" s="141"/>
      <c r="TLY67" s="141"/>
      <c r="TLZ67" s="141"/>
      <c r="TMA67" s="141"/>
      <c r="TMB67" s="141"/>
      <c r="TMC67" s="141"/>
      <c r="TMD67" s="141"/>
      <c r="TME67" s="141"/>
      <c r="TMF67" s="141"/>
      <c r="TMG67" s="141"/>
      <c r="TMH67" s="141"/>
      <c r="TMI67" s="141"/>
      <c r="TMJ67" s="141"/>
      <c r="TMK67" s="141"/>
      <c r="TML67" s="141"/>
      <c r="TMM67" s="141"/>
      <c r="TMN67" s="141"/>
      <c r="TMO67" s="141"/>
      <c r="TMP67" s="141"/>
      <c r="TMQ67" s="141"/>
      <c r="TMR67" s="141"/>
      <c r="TMS67" s="141"/>
      <c r="TMT67" s="141"/>
      <c r="TMU67" s="141"/>
      <c r="TMV67" s="141"/>
      <c r="TMW67" s="141"/>
      <c r="TMX67" s="141"/>
      <c r="TMY67" s="141"/>
      <c r="TMZ67" s="141"/>
      <c r="TNA67" s="141"/>
      <c r="TNB67" s="141"/>
      <c r="TNC67" s="141"/>
      <c r="TND67" s="141"/>
      <c r="TNE67" s="141"/>
      <c r="TNF67" s="141"/>
      <c r="TNG67" s="141"/>
      <c r="TNH67" s="141"/>
      <c r="TNI67" s="141"/>
      <c r="TNJ67" s="141"/>
      <c r="TNK67" s="141"/>
      <c r="TNL67" s="141"/>
      <c r="TNM67" s="141"/>
      <c r="TNN67" s="141"/>
      <c r="TNO67" s="141"/>
      <c r="TNP67" s="141"/>
      <c r="TNQ67" s="141"/>
      <c r="TNR67" s="141"/>
      <c r="TNS67" s="141"/>
      <c r="TNT67" s="141"/>
      <c r="TNU67" s="141"/>
      <c r="TNV67" s="141"/>
      <c r="TNW67" s="141"/>
      <c r="TNX67" s="141"/>
      <c r="TNY67" s="141"/>
      <c r="TNZ67" s="141"/>
      <c r="TOA67" s="141"/>
      <c r="TOB67" s="141"/>
      <c r="TOC67" s="141"/>
      <c r="TOD67" s="141"/>
      <c r="TOE67" s="141"/>
      <c r="TOF67" s="141"/>
      <c r="TOG67" s="141"/>
      <c r="TOH67" s="141"/>
      <c r="TOI67" s="141"/>
      <c r="TOJ67" s="141"/>
      <c r="TOK67" s="141"/>
      <c r="TOL67" s="141"/>
      <c r="TOM67" s="141"/>
      <c r="TON67" s="141"/>
      <c r="TOO67" s="141"/>
      <c r="TOP67" s="141"/>
      <c r="TOQ67" s="141"/>
      <c r="TOR67" s="141"/>
      <c r="TOS67" s="141"/>
      <c r="TOT67" s="141"/>
      <c r="TOU67" s="141"/>
      <c r="TOV67" s="141"/>
      <c r="TOW67" s="141"/>
      <c r="TOX67" s="141"/>
      <c r="TOY67" s="141"/>
      <c r="TOZ67" s="141"/>
      <c r="TPA67" s="141"/>
      <c r="TPB67" s="141"/>
      <c r="TPC67" s="141"/>
      <c r="TPD67" s="141"/>
      <c r="TPE67" s="141"/>
      <c r="TPF67" s="141"/>
      <c r="TPG67" s="141"/>
      <c r="TPH67" s="141"/>
      <c r="TPI67" s="141"/>
      <c r="TPJ67" s="141"/>
      <c r="TPK67" s="141"/>
      <c r="TPL67" s="141"/>
      <c r="TPM67" s="141"/>
      <c r="TPN67" s="141"/>
      <c r="TPO67" s="141"/>
      <c r="TPP67" s="141"/>
      <c r="TPQ67" s="141"/>
      <c r="TPR67" s="141"/>
      <c r="TPS67" s="141"/>
      <c r="TPT67" s="141"/>
      <c r="TPU67" s="141"/>
      <c r="TPV67" s="141"/>
      <c r="TPW67" s="141"/>
      <c r="TPX67" s="141"/>
      <c r="TPY67" s="141"/>
      <c r="TPZ67" s="141"/>
      <c r="TQA67" s="141"/>
      <c r="TQB67" s="141"/>
      <c r="TQC67" s="141"/>
      <c r="TQD67" s="141"/>
      <c r="TQE67" s="141"/>
      <c r="TQF67" s="141"/>
      <c r="TQG67" s="141"/>
      <c r="TQH67" s="141"/>
      <c r="TQI67" s="141"/>
      <c r="TQJ67" s="141"/>
      <c r="TQK67" s="141"/>
      <c r="TQL67" s="141"/>
      <c r="TQM67" s="141"/>
      <c r="TQN67" s="141"/>
      <c r="TQO67" s="141"/>
      <c r="TQP67" s="141"/>
      <c r="TQQ67" s="141"/>
      <c r="TQR67" s="141"/>
      <c r="TQS67" s="141"/>
      <c r="TQT67" s="141"/>
      <c r="TQU67" s="141"/>
      <c r="TQV67" s="141"/>
      <c r="TQW67" s="141"/>
      <c r="TQX67" s="141"/>
      <c r="TQY67" s="141"/>
      <c r="TQZ67" s="141"/>
      <c r="TRA67" s="141"/>
      <c r="TRB67" s="141"/>
      <c r="TRC67" s="141"/>
      <c r="TRD67" s="141"/>
      <c r="TRE67" s="141"/>
      <c r="TRF67" s="141"/>
      <c r="TRG67" s="141"/>
      <c r="TRH67" s="141"/>
      <c r="TRI67" s="141"/>
      <c r="TRJ67" s="141"/>
      <c r="TRK67" s="141"/>
      <c r="TRL67" s="141"/>
      <c r="TRM67" s="141"/>
      <c r="TRN67" s="141"/>
      <c r="TRO67" s="141"/>
      <c r="TRP67" s="141"/>
      <c r="TRQ67" s="141"/>
      <c r="TRR67" s="141"/>
      <c r="TRS67" s="141"/>
      <c r="TRT67" s="141"/>
      <c r="TRU67" s="141"/>
      <c r="TRV67" s="141"/>
      <c r="TRW67" s="141"/>
      <c r="TRX67" s="141"/>
      <c r="TRY67" s="141"/>
      <c r="TRZ67" s="141"/>
      <c r="TSA67" s="141"/>
      <c r="TSB67" s="141"/>
      <c r="TSC67" s="141"/>
      <c r="TSD67" s="141"/>
      <c r="TSE67" s="141"/>
      <c r="TSF67" s="141"/>
      <c r="TSG67" s="141"/>
      <c r="TSH67" s="141"/>
      <c r="TSI67" s="141"/>
      <c r="TSJ67" s="141"/>
      <c r="TSK67" s="141"/>
      <c r="TSL67" s="141"/>
      <c r="TSM67" s="141"/>
      <c r="TSN67" s="141"/>
      <c r="TSO67" s="141"/>
      <c r="TSP67" s="141"/>
      <c r="TSQ67" s="141"/>
      <c r="TSR67" s="141"/>
      <c r="TSS67" s="141"/>
      <c r="TST67" s="141"/>
      <c r="TSU67" s="141"/>
      <c r="TSV67" s="141"/>
      <c r="TSW67" s="141"/>
      <c r="TSX67" s="141"/>
      <c r="TSY67" s="141"/>
      <c r="TSZ67" s="141"/>
      <c r="TTA67" s="141"/>
      <c r="TTB67" s="141"/>
      <c r="TTC67" s="141"/>
      <c r="TTD67" s="141"/>
      <c r="TTE67" s="141"/>
      <c r="TTF67" s="141"/>
      <c r="TTG67" s="141"/>
      <c r="TTH67" s="141"/>
      <c r="TTI67" s="141"/>
      <c r="TTJ67" s="141"/>
      <c r="TTK67" s="141"/>
      <c r="TTL67" s="141"/>
      <c r="TTM67" s="141"/>
      <c r="TTN67" s="141"/>
      <c r="TTO67" s="141"/>
      <c r="TTP67" s="141"/>
      <c r="TTQ67" s="141"/>
      <c r="TTR67" s="141"/>
      <c r="TTS67" s="141"/>
      <c r="TTT67" s="141"/>
      <c r="TTU67" s="141"/>
      <c r="TTV67" s="141"/>
      <c r="TTW67" s="141"/>
      <c r="TTX67" s="141"/>
      <c r="TTY67" s="141"/>
      <c r="TTZ67" s="141"/>
      <c r="TUA67" s="141"/>
      <c r="TUB67" s="141"/>
      <c r="TUC67" s="141"/>
      <c r="TUD67" s="141"/>
      <c r="TUE67" s="141"/>
      <c r="TUF67" s="141"/>
      <c r="TUG67" s="141"/>
      <c r="TUH67" s="141"/>
      <c r="TUI67" s="141"/>
      <c r="TUJ67" s="141"/>
      <c r="TUK67" s="141"/>
      <c r="TUL67" s="141"/>
      <c r="TUM67" s="141"/>
      <c r="TUN67" s="141"/>
      <c r="TUO67" s="141"/>
      <c r="TUP67" s="141"/>
      <c r="TUQ67" s="141"/>
      <c r="TUR67" s="141"/>
      <c r="TUS67" s="141"/>
      <c r="TUT67" s="141"/>
      <c r="TUU67" s="141"/>
      <c r="TUV67" s="141"/>
      <c r="TUW67" s="141"/>
      <c r="TUX67" s="141"/>
      <c r="TUY67" s="141"/>
      <c r="TUZ67" s="141"/>
      <c r="TVA67" s="141"/>
      <c r="TVB67" s="141"/>
      <c r="TVC67" s="141"/>
      <c r="TVD67" s="141"/>
      <c r="TVE67" s="141"/>
      <c r="TVF67" s="141"/>
      <c r="TVG67" s="141"/>
      <c r="TVH67" s="141"/>
      <c r="TVI67" s="141"/>
      <c r="TVJ67" s="141"/>
      <c r="TVK67" s="141"/>
      <c r="TVL67" s="141"/>
      <c r="TVM67" s="141"/>
      <c r="TVN67" s="141"/>
      <c r="TVO67" s="141"/>
      <c r="TVP67" s="141"/>
      <c r="TVQ67" s="141"/>
      <c r="TVR67" s="141"/>
      <c r="TVS67" s="141"/>
      <c r="TVT67" s="141"/>
      <c r="TVU67" s="141"/>
      <c r="TVV67" s="141"/>
      <c r="TVW67" s="141"/>
      <c r="TVX67" s="141"/>
      <c r="TVY67" s="141"/>
      <c r="TVZ67" s="141"/>
      <c r="TWA67" s="141"/>
      <c r="TWB67" s="141"/>
      <c r="TWC67" s="141"/>
      <c r="TWD67" s="141"/>
      <c r="TWE67" s="141"/>
      <c r="TWF67" s="141"/>
      <c r="TWG67" s="141"/>
      <c r="TWH67" s="141"/>
      <c r="TWI67" s="141"/>
      <c r="TWJ67" s="141"/>
      <c r="TWK67" s="141"/>
      <c r="TWL67" s="141"/>
      <c r="TWM67" s="141"/>
      <c r="TWN67" s="141"/>
      <c r="TWO67" s="141"/>
      <c r="TWP67" s="141"/>
      <c r="TWQ67" s="141"/>
      <c r="TWR67" s="141"/>
      <c r="TWS67" s="141"/>
      <c r="TWT67" s="141"/>
      <c r="TWU67" s="141"/>
      <c r="TWV67" s="141"/>
      <c r="TWW67" s="141"/>
      <c r="TWX67" s="141"/>
      <c r="TWY67" s="141"/>
      <c r="TWZ67" s="141"/>
      <c r="TXA67" s="141"/>
      <c r="TXB67" s="141"/>
      <c r="TXC67" s="141"/>
      <c r="TXD67" s="141"/>
      <c r="TXE67" s="141"/>
      <c r="TXF67" s="141"/>
      <c r="TXG67" s="141"/>
      <c r="TXH67" s="141"/>
      <c r="TXI67" s="141"/>
      <c r="TXJ67" s="141"/>
      <c r="TXK67" s="141"/>
      <c r="TXL67" s="141"/>
      <c r="TXM67" s="141"/>
      <c r="TXN67" s="141"/>
      <c r="TXO67" s="141"/>
      <c r="TXP67" s="141"/>
      <c r="TXQ67" s="141"/>
      <c r="TXR67" s="141"/>
      <c r="TXS67" s="141"/>
      <c r="TXT67" s="141"/>
      <c r="TXU67" s="141"/>
      <c r="TXV67" s="141"/>
      <c r="TXW67" s="141"/>
      <c r="TXX67" s="141"/>
      <c r="TXY67" s="141"/>
      <c r="TXZ67" s="141"/>
      <c r="TYA67" s="141"/>
      <c r="TYB67" s="141"/>
      <c r="TYC67" s="141"/>
      <c r="TYD67" s="141"/>
      <c r="TYE67" s="141"/>
      <c r="TYF67" s="141"/>
      <c r="TYG67" s="141"/>
      <c r="TYH67" s="141"/>
      <c r="TYI67" s="141"/>
      <c r="TYJ67" s="141"/>
      <c r="TYK67" s="141"/>
      <c r="TYL67" s="141"/>
      <c r="TYM67" s="141"/>
      <c r="TYN67" s="141"/>
      <c r="TYO67" s="141"/>
      <c r="TYP67" s="141"/>
      <c r="TYQ67" s="141"/>
      <c r="TYR67" s="141"/>
      <c r="TYS67" s="141"/>
      <c r="TYT67" s="141"/>
      <c r="TYU67" s="141"/>
      <c r="TYV67" s="141"/>
      <c r="TYW67" s="141"/>
      <c r="TYX67" s="141"/>
      <c r="TYY67" s="141"/>
      <c r="TYZ67" s="141"/>
      <c r="TZA67" s="141"/>
      <c r="TZB67" s="141"/>
      <c r="TZC67" s="141"/>
      <c r="TZD67" s="141"/>
      <c r="TZE67" s="141"/>
      <c r="TZF67" s="141"/>
      <c r="TZG67" s="141"/>
      <c r="TZH67" s="141"/>
      <c r="TZI67" s="141"/>
      <c r="TZJ67" s="141"/>
      <c r="TZK67" s="141"/>
      <c r="TZL67" s="141"/>
      <c r="TZM67" s="141"/>
      <c r="TZN67" s="141"/>
      <c r="TZO67" s="141"/>
      <c r="TZP67" s="141"/>
      <c r="TZQ67" s="141"/>
      <c r="TZR67" s="141"/>
      <c r="TZS67" s="141"/>
      <c r="TZT67" s="141"/>
      <c r="TZU67" s="141"/>
      <c r="TZV67" s="141"/>
      <c r="TZW67" s="141"/>
      <c r="TZX67" s="141"/>
      <c r="TZY67" s="141"/>
      <c r="TZZ67" s="141"/>
      <c r="UAA67" s="141"/>
      <c r="UAB67" s="141"/>
      <c r="UAC67" s="141"/>
      <c r="UAD67" s="141"/>
      <c r="UAE67" s="141"/>
      <c r="UAF67" s="141"/>
      <c r="UAG67" s="141"/>
      <c r="UAH67" s="141"/>
      <c r="UAI67" s="141"/>
      <c r="UAJ67" s="141"/>
      <c r="UAK67" s="141"/>
      <c r="UAL67" s="141"/>
      <c r="UAM67" s="141"/>
      <c r="UAN67" s="141"/>
      <c r="UAO67" s="141"/>
      <c r="UAP67" s="141"/>
      <c r="UAQ67" s="141"/>
      <c r="UAR67" s="141"/>
      <c r="UAS67" s="141"/>
      <c r="UAT67" s="141"/>
      <c r="UAU67" s="141"/>
      <c r="UAV67" s="141"/>
      <c r="UAW67" s="141"/>
      <c r="UAX67" s="141"/>
      <c r="UAY67" s="141"/>
      <c r="UAZ67" s="141"/>
      <c r="UBA67" s="141"/>
      <c r="UBB67" s="141"/>
      <c r="UBC67" s="141"/>
      <c r="UBD67" s="141"/>
      <c r="UBE67" s="141"/>
      <c r="UBF67" s="141"/>
      <c r="UBG67" s="141"/>
      <c r="UBH67" s="141"/>
      <c r="UBI67" s="141"/>
      <c r="UBJ67" s="141"/>
      <c r="UBK67" s="141"/>
      <c r="UBL67" s="141"/>
      <c r="UBM67" s="141"/>
      <c r="UBN67" s="141"/>
      <c r="UBO67" s="141"/>
      <c r="UBP67" s="141"/>
      <c r="UBQ67" s="141"/>
      <c r="UBR67" s="141"/>
      <c r="UBS67" s="141"/>
      <c r="UBT67" s="141"/>
      <c r="UBU67" s="141"/>
      <c r="UBV67" s="141"/>
      <c r="UBW67" s="141"/>
      <c r="UBX67" s="141"/>
      <c r="UBY67" s="141"/>
      <c r="UBZ67" s="141"/>
      <c r="UCA67" s="141"/>
      <c r="UCB67" s="141"/>
      <c r="UCC67" s="141"/>
      <c r="UCD67" s="141"/>
      <c r="UCE67" s="141"/>
      <c r="UCF67" s="141"/>
      <c r="UCG67" s="141"/>
      <c r="UCH67" s="141"/>
      <c r="UCI67" s="141"/>
      <c r="UCJ67" s="141"/>
      <c r="UCK67" s="141"/>
      <c r="UCL67" s="141"/>
      <c r="UCM67" s="141"/>
      <c r="UCN67" s="141"/>
      <c r="UCO67" s="141"/>
      <c r="UCP67" s="141"/>
      <c r="UCQ67" s="141"/>
      <c r="UCR67" s="141"/>
      <c r="UCS67" s="141"/>
      <c r="UCT67" s="141"/>
      <c r="UCU67" s="141"/>
      <c r="UCV67" s="141"/>
      <c r="UCW67" s="141"/>
      <c r="UCX67" s="141"/>
      <c r="UCY67" s="141"/>
      <c r="UCZ67" s="141"/>
      <c r="UDA67" s="141"/>
      <c r="UDB67" s="141"/>
      <c r="UDC67" s="141"/>
      <c r="UDD67" s="141"/>
      <c r="UDE67" s="141"/>
      <c r="UDF67" s="141"/>
      <c r="UDG67" s="141"/>
      <c r="UDH67" s="141"/>
      <c r="UDI67" s="141"/>
      <c r="UDJ67" s="141"/>
      <c r="UDK67" s="141"/>
      <c r="UDL67" s="141"/>
      <c r="UDM67" s="141"/>
      <c r="UDN67" s="141"/>
      <c r="UDO67" s="141"/>
      <c r="UDP67" s="141"/>
      <c r="UDQ67" s="141"/>
      <c r="UDR67" s="141"/>
      <c r="UDS67" s="141"/>
      <c r="UDT67" s="141"/>
      <c r="UDU67" s="141"/>
      <c r="UDV67" s="141"/>
      <c r="UDW67" s="141"/>
      <c r="UDX67" s="141"/>
      <c r="UDY67" s="141"/>
      <c r="UDZ67" s="141"/>
      <c r="UEA67" s="141"/>
      <c r="UEB67" s="141"/>
      <c r="UEC67" s="141"/>
      <c r="UED67" s="141"/>
      <c r="UEE67" s="141"/>
      <c r="UEF67" s="141"/>
      <c r="UEG67" s="141"/>
      <c r="UEH67" s="141"/>
      <c r="UEI67" s="141"/>
      <c r="UEJ67" s="141"/>
      <c r="UEK67" s="141"/>
      <c r="UEL67" s="141"/>
      <c r="UEM67" s="141"/>
      <c r="UEN67" s="141"/>
      <c r="UEO67" s="141"/>
      <c r="UEP67" s="141"/>
      <c r="UEQ67" s="141"/>
      <c r="UER67" s="141"/>
      <c r="UES67" s="141"/>
      <c r="UET67" s="141"/>
      <c r="UEU67" s="141"/>
      <c r="UEV67" s="141"/>
      <c r="UEW67" s="141"/>
      <c r="UEX67" s="141"/>
      <c r="UEY67" s="141"/>
      <c r="UEZ67" s="141"/>
      <c r="UFA67" s="141"/>
      <c r="UFB67" s="141"/>
      <c r="UFC67" s="141"/>
      <c r="UFD67" s="141"/>
      <c r="UFE67" s="141"/>
      <c r="UFF67" s="141"/>
      <c r="UFG67" s="141"/>
      <c r="UFH67" s="141"/>
      <c r="UFI67" s="141"/>
      <c r="UFJ67" s="141"/>
      <c r="UFK67" s="141"/>
      <c r="UFL67" s="141"/>
      <c r="UFM67" s="141"/>
      <c r="UFN67" s="141"/>
      <c r="UFO67" s="141"/>
      <c r="UFP67" s="141"/>
      <c r="UFQ67" s="141"/>
      <c r="UFR67" s="141"/>
      <c r="UFS67" s="141"/>
      <c r="UFT67" s="141"/>
      <c r="UFU67" s="141"/>
      <c r="UFV67" s="141"/>
      <c r="UFW67" s="141"/>
      <c r="UFX67" s="141"/>
      <c r="UFY67" s="141"/>
      <c r="UFZ67" s="141"/>
      <c r="UGA67" s="141"/>
      <c r="UGB67" s="141"/>
      <c r="UGC67" s="141"/>
      <c r="UGD67" s="141"/>
      <c r="UGE67" s="141"/>
      <c r="UGF67" s="141"/>
      <c r="UGG67" s="141"/>
      <c r="UGH67" s="141"/>
      <c r="UGI67" s="141"/>
      <c r="UGJ67" s="141"/>
      <c r="UGK67" s="141"/>
      <c r="UGL67" s="141"/>
      <c r="UGM67" s="141"/>
      <c r="UGN67" s="141"/>
      <c r="UGO67" s="141"/>
      <c r="UGP67" s="141"/>
      <c r="UGQ67" s="141"/>
      <c r="UGR67" s="141"/>
      <c r="UGS67" s="141"/>
      <c r="UGT67" s="141"/>
      <c r="UGU67" s="141"/>
      <c r="UGV67" s="141"/>
      <c r="UGW67" s="141"/>
      <c r="UGX67" s="141"/>
      <c r="UGY67" s="141"/>
      <c r="UGZ67" s="141"/>
      <c r="UHA67" s="141"/>
      <c r="UHB67" s="141"/>
      <c r="UHC67" s="141"/>
      <c r="UHD67" s="141"/>
      <c r="UHE67" s="141"/>
      <c r="UHF67" s="141"/>
      <c r="UHG67" s="141"/>
      <c r="UHH67" s="141"/>
      <c r="UHI67" s="141"/>
      <c r="UHJ67" s="141"/>
      <c r="UHK67" s="141"/>
      <c r="UHL67" s="141"/>
      <c r="UHM67" s="141"/>
      <c r="UHN67" s="141"/>
      <c r="UHO67" s="141"/>
      <c r="UHP67" s="141"/>
      <c r="UHQ67" s="141"/>
      <c r="UHR67" s="141"/>
      <c r="UHS67" s="141"/>
      <c r="UHT67" s="141"/>
      <c r="UHU67" s="141"/>
      <c r="UHV67" s="141"/>
      <c r="UHW67" s="141"/>
      <c r="UHX67" s="141"/>
      <c r="UHY67" s="141"/>
      <c r="UHZ67" s="141"/>
      <c r="UIA67" s="141"/>
      <c r="UIB67" s="141"/>
      <c r="UIC67" s="141"/>
      <c r="UID67" s="141"/>
      <c r="UIE67" s="141"/>
      <c r="UIF67" s="141"/>
      <c r="UIG67" s="141"/>
      <c r="UIH67" s="141"/>
      <c r="UII67" s="141"/>
      <c r="UIJ67" s="141"/>
      <c r="UIK67" s="141"/>
      <c r="UIL67" s="141"/>
      <c r="UIM67" s="141"/>
      <c r="UIN67" s="141"/>
      <c r="UIO67" s="141"/>
      <c r="UIP67" s="141"/>
      <c r="UIQ67" s="141"/>
      <c r="UIR67" s="141"/>
      <c r="UIS67" s="141"/>
      <c r="UIT67" s="141"/>
      <c r="UIU67" s="141"/>
      <c r="UIV67" s="141"/>
      <c r="UIW67" s="141"/>
      <c r="UIX67" s="141"/>
      <c r="UIY67" s="141"/>
      <c r="UIZ67" s="141"/>
      <c r="UJA67" s="141"/>
      <c r="UJB67" s="141"/>
      <c r="UJC67" s="141"/>
      <c r="UJD67" s="141"/>
      <c r="UJE67" s="141"/>
      <c r="UJF67" s="141"/>
      <c r="UJG67" s="141"/>
      <c r="UJH67" s="141"/>
      <c r="UJI67" s="141"/>
      <c r="UJJ67" s="141"/>
      <c r="UJK67" s="141"/>
      <c r="UJL67" s="141"/>
      <c r="UJM67" s="141"/>
      <c r="UJN67" s="141"/>
      <c r="UJO67" s="141"/>
      <c r="UJP67" s="141"/>
      <c r="UJQ67" s="141"/>
      <c r="UJR67" s="141"/>
      <c r="UJS67" s="141"/>
      <c r="UJT67" s="141"/>
      <c r="UJU67" s="141"/>
      <c r="UJV67" s="141"/>
      <c r="UJW67" s="141"/>
      <c r="UJX67" s="141"/>
      <c r="UJY67" s="141"/>
      <c r="UJZ67" s="141"/>
      <c r="UKA67" s="141"/>
      <c r="UKB67" s="141"/>
      <c r="UKC67" s="141"/>
      <c r="UKD67" s="141"/>
      <c r="UKE67" s="141"/>
      <c r="UKF67" s="141"/>
      <c r="UKG67" s="141"/>
      <c r="UKH67" s="141"/>
      <c r="UKI67" s="141"/>
      <c r="UKJ67" s="141"/>
      <c r="UKK67" s="141"/>
      <c r="UKL67" s="141"/>
      <c r="UKM67" s="141"/>
      <c r="UKN67" s="141"/>
      <c r="UKO67" s="141"/>
      <c r="UKP67" s="141"/>
      <c r="UKQ67" s="141"/>
      <c r="UKR67" s="141"/>
      <c r="UKS67" s="141"/>
      <c r="UKT67" s="141"/>
      <c r="UKU67" s="141"/>
      <c r="UKV67" s="141"/>
      <c r="UKW67" s="141"/>
      <c r="UKX67" s="141"/>
      <c r="UKY67" s="141"/>
      <c r="UKZ67" s="141"/>
      <c r="ULA67" s="141"/>
      <c r="ULB67" s="141"/>
      <c r="ULC67" s="141"/>
      <c r="ULD67" s="141"/>
      <c r="ULE67" s="141"/>
      <c r="ULF67" s="141"/>
      <c r="ULG67" s="141"/>
      <c r="ULH67" s="141"/>
      <c r="ULI67" s="141"/>
      <c r="ULJ67" s="141"/>
      <c r="ULK67" s="141"/>
      <c r="ULL67" s="141"/>
      <c r="ULM67" s="141"/>
      <c r="ULN67" s="141"/>
      <c r="ULO67" s="141"/>
      <c r="ULP67" s="141"/>
      <c r="ULQ67" s="141"/>
      <c r="ULR67" s="141"/>
      <c r="ULS67" s="141"/>
      <c r="ULT67" s="141"/>
      <c r="ULU67" s="141"/>
      <c r="ULV67" s="141"/>
      <c r="ULW67" s="141"/>
      <c r="ULX67" s="141"/>
      <c r="ULY67" s="141"/>
      <c r="ULZ67" s="141"/>
      <c r="UMA67" s="141"/>
      <c r="UMB67" s="141"/>
      <c r="UMC67" s="141"/>
      <c r="UMD67" s="141"/>
      <c r="UME67" s="141"/>
      <c r="UMF67" s="141"/>
      <c r="UMG67" s="141"/>
      <c r="UMH67" s="141"/>
      <c r="UMI67" s="141"/>
      <c r="UMJ67" s="141"/>
      <c r="UMK67" s="141"/>
      <c r="UML67" s="141"/>
      <c r="UMM67" s="141"/>
      <c r="UMN67" s="141"/>
      <c r="UMO67" s="141"/>
      <c r="UMP67" s="141"/>
      <c r="UMQ67" s="141"/>
      <c r="UMR67" s="141"/>
      <c r="UMS67" s="141"/>
      <c r="UMT67" s="141"/>
      <c r="UMU67" s="141"/>
      <c r="UMV67" s="141"/>
      <c r="UMW67" s="141"/>
      <c r="UMX67" s="141"/>
      <c r="UMY67" s="141"/>
      <c r="UMZ67" s="141"/>
      <c r="UNA67" s="141"/>
      <c r="UNB67" s="141"/>
      <c r="UNC67" s="141"/>
      <c r="UND67" s="141"/>
      <c r="UNE67" s="141"/>
      <c r="UNF67" s="141"/>
      <c r="UNG67" s="141"/>
      <c r="UNH67" s="141"/>
      <c r="UNI67" s="141"/>
      <c r="UNJ67" s="141"/>
      <c r="UNK67" s="141"/>
      <c r="UNL67" s="141"/>
      <c r="UNM67" s="141"/>
      <c r="UNN67" s="141"/>
      <c r="UNO67" s="141"/>
      <c r="UNP67" s="141"/>
      <c r="UNQ67" s="141"/>
      <c r="UNR67" s="141"/>
      <c r="UNS67" s="141"/>
      <c r="UNT67" s="141"/>
      <c r="UNU67" s="141"/>
      <c r="UNV67" s="141"/>
      <c r="UNW67" s="141"/>
      <c r="UNX67" s="141"/>
      <c r="UNY67" s="141"/>
      <c r="UNZ67" s="141"/>
      <c r="UOA67" s="141"/>
      <c r="UOB67" s="141"/>
      <c r="UOC67" s="141"/>
      <c r="UOD67" s="141"/>
      <c r="UOE67" s="141"/>
      <c r="UOF67" s="141"/>
      <c r="UOG67" s="141"/>
      <c r="UOH67" s="141"/>
      <c r="UOI67" s="141"/>
      <c r="UOJ67" s="141"/>
      <c r="UOK67" s="141"/>
      <c r="UOL67" s="141"/>
      <c r="UOM67" s="141"/>
      <c r="UON67" s="141"/>
      <c r="UOO67" s="141"/>
      <c r="UOP67" s="141"/>
      <c r="UOQ67" s="141"/>
      <c r="UOR67" s="141"/>
      <c r="UOS67" s="141"/>
      <c r="UOT67" s="141"/>
      <c r="UOU67" s="141"/>
      <c r="UOV67" s="141"/>
      <c r="UOW67" s="141"/>
      <c r="UOX67" s="141"/>
      <c r="UOY67" s="141"/>
      <c r="UOZ67" s="141"/>
      <c r="UPA67" s="141"/>
      <c r="UPB67" s="141"/>
      <c r="UPC67" s="141"/>
      <c r="UPD67" s="141"/>
      <c r="UPE67" s="141"/>
      <c r="UPF67" s="141"/>
      <c r="UPG67" s="141"/>
      <c r="UPH67" s="141"/>
      <c r="UPI67" s="141"/>
      <c r="UPJ67" s="141"/>
      <c r="UPK67" s="141"/>
      <c r="UPL67" s="141"/>
      <c r="UPM67" s="141"/>
      <c r="UPN67" s="141"/>
      <c r="UPO67" s="141"/>
      <c r="UPP67" s="141"/>
      <c r="UPQ67" s="141"/>
      <c r="UPR67" s="141"/>
      <c r="UPS67" s="141"/>
      <c r="UPT67" s="141"/>
      <c r="UPU67" s="141"/>
      <c r="UPV67" s="141"/>
      <c r="UPW67" s="141"/>
      <c r="UPX67" s="141"/>
      <c r="UPY67" s="141"/>
      <c r="UPZ67" s="141"/>
      <c r="UQA67" s="141"/>
      <c r="UQB67" s="141"/>
      <c r="UQC67" s="141"/>
      <c r="UQD67" s="141"/>
      <c r="UQE67" s="141"/>
      <c r="UQF67" s="141"/>
      <c r="UQG67" s="141"/>
      <c r="UQH67" s="141"/>
      <c r="UQI67" s="141"/>
      <c r="UQJ67" s="141"/>
      <c r="UQK67" s="141"/>
      <c r="UQL67" s="141"/>
      <c r="UQM67" s="141"/>
      <c r="UQN67" s="141"/>
      <c r="UQO67" s="141"/>
      <c r="UQP67" s="141"/>
      <c r="UQQ67" s="141"/>
      <c r="UQR67" s="141"/>
      <c r="UQS67" s="141"/>
      <c r="UQT67" s="141"/>
      <c r="UQU67" s="141"/>
      <c r="UQV67" s="141"/>
      <c r="UQW67" s="141"/>
      <c r="UQX67" s="141"/>
      <c r="UQY67" s="141"/>
      <c r="UQZ67" s="141"/>
      <c r="URA67" s="141"/>
      <c r="URB67" s="141"/>
      <c r="URC67" s="141"/>
      <c r="URD67" s="141"/>
      <c r="URE67" s="141"/>
      <c r="URF67" s="141"/>
      <c r="URG67" s="141"/>
      <c r="URH67" s="141"/>
      <c r="URI67" s="141"/>
      <c r="URJ67" s="141"/>
      <c r="URK67" s="141"/>
      <c r="URL67" s="141"/>
      <c r="URM67" s="141"/>
      <c r="URN67" s="141"/>
      <c r="URO67" s="141"/>
      <c r="URP67" s="141"/>
      <c r="URQ67" s="141"/>
      <c r="URR67" s="141"/>
      <c r="URS67" s="141"/>
      <c r="URT67" s="141"/>
      <c r="URU67" s="141"/>
      <c r="URV67" s="141"/>
      <c r="URW67" s="141"/>
      <c r="URX67" s="141"/>
      <c r="URY67" s="141"/>
      <c r="URZ67" s="141"/>
      <c r="USA67" s="141"/>
      <c r="USB67" s="141"/>
      <c r="USC67" s="141"/>
      <c r="USD67" s="141"/>
      <c r="USE67" s="141"/>
      <c r="USF67" s="141"/>
      <c r="USG67" s="141"/>
      <c r="USH67" s="141"/>
      <c r="USI67" s="141"/>
      <c r="USJ67" s="141"/>
      <c r="USK67" s="141"/>
      <c r="USL67" s="141"/>
      <c r="USM67" s="141"/>
      <c r="USN67" s="141"/>
      <c r="USO67" s="141"/>
      <c r="USP67" s="141"/>
      <c r="USQ67" s="141"/>
      <c r="USR67" s="141"/>
      <c r="USS67" s="141"/>
      <c r="UST67" s="141"/>
      <c r="USU67" s="141"/>
      <c r="USV67" s="141"/>
      <c r="USW67" s="141"/>
      <c r="USX67" s="141"/>
      <c r="USY67" s="141"/>
      <c r="USZ67" s="141"/>
      <c r="UTA67" s="141"/>
      <c r="UTB67" s="141"/>
      <c r="UTC67" s="141"/>
      <c r="UTD67" s="141"/>
      <c r="UTE67" s="141"/>
      <c r="UTF67" s="141"/>
      <c r="UTG67" s="141"/>
      <c r="UTH67" s="141"/>
      <c r="UTI67" s="141"/>
      <c r="UTJ67" s="141"/>
      <c r="UTK67" s="141"/>
      <c r="UTL67" s="141"/>
      <c r="UTM67" s="141"/>
      <c r="UTN67" s="141"/>
      <c r="UTO67" s="141"/>
      <c r="UTP67" s="141"/>
      <c r="UTQ67" s="141"/>
      <c r="UTR67" s="141"/>
      <c r="UTS67" s="141"/>
      <c r="UTT67" s="141"/>
      <c r="UTU67" s="141"/>
      <c r="UTV67" s="141"/>
      <c r="UTW67" s="141"/>
      <c r="UTX67" s="141"/>
      <c r="UTY67" s="141"/>
      <c r="UTZ67" s="141"/>
      <c r="UUA67" s="141"/>
      <c r="UUB67" s="141"/>
      <c r="UUC67" s="141"/>
      <c r="UUD67" s="141"/>
      <c r="UUE67" s="141"/>
      <c r="UUF67" s="141"/>
      <c r="UUG67" s="141"/>
      <c r="UUH67" s="141"/>
      <c r="UUI67" s="141"/>
      <c r="UUJ67" s="141"/>
      <c r="UUK67" s="141"/>
      <c r="UUL67" s="141"/>
      <c r="UUM67" s="141"/>
      <c r="UUN67" s="141"/>
      <c r="UUO67" s="141"/>
      <c r="UUP67" s="141"/>
      <c r="UUQ67" s="141"/>
      <c r="UUR67" s="141"/>
      <c r="UUS67" s="141"/>
      <c r="UUT67" s="141"/>
      <c r="UUU67" s="141"/>
      <c r="UUV67" s="141"/>
      <c r="UUW67" s="141"/>
      <c r="UUX67" s="141"/>
      <c r="UUY67" s="141"/>
      <c r="UUZ67" s="141"/>
      <c r="UVA67" s="141"/>
      <c r="UVB67" s="141"/>
      <c r="UVC67" s="141"/>
      <c r="UVD67" s="141"/>
      <c r="UVE67" s="141"/>
      <c r="UVF67" s="141"/>
      <c r="UVG67" s="141"/>
      <c r="UVH67" s="141"/>
      <c r="UVI67" s="141"/>
      <c r="UVJ67" s="141"/>
      <c r="UVK67" s="141"/>
      <c r="UVL67" s="141"/>
      <c r="UVM67" s="141"/>
      <c r="UVN67" s="141"/>
      <c r="UVO67" s="141"/>
      <c r="UVP67" s="141"/>
      <c r="UVQ67" s="141"/>
      <c r="UVR67" s="141"/>
      <c r="UVS67" s="141"/>
      <c r="UVT67" s="141"/>
      <c r="UVU67" s="141"/>
      <c r="UVV67" s="141"/>
      <c r="UVW67" s="141"/>
      <c r="UVX67" s="141"/>
      <c r="UVY67" s="141"/>
      <c r="UVZ67" s="141"/>
      <c r="UWA67" s="141"/>
      <c r="UWB67" s="141"/>
      <c r="UWC67" s="141"/>
      <c r="UWD67" s="141"/>
      <c r="UWE67" s="141"/>
      <c r="UWF67" s="141"/>
      <c r="UWG67" s="141"/>
      <c r="UWH67" s="141"/>
      <c r="UWI67" s="141"/>
      <c r="UWJ67" s="141"/>
      <c r="UWK67" s="141"/>
      <c r="UWL67" s="141"/>
      <c r="UWM67" s="141"/>
      <c r="UWN67" s="141"/>
      <c r="UWO67" s="141"/>
      <c r="UWP67" s="141"/>
      <c r="UWQ67" s="141"/>
      <c r="UWR67" s="141"/>
      <c r="UWS67" s="141"/>
      <c r="UWT67" s="141"/>
      <c r="UWU67" s="141"/>
      <c r="UWV67" s="141"/>
      <c r="UWW67" s="141"/>
      <c r="UWX67" s="141"/>
      <c r="UWY67" s="141"/>
      <c r="UWZ67" s="141"/>
      <c r="UXA67" s="141"/>
      <c r="UXB67" s="141"/>
      <c r="UXC67" s="141"/>
      <c r="UXD67" s="141"/>
      <c r="UXE67" s="141"/>
      <c r="UXF67" s="141"/>
      <c r="UXG67" s="141"/>
      <c r="UXH67" s="141"/>
      <c r="UXI67" s="141"/>
      <c r="UXJ67" s="141"/>
      <c r="UXK67" s="141"/>
      <c r="UXL67" s="141"/>
      <c r="UXM67" s="141"/>
      <c r="UXN67" s="141"/>
      <c r="UXO67" s="141"/>
      <c r="UXP67" s="141"/>
      <c r="UXQ67" s="141"/>
      <c r="UXR67" s="141"/>
      <c r="UXS67" s="141"/>
      <c r="UXT67" s="141"/>
      <c r="UXU67" s="141"/>
      <c r="UXV67" s="141"/>
      <c r="UXW67" s="141"/>
      <c r="UXX67" s="141"/>
      <c r="UXY67" s="141"/>
      <c r="UXZ67" s="141"/>
      <c r="UYA67" s="141"/>
      <c r="UYB67" s="141"/>
      <c r="UYC67" s="141"/>
      <c r="UYD67" s="141"/>
      <c r="UYE67" s="141"/>
      <c r="UYF67" s="141"/>
      <c r="UYG67" s="141"/>
      <c r="UYH67" s="141"/>
      <c r="UYI67" s="141"/>
      <c r="UYJ67" s="141"/>
      <c r="UYK67" s="141"/>
      <c r="UYL67" s="141"/>
      <c r="UYM67" s="141"/>
      <c r="UYN67" s="141"/>
      <c r="UYO67" s="141"/>
      <c r="UYP67" s="141"/>
      <c r="UYQ67" s="141"/>
      <c r="UYR67" s="141"/>
      <c r="UYS67" s="141"/>
      <c r="UYT67" s="141"/>
      <c r="UYU67" s="141"/>
      <c r="UYV67" s="141"/>
      <c r="UYW67" s="141"/>
      <c r="UYX67" s="141"/>
      <c r="UYY67" s="141"/>
      <c r="UYZ67" s="141"/>
      <c r="UZA67" s="141"/>
      <c r="UZB67" s="141"/>
      <c r="UZC67" s="141"/>
      <c r="UZD67" s="141"/>
      <c r="UZE67" s="141"/>
      <c r="UZF67" s="141"/>
      <c r="UZG67" s="141"/>
      <c r="UZH67" s="141"/>
      <c r="UZI67" s="141"/>
      <c r="UZJ67" s="141"/>
      <c r="UZK67" s="141"/>
      <c r="UZL67" s="141"/>
      <c r="UZM67" s="141"/>
      <c r="UZN67" s="141"/>
      <c r="UZO67" s="141"/>
      <c r="UZP67" s="141"/>
      <c r="UZQ67" s="141"/>
      <c r="UZR67" s="141"/>
      <c r="UZS67" s="141"/>
      <c r="UZT67" s="141"/>
      <c r="UZU67" s="141"/>
      <c r="UZV67" s="141"/>
      <c r="UZW67" s="141"/>
      <c r="UZX67" s="141"/>
      <c r="UZY67" s="141"/>
      <c r="UZZ67" s="141"/>
      <c r="VAA67" s="141"/>
      <c r="VAB67" s="141"/>
      <c r="VAC67" s="141"/>
      <c r="VAD67" s="141"/>
      <c r="VAE67" s="141"/>
      <c r="VAF67" s="141"/>
      <c r="VAG67" s="141"/>
      <c r="VAH67" s="141"/>
      <c r="VAI67" s="141"/>
      <c r="VAJ67" s="141"/>
      <c r="VAK67" s="141"/>
      <c r="VAL67" s="141"/>
      <c r="VAM67" s="141"/>
      <c r="VAN67" s="141"/>
      <c r="VAO67" s="141"/>
      <c r="VAP67" s="141"/>
      <c r="VAQ67" s="141"/>
      <c r="VAR67" s="141"/>
      <c r="VAS67" s="141"/>
      <c r="VAT67" s="141"/>
      <c r="VAU67" s="141"/>
      <c r="VAV67" s="141"/>
      <c r="VAW67" s="141"/>
      <c r="VAX67" s="141"/>
      <c r="VAY67" s="141"/>
      <c r="VAZ67" s="141"/>
      <c r="VBA67" s="141"/>
      <c r="VBB67" s="141"/>
      <c r="VBC67" s="141"/>
      <c r="VBD67" s="141"/>
      <c r="VBE67" s="141"/>
      <c r="VBF67" s="141"/>
      <c r="VBG67" s="141"/>
      <c r="VBH67" s="141"/>
      <c r="VBI67" s="141"/>
      <c r="VBJ67" s="141"/>
      <c r="VBK67" s="141"/>
      <c r="VBL67" s="141"/>
      <c r="VBM67" s="141"/>
      <c r="VBN67" s="141"/>
      <c r="VBO67" s="141"/>
      <c r="VBP67" s="141"/>
      <c r="VBQ67" s="141"/>
      <c r="VBR67" s="141"/>
      <c r="VBS67" s="141"/>
      <c r="VBT67" s="141"/>
      <c r="VBU67" s="141"/>
      <c r="VBV67" s="141"/>
      <c r="VBW67" s="141"/>
      <c r="VBX67" s="141"/>
      <c r="VBY67" s="141"/>
      <c r="VBZ67" s="141"/>
      <c r="VCA67" s="141"/>
      <c r="VCB67" s="141"/>
      <c r="VCC67" s="141"/>
      <c r="VCD67" s="141"/>
      <c r="VCE67" s="141"/>
      <c r="VCF67" s="141"/>
      <c r="VCG67" s="141"/>
      <c r="VCH67" s="141"/>
      <c r="VCI67" s="141"/>
      <c r="VCJ67" s="141"/>
      <c r="VCK67" s="141"/>
      <c r="VCL67" s="141"/>
      <c r="VCM67" s="141"/>
      <c r="VCN67" s="141"/>
      <c r="VCO67" s="141"/>
      <c r="VCP67" s="141"/>
      <c r="VCQ67" s="141"/>
      <c r="VCR67" s="141"/>
      <c r="VCS67" s="141"/>
      <c r="VCT67" s="141"/>
      <c r="VCU67" s="141"/>
      <c r="VCV67" s="141"/>
      <c r="VCW67" s="141"/>
      <c r="VCX67" s="141"/>
      <c r="VCY67" s="141"/>
      <c r="VCZ67" s="141"/>
      <c r="VDA67" s="141"/>
      <c r="VDB67" s="141"/>
      <c r="VDC67" s="141"/>
      <c r="VDD67" s="141"/>
      <c r="VDE67" s="141"/>
      <c r="VDF67" s="141"/>
      <c r="VDG67" s="141"/>
      <c r="VDH67" s="141"/>
      <c r="VDI67" s="141"/>
      <c r="VDJ67" s="141"/>
      <c r="VDK67" s="141"/>
      <c r="VDL67" s="141"/>
      <c r="VDM67" s="141"/>
      <c r="VDN67" s="141"/>
      <c r="VDO67" s="141"/>
      <c r="VDP67" s="141"/>
      <c r="VDQ67" s="141"/>
      <c r="VDR67" s="141"/>
      <c r="VDS67" s="141"/>
      <c r="VDT67" s="141"/>
      <c r="VDU67" s="141"/>
      <c r="VDV67" s="141"/>
      <c r="VDW67" s="141"/>
      <c r="VDX67" s="141"/>
      <c r="VDY67" s="141"/>
      <c r="VDZ67" s="141"/>
      <c r="VEA67" s="141"/>
      <c r="VEB67" s="141"/>
      <c r="VEC67" s="141"/>
      <c r="VED67" s="141"/>
      <c r="VEE67" s="141"/>
      <c r="VEF67" s="141"/>
      <c r="VEG67" s="141"/>
      <c r="VEH67" s="141"/>
      <c r="VEI67" s="141"/>
      <c r="VEJ67" s="141"/>
      <c r="VEK67" s="141"/>
      <c r="VEL67" s="141"/>
      <c r="VEM67" s="141"/>
      <c r="VEN67" s="141"/>
      <c r="VEO67" s="141"/>
      <c r="VEP67" s="141"/>
      <c r="VEQ67" s="141"/>
      <c r="VER67" s="141"/>
      <c r="VES67" s="141"/>
      <c r="VET67" s="141"/>
      <c r="VEU67" s="141"/>
      <c r="VEV67" s="141"/>
      <c r="VEW67" s="141"/>
      <c r="VEX67" s="141"/>
      <c r="VEY67" s="141"/>
      <c r="VEZ67" s="141"/>
      <c r="VFA67" s="141"/>
      <c r="VFB67" s="141"/>
      <c r="VFC67" s="141"/>
      <c r="VFD67" s="141"/>
      <c r="VFE67" s="141"/>
      <c r="VFF67" s="141"/>
      <c r="VFG67" s="141"/>
      <c r="VFH67" s="141"/>
      <c r="VFI67" s="141"/>
      <c r="VFJ67" s="141"/>
      <c r="VFK67" s="141"/>
      <c r="VFL67" s="141"/>
      <c r="VFM67" s="141"/>
      <c r="VFN67" s="141"/>
      <c r="VFO67" s="141"/>
      <c r="VFP67" s="141"/>
      <c r="VFQ67" s="141"/>
      <c r="VFR67" s="141"/>
      <c r="VFS67" s="141"/>
      <c r="VFT67" s="141"/>
      <c r="VFU67" s="141"/>
      <c r="VFV67" s="141"/>
      <c r="VFW67" s="141"/>
      <c r="VFX67" s="141"/>
      <c r="VFY67" s="141"/>
      <c r="VFZ67" s="141"/>
      <c r="VGA67" s="141"/>
      <c r="VGB67" s="141"/>
      <c r="VGC67" s="141"/>
      <c r="VGD67" s="141"/>
      <c r="VGE67" s="141"/>
      <c r="VGF67" s="141"/>
      <c r="VGG67" s="141"/>
      <c r="VGH67" s="141"/>
      <c r="VGI67" s="141"/>
      <c r="VGJ67" s="141"/>
      <c r="VGK67" s="141"/>
      <c r="VGL67" s="141"/>
      <c r="VGM67" s="141"/>
      <c r="VGN67" s="141"/>
      <c r="VGO67" s="141"/>
      <c r="VGP67" s="141"/>
      <c r="VGQ67" s="141"/>
      <c r="VGR67" s="141"/>
      <c r="VGS67" s="141"/>
      <c r="VGT67" s="141"/>
      <c r="VGU67" s="141"/>
      <c r="VGV67" s="141"/>
      <c r="VGW67" s="141"/>
      <c r="VGX67" s="141"/>
      <c r="VGY67" s="141"/>
      <c r="VGZ67" s="141"/>
      <c r="VHA67" s="141"/>
      <c r="VHB67" s="141"/>
      <c r="VHC67" s="141"/>
      <c r="VHD67" s="141"/>
      <c r="VHE67" s="141"/>
      <c r="VHF67" s="141"/>
      <c r="VHG67" s="141"/>
      <c r="VHH67" s="141"/>
      <c r="VHI67" s="141"/>
      <c r="VHJ67" s="141"/>
      <c r="VHK67" s="141"/>
      <c r="VHL67" s="141"/>
      <c r="VHM67" s="141"/>
      <c r="VHN67" s="141"/>
      <c r="VHO67" s="141"/>
      <c r="VHP67" s="141"/>
      <c r="VHQ67" s="141"/>
      <c r="VHR67" s="141"/>
      <c r="VHS67" s="141"/>
      <c r="VHT67" s="141"/>
      <c r="VHU67" s="141"/>
      <c r="VHV67" s="141"/>
      <c r="VHW67" s="141"/>
      <c r="VHX67" s="141"/>
      <c r="VHY67" s="141"/>
      <c r="VHZ67" s="141"/>
      <c r="VIA67" s="141"/>
      <c r="VIB67" s="141"/>
      <c r="VIC67" s="141"/>
      <c r="VID67" s="141"/>
      <c r="VIE67" s="141"/>
      <c r="VIF67" s="141"/>
      <c r="VIG67" s="141"/>
      <c r="VIH67" s="141"/>
      <c r="VII67" s="141"/>
      <c r="VIJ67" s="141"/>
      <c r="VIK67" s="141"/>
      <c r="VIL67" s="141"/>
      <c r="VIM67" s="141"/>
      <c r="VIN67" s="141"/>
      <c r="VIO67" s="141"/>
      <c r="VIP67" s="141"/>
      <c r="VIQ67" s="141"/>
      <c r="VIR67" s="141"/>
      <c r="VIS67" s="141"/>
      <c r="VIT67" s="141"/>
      <c r="VIU67" s="141"/>
      <c r="VIV67" s="141"/>
      <c r="VIW67" s="141"/>
      <c r="VIX67" s="141"/>
      <c r="VIY67" s="141"/>
      <c r="VIZ67" s="141"/>
      <c r="VJA67" s="141"/>
      <c r="VJB67" s="141"/>
      <c r="VJC67" s="141"/>
      <c r="VJD67" s="141"/>
      <c r="VJE67" s="141"/>
      <c r="VJF67" s="141"/>
      <c r="VJG67" s="141"/>
      <c r="VJH67" s="141"/>
      <c r="VJI67" s="141"/>
      <c r="VJJ67" s="141"/>
      <c r="VJK67" s="141"/>
      <c r="VJL67" s="141"/>
      <c r="VJM67" s="141"/>
      <c r="VJN67" s="141"/>
      <c r="VJO67" s="141"/>
      <c r="VJP67" s="141"/>
      <c r="VJQ67" s="141"/>
      <c r="VJR67" s="141"/>
      <c r="VJS67" s="141"/>
      <c r="VJT67" s="141"/>
      <c r="VJU67" s="141"/>
      <c r="VJV67" s="141"/>
      <c r="VJW67" s="141"/>
      <c r="VJX67" s="141"/>
      <c r="VJY67" s="141"/>
      <c r="VJZ67" s="141"/>
      <c r="VKA67" s="141"/>
      <c r="VKB67" s="141"/>
      <c r="VKC67" s="141"/>
      <c r="VKD67" s="141"/>
      <c r="VKE67" s="141"/>
      <c r="VKF67" s="141"/>
      <c r="VKG67" s="141"/>
      <c r="VKH67" s="141"/>
      <c r="VKI67" s="141"/>
      <c r="VKJ67" s="141"/>
      <c r="VKK67" s="141"/>
      <c r="VKL67" s="141"/>
      <c r="VKM67" s="141"/>
      <c r="VKN67" s="141"/>
      <c r="VKO67" s="141"/>
      <c r="VKP67" s="141"/>
      <c r="VKQ67" s="141"/>
      <c r="VKR67" s="141"/>
      <c r="VKS67" s="141"/>
      <c r="VKT67" s="141"/>
      <c r="VKU67" s="141"/>
      <c r="VKV67" s="141"/>
      <c r="VKW67" s="141"/>
      <c r="VKX67" s="141"/>
      <c r="VKY67" s="141"/>
      <c r="VKZ67" s="141"/>
      <c r="VLA67" s="141"/>
      <c r="VLB67" s="141"/>
      <c r="VLC67" s="141"/>
      <c r="VLD67" s="141"/>
      <c r="VLE67" s="141"/>
      <c r="VLF67" s="141"/>
      <c r="VLG67" s="141"/>
      <c r="VLH67" s="141"/>
      <c r="VLI67" s="141"/>
      <c r="VLJ67" s="141"/>
      <c r="VLK67" s="141"/>
      <c r="VLL67" s="141"/>
      <c r="VLM67" s="141"/>
      <c r="VLN67" s="141"/>
      <c r="VLO67" s="141"/>
      <c r="VLP67" s="141"/>
      <c r="VLQ67" s="141"/>
      <c r="VLR67" s="141"/>
      <c r="VLS67" s="141"/>
      <c r="VLT67" s="141"/>
      <c r="VLU67" s="141"/>
      <c r="VLV67" s="141"/>
      <c r="VLW67" s="141"/>
      <c r="VLX67" s="141"/>
      <c r="VLY67" s="141"/>
      <c r="VLZ67" s="141"/>
      <c r="VMA67" s="141"/>
      <c r="VMB67" s="141"/>
      <c r="VMC67" s="141"/>
      <c r="VMD67" s="141"/>
      <c r="VME67" s="141"/>
      <c r="VMF67" s="141"/>
      <c r="VMG67" s="141"/>
      <c r="VMH67" s="141"/>
      <c r="VMI67" s="141"/>
      <c r="VMJ67" s="141"/>
      <c r="VMK67" s="141"/>
      <c r="VML67" s="141"/>
      <c r="VMM67" s="141"/>
      <c r="VMN67" s="141"/>
      <c r="VMO67" s="141"/>
      <c r="VMP67" s="141"/>
      <c r="VMQ67" s="141"/>
      <c r="VMR67" s="141"/>
      <c r="VMS67" s="141"/>
      <c r="VMT67" s="141"/>
      <c r="VMU67" s="141"/>
      <c r="VMV67" s="141"/>
      <c r="VMW67" s="141"/>
      <c r="VMX67" s="141"/>
      <c r="VMY67" s="141"/>
      <c r="VMZ67" s="141"/>
      <c r="VNA67" s="141"/>
      <c r="VNB67" s="141"/>
      <c r="VNC67" s="141"/>
      <c r="VND67" s="141"/>
      <c r="VNE67" s="141"/>
      <c r="VNF67" s="141"/>
      <c r="VNG67" s="141"/>
      <c r="VNH67" s="141"/>
      <c r="VNI67" s="141"/>
      <c r="VNJ67" s="141"/>
      <c r="VNK67" s="141"/>
      <c r="VNL67" s="141"/>
      <c r="VNM67" s="141"/>
      <c r="VNN67" s="141"/>
      <c r="VNO67" s="141"/>
      <c r="VNP67" s="141"/>
      <c r="VNQ67" s="141"/>
      <c r="VNR67" s="141"/>
      <c r="VNS67" s="141"/>
      <c r="VNT67" s="141"/>
      <c r="VNU67" s="141"/>
      <c r="VNV67" s="141"/>
      <c r="VNW67" s="141"/>
      <c r="VNX67" s="141"/>
      <c r="VNY67" s="141"/>
      <c r="VNZ67" s="141"/>
      <c r="VOA67" s="141"/>
      <c r="VOB67" s="141"/>
      <c r="VOC67" s="141"/>
      <c r="VOD67" s="141"/>
      <c r="VOE67" s="141"/>
      <c r="VOF67" s="141"/>
      <c r="VOG67" s="141"/>
      <c r="VOH67" s="141"/>
      <c r="VOI67" s="141"/>
      <c r="VOJ67" s="141"/>
      <c r="VOK67" s="141"/>
      <c r="VOL67" s="141"/>
      <c r="VOM67" s="141"/>
      <c r="VON67" s="141"/>
      <c r="VOO67" s="141"/>
      <c r="VOP67" s="141"/>
      <c r="VOQ67" s="141"/>
      <c r="VOR67" s="141"/>
      <c r="VOS67" s="141"/>
      <c r="VOT67" s="141"/>
      <c r="VOU67" s="141"/>
      <c r="VOV67" s="141"/>
      <c r="VOW67" s="141"/>
      <c r="VOX67" s="141"/>
      <c r="VOY67" s="141"/>
      <c r="VOZ67" s="141"/>
      <c r="VPA67" s="141"/>
      <c r="VPB67" s="141"/>
      <c r="VPC67" s="141"/>
      <c r="VPD67" s="141"/>
      <c r="VPE67" s="141"/>
      <c r="VPF67" s="141"/>
      <c r="VPG67" s="141"/>
      <c r="VPH67" s="141"/>
      <c r="VPI67" s="141"/>
      <c r="VPJ67" s="141"/>
      <c r="VPK67" s="141"/>
      <c r="VPL67" s="141"/>
      <c r="VPM67" s="141"/>
      <c r="VPN67" s="141"/>
      <c r="VPO67" s="141"/>
      <c r="VPP67" s="141"/>
      <c r="VPQ67" s="141"/>
      <c r="VPR67" s="141"/>
      <c r="VPS67" s="141"/>
      <c r="VPT67" s="141"/>
      <c r="VPU67" s="141"/>
      <c r="VPV67" s="141"/>
      <c r="VPW67" s="141"/>
      <c r="VPX67" s="141"/>
      <c r="VPY67" s="141"/>
      <c r="VPZ67" s="141"/>
      <c r="VQA67" s="141"/>
      <c r="VQB67" s="141"/>
      <c r="VQC67" s="141"/>
      <c r="VQD67" s="141"/>
      <c r="VQE67" s="141"/>
      <c r="VQF67" s="141"/>
      <c r="VQG67" s="141"/>
      <c r="VQH67" s="141"/>
      <c r="VQI67" s="141"/>
      <c r="VQJ67" s="141"/>
      <c r="VQK67" s="141"/>
      <c r="VQL67" s="141"/>
      <c r="VQM67" s="141"/>
      <c r="VQN67" s="141"/>
      <c r="VQO67" s="141"/>
      <c r="VQP67" s="141"/>
      <c r="VQQ67" s="141"/>
      <c r="VQR67" s="141"/>
      <c r="VQS67" s="141"/>
      <c r="VQT67" s="141"/>
      <c r="VQU67" s="141"/>
      <c r="VQV67" s="141"/>
      <c r="VQW67" s="141"/>
      <c r="VQX67" s="141"/>
      <c r="VQY67" s="141"/>
      <c r="VQZ67" s="141"/>
      <c r="VRA67" s="141"/>
      <c r="VRB67" s="141"/>
      <c r="VRC67" s="141"/>
      <c r="VRD67" s="141"/>
      <c r="VRE67" s="141"/>
      <c r="VRF67" s="141"/>
      <c r="VRG67" s="141"/>
      <c r="VRH67" s="141"/>
      <c r="VRI67" s="141"/>
      <c r="VRJ67" s="141"/>
      <c r="VRK67" s="141"/>
      <c r="VRL67" s="141"/>
      <c r="VRM67" s="141"/>
      <c r="VRN67" s="141"/>
      <c r="VRO67" s="141"/>
      <c r="VRP67" s="141"/>
      <c r="VRQ67" s="141"/>
      <c r="VRR67" s="141"/>
      <c r="VRS67" s="141"/>
      <c r="VRT67" s="141"/>
      <c r="VRU67" s="141"/>
      <c r="VRV67" s="141"/>
      <c r="VRW67" s="141"/>
      <c r="VRX67" s="141"/>
      <c r="VRY67" s="141"/>
      <c r="VRZ67" s="141"/>
      <c r="VSA67" s="141"/>
      <c r="VSB67" s="141"/>
      <c r="VSC67" s="141"/>
      <c r="VSD67" s="141"/>
      <c r="VSE67" s="141"/>
      <c r="VSF67" s="141"/>
      <c r="VSG67" s="141"/>
      <c r="VSH67" s="141"/>
      <c r="VSI67" s="141"/>
      <c r="VSJ67" s="141"/>
      <c r="VSK67" s="141"/>
      <c r="VSL67" s="141"/>
      <c r="VSM67" s="141"/>
      <c r="VSN67" s="141"/>
      <c r="VSO67" s="141"/>
      <c r="VSP67" s="141"/>
      <c r="VSQ67" s="141"/>
      <c r="VSR67" s="141"/>
      <c r="VSS67" s="141"/>
      <c r="VST67" s="141"/>
      <c r="VSU67" s="141"/>
      <c r="VSV67" s="141"/>
      <c r="VSW67" s="141"/>
      <c r="VSX67" s="141"/>
      <c r="VSY67" s="141"/>
      <c r="VSZ67" s="141"/>
      <c r="VTA67" s="141"/>
      <c r="VTB67" s="141"/>
      <c r="VTC67" s="141"/>
      <c r="VTD67" s="141"/>
      <c r="VTE67" s="141"/>
      <c r="VTF67" s="141"/>
      <c r="VTG67" s="141"/>
      <c r="VTH67" s="141"/>
      <c r="VTI67" s="141"/>
      <c r="VTJ67" s="141"/>
      <c r="VTK67" s="141"/>
      <c r="VTL67" s="141"/>
      <c r="VTM67" s="141"/>
      <c r="VTN67" s="141"/>
      <c r="VTO67" s="141"/>
      <c r="VTP67" s="141"/>
      <c r="VTQ67" s="141"/>
      <c r="VTR67" s="141"/>
      <c r="VTS67" s="141"/>
      <c r="VTT67" s="141"/>
      <c r="VTU67" s="141"/>
      <c r="VTV67" s="141"/>
      <c r="VTW67" s="141"/>
      <c r="VTX67" s="141"/>
      <c r="VTY67" s="141"/>
      <c r="VTZ67" s="141"/>
      <c r="VUA67" s="141"/>
      <c r="VUB67" s="141"/>
      <c r="VUC67" s="141"/>
      <c r="VUD67" s="141"/>
      <c r="VUE67" s="141"/>
      <c r="VUF67" s="141"/>
      <c r="VUG67" s="141"/>
      <c r="VUH67" s="141"/>
      <c r="VUI67" s="141"/>
      <c r="VUJ67" s="141"/>
      <c r="VUK67" s="141"/>
      <c r="VUL67" s="141"/>
      <c r="VUM67" s="141"/>
      <c r="VUN67" s="141"/>
      <c r="VUO67" s="141"/>
      <c r="VUP67" s="141"/>
      <c r="VUQ67" s="141"/>
      <c r="VUR67" s="141"/>
      <c r="VUS67" s="141"/>
      <c r="VUT67" s="141"/>
      <c r="VUU67" s="141"/>
      <c r="VUV67" s="141"/>
      <c r="VUW67" s="141"/>
      <c r="VUX67" s="141"/>
      <c r="VUY67" s="141"/>
      <c r="VUZ67" s="141"/>
      <c r="VVA67" s="141"/>
      <c r="VVB67" s="141"/>
      <c r="VVC67" s="141"/>
      <c r="VVD67" s="141"/>
      <c r="VVE67" s="141"/>
      <c r="VVF67" s="141"/>
      <c r="VVG67" s="141"/>
      <c r="VVH67" s="141"/>
      <c r="VVI67" s="141"/>
      <c r="VVJ67" s="141"/>
      <c r="VVK67" s="141"/>
      <c r="VVL67" s="141"/>
      <c r="VVM67" s="141"/>
      <c r="VVN67" s="141"/>
      <c r="VVO67" s="141"/>
      <c r="VVP67" s="141"/>
      <c r="VVQ67" s="141"/>
      <c r="VVR67" s="141"/>
      <c r="VVS67" s="141"/>
      <c r="VVT67" s="141"/>
      <c r="VVU67" s="141"/>
      <c r="VVV67" s="141"/>
      <c r="VVW67" s="141"/>
      <c r="VVX67" s="141"/>
      <c r="VVY67" s="141"/>
      <c r="VVZ67" s="141"/>
      <c r="VWA67" s="141"/>
      <c r="VWB67" s="141"/>
      <c r="VWC67" s="141"/>
      <c r="VWD67" s="141"/>
      <c r="VWE67" s="141"/>
      <c r="VWF67" s="141"/>
      <c r="VWG67" s="141"/>
      <c r="VWH67" s="141"/>
      <c r="VWI67" s="141"/>
      <c r="VWJ67" s="141"/>
      <c r="VWK67" s="141"/>
      <c r="VWL67" s="141"/>
      <c r="VWM67" s="141"/>
      <c r="VWN67" s="141"/>
      <c r="VWO67" s="141"/>
      <c r="VWP67" s="141"/>
      <c r="VWQ67" s="141"/>
      <c r="VWR67" s="141"/>
      <c r="VWS67" s="141"/>
      <c r="VWT67" s="141"/>
      <c r="VWU67" s="141"/>
      <c r="VWV67" s="141"/>
      <c r="VWW67" s="141"/>
      <c r="VWX67" s="141"/>
      <c r="VWY67" s="141"/>
      <c r="VWZ67" s="141"/>
      <c r="VXA67" s="141"/>
      <c r="VXB67" s="141"/>
      <c r="VXC67" s="141"/>
      <c r="VXD67" s="141"/>
      <c r="VXE67" s="141"/>
      <c r="VXF67" s="141"/>
      <c r="VXG67" s="141"/>
      <c r="VXH67" s="141"/>
      <c r="VXI67" s="141"/>
      <c r="VXJ67" s="141"/>
      <c r="VXK67" s="141"/>
      <c r="VXL67" s="141"/>
      <c r="VXM67" s="141"/>
      <c r="VXN67" s="141"/>
      <c r="VXO67" s="141"/>
      <c r="VXP67" s="141"/>
      <c r="VXQ67" s="141"/>
      <c r="VXR67" s="141"/>
      <c r="VXS67" s="141"/>
      <c r="VXT67" s="141"/>
      <c r="VXU67" s="141"/>
      <c r="VXV67" s="141"/>
      <c r="VXW67" s="141"/>
      <c r="VXX67" s="141"/>
      <c r="VXY67" s="141"/>
      <c r="VXZ67" s="141"/>
      <c r="VYA67" s="141"/>
      <c r="VYB67" s="141"/>
      <c r="VYC67" s="141"/>
      <c r="VYD67" s="141"/>
      <c r="VYE67" s="141"/>
      <c r="VYF67" s="141"/>
      <c r="VYG67" s="141"/>
      <c r="VYH67" s="141"/>
      <c r="VYI67" s="141"/>
      <c r="VYJ67" s="141"/>
      <c r="VYK67" s="141"/>
      <c r="VYL67" s="141"/>
      <c r="VYM67" s="141"/>
      <c r="VYN67" s="141"/>
      <c r="VYO67" s="141"/>
      <c r="VYP67" s="141"/>
      <c r="VYQ67" s="141"/>
      <c r="VYR67" s="141"/>
      <c r="VYS67" s="141"/>
      <c r="VYT67" s="141"/>
      <c r="VYU67" s="141"/>
      <c r="VYV67" s="141"/>
      <c r="VYW67" s="141"/>
      <c r="VYX67" s="141"/>
      <c r="VYY67" s="141"/>
      <c r="VYZ67" s="141"/>
      <c r="VZA67" s="141"/>
      <c r="VZB67" s="141"/>
      <c r="VZC67" s="141"/>
      <c r="VZD67" s="141"/>
      <c r="VZE67" s="141"/>
      <c r="VZF67" s="141"/>
      <c r="VZG67" s="141"/>
      <c r="VZH67" s="141"/>
      <c r="VZI67" s="141"/>
      <c r="VZJ67" s="141"/>
      <c r="VZK67" s="141"/>
      <c r="VZL67" s="141"/>
      <c r="VZM67" s="141"/>
      <c r="VZN67" s="141"/>
      <c r="VZO67" s="141"/>
      <c r="VZP67" s="141"/>
      <c r="VZQ67" s="141"/>
      <c r="VZR67" s="141"/>
      <c r="VZS67" s="141"/>
      <c r="VZT67" s="141"/>
      <c r="VZU67" s="141"/>
      <c r="VZV67" s="141"/>
      <c r="VZW67" s="141"/>
      <c r="VZX67" s="141"/>
      <c r="VZY67" s="141"/>
      <c r="VZZ67" s="141"/>
      <c r="WAA67" s="141"/>
      <c r="WAB67" s="141"/>
      <c r="WAC67" s="141"/>
      <c r="WAD67" s="141"/>
      <c r="WAE67" s="141"/>
      <c r="WAF67" s="141"/>
      <c r="WAG67" s="141"/>
      <c r="WAH67" s="141"/>
      <c r="WAI67" s="141"/>
      <c r="WAJ67" s="141"/>
      <c r="WAK67" s="141"/>
      <c r="WAL67" s="141"/>
      <c r="WAM67" s="141"/>
      <c r="WAN67" s="141"/>
      <c r="WAO67" s="141"/>
      <c r="WAP67" s="141"/>
      <c r="WAQ67" s="141"/>
      <c r="WAR67" s="141"/>
      <c r="WAS67" s="141"/>
      <c r="WAT67" s="141"/>
      <c r="WAU67" s="141"/>
      <c r="WAV67" s="141"/>
      <c r="WAW67" s="141"/>
      <c r="WAX67" s="141"/>
      <c r="WAY67" s="141"/>
      <c r="WAZ67" s="141"/>
      <c r="WBA67" s="141"/>
      <c r="WBB67" s="141"/>
      <c r="WBC67" s="141"/>
      <c r="WBD67" s="141"/>
      <c r="WBE67" s="141"/>
      <c r="WBF67" s="141"/>
      <c r="WBG67" s="141"/>
      <c r="WBH67" s="141"/>
      <c r="WBI67" s="141"/>
      <c r="WBJ67" s="141"/>
      <c r="WBK67" s="141"/>
      <c r="WBL67" s="141"/>
      <c r="WBM67" s="141"/>
      <c r="WBN67" s="141"/>
      <c r="WBO67" s="141"/>
      <c r="WBP67" s="141"/>
      <c r="WBQ67" s="141"/>
      <c r="WBR67" s="141"/>
      <c r="WBS67" s="141"/>
      <c r="WBT67" s="141"/>
      <c r="WBU67" s="141"/>
      <c r="WBV67" s="141"/>
      <c r="WBW67" s="141"/>
      <c r="WBX67" s="141"/>
      <c r="WBY67" s="141"/>
      <c r="WBZ67" s="141"/>
      <c r="WCA67" s="141"/>
      <c r="WCB67" s="141"/>
      <c r="WCC67" s="141"/>
      <c r="WCD67" s="141"/>
      <c r="WCE67" s="141"/>
      <c r="WCF67" s="141"/>
      <c r="WCG67" s="141"/>
      <c r="WCH67" s="141"/>
      <c r="WCI67" s="141"/>
      <c r="WCJ67" s="141"/>
      <c r="WCK67" s="141"/>
      <c r="WCL67" s="141"/>
      <c r="WCM67" s="141"/>
      <c r="WCN67" s="141"/>
      <c r="WCO67" s="141"/>
      <c r="WCP67" s="141"/>
      <c r="WCQ67" s="141"/>
      <c r="WCR67" s="141"/>
      <c r="WCS67" s="141"/>
      <c r="WCT67" s="141"/>
      <c r="WCU67" s="141"/>
      <c r="WCV67" s="141"/>
      <c r="WCW67" s="141"/>
      <c r="WCX67" s="141"/>
      <c r="WCY67" s="141"/>
      <c r="WCZ67" s="141"/>
      <c r="WDA67" s="141"/>
      <c r="WDB67" s="141"/>
      <c r="WDC67" s="141"/>
      <c r="WDD67" s="141"/>
      <c r="WDE67" s="141"/>
      <c r="WDF67" s="141"/>
      <c r="WDG67" s="141"/>
      <c r="WDH67" s="141"/>
      <c r="WDI67" s="141"/>
      <c r="WDJ67" s="141"/>
      <c r="WDK67" s="141"/>
      <c r="WDL67" s="141"/>
      <c r="WDM67" s="141"/>
      <c r="WDN67" s="141"/>
      <c r="WDO67" s="141"/>
      <c r="WDP67" s="141"/>
      <c r="WDQ67" s="141"/>
      <c r="WDR67" s="141"/>
      <c r="WDS67" s="141"/>
      <c r="WDT67" s="141"/>
      <c r="WDU67" s="141"/>
      <c r="WDV67" s="141"/>
      <c r="WDW67" s="141"/>
      <c r="WDX67" s="141"/>
      <c r="WDY67" s="141"/>
      <c r="WDZ67" s="141"/>
      <c r="WEA67" s="141"/>
      <c r="WEB67" s="141"/>
      <c r="WEC67" s="141"/>
      <c r="WED67" s="141"/>
      <c r="WEE67" s="141"/>
      <c r="WEF67" s="141"/>
      <c r="WEG67" s="141"/>
      <c r="WEH67" s="141"/>
      <c r="WEI67" s="141"/>
      <c r="WEJ67" s="141"/>
      <c r="WEK67" s="141"/>
      <c r="WEL67" s="141"/>
      <c r="WEM67" s="141"/>
      <c r="WEN67" s="141"/>
      <c r="WEO67" s="141"/>
      <c r="WEP67" s="141"/>
      <c r="WEQ67" s="141"/>
      <c r="WER67" s="141"/>
      <c r="WES67" s="141"/>
      <c r="WET67" s="141"/>
      <c r="WEU67" s="141"/>
      <c r="WEV67" s="141"/>
      <c r="WEW67" s="141"/>
      <c r="WEX67" s="141"/>
      <c r="WEY67" s="141"/>
      <c r="WEZ67" s="141"/>
      <c r="WFA67" s="141"/>
      <c r="WFB67" s="141"/>
      <c r="WFC67" s="141"/>
      <c r="WFD67" s="141"/>
      <c r="WFE67" s="141"/>
      <c r="WFF67" s="141"/>
      <c r="WFG67" s="141"/>
      <c r="WFH67" s="141"/>
      <c r="WFI67" s="141"/>
      <c r="WFJ67" s="141"/>
      <c r="WFK67" s="141"/>
      <c r="WFL67" s="141"/>
      <c r="WFM67" s="141"/>
      <c r="WFN67" s="141"/>
      <c r="WFO67" s="141"/>
      <c r="WFP67" s="141"/>
      <c r="WFQ67" s="141"/>
      <c r="WFR67" s="141"/>
      <c r="WFS67" s="141"/>
      <c r="WFT67" s="141"/>
      <c r="WFU67" s="141"/>
      <c r="WFV67" s="141"/>
      <c r="WFW67" s="141"/>
      <c r="WFX67" s="141"/>
      <c r="WFY67" s="141"/>
      <c r="WFZ67" s="141"/>
      <c r="WGA67" s="141"/>
      <c r="WGB67" s="141"/>
      <c r="WGC67" s="141"/>
      <c r="WGD67" s="141"/>
      <c r="WGE67" s="141"/>
      <c r="WGF67" s="141"/>
      <c r="WGG67" s="141"/>
      <c r="WGH67" s="141"/>
      <c r="WGI67" s="141"/>
      <c r="WGJ67" s="141"/>
      <c r="WGK67" s="141"/>
      <c r="WGL67" s="141"/>
      <c r="WGM67" s="141"/>
      <c r="WGN67" s="141"/>
      <c r="WGO67" s="141"/>
      <c r="WGP67" s="141"/>
      <c r="WGQ67" s="141"/>
      <c r="WGR67" s="141"/>
      <c r="WGS67" s="141"/>
      <c r="WGT67" s="141"/>
      <c r="WGU67" s="141"/>
      <c r="WGV67" s="141"/>
      <c r="WGW67" s="141"/>
      <c r="WGX67" s="141"/>
      <c r="WGY67" s="141"/>
      <c r="WGZ67" s="141"/>
      <c r="WHA67" s="141"/>
      <c r="WHB67" s="141"/>
      <c r="WHC67" s="141"/>
      <c r="WHD67" s="141"/>
      <c r="WHE67" s="141"/>
      <c r="WHF67" s="141"/>
      <c r="WHG67" s="141"/>
      <c r="WHH67" s="141"/>
      <c r="WHI67" s="141"/>
      <c r="WHJ67" s="141"/>
      <c r="WHK67" s="141"/>
      <c r="WHL67" s="141"/>
      <c r="WHM67" s="141"/>
      <c r="WHN67" s="141"/>
      <c r="WHO67" s="141"/>
      <c r="WHP67" s="141"/>
      <c r="WHQ67" s="141"/>
      <c r="WHR67" s="141"/>
      <c r="WHS67" s="141"/>
      <c r="WHT67" s="141"/>
      <c r="WHU67" s="141"/>
      <c r="WHV67" s="141"/>
      <c r="WHW67" s="141"/>
      <c r="WHX67" s="141"/>
      <c r="WHY67" s="141"/>
      <c r="WHZ67" s="141"/>
      <c r="WIA67" s="141"/>
      <c r="WIB67" s="141"/>
      <c r="WIC67" s="141"/>
      <c r="WID67" s="141"/>
      <c r="WIE67" s="141"/>
      <c r="WIF67" s="141"/>
      <c r="WIG67" s="141"/>
      <c r="WIH67" s="141"/>
      <c r="WII67" s="141"/>
      <c r="WIJ67" s="141"/>
      <c r="WIK67" s="141"/>
      <c r="WIL67" s="141"/>
      <c r="WIM67" s="141"/>
      <c r="WIN67" s="141"/>
      <c r="WIO67" s="141"/>
      <c r="WIP67" s="141"/>
      <c r="WIQ67" s="141"/>
      <c r="WIR67" s="141"/>
      <c r="WIS67" s="141"/>
      <c r="WIT67" s="141"/>
      <c r="WIU67" s="141"/>
      <c r="WIV67" s="141"/>
      <c r="WIW67" s="141"/>
      <c r="WIX67" s="141"/>
      <c r="WIY67" s="141"/>
      <c r="WIZ67" s="141"/>
      <c r="WJA67" s="141"/>
      <c r="WJB67" s="141"/>
      <c r="WJC67" s="141"/>
      <c r="WJD67" s="141"/>
      <c r="WJE67" s="141"/>
      <c r="WJF67" s="141"/>
      <c r="WJG67" s="141"/>
      <c r="WJH67" s="141"/>
      <c r="WJI67" s="141"/>
      <c r="WJJ67" s="141"/>
      <c r="WJK67" s="141"/>
      <c r="WJL67" s="141"/>
      <c r="WJM67" s="141"/>
      <c r="WJN67" s="141"/>
      <c r="WJO67" s="141"/>
      <c r="WJP67" s="141"/>
      <c r="WJQ67" s="141"/>
      <c r="WJR67" s="141"/>
      <c r="WJS67" s="141"/>
      <c r="WJT67" s="141"/>
      <c r="WJU67" s="141"/>
      <c r="WJV67" s="141"/>
      <c r="WJW67" s="141"/>
      <c r="WJX67" s="141"/>
      <c r="WJY67" s="141"/>
      <c r="WJZ67" s="141"/>
      <c r="WKA67" s="141"/>
      <c r="WKB67" s="141"/>
      <c r="WKC67" s="141"/>
      <c r="WKD67" s="141"/>
      <c r="WKE67" s="141"/>
      <c r="WKF67" s="141"/>
      <c r="WKG67" s="141"/>
      <c r="WKH67" s="141"/>
      <c r="WKI67" s="141"/>
      <c r="WKJ67" s="141"/>
      <c r="WKK67" s="141"/>
      <c r="WKL67" s="141"/>
      <c r="WKM67" s="141"/>
      <c r="WKN67" s="141"/>
      <c r="WKO67" s="141"/>
      <c r="WKP67" s="141"/>
      <c r="WKQ67" s="141"/>
      <c r="WKR67" s="141"/>
      <c r="WKS67" s="141"/>
      <c r="WKT67" s="141"/>
      <c r="WKU67" s="141"/>
      <c r="WKV67" s="141"/>
      <c r="WKW67" s="141"/>
      <c r="WKX67" s="141"/>
      <c r="WKY67" s="141"/>
      <c r="WKZ67" s="141"/>
      <c r="WLA67" s="141"/>
      <c r="WLB67" s="141"/>
      <c r="WLC67" s="141"/>
      <c r="WLD67" s="141"/>
      <c r="WLE67" s="141"/>
      <c r="WLF67" s="141"/>
      <c r="WLG67" s="141"/>
      <c r="WLH67" s="141"/>
      <c r="WLI67" s="141"/>
      <c r="WLJ67" s="141"/>
      <c r="WLK67" s="141"/>
      <c r="WLL67" s="141"/>
      <c r="WLM67" s="141"/>
      <c r="WLN67" s="141"/>
      <c r="WLO67" s="141"/>
      <c r="WLP67" s="141"/>
      <c r="WLQ67" s="141"/>
      <c r="WLR67" s="141"/>
      <c r="WLS67" s="141"/>
      <c r="WLT67" s="141"/>
      <c r="WLU67" s="141"/>
      <c r="WLV67" s="141"/>
      <c r="WLW67" s="141"/>
      <c r="WLX67" s="141"/>
      <c r="WLY67" s="141"/>
      <c r="WLZ67" s="141"/>
      <c r="WMA67" s="141"/>
      <c r="WMB67" s="141"/>
      <c r="WMC67" s="141"/>
      <c r="WMD67" s="141"/>
      <c r="WME67" s="141"/>
      <c r="WMF67" s="141"/>
      <c r="WMG67" s="141"/>
      <c r="WMH67" s="141"/>
      <c r="WMI67" s="141"/>
      <c r="WMJ67" s="141"/>
      <c r="WMK67" s="141"/>
      <c r="WML67" s="141"/>
      <c r="WMM67" s="141"/>
      <c r="WMN67" s="141"/>
      <c r="WMO67" s="141"/>
      <c r="WMP67" s="141"/>
      <c r="WMQ67" s="141"/>
      <c r="WMR67" s="141"/>
      <c r="WMS67" s="141"/>
      <c r="WMT67" s="141"/>
      <c r="WMU67" s="141"/>
      <c r="WMV67" s="141"/>
      <c r="WMW67" s="141"/>
      <c r="WMX67" s="141"/>
      <c r="WMY67" s="141"/>
      <c r="WMZ67" s="141"/>
      <c r="WNA67" s="141"/>
      <c r="WNB67" s="141"/>
      <c r="WNC67" s="141"/>
      <c r="WND67" s="141"/>
      <c r="WNE67" s="141"/>
      <c r="WNF67" s="141"/>
      <c r="WNG67" s="141"/>
      <c r="WNH67" s="141"/>
      <c r="WNI67" s="141"/>
      <c r="WNJ67" s="141"/>
      <c r="WNK67" s="141"/>
      <c r="WNL67" s="141"/>
      <c r="WNM67" s="141"/>
      <c r="WNN67" s="141"/>
      <c r="WNO67" s="141"/>
      <c r="WNP67" s="141"/>
      <c r="WNQ67" s="141"/>
      <c r="WNR67" s="141"/>
      <c r="WNS67" s="141"/>
      <c r="WNT67" s="141"/>
      <c r="WNU67" s="141"/>
      <c r="WNV67" s="141"/>
      <c r="WNW67" s="141"/>
      <c r="WNX67" s="141"/>
      <c r="WNY67" s="141"/>
      <c r="WNZ67" s="141"/>
      <c r="WOA67" s="141"/>
      <c r="WOB67" s="141"/>
      <c r="WOC67" s="141"/>
      <c r="WOD67" s="141"/>
      <c r="WOE67" s="141"/>
      <c r="WOF67" s="141"/>
      <c r="WOG67" s="141"/>
      <c r="WOH67" s="141"/>
      <c r="WOI67" s="141"/>
      <c r="WOJ67" s="141"/>
      <c r="WOK67" s="141"/>
      <c r="WOL67" s="141"/>
      <c r="WOM67" s="141"/>
      <c r="WON67" s="141"/>
      <c r="WOO67" s="141"/>
      <c r="WOP67" s="141"/>
      <c r="WOQ67" s="141"/>
      <c r="WOR67" s="141"/>
      <c r="WOS67" s="141"/>
      <c r="WOT67" s="141"/>
      <c r="WOU67" s="141"/>
      <c r="WOV67" s="141"/>
      <c r="WOW67" s="141"/>
      <c r="WOX67" s="141"/>
      <c r="WOY67" s="141"/>
      <c r="WOZ67" s="141"/>
      <c r="WPA67" s="141"/>
      <c r="WPB67" s="141"/>
      <c r="WPC67" s="141"/>
      <c r="WPD67" s="141"/>
      <c r="WPE67" s="141"/>
      <c r="WPF67" s="141"/>
      <c r="WPG67" s="141"/>
      <c r="WPH67" s="141"/>
      <c r="WPI67" s="141"/>
      <c r="WPJ67" s="141"/>
      <c r="WPK67" s="141"/>
      <c r="WPL67" s="141"/>
      <c r="WPM67" s="141"/>
      <c r="WPN67" s="141"/>
      <c r="WPO67" s="141"/>
      <c r="WPP67" s="141"/>
      <c r="WPQ67" s="141"/>
      <c r="WPR67" s="141"/>
      <c r="WPS67" s="141"/>
      <c r="WPT67" s="141"/>
      <c r="WPU67" s="141"/>
      <c r="WPV67" s="141"/>
      <c r="WPW67" s="141"/>
      <c r="WPX67" s="141"/>
      <c r="WPY67" s="141"/>
      <c r="WPZ67" s="141"/>
      <c r="WQA67" s="141"/>
      <c r="WQB67" s="141"/>
      <c r="WQC67" s="141"/>
      <c r="WQD67" s="141"/>
      <c r="WQE67" s="141"/>
      <c r="WQF67" s="141"/>
      <c r="WQG67" s="141"/>
      <c r="WQH67" s="141"/>
      <c r="WQI67" s="141"/>
      <c r="WQJ67" s="141"/>
      <c r="WQK67" s="141"/>
      <c r="WQL67" s="141"/>
      <c r="WQM67" s="141"/>
      <c r="WQN67" s="141"/>
      <c r="WQO67" s="141"/>
      <c r="WQP67" s="141"/>
      <c r="WQQ67" s="141"/>
      <c r="WQR67" s="141"/>
      <c r="WQS67" s="141"/>
      <c r="WQT67" s="141"/>
      <c r="WQU67" s="141"/>
      <c r="WQV67" s="141"/>
      <c r="WQW67" s="141"/>
      <c r="WQX67" s="141"/>
      <c r="WQY67" s="141"/>
      <c r="WQZ67" s="141"/>
      <c r="WRA67" s="141"/>
      <c r="WRB67" s="141"/>
      <c r="WRC67" s="141"/>
      <c r="WRD67" s="141"/>
      <c r="WRE67" s="141"/>
      <c r="WRF67" s="141"/>
      <c r="WRG67" s="141"/>
      <c r="WRH67" s="141"/>
      <c r="WRI67" s="141"/>
      <c r="WRJ67" s="141"/>
      <c r="WRK67" s="141"/>
      <c r="WRL67" s="141"/>
      <c r="WRM67" s="141"/>
      <c r="WRN67" s="141"/>
      <c r="WRO67" s="141"/>
      <c r="WRP67" s="141"/>
      <c r="WRQ67" s="141"/>
      <c r="WRR67" s="141"/>
      <c r="WRS67" s="141"/>
      <c r="WRT67" s="141"/>
      <c r="WRU67" s="141"/>
      <c r="WRV67" s="141"/>
      <c r="WRW67" s="141"/>
      <c r="WRX67" s="141"/>
      <c r="WRY67" s="141"/>
      <c r="WRZ67" s="141"/>
      <c r="WSA67" s="141"/>
      <c r="WSB67" s="141"/>
      <c r="WSC67" s="141"/>
      <c r="WSD67" s="141"/>
      <c r="WSE67" s="141"/>
      <c r="WSF67" s="141"/>
      <c r="WSG67" s="141"/>
      <c r="WSH67" s="141"/>
      <c r="WSI67" s="141"/>
      <c r="WSJ67" s="141"/>
      <c r="WSK67" s="141"/>
      <c r="WSL67" s="141"/>
      <c r="WSM67" s="141"/>
      <c r="WSN67" s="141"/>
      <c r="WSO67" s="141"/>
      <c r="WSP67" s="141"/>
      <c r="WSQ67" s="141"/>
      <c r="WSR67" s="141"/>
      <c r="WSS67" s="141"/>
      <c r="WST67" s="141"/>
      <c r="WSU67" s="141"/>
      <c r="WSV67" s="141"/>
      <c r="WSW67" s="141"/>
      <c r="WSX67" s="141"/>
      <c r="WSY67" s="141"/>
      <c r="WSZ67" s="141"/>
      <c r="WTA67" s="141"/>
      <c r="WTB67" s="141"/>
      <c r="WTC67" s="141"/>
      <c r="WTD67" s="141"/>
      <c r="WTE67" s="141"/>
      <c r="WTF67" s="141"/>
      <c r="WTG67" s="141"/>
      <c r="WTH67" s="141"/>
      <c r="WTI67" s="141"/>
      <c r="WTJ67" s="141"/>
      <c r="WTK67" s="141"/>
      <c r="WTL67" s="141"/>
      <c r="WTM67" s="141"/>
      <c r="WTN67" s="141"/>
      <c r="WTO67" s="141"/>
      <c r="WTP67" s="141"/>
      <c r="WTQ67" s="141"/>
      <c r="WTR67" s="141"/>
      <c r="WTS67" s="141"/>
      <c r="WTT67" s="141"/>
      <c r="WTU67" s="141"/>
      <c r="WTV67" s="141"/>
      <c r="WTW67" s="141"/>
      <c r="WTX67" s="141"/>
      <c r="WTY67" s="141"/>
      <c r="WTZ67" s="141"/>
      <c r="WUA67" s="141"/>
      <c r="WUB67" s="141"/>
      <c r="WUC67" s="141"/>
      <c r="WUD67" s="141"/>
      <c r="WUE67" s="141"/>
      <c r="WUF67" s="141"/>
      <c r="WUG67" s="141"/>
      <c r="WUH67" s="141"/>
      <c r="WUI67" s="141"/>
      <c r="WUJ67" s="141"/>
      <c r="WUK67" s="141"/>
      <c r="WUL67" s="141"/>
      <c r="WUM67" s="141"/>
      <c r="WUN67" s="141"/>
      <c r="WUO67" s="141"/>
      <c r="WUP67" s="141"/>
      <c r="WUQ67" s="141"/>
      <c r="WUR67" s="141"/>
      <c r="WUS67" s="141"/>
      <c r="WUT67" s="141"/>
      <c r="WUU67" s="141"/>
      <c r="WUV67" s="141"/>
      <c r="WUW67" s="141"/>
      <c r="WUX67" s="141"/>
      <c r="WUY67" s="141"/>
      <c r="WUZ67" s="141"/>
      <c r="WVA67" s="141"/>
      <c r="WVB67" s="141"/>
      <c r="WVC67" s="141"/>
      <c r="WVD67" s="141"/>
      <c r="WVE67" s="141"/>
      <c r="WVF67" s="141"/>
      <c r="WVG67" s="141"/>
      <c r="WVH67" s="141"/>
      <c r="WVI67" s="141"/>
      <c r="WVJ67" s="141"/>
      <c r="WVK67" s="141"/>
      <c r="WVL67" s="141"/>
      <c r="WVM67" s="141"/>
      <c r="WVN67" s="141"/>
      <c r="WVO67" s="141"/>
      <c r="WVP67" s="141"/>
      <c r="WVQ67" s="141"/>
      <c r="WVR67" s="141"/>
      <c r="WVS67" s="141"/>
      <c r="WVT67" s="141"/>
      <c r="WVU67" s="141"/>
      <c r="WVV67" s="141"/>
      <c r="WVW67" s="141"/>
      <c r="WVX67" s="141"/>
      <c r="WVY67" s="141"/>
      <c r="WVZ67" s="141"/>
      <c r="WWA67" s="141"/>
      <c r="WWB67" s="141"/>
      <c r="WWC67" s="141"/>
      <c r="WWD67" s="141"/>
      <c r="WWE67" s="141"/>
      <c r="WWF67" s="141"/>
      <c r="WWG67" s="141"/>
      <c r="WWH67" s="141"/>
      <c r="WWI67" s="141"/>
      <c r="WWJ67" s="141"/>
      <c r="WWK67" s="141"/>
      <c r="WWL67" s="141"/>
      <c r="WWM67" s="141"/>
      <c r="WWN67" s="141"/>
      <c r="WWO67" s="141"/>
      <c r="WWP67" s="141"/>
      <c r="WWQ67" s="141"/>
      <c r="WWR67" s="141"/>
      <c r="WWS67" s="141"/>
      <c r="WWT67" s="141"/>
      <c r="WWU67" s="141"/>
      <c r="WWV67" s="141"/>
      <c r="WWW67" s="141"/>
      <c r="WWX67" s="141"/>
      <c r="WWY67" s="141"/>
      <c r="WWZ67" s="141"/>
      <c r="WXA67" s="141"/>
      <c r="WXB67" s="141"/>
      <c r="WXC67" s="141"/>
      <c r="WXD67" s="141"/>
      <c r="WXE67" s="141"/>
      <c r="WXF67" s="141"/>
      <c r="WXG67" s="141"/>
      <c r="WXH67" s="141"/>
      <c r="WXI67" s="141"/>
      <c r="WXJ67" s="141"/>
      <c r="WXK67" s="141"/>
      <c r="WXL67" s="141"/>
      <c r="WXM67" s="141"/>
      <c r="WXN67" s="141"/>
      <c r="WXO67" s="141"/>
      <c r="WXP67" s="141"/>
      <c r="WXQ67" s="141"/>
      <c r="WXR67" s="141"/>
      <c r="WXS67" s="141"/>
      <c r="WXT67" s="141"/>
      <c r="WXU67" s="141"/>
      <c r="WXV67" s="141"/>
      <c r="WXW67" s="141"/>
      <c r="WXX67" s="141"/>
      <c r="WXY67" s="141"/>
      <c r="WXZ67" s="141"/>
      <c r="WYA67" s="141"/>
      <c r="WYB67" s="141"/>
      <c r="WYC67" s="141"/>
      <c r="WYD67" s="141"/>
      <c r="WYE67" s="141"/>
      <c r="WYF67" s="141"/>
      <c r="WYG67" s="141"/>
      <c r="WYH67" s="141"/>
      <c r="WYI67" s="141"/>
      <c r="WYJ67" s="141"/>
      <c r="WYK67" s="141"/>
      <c r="WYL67" s="141"/>
      <c r="WYM67" s="141"/>
      <c r="WYN67" s="141"/>
      <c r="WYO67" s="141"/>
      <c r="WYP67" s="141"/>
      <c r="WYQ67" s="141"/>
      <c r="WYR67" s="141"/>
      <c r="WYS67" s="141"/>
      <c r="WYT67" s="141"/>
      <c r="WYU67" s="141"/>
      <c r="WYV67" s="141"/>
      <c r="WYW67" s="141"/>
      <c r="WYX67" s="141"/>
      <c r="WYY67" s="141"/>
      <c r="WYZ67" s="141"/>
      <c r="WZA67" s="141"/>
      <c r="WZB67" s="141"/>
      <c r="WZC67" s="141"/>
      <c r="WZD67" s="141"/>
      <c r="WZE67" s="141"/>
      <c r="WZF67" s="141"/>
      <c r="WZG67" s="141"/>
      <c r="WZH67" s="141"/>
      <c r="WZI67" s="141"/>
      <c r="WZJ67" s="141"/>
      <c r="WZK67" s="141"/>
      <c r="WZL67" s="141"/>
      <c r="WZM67" s="141"/>
      <c r="WZN67" s="141"/>
      <c r="WZO67" s="141"/>
      <c r="WZP67" s="141"/>
      <c r="WZQ67" s="141"/>
      <c r="WZR67" s="141"/>
      <c r="WZS67" s="141"/>
      <c r="WZT67" s="141"/>
      <c r="WZU67" s="141"/>
      <c r="WZV67" s="141"/>
      <c r="WZW67" s="141"/>
      <c r="WZX67" s="141"/>
      <c r="WZY67" s="141"/>
      <c r="WZZ67" s="141"/>
      <c r="XAA67" s="141"/>
      <c r="XAB67" s="141"/>
      <c r="XAC67" s="141"/>
      <c r="XAD67" s="141"/>
      <c r="XAE67" s="141"/>
      <c r="XAF67" s="141"/>
      <c r="XAG67" s="141"/>
      <c r="XAH67" s="141"/>
      <c r="XAI67" s="141"/>
      <c r="XAJ67" s="141"/>
      <c r="XAK67" s="141"/>
      <c r="XAL67" s="141"/>
      <c r="XAM67" s="141"/>
      <c r="XAN67" s="141"/>
      <c r="XAO67" s="141"/>
      <c r="XAP67" s="141"/>
      <c r="XAQ67" s="141"/>
      <c r="XAR67" s="141"/>
      <c r="XAS67" s="141"/>
      <c r="XAT67" s="141"/>
      <c r="XAU67" s="141"/>
      <c r="XAV67" s="141"/>
      <c r="XAW67" s="141"/>
      <c r="XAX67" s="141"/>
      <c r="XAY67" s="141"/>
      <c r="XAZ67" s="141"/>
      <c r="XBA67" s="141"/>
      <c r="XBB67" s="141"/>
      <c r="XBC67" s="141"/>
      <c r="XBD67" s="141"/>
      <c r="XBE67" s="141"/>
      <c r="XBF67" s="141"/>
      <c r="XBG67" s="141"/>
      <c r="XBH67" s="141"/>
      <c r="XBI67" s="141"/>
      <c r="XBJ67" s="141"/>
      <c r="XBK67" s="141"/>
      <c r="XBL67" s="141"/>
      <c r="XBM67" s="141"/>
      <c r="XBN67" s="141"/>
      <c r="XBO67" s="141"/>
      <c r="XBP67" s="141"/>
      <c r="XBQ67" s="141"/>
      <c r="XBR67" s="141"/>
      <c r="XBS67" s="141"/>
      <c r="XBT67" s="141"/>
      <c r="XBU67" s="141"/>
      <c r="XBV67" s="141"/>
      <c r="XBW67" s="141"/>
      <c r="XBX67" s="141"/>
      <c r="XBY67" s="141"/>
      <c r="XBZ67" s="141"/>
      <c r="XCA67" s="141"/>
      <c r="XCB67" s="141"/>
      <c r="XCC67" s="141"/>
      <c r="XCD67" s="141"/>
      <c r="XCE67" s="141"/>
      <c r="XCF67" s="141"/>
      <c r="XCG67" s="141"/>
      <c r="XCH67" s="141"/>
      <c r="XCI67" s="141"/>
      <c r="XCJ67" s="141"/>
      <c r="XCK67" s="141"/>
      <c r="XCL67" s="141"/>
      <c r="XCM67" s="141"/>
      <c r="XCN67" s="141"/>
      <c r="XCO67" s="141"/>
      <c r="XCP67" s="141"/>
      <c r="XCQ67" s="141"/>
      <c r="XCR67" s="141"/>
      <c r="XCS67" s="141"/>
      <c r="XCT67" s="141"/>
      <c r="XCU67" s="141"/>
      <c r="XCV67" s="141"/>
      <c r="XCW67" s="141"/>
      <c r="XCX67" s="141"/>
      <c r="XCY67" s="141"/>
      <c r="XCZ67" s="141"/>
      <c r="XDA67" s="141"/>
      <c r="XDB67" s="141"/>
      <c r="XDC67" s="141"/>
      <c r="XDD67" s="141"/>
      <c r="XDE67" s="141"/>
      <c r="XDF67" s="141"/>
      <c r="XDG67" s="141"/>
      <c r="XDH67" s="141"/>
      <c r="XDI67" s="141"/>
      <c r="XDJ67" s="141"/>
      <c r="XDK67" s="141"/>
      <c r="XDL67" s="141"/>
      <c r="XDM67" s="141"/>
      <c r="XDN67" s="141"/>
      <c r="XDO67" s="141"/>
      <c r="XDP67" s="141"/>
      <c r="XDQ67" s="141"/>
      <c r="XDR67" s="141"/>
      <c r="XDS67" s="141"/>
      <c r="XDT67" s="141"/>
      <c r="XDU67" s="141"/>
      <c r="XDV67" s="141"/>
      <c r="XDW67" s="141"/>
      <c r="XDX67" s="141"/>
      <c r="XDY67" s="141"/>
      <c r="XDZ67" s="141"/>
      <c r="XEA67" s="141"/>
      <c r="XEB67" s="141"/>
      <c r="XEC67" s="141"/>
      <c r="XED67" s="141"/>
      <c r="XEE67" s="141"/>
      <c r="XEF67" s="141"/>
      <c r="XEG67" s="141"/>
      <c r="XEH67" s="141"/>
      <c r="XEI67" s="141"/>
      <c r="XEJ67" s="141"/>
      <c r="XEK67" s="141"/>
      <c r="XEL67" s="141"/>
      <c r="XEM67" s="141"/>
      <c r="XEN67" s="141"/>
      <c r="XEO67" s="141"/>
      <c r="XEP67" s="141"/>
      <c r="XEQ67" s="141"/>
      <c r="XER67" s="141"/>
      <c r="XES67" s="141"/>
      <c r="XET67" s="141"/>
      <c r="XEU67" s="141"/>
      <c r="XEV67" s="141"/>
      <c r="XEW67" s="141"/>
      <c r="XEX67" s="141"/>
      <c r="XEY67" s="141"/>
      <c r="XEZ67" s="141"/>
      <c r="XFA67" s="141"/>
      <c r="XFB67" s="141"/>
      <c r="XFC67" s="141"/>
      <c r="XFD67" s="141"/>
    </row>
    <row r="68" spans="1:16384" s="50" customFormat="1">
      <c r="B68" s="36"/>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row>
    <row r="70" spans="1:16384" s="132" customFormat="1">
      <c r="A70" s="133" t="s">
        <v>228</v>
      </c>
    </row>
    <row r="71" spans="1:16384" s="50" customFormat="1">
      <c r="B71" s="126" t="s">
        <v>229</v>
      </c>
      <c r="C71" s="50" t="str">
        <f t="shared" ref="C71:AH71" si="12">C38</f>
        <v>2017-May</v>
      </c>
      <c r="D71" s="129" t="str">
        <f t="shared" si="12"/>
        <v>2017-Jul</v>
      </c>
      <c r="E71" s="50" t="str">
        <f t="shared" si="12"/>
        <v>2017-Nov</v>
      </c>
      <c r="F71" s="50" t="str">
        <f t="shared" si="12"/>
        <v>2018-May</v>
      </c>
      <c r="G71" s="50" t="str">
        <f t="shared" si="12"/>
        <v>2018-Nov</v>
      </c>
      <c r="H71" s="50" t="str">
        <f t="shared" si="12"/>
        <v>2019-May</v>
      </c>
      <c r="I71" s="50" t="str">
        <f t="shared" si="12"/>
        <v>2019-Nov</v>
      </c>
      <c r="J71" s="50" t="str">
        <f t="shared" si="12"/>
        <v>2020-May</v>
      </c>
      <c r="K71" s="50" t="str">
        <f t="shared" si="12"/>
        <v>2020-Nov</v>
      </c>
      <c r="L71" s="50" t="str">
        <f t="shared" si="12"/>
        <v>2021-May</v>
      </c>
      <c r="M71" s="129" t="str">
        <f t="shared" si="12"/>
        <v>2021-Jul</v>
      </c>
      <c r="N71" s="50" t="str">
        <f t="shared" si="12"/>
        <v>2021-Nov</v>
      </c>
      <c r="O71" s="50" t="str">
        <f t="shared" si="12"/>
        <v>2022-May</v>
      </c>
      <c r="P71" s="50" t="str">
        <f t="shared" si="12"/>
        <v>2022-Nov</v>
      </c>
      <c r="Q71" s="50" t="str">
        <f t="shared" si="12"/>
        <v>2023-May</v>
      </c>
      <c r="R71" s="50" t="str">
        <f t="shared" si="12"/>
        <v>2023-Nov</v>
      </c>
      <c r="S71" s="50" t="str">
        <f t="shared" si="12"/>
        <v>2024-May</v>
      </c>
      <c r="T71" s="50" t="str">
        <f t="shared" si="12"/>
        <v>2024-Nov</v>
      </c>
      <c r="U71" s="50" t="str">
        <f t="shared" si="12"/>
        <v>2025-May</v>
      </c>
      <c r="V71" s="50" t="str">
        <f t="shared" si="12"/>
        <v>2025-Nov</v>
      </c>
      <c r="W71" s="50" t="str">
        <f t="shared" si="12"/>
        <v>2026-May</v>
      </c>
      <c r="X71" s="50" t="str">
        <f t="shared" si="12"/>
        <v>2026-Nov</v>
      </c>
      <c r="Y71" s="50" t="str">
        <f t="shared" si="12"/>
        <v>2027-May</v>
      </c>
      <c r="Z71" s="50" t="str">
        <f t="shared" si="12"/>
        <v>2027-Nov</v>
      </c>
      <c r="AA71" s="50" t="str">
        <f t="shared" si="12"/>
        <v>2028-May</v>
      </c>
      <c r="AB71" s="50" t="str">
        <f t="shared" si="12"/>
        <v>2028-Nov</v>
      </c>
      <c r="AC71" s="50" t="str">
        <f t="shared" si="12"/>
        <v>2029-May</v>
      </c>
      <c r="AD71" s="50" t="str">
        <f t="shared" si="12"/>
        <v>2029-Nov</v>
      </c>
      <c r="AE71" s="50" t="str">
        <f t="shared" si="12"/>
        <v>2030-May</v>
      </c>
      <c r="AF71" s="50" t="str">
        <f t="shared" si="12"/>
        <v>2030-Nov</v>
      </c>
      <c r="AG71" s="50" t="str">
        <f t="shared" si="12"/>
        <v>2031-May</v>
      </c>
      <c r="AH71" s="50" t="str">
        <f t="shared" si="12"/>
        <v>2031-Nov</v>
      </c>
      <c r="AI71" s="50" t="str">
        <f t="shared" ref="AI71:BR71" si="13">AI38</f>
        <v>2032-May</v>
      </c>
      <c r="AJ71" s="50" t="str">
        <f t="shared" si="13"/>
        <v>2032-Nov</v>
      </c>
      <c r="AK71" s="50" t="str">
        <f t="shared" si="13"/>
        <v>2033-May</v>
      </c>
      <c r="AL71" s="50" t="str">
        <f t="shared" si="13"/>
        <v>2033-Nov</v>
      </c>
      <c r="AM71" s="50" t="str">
        <f t="shared" si="13"/>
        <v>2034-May</v>
      </c>
      <c r="AN71" s="50" t="str">
        <f t="shared" si="13"/>
        <v>2034-Nov</v>
      </c>
      <c r="AO71" s="50" t="str">
        <f t="shared" si="13"/>
        <v>2035-May</v>
      </c>
      <c r="AP71" s="50" t="str">
        <f t="shared" si="13"/>
        <v>2035-Nov</v>
      </c>
      <c r="AQ71" s="50" t="str">
        <f t="shared" si="13"/>
        <v>2036-May</v>
      </c>
      <c r="AR71" s="50" t="str">
        <f t="shared" si="13"/>
        <v>2036-Nov</v>
      </c>
      <c r="AS71" s="50" t="str">
        <f t="shared" si="13"/>
        <v>2037-May</v>
      </c>
      <c r="AT71" s="50" t="str">
        <f t="shared" si="13"/>
        <v>2037-Nov</v>
      </c>
      <c r="AU71" s="50" t="str">
        <f t="shared" si="13"/>
        <v>2038-May</v>
      </c>
      <c r="AV71" s="50" t="str">
        <f t="shared" si="13"/>
        <v>2038-Nov</v>
      </c>
      <c r="AW71" s="50" t="str">
        <f t="shared" si="13"/>
        <v>2039-May</v>
      </c>
      <c r="AX71" s="50" t="str">
        <f t="shared" si="13"/>
        <v>2039-Nov</v>
      </c>
      <c r="AY71" s="50" t="str">
        <f t="shared" si="13"/>
        <v>2040-May</v>
      </c>
      <c r="AZ71" s="50" t="str">
        <f t="shared" si="13"/>
        <v>2040-Nov</v>
      </c>
      <c r="BA71" s="50" t="str">
        <f t="shared" si="13"/>
        <v>2041-May</v>
      </c>
      <c r="BB71" s="50" t="str">
        <f t="shared" si="13"/>
        <v>2041-Nov</v>
      </c>
      <c r="BC71" s="50" t="str">
        <f t="shared" si="13"/>
        <v>2042-May</v>
      </c>
      <c r="BD71" s="50" t="str">
        <f t="shared" si="13"/>
        <v>2042-Nov</v>
      </c>
      <c r="BE71" s="50" t="str">
        <f t="shared" si="13"/>
        <v>2043-May</v>
      </c>
      <c r="BF71" s="50" t="str">
        <f t="shared" si="13"/>
        <v>2043-Nov</v>
      </c>
      <c r="BG71" s="50" t="str">
        <f t="shared" si="13"/>
        <v>2044-May</v>
      </c>
      <c r="BH71" s="50" t="str">
        <f t="shared" si="13"/>
        <v>2044-Nov</v>
      </c>
      <c r="BI71" s="50" t="str">
        <f t="shared" si="13"/>
        <v>2045-May</v>
      </c>
      <c r="BJ71" s="50" t="str">
        <f t="shared" si="13"/>
        <v>2045-Nov</v>
      </c>
      <c r="BK71" s="50" t="str">
        <f t="shared" si="13"/>
        <v>2046-May</v>
      </c>
      <c r="BL71" s="50" t="str">
        <f t="shared" si="13"/>
        <v>2046-Nov</v>
      </c>
      <c r="BM71" s="50" t="str">
        <f t="shared" si="13"/>
        <v>2047-May</v>
      </c>
      <c r="BN71" s="50" t="str">
        <f t="shared" si="13"/>
        <v>2047-Nov</v>
      </c>
      <c r="BO71" s="50" t="str">
        <f t="shared" si="13"/>
        <v>2048-May</v>
      </c>
      <c r="BP71" s="50" t="str">
        <f t="shared" si="13"/>
        <v>2048-Nov</v>
      </c>
      <c r="BQ71" s="50" t="str">
        <f t="shared" si="13"/>
        <v>2049-May</v>
      </c>
      <c r="BR71" s="50" t="str">
        <f t="shared" si="13"/>
        <v>2049-Nov</v>
      </c>
    </row>
    <row r="72" spans="1:16384" s="68" customFormat="1">
      <c r="B72" s="126" t="s">
        <v>204</v>
      </c>
      <c r="C72" s="137">
        <v>131.23635460353921</v>
      </c>
      <c r="D72" s="137">
        <v>851.45880952540347</v>
      </c>
      <c r="E72" s="137">
        <v>1326.6424694276038</v>
      </c>
      <c r="F72" s="137">
        <v>1295.8112616417275</v>
      </c>
      <c r="G72" s="137">
        <v>1391.1178586656511</v>
      </c>
      <c r="H72" s="137">
        <v>1358.4126766997842</v>
      </c>
      <c r="I72" s="137">
        <v>1681.1186603644485</v>
      </c>
      <c r="J72" s="137">
        <v>1768.6485977718319</v>
      </c>
      <c r="K72" s="137">
        <v>1740.3890312290948</v>
      </c>
      <c r="L72" s="137">
        <v>343.34416827939685</v>
      </c>
      <c r="M72" s="137">
        <v>413.34181362591141</v>
      </c>
      <c r="N72" s="137">
        <v>463.1946407727275</v>
      </c>
      <c r="O72" s="137">
        <v>470.69834336265677</v>
      </c>
      <c r="P72" s="137">
        <v>470.34303685879615</v>
      </c>
      <c r="Q72" s="137">
        <v>477.80544723848561</v>
      </c>
      <c r="R72" s="137">
        <v>493.14156406969579</v>
      </c>
      <c r="S72" s="137">
        <v>508.87447204318153</v>
      </c>
      <c r="T72" s="137">
        <v>510.78159978195362</v>
      </c>
      <c r="U72" s="137">
        <v>519.80240825182545</v>
      </c>
      <c r="V72" s="137">
        <v>510.88732205194589</v>
      </c>
      <c r="W72" s="137">
        <v>514.15011143027232</v>
      </c>
      <c r="X72" s="137">
        <v>534.15507498583133</v>
      </c>
      <c r="Y72" s="137">
        <v>552.36972048610482</v>
      </c>
      <c r="Z72" s="137">
        <v>514.73743895215057</v>
      </c>
      <c r="AA72" s="137">
        <v>502.73809174824879</v>
      </c>
      <c r="AB72" s="137">
        <v>401.53874326846523</v>
      </c>
      <c r="AC72" s="137">
        <v>354.00979605730555</v>
      </c>
      <c r="AD72" s="137">
        <v>180.91779419299445</v>
      </c>
      <c r="AE72" s="137">
        <v>90.375152649650317</v>
      </c>
      <c r="AF72" s="137">
        <v>108.30545046530779</v>
      </c>
      <c r="AG72" s="137">
        <v>113.83431933342456</v>
      </c>
      <c r="AH72" s="137">
        <v>43.985276814446138</v>
      </c>
      <c r="AI72" s="137">
        <v>2.8564400416337321</v>
      </c>
      <c r="AJ72" s="137">
        <v>-30.812021462623647</v>
      </c>
      <c r="AK72" s="137">
        <v>-55.25330129520853</v>
      </c>
      <c r="AL72" s="137">
        <v>-262.70370422070698</v>
      </c>
      <c r="AM72" s="137">
        <v>-382.04446871074686</v>
      </c>
      <c r="AN72" s="137">
        <v>-462.03249619600757</v>
      </c>
      <c r="AO72" s="137">
        <v>-482.41469834913761</v>
      </c>
      <c r="AP72" s="137">
        <v>-493.45034919332466</v>
      </c>
      <c r="AQ72" s="137">
        <v>-517.27803327851052</v>
      </c>
      <c r="AR72" s="137">
        <v>-529.18915400232413</v>
      </c>
      <c r="AS72" s="137">
        <v>-554.04230090463352</v>
      </c>
      <c r="AT72" s="137">
        <v>-566.87695825776927</v>
      </c>
      <c r="AU72" s="137">
        <v>-592.80626733567044</v>
      </c>
      <c r="AV72" s="137">
        <v>-606.61502516994562</v>
      </c>
      <c r="AW72" s="137">
        <v>-633.67377347285947</v>
      </c>
      <c r="AX72" s="137">
        <v>-648.50982098989584</v>
      </c>
      <c r="AY72" s="137">
        <v>-676.75399498776346</v>
      </c>
      <c r="AZ72" s="137">
        <v>-692.6732815551195</v>
      </c>
      <c r="BA72" s="137">
        <v>-722.16171560613384</v>
      </c>
      <c r="BB72" s="137">
        <v>-739.22309247814474</v>
      </c>
      <c r="BC72" s="137">
        <v>-770.01761437926871</v>
      </c>
      <c r="BD72" s="137">
        <v>-788.28298367589082</v>
      </c>
      <c r="BE72" s="137">
        <v>-820.44856765862016</v>
      </c>
      <c r="BF72" s="137">
        <v>-839.98303897375331</v>
      </c>
      <c r="BG72" s="137">
        <v>-873.58796652593071</v>
      </c>
      <c r="BH72" s="137">
        <v>-894.46002155570693</v>
      </c>
      <c r="BI72" s="137">
        <v>-929.57605046983667</v>
      </c>
      <c r="BJ72" s="137">
        <v>-1022.5327504878016</v>
      </c>
      <c r="BK72" s="137">
        <v>-1061.796380200984</v>
      </c>
      <c r="BL72" s="137">
        <v>-1087.26503792515</v>
      </c>
      <c r="BM72" s="137">
        <v>-1128.309149775383</v>
      </c>
      <c r="BN72" s="137">
        <v>0</v>
      </c>
      <c r="BO72" s="137">
        <v>0</v>
      </c>
      <c r="BP72" s="137">
        <v>0</v>
      </c>
      <c r="BQ72" s="137">
        <v>0</v>
      </c>
      <c r="BR72" s="137">
        <v>0</v>
      </c>
    </row>
    <row r="73" spans="1:16384" s="68" customFormat="1">
      <c r="B73" s="126" t="s">
        <v>230</v>
      </c>
      <c r="C73" s="68">
        <v>2017</v>
      </c>
      <c r="D73" s="129">
        <v>2017</v>
      </c>
      <c r="E73" s="68">
        <f t="shared" ref="E73:AJ73" si="14">E35</f>
        <v>2017</v>
      </c>
      <c r="F73" s="68">
        <f t="shared" si="14"/>
        <v>2018</v>
      </c>
      <c r="G73" s="68">
        <f t="shared" si="14"/>
        <v>2018</v>
      </c>
      <c r="H73" s="68">
        <f t="shared" si="14"/>
        <v>2019</v>
      </c>
      <c r="I73" s="68">
        <f t="shared" si="14"/>
        <v>2019</v>
      </c>
      <c r="J73" s="68">
        <f t="shared" si="14"/>
        <v>2020</v>
      </c>
      <c r="K73" s="68">
        <f t="shared" si="14"/>
        <v>2020</v>
      </c>
      <c r="L73" s="68">
        <f t="shared" si="14"/>
        <v>2021</v>
      </c>
      <c r="M73" s="129">
        <f t="shared" si="14"/>
        <v>2021</v>
      </c>
      <c r="N73" s="68">
        <f t="shared" si="14"/>
        <v>2021</v>
      </c>
      <c r="O73" s="68">
        <f t="shared" si="14"/>
        <v>2022</v>
      </c>
      <c r="P73" s="68">
        <f t="shared" si="14"/>
        <v>2022</v>
      </c>
      <c r="Q73" s="68">
        <f t="shared" si="14"/>
        <v>2023</v>
      </c>
      <c r="R73" s="68">
        <f t="shared" si="14"/>
        <v>2023</v>
      </c>
      <c r="S73" s="68">
        <f t="shared" si="14"/>
        <v>2024</v>
      </c>
      <c r="T73" s="68">
        <f t="shared" si="14"/>
        <v>2024</v>
      </c>
      <c r="U73" s="68">
        <f t="shared" si="14"/>
        <v>2025</v>
      </c>
      <c r="V73" s="68">
        <f t="shared" si="14"/>
        <v>2025</v>
      </c>
      <c r="W73" s="68">
        <f t="shared" si="14"/>
        <v>2026</v>
      </c>
      <c r="X73" s="68">
        <f t="shared" si="14"/>
        <v>2026</v>
      </c>
      <c r="Y73" s="68">
        <f t="shared" si="14"/>
        <v>2027</v>
      </c>
      <c r="Z73" s="68">
        <f t="shared" si="14"/>
        <v>2027</v>
      </c>
      <c r="AA73" s="68">
        <f t="shared" si="14"/>
        <v>2028</v>
      </c>
      <c r="AB73" s="68">
        <f t="shared" si="14"/>
        <v>2028</v>
      </c>
      <c r="AC73" s="68">
        <f t="shared" si="14"/>
        <v>2029</v>
      </c>
      <c r="AD73" s="68">
        <f t="shared" si="14"/>
        <v>2029</v>
      </c>
      <c r="AE73" s="68">
        <f t="shared" si="14"/>
        <v>2030</v>
      </c>
      <c r="AF73" s="68">
        <f t="shared" si="14"/>
        <v>2030</v>
      </c>
      <c r="AG73" s="68">
        <f t="shared" si="14"/>
        <v>2031</v>
      </c>
      <c r="AH73" s="68">
        <f t="shared" si="14"/>
        <v>2031</v>
      </c>
      <c r="AI73" s="68">
        <f t="shared" si="14"/>
        <v>2032</v>
      </c>
      <c r="AJ73" s="68">
        <f t="shared" si="14"/>
        <v>2032</v>
      </c>
      <c r="AK73" s="68">
        <f t="shared" ref="AK73:BR73" si="15">AK35</f>
        <v>2033</v>
      </c>
      <c r="AL73" s="68">
        <f t="shared" si="15"/>
        <v>2033</v>
      </c>
      <c r="AM73" s="68">
        <f t="shared" si="15"/>
        <v>2034</v>
      </c>
      <c r="AN73" s="68">
        <f t="shared" si="15"/>
        <v>2034</v>
      </c>
      <c r="AO73" s="68">
        <f t="shared" si="15"/>
        <v>2035</v>
      </c>
      <c r="AP73" s="68">
        <f t="shared" si="15"/>
        <v>2035</v>
      </c>
      <c r="AQ73" s="68">
        <f t="shared" si="15"/>
        <v>2036</v>
      </c>
      <c r="AR73" s="68">
        <f t="shared" si="15"/>
        <v>2036</v>
      </c>
      <c r="AS73" s="68">
        <f t="shared" si="15"/>
        <v>2037</v>
      </c>
      <c r="AT73" s="68">
        <f t="shared" si="15"/>
        <v>2037</v>
      </c>
      <c r="AU73" s="68">
        <f t="shared" si="15"/>
        <v>2038</v>
      </c>
      <c r="AV73" s="68">
        <f t="shared" si="15"/>
        <v>2038</v>
      </c>
      <c r="AW73" s="68">
        <f t="shared" si="15"/>
        <v>2039</v>
      </c>
      <c r="AX73" s="68">
        <f t="shared" si="15"/>
        <v>2039</v>
      </c>
      <c r="AY73" s="68">
        <f t="shared" si="15"/>
        <v>2040</v>
      </c>
      <c r="AZ73" s="68">
        <f t="shared" si="15"/>
        <v>2040</v>
      </c>
      <c r="BA73" s="68">
        <f t="shared" si="15"/>
        <v>2041</v>
      </c>
      <c r="BB73" s="68">
        <f t="shared" si="15"/>
        <v>2041</v>
      </c>
      <c r="BC73" s="68">
        <f t="shared" si="15"/>
        <v>2042</v>
      </c>
      <c r="BD73" s="68">
        <f t="shared" si="15"/>
        <v>2042</v>
      </c>
      <c r="BE73" s="68">
        <f t="shared" si="15"/>
        <v>2043</v>
      </c>
      <c r="BF73" s="68">
        <f t="shared" si="15"/>
        <v>2043</v>
      </c>
      <c r="BG73" s="68">
        <f t="shared" si="15"/>
        <v>2044</v>
      </c>
      <c r="BH73" s="68">
        <f t="shared" si="15"/>
        <v>2044</v>
      </c>
      <c r="BI73" s="68">
        <f t="shared" si="15"/>
        <v>2045</v>
      </c>
      <c r="BJ73" s="68">
        <f t="shared" si="15"/>
        <v>2045</v>
      </c>
      <c r="BK73" s="68">
        <f t="shared" si="15"/>
        <v>2046</v>
      </c>
      <c r="BL73" s="68">
        <f t="shared" si="15"/>
        <v>2046</v>
      </c>
      <c r="BM73" s="68">
        <f t="shared" si="15"/>
        <v>2047</v>
      </c>
      <c r="BN73" s="68">
        <f t="shared" si="15"/>
        <v>2047</v>
      </c>
      <c r="BO73" s="68">
        <f t="shared" si="15"/>
        <v>2048</v>
      </c>
      <c r="BP73" s="68">
        <f t="shared" si="15"/>
        <v>2048</v>
      </c>
      <c r="BQ73" s="68">
        <f t="shared" si="15"/>
        <v>2049</v>
      </c>
      <c r="BR73" s="68">
        <f t="shared" si="15"/>
        <v>2049</v>
      </c>
    </row>
    <row r="74" spans="1:16384" s="68" customFormat="1">
      <c r="B74" s="126" t="s">
        <v>231</v>
      </c>
      <c r="C74" s="128">
        <v>1</v>
      </c>
      <c r="D74" s="131">
        <v>1</v>
      </c>
      <c r="E74" s="128">
        <f>2/6</f>
        <v>0.33333333333333331</v>
      </c>
      <c r="F74" s="128">
        <v>1</v>
      </c>
      <c r="G74" s="128">
        <f>2/6</f>
        <v>0.33333333333333331</v>
      </c>
      <c r="H74" s="128">
        <v>1</v>
      </c>
      <c r="I74" s="128">
        <f>2/6</f>
        <v>0.33333333333333331</v>
      </c>
      <c r="J74" s="128">
        <v>1</v>
      </c>
      <c r="K74" s="128">
        <f>2/6</f>
        <v>0.33333333333333331</v>
      </c>
      <c r="L74" s="128">
        <v>1</v>
      </c>
      <c r="M74" s="131">
        <v>1</v>
      </c>
      <c r="N74" s="128">
        <f>2/6</f>
        <v>0.33333333333333331</v>
      </c>
      <c r="O74" s="128">
        <v>1</v>
      </c>
      <c r="P74" s="128">
        <f>2/6</f>
        <v>0.33333333333333331</v>
      </c>
      <c r="Q74" s="128">
        <v>1</v>
      </c>
      <c r="R74" s="128">
        <f>2/6</f>
        <v>0.33333333333333331</v>
      </c>
      <c r="S74" s="128">
        <v>1</v>
      </c>
      <c r="T74" s="128">
        <f>2/6</f>
        <v>0.33333333333333331</v>
      </c>
      <c r="U74" s="128">
        <v>1</v>
      </c>
      <c r="V74" s="128">
        <f>2/6</f>
        <v>0.33333333333333331</v>
      </c>
      <c r="W74" s="128">
        <v>1</v>
      </c>
      <c r="X74" s="128">
        <f>2/6</f>
        <v>0.33333333333333331</v>
      </c>
      <c r="Y74" s="128">
        <v>1</v>
      </c>
      <c r="Z74" s="128">
        <f>2/6</f>
        <v>0.33333333333333331</v>
      </c>
      <c r="AA74" s="128">
        <v>1</v>
      </c>
      <c r="AB74" s="128">
        <f>2/6</f>
        <v>0.33333333333333331</v>
      </c>
      <c r="AC74" s="128">
        <v>1</v>
      </c>
      <c r="AD74" s="128">
        <f>2/6</f>
        <v>0.33333333333333331</v>
      </c>
      <c r="AE74" s="128">
        <v>1</v>
      </c>
      <c r="AF74" s="128">
        <f>2/6</f>
        <v>0.33333333333333331</v>
      </c>
      <c r="AG74" s="128">
        <v>1</v>
      </c>
      <c r="AH74" s="128">
        <f>2/6</f>
        <v>0.33333333333333331</v>
      </c>
      <c r="AI74" s="128">
        <v>1</v>
      </c>
      <c r="AJ74" s="128">
        <f>2/6</f>
        <v>0.33333333333333331</v>
      </c>
      <c r="AK74" s="128">
        <v>1</v>
      </c>
      <c r="AL74" s="128">
        <f>2/6</f>
        <v>0.33333333333333331</v>
      </c>
      <c r="AM74" s="128">
        <v>1</v>
      </c>
      <c r="AN74" s="128">
        <f>2/6</f>
        <v>0.33333333333333331</v>
      </c>
      <c r="AO74" s="128">
        <v>1</v>
      </c>
      <c r="AP74" s="128">
        <f>2/6</f>
        <v>0.33333333333333331</v>
      </c>
      <c r="AQ74" s="128">
        <v>1</v>
      </c>
      <c r="AR74" s="128">
        <f>2/6</f>
        <v>0.33333333333333331</v>
      </c>
      <c r="AS74" s="128">
        <v>1</v>
      </c>
      <c r="AT74" s="128">
        <f>2/6</f>
        <v>0.33333333333333331</v>
      </c>
      <c r="AU74" s="128">
        <v>1</v>
      </c>
      <c r="AV74" s="128">
        <f>2/6</f>
        <v>0.33333333333333331</v>
      </c>
      <c r="AW74" s="128">
        <v>1</v>
      </c>
      <c r="AX74" s="128">
        <f>2/6</f>
        <v>0.33333333333333331</v>
      </c>
      <c r="AY74" s="128">
        <v>1</v>
      </c>
      <c r="AZ74" s="128">
        <f>2/6</f>
        <v>0.33333333333333331</v>
      </c>
      <c r="BA74" s="128">
        <v>1</v>
      </c>
      <c r="BB74" s="128">
        <f>2/6</f>
        <v>0.33333333333333331</v>
      </c>
      <c r="BC74" s="128">
        <v>1</v>
      </c>
      <c r="BD74" s="128">
        <f>2/6</f>
        <v>0.33333333333333331</v>
      </c>
      <c r="BE74" s="128">
        <v>1</v>
      </c>
      <c r="BF74" s="128">
        <f>2/6</f>
        <v>0.33333333333333331</v>
      </c>
      <c r="BG74" s="128">
        <v>1</v>
      </c>
      <c r="BH74" s="128">
        <f>2/6</f>
        <v>0.33333333333333331</v>
      </c>
      <c r="BI74" s="128">
        <v>1</v>
      </c>
      <c r="BJ74" s="128">
        <f>2/6</f>
        <v>0.33333333333333331</v>
      </c>
      <c r="BK74" s="128">
        <v>1</v>
      </c>
      <c r="BL74" s="128">
        <f>2/6</f>
        <v>0.33333333333333331</v>
      </c>
      <c r="BM74" s="128">
        <v>1</v>
      </c>
      <c r="BN74" s="128">
        <f>2/6</f>
        <v>0.33333333333333331</v>
      </c>
      <c r="BO74" s="128">
        <v>1</v>
      </c>
      <c r="BP74" s="128">
        <f>2/6</f>
        <v>0.33333333333333331</v>
      </c>
      <c r="BQ74" s="128">
        <v>1</v>
      </c>
      <c r="BR74" s="128">
        <f>2/6</f>
        <v>0.33333333333333331</v>
      </c>
    </row>
    <row r="75" spans="1:16384" s="68" customFormat="1">
      <c r="B75" s="126" t="s">
        <v>232</v>
      </c>
      <c r="C75" s="128">
        <v>0</v>
      </c>
      <c r="D75" s="131">
        <v>0</v>
      </c>
      <c r="E75" s="128">
        <f>4/6</f>
        <v>0.66666666666666663</v>
      </c>
      <c r="F75" s="128">
        <v>0</v>
      </c>
      <c r="G75" s="128">
        <f>4/6</f>
        <v>0.66666666666666663</v>
      </c>
      <c r="H75" s="128">
        <v>0</v>
      </c>
      <c r="I75" s="128">
        <f>4/6</f>
        <v>0.66666666666666663</v>
      </c>
      <c r="J75" s="128">
        <v>0</v>
      </c>
      <c r="K75" s="128">
        <f>4/6</f>
        <v>0.66666666666666663</v>
      </c>
      <c r="L75" s="128">
        <v>0</v>
      </c>
      <c r="M75" s="131">
        <v>0</v>
      </c>
      <c r="N75" s="128">
        <f>4/6</f>
        <v>0.66666666666666663</v>
      </c>
      <c r="O75" s="128">
        <v>0</v>
      </c>
      <c r="P75" s="128">
        <f>4/6</f>
        <v>0.66666666666666663</v>
      </c>
      <c r="Q75" s="128">
        <v>0</v>
      </c>
      <c r="R75" s="128">
        <f>4/6</f>
        <v>0.66666666666666663</v>
      </c>
      <c r="S75" s="128">
        <v>0</v>
      </c>
      <c r="T75" s="128">
        <f>4/6</f>
        <v>0.66666666666666663</v>
      </c>
      <c r="U75" s="128">
        <v>0</v>
      </c>
      <c r="V75" s="128">
        <f>4/6</f>
        <v>0.66666666666666663</v>
      </c>
      <c r="W75" s="128">
        <v>0</v>
      </c>
      <c r="X75" s="128">
        <f>4/6</f>
        <v>0.66666666666666663</v>
      </c>
      <c r="Y75" s="128">
        <v>0</v>
      </c>
      <c r="Z75" s="128">
        <f>4/6</f>
        <v>0.66666666666666663</v>
      </c>
      <c r="AA75" s="128">
        <v>0</v>
      </c>
      <c r="AB75" s="128">
        <f>4/6</f>
        <v>0.66666666666666663</v>
      </c>
      <c r="AC75" s="128">
        <v>0</v>
      </c>
      <c r="AD75" s="128">
        <f>4/6</f>
        <v>0.66666666666666663</v>
      </c>
      <c r="AE75" s="128">
        <v>0</v>
      </c>
      <c r="AF75" s="128">
        <f>4/6</f>
        <v>0.66666666666666663</v>
      </c>
      <c r="AG75" s="128">
        <v>0</v>
      </c>
      <c r="AH75" s="128">
        <f>4/6</f>
        <v>0.66666666666666663</v>
      </c>
      <c r="AI75" s="128">
        <v>0</v>
      </c>
      <c r="AJ75" s="128">
        <f>4/6</f>
        <v>0.66666666666666663</v>
      </c>
      <c r="AK75" s="128">
        <v>0</v>
      </c>
      <c r="AL75" s="128">
        <f>4/6</f>
        <v>0.66666666666666663</v>
      </c>
      <c r="AM75" s="128">
        <v>0</v>
      </c>
      <c r="AN75" s="128">
        <f>4/6</f>
        <v>0.66666666666666663</v>
      </c>
      <c r="AO75" s="128">
        <v>0</v>
      </c>
      <c r="AP75" s="128">
        <f>4/6</f>
        <v>0.66666666666666663</v>
      </c>
      <c r="AQ75" s="128">
        <v>0</v>
      </c>
      <c r="AR75" s="128">
        <f>4/6</f>
        <v>0.66666666666666663</v>
      </c>
      <c r="AS75" s="128">
        <v>0</v>
      </c>
      <c r="AT75" s="128">
        <f>4/6</f>
        <v>0.66666666666666663</v>
      </c>
      <c r="AU75" s="128">
        <v>0</v>
      </c>
      <c r="AV75" s="128">
        <f>4/6</f>
        <v>0.66666666666666663</v>
      </c>
      <c r="AW75" s="128">
        <v>0</v>
      </c>
      <c r="AX75" s="128">
        <f>4/6</f>
        <v>0.66666666666666663</v>
      </c>
      <c r="AY75" s="128">
        <v>0</v>
      </c>
      <c r="AZ75" s="128">
        <f>4/6</f>
        <v>0.66666666666666663</v>
      </c>
      <c r="BA75" s="128">
        <v>0</v>
      </c>
      <c r="BB75" s="128">
        <f>4/6</f>
        <v>0.66666666666666663</v>
      </c>
      <c r="BC75" s="128">
        <v>0</v>
      </c>
      <c r="BD75" s="128">
        <f>4/6</f>
        <v>0.66666666666666663</v>
      </c>
      <c r="BE75" s="128">
        <v>0</v>
      </c>
      <c r="BF75" s="128">
        <f>4/6</f>
        <v>0.66666666666666663</v>
      </c>
      <c r="BG75" s="128">
        <v>0</v>
      </c>
      <c r="BH75" s="128">
        <f>4/6</f>
        <v>0.66666666666666663</v>
      </c>
      <c r="BI75" s="128">
        <v>0</v>
      </c>
      <c r="BJ75" s="128">
        <f>4/6</f>
        <v>0.66666666666666663</v>
      </c>
      <c r="BK75" s="128">
        <v>0</v>
      </c>
      <c r="BL75" s="128">
        <f>4/6</f>
        <v>0.66666666666666663</v>
      </c>
      <c r="BM75" s="128">
        <v>0</v>
      </c>
      <c r="BN75" s="128">
        <f>4/6</f>
        <v>0.66666666666666663</v>
      </c>
      <c r="BO75" s="128">
        <v>0</v>
      </c>
      <c r="BP75" s="128">
        <f>4/6</f>
        <v>0.66666666666666663</v>
      </c>
      <c r="BQ75" s="128">
        <v>0</v>
      </c>
      <c r="BR75" s="128">
        <f>4/6</f>
        <v>0.66666666666666663</v>
      </c>
    </row>
    <row r="76" spans="1:16384" s="68" customFormat="1">
      <c r="B76" s="126" t="s">
        <v>233</v>
      </c>
      <c r="C76" s="123">
        <f>(C72*C74)</f>
        <v>131.23635460353921</v>
      </c>
      <c r="D76" s="130">
        <f>(D72*D74)</f>
        <v>851.45880952540347</v>
      </c>
      <c r="E76" s="123">
        <f>E72*E74</f>
        <v>442.21415647586792</v>
      </c>
      <c r="F76" s="123">
        <f>(F72*F74)+(E72*E75)</f>
        <v>2180.2395745934632</v>
      </c>
      <c r="G76" s="123">
        <f>G72*G74</f>
        <v>463.70595288855031</v>
      </c>
      <c r="H76" s="123">
        <f>(H72*H74)+(G72*G75)</f>
        <v>2285.8245824768846</v>
      </c>
      <c r="I76" s="123">
        <f>I72*I74</f>
        <v>560.37288678814946</v>
      </c>
      <c r="J76" s="123">
        <f>(J72*J74)+(I72*I75)</f>
        <v>2889.3943713481308</v>
      </c>
      <c r="K76" s="123">
        <f>K72*K74</f>
        <v>580.12967707636494</v>
      </c>
      <c r="L76" s="123">
        <f>(L72*L74)+(K72*K75)</f>
        <v>1503.6035224321267</v>
      </c>
      <c r="M76" s="130">
        <f>M72*M74</f>
        <v>413.34181362591141</v>
      </c>
      <c r="N76" s="123">
        <f>N72*N74</f>
        <v>154.39821359090917</v>
      </c>
      <c r="O76" s="123">
        <f>(O72*O74)+(N72*N75)</f>
        <v>779.49477054447516</v>
      </c>
      <c r="P76" s="123">
        <f>P72*P74</f>
        <v>156.78101228626537</v>
      </c>
      <c r="Q76" s="123">
        <f>(Q72*Q74)+(P72*P75)</f>
        <v>791.36747181101634</v>
      </c>
      <c r="R76" s="123">
        <f>R72*R74</f>
        <v>164.38052135656525</v>
      </c>
      <c r="S76" s="123">
        <f>(S72*S74)+(R72*R75)</f>
        <v>837.63551475631198</v>
      </c>
      <c r="T76" s="123">
        <f>T72*T74</f>
        <v>170.26053326065119</v>
      </c>
      <c r="U76" s="123">
        <f>(U72*U74)+(T72*T75)</f>
        <v>860.32347477312783</v>
      </c>
      <c r="V76" s="123">
        <f>V72*V74</f>
        <v>170.2957740173153</v>
      </c>
      <c r="W76" s="123">
        <f>(W72*W74)+(V72*V75)</f>
        <v>854.74165946490291</v>
      </c>
      <c r="X76" s="123">
        <f>X72*X74</f>
        <v>178.05169166194378</v>
      </c>
      <c r="Y76" s="123">
        <f>(Y72*Y74)+(X72*X75)</f>
        <v>908.47310380999238</v>
      </c>
      <c r="Z76" s="123">
        <f>Z72*Z74</f>
        <v>171.5791463173835</v>
      </c>
      <c r="AA76" s="123">
        <f>(AA72*AA74)+(Z72*Z75)</f>
        <v>845.89638438301586</v>
      </c>
      <c r="AB76" s="123">
        <f>AB72*AB74</f>
        <v>133.84624775615507</v>
      </c>
      <c r="AC76" s="123">
        <f>(AC72*AC74)+(AB72*AB75)</f>
        <v>621.70229156961568</v>
      </c>
      <c r="AD76" s="123">
        <f>AD72*AD74</f>
        <v>60.305931397664814</v>
      </c>
      <c r="AE76" s="123">
        <f>(AE72*AE74)+(AD72*AD75)</f>
        <v>210.98701544497993</v>
      </c>
      <c r="AF76" s="123">
        <f>AF72*AF74</f>
        <v>36.101816821769262</v>
      </c>
      <c r="AG76" s="123">
        <f>(AG72*AG74)+(AF72*AF75)</f>
        <v>186.03795297696308</v>
      </c>
      <c r="AH76" s="123">
        <f>AH72*AH74</f>
        <v>14.661758938148711</v>
      </c>
      <c r="AI76" s="123">
        <f>(AI72*AI74)+(AH72*AH75)</f>
        <v>32.179957917931155</v>
      </c>
      <c r="AJ76" s="123">
        <f>AJ72*AJ74</f>
        <v>-10.270673820874549</v>
      </c>
      <c r="AK76" s="123">
        <f>(AK72*AK74)+(AJ72*AJ75)</f>
        <v>-75.794648936957628</v>
      </c>
      <c r="AL76" s="123">
        <f>AL72*AL74</f>
        <v>-87.567901406902322</v>
      </c>
      <c r="AM76" s="123">
        <f>(AM72*AM74)+(AL72*AL75)</f>
        <v>-557.18027152455147</v>
      </c>
      <c r="AN76" s="123">
        <f>AN72*AN74</f>
        <v>-154.01083206533585</v>
      </c>
      <c r="AO76" s="123">
        <f>(AO72*AO74)+(AN72*AN75)</f>
        <v>-790.4363624798093</v>
      </c>
      <c r="AP76" s="123">
        <f>AP72*AP74</f>
        <v>-164.48344973110821</v>
      </c>
      <c r="AQ76" s="123">
        <f>(AQ72*AQ74)+(AP72*AP75)</f>
        <v>-846.24493274072688</v>
      </c>
      <c r="AR76" s="123">
        <f>AR72*AR74</f>
        <v>-176.39638466744137</v>
      </c>
      <c r="AS76" s="123">
        <f>(AS72*AS74)+(AR72*AR75)</f>
        <v>-906.8350702395162</v>
      </c>
      <c r="AT76" s="123">
        <f>AT72*AT74</f>
        <v>-188.95898608592307</v>
      </c>
      <c r="AU76" s="123">
        <f>(AU72*AU74)+(AT72*AT75)</f>
        <v>-970.72423950751659</v>
      </c>
      <c r="AV76" s="123">
        <f>AV72*AV74</f>
        <v>-202.20500838998186</v>
      </c>
      <c r="AW76" s="123">
        <f>(AW72*AW74)+(AV72*AV75)</f>
        <v>-1038.0837902528233</v>
      </c>
      <c r="AX76" s="123">
        <f>AX72*AX74</f>
        <v>-216.16994032996527</v>
      </c>
      <c r="AY76" s="123">
        <f>(AY72*AY74)+(AX72*AX75)</f>
        <v>-1109.0938756476939</v>
      </c>
      <c r="AZ76" s="123">
        <f>AZ72*AZ74</f>
        <v>-230.8910938517065</v>
      </c>
      <c r="BA76" s="123">
        <f>(BA72*BA74)+(AZ72*AZ75)</f>
        <v>-1183.9439033095468</v>
      </c>
      <c r="BB76" s="123">
        <f>BB72*BB74</f>
        <v>-246.4076974927149</v>
      </c>
      <c r="BC76" s="123">
        <f>(BC72*BC74)+(BB72*BB75)</f>
        <v>-1262.8330093646985</v>
      </c>
      <c r="BD76" s="123">
        <f>BD72*BD74</f>
        <v>-262.76099455863027</v>
      </c>
      <c r="BE76" s="123">
        <f>(BE72*BE74)+(BD72*BD75)</f>
        <v>-1345.9705567758806</v>
      </c>
      <c r="BF76" s="123">
        <f>BF72*BF74</f>
        <v>-279.9943463245844</v>
      </c>
      <c r="BG76" s="123">
        <f>(BG72*BG74)+(BF72*BF75)</f>
        <v>-1433.5766591750994</v>
      </c>
      <c r="BH76" s="123">
        <f>BH72*BH74</f>
        <v>-298.15334051856894</v>
      </c>
      <c r="BI76" s="123">
        <f>(BI72*BI74)+(BH72*BH75)</f>
        <v>-1525.8827315069746</v>
      </c>
      <c r="BJ76" s="123">
        <f>BJ72*BJ74</f>
        <v>-340.84425016260053</v>
      </c>
      <c r="BK76" s="123">
        <f>(BK72*BK74)+(BJ72*BJ75)</f>
        <v>-1743.484880526185</v>
      </c>
      <c r="BL76" s="123">
        <f>BL72*BL74</f>
        <v>-362.42167930838332</v>
      </c>
      <c r="BM76" s="123">
        <f>(BM72*BM74)+(BL72*BL75)</f>
        <v>-1853.1525083921497</v>
      </c>
      <c r="BN76" s="123">
        <f>BN72*BN74</f>
        <v>0</v>
      </c>
      <c r="BO76" s="123">
        <f>(BO72*BO74)+(BN72*BN75)</f>
        <v>0</v>
      </c>
      <c r="BP76" s="123">
        <f>BP72*BP74</f>
        <v>0</v>
      </c>
      <c r="BQ76" s="123">
        <f>(BQ72*BQ74)+(BP72*BP75)</f>
        <v>0</v>
      </c>
      <c r="BR76" s="123">
        <f>BR72*BR74</f>
        <v>0</v>
      </c>
    </row>
    <row r="77" spans="1:16384" s="68" customFormat="1">
      <c r="B77" s="135" t="s">
        <v>230</v>
      </c>
      <c r="C77" s="136">
        <v>2017</v>
      </c>
      <c r="D77" s="136">
        <v>2018</v>
      </c>
      <c r="E77" s="136">
        <v>2019</v>
      </c>
      <c r="F77" s="136">
        <v>2020</v>
      </c>
      <c r="G77" s="136">
        <v>2021</v>
      </c>
      <c r="H77" s="136">
        <v>2022</v>
      </c>
      <c r="I77" s="136">
        <v>2023</v>
      </c>
      <c r="J77" s="136">
        <v>2024</v>
      </c>
      <c r="K77" s="136">
        <v>2025</v>
      </c>
      <c r="L77" s="136">
        <v>2026</v>
      </c>
      <c r="M77" s="136">
        <v>2027</v>
      </c>
      <c r="N77" s="136">
        <v>2028</v>
      </c>
      <c r="O77" s="136">
        <v>2029</v>
      </c>
      <c r="P77" s="136">
        <v>2030</v>
      </c>
      <c r="Q77" s="136">
        <v>2031</v>
      </c>
      <c r="R77" s="136">
        <v>2032</v>
      </c>
      <c r="S77" s="136">
        <v>2033</v>
      </c>
      <c r="T77" s="136">
        <v>2034</v>
      </c>
      <c r="U77" s="136">
        <v>2035</v>
      </c>
      <c r="V77" s="136">
        <v>2036</v>
      </c>
      <c r="W77" s="136">
        <v>2037</v>
      </c>
      <c r="X77" s="136">
        <v>2038</v>
      </c>
      <c r="Y77" s="136">
        <v>2039</v>
      </c>
      <c r="Z77" s="136">
        <v>2040</v>
      </c>
      <c r="AA77" s="136">
        <v>2041</v>
      </c>
      <c r="AB77" s="136">
        <v>2042</v>
      </c>
      <c r="AC77" s="136">
        <v>2043</v>
      </c>
      <c r="AD77" s="136">
        <v>2044</v>
      </c>
      <c r="AE77" s="136">
        <v>2045</v>
      </c>
      <c r="AF77" s="136">
        <v>2046</v>
      </c>
      <c r="AG77" s="136">
        <v>2047</v>
      </c>
      <c r="AH77" s="136">
        <v>2048</v>
      </c>
    </row>
    <row r="78" spans="1:16384" s="68" customFormat="1">
      <c r="B78" s="123" t="s">
        <v>234</v>
      </c>
      <c r="C78" s="123">
        <f>SUMIF($C$73:$BR$73,C77,$C$76:$BR$76)</f>
        <v>1424.9093206048105</v>
      </c>
      <c r="D78" s="123">
        <f t="shared" ref="D78:AH78" si="16">SUMIF($C$73:$BR$73,D77,$C$76:$BR$76)</f>
        <v>2643.9455274820134</v>
      </c>
      <c r="E78" s="123">
        <f t="shared" si="16"/>
        <v>2846.1974692650342</v>
      </c>
      <c r="F78" s="123">
        <f t="shared" si="16"/>
        <v>3469.524048424496</v>
      </c>
      <c r="G78" s="123">
        <f t="shared" si="16"/>
        <v>2071.3435496489474</v>
      </c>
      <c r="H78" s="123">
        <f t="shared" si="16"/>
        <v>936.27578283074058</v>
      </c>
      <c r="I78" s="123">
        <f t="shared" si="16"/>
        <v>955.74799316758163</v>
      </c>
      <c r="J78" s="123">
        <f t="shared" si="16"/>
        <v>1007.8960480169632</v>
      </c>
      <c r="K78" s="123">
        <f t="shared" si="16"/>
        <v>1030.6192487904432</v>
      </c>
      <c r="L78" s="123">
        <f t="shared" si="16"/>
        <v>1032.7933511268466</v>
      </c>
      <c r="M78" s="123">
        <f t="shared" si="16"/>
        <v>1080.0522501273758</v>
      </c>
      <c r="N78" s="123">
        <f t="shared" si="16"/>
        <v>979.74263213917095</v>
      </c>
      <c r="O78" s="123">
        <f t="shared" si="16"/>
        <v>682.00822296728052</v>
      </c>
      <c r="P78" s="123">
        <f t="shared" si="16"/>
        <v>247.08883226674919</v>
      </c>
      <c r="Q78" s="123">
        <f t="shared" si="16"/>
        <v>200.69971191511181</v>
      </c>
      <c r="R78" s="123">
        <f t="shared" si="16"/>
        <v>21.909284097056606</v>
      </c>
      <c r="S78" s="123">
        <f t="shared" si="16"/>
        <v>-163.36255034385994</v>
      </c>
      <c r="T78" s="123">
        <f t="shared" si="16"/>
        <v>-711.19110358988735</v>
      </c>
      <c r="U78" s="123">
        <f t="shared" si="16"/>
        <v>-954.91981221091748</v>
      </c>
      <c r="V78" s="123">
        <f t="shared" si="16"/>
        <v>-1022.6413174081682</v>
      </c>
      <c r="W78" s="123">
        <f t="shared" si="16"/>
        <v>-1095.7940563254392</v>
      </c>
      <c r="X78" s="123">
        <f t="shared" si="16"/>
        <v>-1172.9292478974985</v>
      </c>
      <c r="Y78" s="123">
        <f t="shared" si="16"/>
        <v>-1254.2537305827886</v>
      </c>
      <c r="Z78" s="123">
        <f t="shared" si="16"/>
        <v>-1339.9849694994004</v>
      </c>
      <c r="AA78" s="123">
        <f t="shared" si="16"/>
        <v>-1430.3516008022618</v>
      </c>
      <c r="AB78" s="123">
        <f t="shared" si="16"/>
        <v>-1525.5940039233287</v>
      </c>
      <c r="AC78" s="123">
        <f t="shared" si="16"/>
        <v>-1625.9649031004651</v>
      </c>
      <c r="AD78" s="123">
        <f t="shared" si="16"/>
        <v>-1731.7299996936683</v>
      </c>
      <c r="AE78" s="123">
        <f t="shared" si="16"/>
        <v>-1866.726981669575</v>
      </c>
      <c r="AF78" s="123">
        <f t="shared" si="16"/>
        <v>-2105.9065598345683</v>
      </c>
      <c r="AG78" s="123">
        <f t="shared" si="16"/>
        <v>-1853.1525083921497</v>
      </c>
      <c r="AH78" s="123">
        <f t="shared" si="16"/>
        <v>0</v>
      </c>
    </row>
    <row r="79" spans="1:16384">
      <c r="B79" s="126" t="s">
        <v>235</v>
      </c>
      <c r="C79" s="137">
        <v>1424.9093206048105</v>
      </c>
      <c r="D79" s="137">
        <v>2643.9455274820134</v>
      </c>
      <c r="E79" s="137">
        <v>2846.1974692650342</v>
      </c>
      <c r="F79" s="137">
        <v>3469.524048424496</v>
      </c>
      <c r="G79" s="137">
        <v>3679.4167052516095</v>
      </c>
      <c r="H79" s="137">
        <v>3025.174021422888</v>
      </c>
      <c r="I79" s="137">
        <v>2731.7703282365014</v>
      </c>
      <c r="J79" s="137">
        <v>2300.051566668451</v>
      </c>
      <c r="K79" s="137">
        <v>2059.8088448178428</v>
      </c>
      <c r="L79" s="137">
        <v>1017.1338556605335</v>
      </c>
      <c r="M79" s="137">
        <v>619.64873070627368</v>
      </c>
      <c r="N79" s="137">
        <v>-286.9967243405456</v>
      </c>
      <c r="O79" s="137">
        <v>-617.45044770729999</v>
      </c>
      <c r="P79" s="137">
        <v>-679.62061104046336</v>
      </c>
      <c r="Q79" s="137">
        <v>-743.03113752064678</v>
      </c>
      <c r="R79" s="137">
        <v>-817.54245675188213</v>
      </c>
      <c r="S79" s="137">
        <v>-895.18299683570524</v>
      </c>
      <c r="T79" s="137">
        <v>-969.79877043082138</v>
      </c>
      <c r="U79" s="137">
        <v>-1029.0518223944905</v>
      </c>
      <c r="V79" s="137">
        <v>-1101.5652166224652</v>
      </c>
      <c r="W79" s="137">
        <v>-1179.9247851602822</v>
      </c>
      <c r="X79" s="137">
        <v>-1262.5437947627224</v>
      </c>
      <c r="Y79" s="137">
        <v>-1349.643351210661</v>
      </c>
      <c r="Z79" s="137">
        <v>-1441.4559177588385</v>
      </c>
      <c r="AA79" s="137">
        <v>-1538.2258969108098</v>
      </c>
      <c r="AB79" s="137">
        <v>-1640.210241970266</v>
      </c>
      <c r="AC79" s="137">
        <v>-1747.6790998923684</v>
      </c>
      <c r="AD79" s="137">
        <v>-1860.9164870366599</v>
      </c>
      <c r="AE79" s="137">
        <v>-1980.2209995050528</v>
      </c>
      <c r="AF79" s="137">
        <v>-2105.9065598345683</v>
      </c>
      <c r="AG79" s="137">
        <v>-1853.1525083921497</v>
      </c>
      <c r="AH79" s="137">
        <v>0</v>
      </c>
    </row>
    <row r="80" spans="1:16384">
      <c r="B80" s="126" t="s">
        <v>236</v>
      </c>
      <c r="C80" s="79">
        <f>(C79-C78)/1000</f>
        <v>0</v>
      </c>
      <c r="D80" s="79">
        <f t="shared" ref="D80:N80" si="17">(D79-D78)/1000</f>
        <v>0</v>
      </c>
      <c r="E80" s="79">
        <f t="shared" si="17"/>
        <v>0</v>
      </c>
      <c r="F80" s="79">
        <f t="shared" si="17"/>
        <v>0</v>
      </c>
      <c r="G80" s="79">
        <f t="shared" si="17"/>
        <v>1.6080731556026622</v>
      </c>
      <c r="H80" s="79">
        <f t="shared" si="17"/>
        <v>2.0888982385921473</v>
      </c>
      <c r="I80" s="79">
        <f t="shared" si="17"/>
        <v>1.7760223350689197</v>
      </c>
      <c r="J80" s="79">
        <f t="shared" si="17"/>
        <v>1.2921555186514879</v>
      </c>
      <c r="K80" s="79">
        <f t="shared" si="17"/>
        <v>1.0291895960273996</v>
      </c>
      <c r="L80" s="79">
        <f t="shared" si="17"/>
        <v>-1.5659495466313046E-2</v>
      </c>
      <c r="M80" s="79">
        <f t="shared" si="17"/>
        <v>-0.46040351942110214</v>
      </c>
      <c r="N80" s="79">
        <f t="shared" si="17"/>
        <v>-1.2667393564797167</v>
      </c>
      <c r="O80" s="13">
        <f t="shared" ref="O80:AH80" si="18">O79-O78</f>
        <v>-1299.4586706745804</v>
      </c>
      <c r="P80" s="13">
        <f t="shared" si="18"/>
        <v>-926.7094433072125</v>
      </c>
      <c r="Q80" s="13">
        <f t="shared" si="18"/>
        <v>-943.73084943575861</v>
      </c>
      <c r="R80" s="13">
        <f t="shared" si="18"/>
        <v>-839.4517408489387</v>
      </c>
      <c r="S80" s="13">
        <f t="shared" si="18"/>
        <v>-731.82044649184536</v>
      </c>
      <c r="T80" s="13">
        <f t="shared" si="18"/>
        <v>-258.60766684093403</v>
      </c>
      <c r="U80" s="13">
        <f t="shared" si="18"/>
        <v>-74.132010183573016</v>
      </c>
      <c r="V80" s="13">
        <f t="shared" si="18"/>
        <v>-78.923899214296966</v>
      </c>
      <c r="W80" s="13">
        <f t="shared" si="18"/>
        <v>-84.130728834843012</v>
      </c>
      <c r="X80" s="13">
        <f t="shared" si="18"/>
        <v>-89.614546865223929</v>
      </c>
      <c r="Y80" s="13">
        <f t="shared" si="18"/>
        <v>-95.389620627872318</v>
      </c>
      <c r="Z80" s="13">
        <f t="shared" si="18"/>
        <v>-101.47094825943805</v>
      </c>
      <c r="AA80" s="13">
        <f t="shared" si="18"/>
        <v>-107.87429610854792</v>
      </c>
      <c r="AB80" s="13">
        <f t="shared" si="18"/>
        <v>-114.61623804693727</v>
      </c>
      <c r="AC80" s="13">
        <f t="shared" si="18"/>
        <v>-121.7141967919033</v>
      </c>
      <c r="AD80" s="13">
        <f t="shared" si="18"/>
        <v>-129.18648734299154</v>
      </c>
      <c r="AE80" s="13">
        <f t="shared" si="18"/>
        <v>-113.49401783547773</v>
      </c>
      <c r="AF80" s="13">
        <f t="shared" si="18"/>
        <v>0</v>
      </c>
      <c r="AG80" s="13">
        <f t="shared" si="18"/>
        <v>0</v>
      </c>
      <c r="AH80" s="13">
        <f t="shared" si="18"/>
        <v>0</v>
      </c>
    </row>
    <row r="81" spans="3:18">
      <c r="C81" s="79">
        <f>C80</f>
        <v>0</v>
      </c>
      <c r="D81" s="79">
        <f>D80+C81</f>
        <v>0</v>
      </c>
      <c r="E81" s="79">
        <f t="shared" ref="E81:R81" si="19">E80+D81</f>
        <v>0</v>
      </c>
      <c r="F81" s="79">
        <f t="shared" si="19"/>
        <v>0</v>
      </c>
      <c r="G81" s="79">
        <f t="shared" si="19"/>
        <v>1.6080731556026622</v>
      </c>
      <c r="H81" s="79">
        <f t="shared" si="19"/>
        <v>3.6969713941948097</v>
      </c>
      <c r="I81" s="79">
        <f t="shared" si="19"/>
        <v>5.4729937292637292</v>
      </c>
      <c r="J81" s="79">
        <f t="shared" si="19"/>
        <v>6.7651492479152173</v>
      </c>
      <c r="K81" s="79">
        <f t="shared" si="19"/>
        <v>7.7943388439426169</v>
      </c>
      <c r="L81" s="79">
        <f t="shared" si="19"/>
        <v>7.7786793484763042</v>
      </c>
      <c r="M81" s="79">
        <f t="shared" si="19"/>
        <v>7.3182758290552021</v>
      </c>
      <c r="N81" s="79">
        <f t="shared" si="19"/>
        <v>6.051536472575485</v>
      </c>
      <c r="O81" s="79">
        <f t="shared" si="19"/>
        <v>-1293.407134202005</v>
      </c>
      <c r="P81" s="79">
        <f t="shared" si="19"/>
        <v>-2220.1165775092177</v>
      </c>
      <c r="Q81" s="79">
        <f t="shared" si="19"/>
        <v>-3163.8474269449762</v>
      </c>
      <c r="R81" s="79">
        <f t="shared" si="19"/>
        <v>-4003.2991677939149</v>
      </c>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'Res Bill Annual'!D1:G1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16"/>
  <sheetViews>
    <sheetView workbookViewId="0">
      <selection activeCell="C16" sqref="C16"/>
    </sheetView>
  </sheetViews>
  <sheetFormatPr defaultRowHeight="15"/>
  <cols>
    <col min="2" max="2" width="17.140625" customWidth="1"/>
    <col min="3" max="3" width="10.5703125" bestFit="1" customWidth="1"/>
  </cols>
  <sheetData>
    <row r="1" spans="1:22">
      <c r="A1" t="s">
        <v>161</v>
      </c>
    </row>
    <row r="2" spans="1:22">
      <c r="B2" s="4" t="s">
        <v>0</v>
      </c>
      <c r="C2" s="3"/>
      <c r="D2" s="3"/>
      <c r="E2" s="3"/>
      <c r="F2" s="3"/>
      <c r="G2" s="3"/>
      <c r="H2" s="3"/>
      <c r="I2" s="3"/>
      <c r="J2" s="3"/>
      <c r="K2" s="3"/>
      <c r="L2" s="3"/>
      <c r="M2" s="3"/>
      <c r="N2" s="3"/>
      <c r="O2" s="3"/>
      <c r="P2" s="3"/>
      <c r="Q2" s="3"/>
      <c r="R2" s="3"/>
      <c r="S2" s="3"/>
      <c r="T2" s="3"/>
      <c r="U2" s="3"/>
      <c r="V2" s="3"/>
    </row>
    <row r="3" spans="1:22">
      <c r="B3" s="3"/>
      <c r="C3" s="3">
        <v>2016</v>
      </c>
      <c r="D3" s="3">
        <v>2017</v>
      </c>
      <c r="E3" s="3">
        <v>2018</v>
      </c>
      <c r="F3" s="3">
        <v>2019</v>
      </c>
      <c r="G3" s="3">
        <v>2020</v>
      </c>
      <c r="H3" s="3">
        <v>2021</v>
      </c>
      <c r="I3" s="3">
        <v>2022</v>
      </c>
      <c r="J3" s="3">
        <v>2023</v>
      </c>
      <c r="K3" s="3">
        <v>2024</v>
      </c>
      <c r="L3" s="3">
        <v>2025</v>
      </c>
      <c r="M3" s="3">
        <v>2026</v>
      </c>
      <c r="N3" s="3">
        <v>2027</v>
      </c>
      <c r="O3" s="3">
        <v>2028</v>
      </c>
      <c r="P3" s="3">
        <v>2029</v>
      </c>
      <c r="Q3" s="3">
        <v>2030</v>
      </c>
      <c r="R3" s="3">
        <v>2031</v>
      </c>
      <c r="S3" s="3">
        <v>2032</v>
      </c>
      <c r="T3" s="3">
        <v>2033</v>
      </c>
      <c r="U3" s="3">
        <v>2034</v>
      </c>
      <c r="V3" s="3">
        <v>2035</v>
      </c>
    </row>
    <row r="4" spans="1:22">
      <c r="B4" s="3" t="s">
        <v>1</v>
      </c>
      <c r="C4" s="5">
        <v>18.137578551912288</v>
      </c>
      <c r="D4" s="5">
        <v>23.934740867580583</v>
      </c>
      <c r="E4" s="5">
        <v>25.744051369863712</v>
      </c>
      <c r="F4" s="5">
        <v>27.174449771689495</v>
      </c>
      <c r="G4" s="5">
        <v>30.500462204007722</v>
      </c>
      <c r="H4" s="5">
        <v>34.237067351597915</v>
      </c>
      <c r="I4" s="5">
        <v>36.075020547945378</v>
      </c>
      <c r="J4" s="5">
        <v>40.45125913242088</v>
      </c>
      <c r="K4" s="5">
        <v>34.824615209471759</v>
      </c>
      <c r="L4" s="5">
        <v>44.054005707762848</v>
      </c>
      <c r="M4" s="5">
        <v>39.058687214612128</v>
      </c>
      <c r="N4" s="5">
        <v>39.894207762556725</v>
      </c>
      <c r="O4" s="5">
        <v>39.219793943533737</v>
      </c>
      <c r="P4" s="5">
        <v>40.291285388128287</v>
      </c>
      <c r="Q4" s="5">
        <v>41.660391552510973</v>
      </c>
      <c r="R4" s="5">
        <v>47.073474885844611</v>
      </c>
      <c r="S4" s="5">
        <v>46.062777777778493</v>
      </c>
      <c r="T4" s="5">
        <v>48.012502283104723</v>
      </c>
      <c r="U4" s="5">
        <v>49.791178082191173</v>
      </c>
      <c r="V4" s="5">
        <v>55.807228310501493</v>
      </c>
    </row>
    <row r="7" spans="1:22">
      <c r="B7" s="4" t="s">
        <v>2</v>
      </c>
      <c r="C7" s="3"/>
      <c r="D7" s="3"/>
      <c r="E7" s="3"/>
      <c r="F7" s="3"/>
      <c r="G7" s="3"/>
      <c r="H7" s="3"/>
      <c r="I7" s="3"/>
      <c r="J7" s="3"/>
      <c r="K7" s="3"/>
      <c r="L7" s="3"/>
      <c r="M7" s="3"/>
      <c r="N7" s="3"/>
      <c r="O7" s="3"/>
      <c r="P7" s="3"/>
      <c r="Q7" s="3"/>
      <c r="R7" s="3"/>
      <c r="S7" s="3"/>
      <c r="T7" s="3"/>
      <c r="U7" s="3"/>
      <c r="V7" s="3"/>
    </row>
    <row r="8" spans="1:22">
      <c r="B8" s="3"/>
      <c r="C8" s="3">
        <v>2016</v>
      </c>
      <c r="D8" s="3">
        <v>2017</v>
      </c>
      <c r="E8" s="3">
        <v>2018</v>
      </c>
      <c r="F8" s="3">
        <v>2019</v>
      </c>
      <c r="G8" s="3">
        <v>2020</v>
      </c>
      <c r="H8" s="3">
        <v>2021</v>
      </c>
      <c r="I8" s="3">
        <v>2022</v>
      </c>
      <c r="J8" s="3">
        <v>2023</v>
      </c>
      <c r="K8" s="3">
        <v>2024</v>
      </c>
      <c r="L8" s="3">
        <v>2025</v>
      </c>
      <c r="M8" s="3">
        <v>2026</v>
      </c>
      <c r="N8" s="3">
        <v>2027</v>
      </c>
      <c r="O8" s="3">
        <v>2028</v>
      </c>
      <c r="P8" s="3">
        <v>2029</v>
      </c>
      <c r="Q8" s="3">
        <v>2030</v>
      </c>
      <c r="R8" s="3">
        <v>2031</v>
      </c>
      <c r="S8" s="3">
        <v>2032</v>
      </c>
      <c r="T8" s="3">
        <v>2033</v>
      </c>
      <c r="U8" s="3">
        <v>2034</v>
      </c>
      <c r="V8" s="3">
        <v>2035</v>
      </c>
    </row>
    <row r="9" spans="1:22">
      <c r="B9" s="3" t="s">
        <v>1</v>
      </c>
      <c r="C9" s="6">
        <v>40.720502180612648</v>
      </c>
      <c r="D9" s="6">
        <v>39.884572948947927</v>
      </c>
      <c r="E9" s="6">
        <v>38.259754847688896</v>
      </c>
      <c r="F9" s="6">
        <v>36.87179517987407</v>
      </c>
      <c r="G9" s="6">
        <v>38.077414118674881</v>
      </c>
      <c r="H9" s="6">
        <v>33.266300894558505</v>
      </c>
      <c r="I9" s="6">
        <v>31.982619123421138</v>
      </c>
      <c r="J9" s="6">
        <v>30.204938663640306</v>
      </c>
      <c r="K9" s="6">
        <v>32.170221689868221</v>
      </c>
      <c r="L9" s="6">
        <v>29.83578630115268</v>
      </c>
      <c r="M9" s="6">
        <v>28.07659404567752</v>
      </c>
      <c r="N9" s="6">
        <v>30.082416588950078</v>
      </c>
      <c r="O9" s="6">
        <v>28.894996333938145</v>
      </c>
      <c r="P9" s="6">
        <v>26.206484402006819</v>
      </c>
      <c r="Q9" s="6">
        <v>24.780729241328398</v>
      </c>
      <c r="R9" s="6">
        <v>21.628410775613105</v>
      </c>
      <c r="S9" s="6">
        <v>21.459635534923706</v>
      </c>
      <c r="T9" s="6">
        <v>19.515284845855689</v>
      </c>
      <c r="U9" s="6">
        <v>17.890736782584202</v>
      </c>
      <c r="V9" s="6">
        <v>12.631401240470279</v>
      </c>
    </row>
    <row r="12" spans="1:22">
      <c r="B12" s="4" t="s">
        <v>3</v>
      </c>
      <c r="C12" s="3"/>
      <c r="D12" s="3"/>
      <c r="E12" s="3"/>
      <c r="F12" s="3"/>
      <c r="G12" s="3"/>
      <c r="H12" s="3"/>
      <c r="I12" s="3"/>
      <c r="J12" s="3"/>
      <c r="K12" s="3"/>
      <c r="L12" s="3"/>
      <c r="M12" s="3"/>
      <c r="N12" s="3"/>
      <c r="O12" s="3"/>
      <c r="P12" s="3"/>
      <c r="Q12" s="3"/>
      <c r="R12" s="3"/>
      <c r="S12" s="3"/>
      <c r="T12" s="3"/>
      <c r="U12" s="3"/>
      <c r="V12" s="3"/>
    </row>
    <row r="13" spans="1:22">
      <c r="B13" s="3"/>
      <c r="C13" s="3">
        <v>2016</v>
      </c>
      <c r="D13" s="3">
        <v>2017</v>
      </c>
      <c r="E13" s="3">
        <v>2018</v>
      </c>
      <c r="F13" s="3">
        <v>2019</v>
      </c>
      <c r="G13" s="3">
        <v>2020</v>
      </c>
      <c r="H13" s="3">
        <v>2021</v>
      </c>
      <c r="I13" s="3">
        <v>2022</v>
      </c>
      <c r="J13" s="3">
        <v>2023</v>
      </c>
      <c r="K13" s="3">
        <v>2024</v>
      </c>
      <c r="L13" s="3">
        <v>2025</v>
      </c>
      <c r="M13" s="3">
        <v>2026</v>
      </c>
      <c r="N13" s="3">
        <v>2027</v>
      </c>
      <c r="O13" s="3">
        <v>2028</v>
      </c>
      <c r="P13" s="3">
        <v>2029</v>
      </c>
      <c r="Q13" s="3">
        <v>2030</v>
      </c>
      <c r="R13" s="3">
        <v>2031</v>
      </c>
      <c r="S13" s="3">
        <v>2032</v>
      </c>
      <c r="T13" s="3">
        <v>2033</v>
      </c>
      <c r="U13" s="3">
        <v>2034</v>
      </c>
      <c r="V13" s="3">
        <v>2035</v>
      </c>
    </row>
    <row r="14" spans="1:22">
      <c r="B14" s="3" t="s">
        <v>1</v>
      </c>
      <c r="C14" s="6">
        <v>90.857322870794135</v>
      </c>
      <c r="D14" s="6">
        <v>88.992161882316481</v>
      </c>
      <c r="E14" s="6">
        <v>85.366798369420309</v>
      </c>
      <c r="F14" s="6">
        <v>82.269923504985755</v>
      </c>
      <c r="G14" s="6">
        <v>84.959951950507261</v>
      </c>
      <c r="H14" s="6">
        <v>74.22519073286179</v>
      </c>
      <c r="I14" s="6">
        <v>71.360985163238198</v>
      </c>
      <c r="J14" s="6">
        <v>67.39454863013701</v>
      </c>
      <c r="K14" s="6">
        <v>71.779572018465828</v>
      </c>
      <c r="L14" s="6">
        <v>66.570880119412607</v>
      </c>
      <c r="M14" s="6">
        <v>62.645695257041098</v>
      </c>
      <c r="N14" s="6">
        <v>67.12117214647887</v>
      </c>
      <c r="O14" s="6">
        <v>64.471749381149991</v>
      </c>
      <c r="P14" s="6">
        <v>58.473026782935889</v>
      </c>
      <c r="Q14" s="6">
        <v>55.291821001290728</v>
      </c>
      <c r="R14" s="6">
        <v>48.258233464459622</v>
      </c>
      <c r="S14" s="6">
        <v>47.88165494222288</v>
      </c>
      <c r="T14" s="6">
        <v>43.543336678190968</v>
      </c>
      <c r="U14" s="6">
        <v>39.918575685580805</v>
      </c>
      <c r="V14" s="6">
        <v>28.183721696889208</v>
      </c>
    </row>
    <row r="16" spans="1:22">
      <c r="C16" s="9"/>
      <c r="D16" s="9"/>
      <c r="E16" s="9"/>
      <c r="F16" s="9"/>
      <c r="G16" s="9"/>
      <c r="H16" s="9"/>
      <c r="I16" s="9"/>
      <c r="J16" s="9"/>
      <c r="K16" s="9"/>
      <c r="L16" s="9"/>
      <c r="M16" s="9"/>
      <c r="N16" s="9"/>
      <c r="O16" s="9"/>
      <c r="P16" s="9"/>
      <c r="Q16" s="9"/>
      <c r="R16" s="9"/>
      <c r="S16" s="9"/>
      <c r="T16" s="9"/>
      <c r="U16" s="9"/>
      <c r="V16" s="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3:AV34"/>
  <sheetViews>
    <sheetView topLeftCell="B1" zoomScale="70" zoomScaleNormal="70" workbookViewId="0">
      <pane xSplit="2" ySplit="5" topLeftCell="D6" activePane="bottomRight" state="frozen"/>
      <selection activeCell="B1" sqref="B1"/>
      <selection pane="topRight" activeCell="D1" sqref="D1"/>
      <selection pane="bottomLeft" activeCell="B6" sqref="B6"/>
      <selection pane="bottomRight" activeCell="H33" sqref="H33"/>
    </sheetView>
  </sheetViews>
  <sheetFormatPr defaultRowHeight="15"/>
  <cols>
    <col min="1" max="1" width="2.42578125" style="93" customWidth="1"/>
    <col min="2" max="2" width="46" style="93" customWidth="1"/>
    <col min="3" max="3" width="18.28515625" style="93" customWidth="1"/>
    <col min="4" max="9" width="26.42578125" style="93" customWidth="1"/>
    <col min="10" max="23" width="22.140625" style="93" bestFit="1" customWidth="1"/>
    <col min="24" max="38" width="13.5703125" style="93" customWidth="1"/>
    <col min="39" max="16384" width="9.140625" style="93"/>
  </cols>
  <sheetData>
    <row r="3" spans="2:48" ht="18.75">
      <c r="B3" s="92" t="s">
        <v>41</v>
      </c>
      <c r="C3" s="92"/>
    </row>
    <row r="4" spans="2:48">
      <c r="B4" s="93" t="s">
        <v>39</v>
      </c>
      <c r="S4" s="99"/>
      <c r="T4" s="99"/>
      <c r="U4" s="99"/>
      <c r="V4" s="99"/>
      <c r="W4" s="99"/>
    </row>
    <row r="5" spans="2:48" ht="30">
      <c r="B5" s="24" t="s">
        <v>40</v>
      </c>
      <c r="C5" s="102" t="s">
        <v>211</v>
      </c>
      <c r="D5" s="103" t="s">
        <v>29</v>
      </c>
      <c r="E5" s="103">
        <v>2017</v>
      </c>
      <c r="F5" s="103">
        <v>2018</v>
      </c>
      <c r="G5" s="103">
        <v>2019</v>
      </c>
      <c r="H5" s="103">
        <v>2020</v>
      </c>
      <c r="I5" s="103">
        <v>2021</v>
      </c>
      <c r="J5" s="103">
        <v>2022</v>
      </c>
      <c r="K5" s="103">
        <v>2023</v>
      </c>
      <c r="L5" s="103">
        <v>2024</v>
      </c>
      <c r="M5" s="103">
        <v>2025</v>
      </c>
      <c r="N5" s="103">
        <v>2026</v>
      </c>
      <c r="O5" s="103">
        <v>2027</v>
      </c>
      <c r="P5" s="103">
        <v>2028</v>
      </c>
      <c r="Q5" s="103">
        <v>2029</v>
      </c>
      <c r="R5" s="103">
        <v>2030</v>
      </c>
      <c r="S5" s="103">
        <v>2031</v>
      </c>
      <c r="T5" s="103">
        <v>2032</v>
      </c>
      <c r="U5" s="103">
        <v>2033</v>
      </c>
      <c r="V5" s="103">
        <v>2034</v>
      </c>
      <c r="W5" s="103">
        <v>2035</v>
      </c>
      <c r="X5" s="103">
        <v>2036</v>
      </c>
      <c r="Y5" s="103">
        <v>2037</v>
      </c>
      <c r="Z5" s="103">
        <v>2038</v>
      </c>
      <c r="AA5" s="103">
        <v>2039</v>
      </c>
      <c r="AB5" s="103">
        <v>2040</v>
      </c>
      <c r="AC5" s="103">
        <v>2041</v>
      </c>
      <c r="AD5" s="103">
        <v>2042</v>
      </c>
      <c r="AE5" s="103">
        <v>2043</v>
      </c>
      <c r="AF5" s="103">
        <v>2044</v>
      </c>
      <c r="AG5" s="103">
        <v>2045</v>
      </c>
      <c r="AH5" s="103">
        <v>2046</v>
      </c>
      <c r="AI5" s="103">
        <v>2047</v>
      </c>
      <c r="AJ5" s="103">
        <v>2048</v>
      </c>
      <c r="AK5" s="103">
        <v>2049</v>
      </c>
      <c r="AL5" s="103">
        <v>2050</v>
      </c>
      <c r="AM5" s="94"/>
      <c r="AN5" s="94"/>
      <c r="AO5" s="94"/>
      <c r="AP5" s="94"/>
      <c r="AQ5" s="94"/>
      <c r="AR5" s="94"/>
      <c r="AS5" s="94"/>
      <c r="AT5" s="94"/>
      <c r="AU5" s="94"/>
      <c r="AV5" s="94"/>
    </row>
    <row r="6" spans="2:48">
      <c r="B6" s="95" t="s">
        <v>16</v>
      </c>
      <c r="C6" s="104">
        <f>(W6/R6)^(1/COUNT($S$5:$W$5))-1</f>
        <v>1.8624896667167601E-2</v>
      </c>
      <c r="D6" s="89">
        <v>39.906489333333347</v>
      </c>
      <c r="E6" s="89">
        <v>41.613788851525612</v>
      </c>
      <c r="F6" s="89">
        <v>43.256650944325024</v>
      </c>
      <c r="G6" s="89">
        <v>44.877078761663142</v>
      </c>
      <c r="H6" s="89">
        <v>46.714007434674087</v>
      </c>
      <c r="I6" s="89">
        <v>48.165983639649127</v>
      </c>
      <c r="J6" s="89">
        <v>49.498850666117647</v>
      </c>
      <c r="K6" s="89">
        <v>51.14152503195352</v>
      </c>
      <c r="L6" s="89">
        <v>52.588205461981502</v>
      </c>
      <c r="M6" s="89">
        <v>54.350464707000761</v>
      </c>
      <c r="N6" s="89">
        <v>55.704838245838467</v>
      </c>
      <c r="O6" s="89">
        <v>57.371150794344061</v>
      </c>
      <c r="P6" s="89">
        <v>58.602906350555081</v>
      </c>
      <c r="Q6" s="89">
        <v>60.020147319289762</v>
      </c>
      <c r="R6" s="89">
        <v>61.468462780924135</v>
      </c>
      <c r="S6" s="89">
        <v>62.987242521330899</v>
      </c>
      <c r="T6" s="89">
        <v>64.347506943700168</v>
      </c>
      <c r="U6" s="89">
        <v>65.557477420662622</v>
      </c>
      <c r="V6" s="89">
        <v>66.604720638758337</v>
      </c>
      <c r="W6" s="89">
        <v>67.409916019587001</v>
      </c>
      <c r="X6" s="105">
        <f>W6*(1+$C6)</f>
        <v>68.665418739794262</v>
      </c>
      <c r="Y6" s="105">
        <f t="shared" ref="Y6:AL6" si="0">X6*(1+$C6)</f>
        <v>69.944305068430722</v>
      </c>
      <c r="Z6" s="105">
        <f t="shared" si="0"/>
        <v>71.247010522787093</v>
      </c>
      <c r="AA6" s="105">
        <f t="shared" si="0"/>
        <v>72.57397873161861</v>
      </c>
      <c r="AB6" s="105">
        <f t="shared" si="0"/>
        <v>73.92566158622023</v>
      </c>
      <c r="AC6" s="105">
        <f t="shared" si="0"/>
        <v>75.302519394315581</v>
      </c>
      <c r="AD6" s="105">
        <f t="shared" si="0"/>
        <v>76.705021036812099</v>
      </c>
      <c r="AE6" s="105">
        <f t="shared" si="0"/>
        <v>78.133644127475634</v>
      </c>
      <c r="AF6" s="105">
        <f t="shared" si="0"/>
        <v>79.588875175579119</v>
      </c>
      <c r="AG6" s="105">
        <f t="shared" si="0"/>
        <v>81.071209751580383</v>
      </c>
      <c r="AH6" s="105">
        <f t="shared" si="0"/>
        <v>82.581152655885845</v>
      </c>
      <c r="AI6" s="105">
        <f t="shared" si="0"/>
        <v>84.119218090757315</v>
      </c>
      <c r="AJ6" s="105">
        <f t="shared" si="0"/>
        <v>85.685929835420609</v>
      </c>
      <c r="AK6" s="105">
        <f t="shared" si="0"/>
        <v>87.281821424435492</v>
      </c>
      <c r="AL6" s="105">
        <f t="shared" si="0"/>
        <v>88.907436329387778</v>
      </c>
    </row>
    <row r="7" spans="2:48">
      <c r="B7" s="95" t="s">
        <v>17</v>
      </c>
      <c r="C7" s="104">
        <f t="shared" ref="C7:C16" si="1">(W7/R7)^(1/COUNT($S$5:$W$5))-1</f>
        <v>2.3862404631886491E-2</v>
      </c>
      <c r="D7" s="89">
        <v>12.796202000000001</v>
      </c>
      <c r="E7" s="89">
        <v>13.097130394679295</v>
      </c>
      <c r="F7" s="89">
        <v>13.401445767372994</v>
      </c>
      <c r="G7" s="89">
        <v>13.787624922245282</v>
      </c>
      <c r="H7" s="89">
        <v>14.669319528450828</v>
      </c>
      <c r="I7" s="89">
        <v>14.927394612660752</v>
      </c>
      <c r="J7" s="89">
        <v>15.581030906254119</v>
      </c>
      <c r="K7" s="89">
        <v>15.858679986575419</v>
      </c>
      <c r="L7" s="89">
        <v>16.124081682519904</v>
      </c>
      <c r="M7" s="89">
        <v>16.502654437573284</v>
      </c>
      <c r="N7" s="89">
        <v>16.897154146322038</v>
      </c>
      <c r="O7" s="89">
        <v>17.25978042830468</v>
      </c>
      <c r="P7" s="89">
        <v>17.568789251055147</v>
      </c>
      <c r="Q7" s="89">
        <v>17.922700552625347</v>
      </c>
      <c r="R7" s="89">
        <v>18.256276861430713</v>
      </c>
      <c r="S7" s="89">
        <v>18.601776948172596</v>
      </c>
      <c r="T7" s="89">
        <v>18.922529243142929</v>
      </c>
      <c r="U7" s="89">
        <v>20.046942199382389</v>
      </c>
      <c r="V7" s="89">
        <v>20.302714867541152</v>
      </c>
      <c r="W7" s="89">
        <v>20.540934376986055</v>
      </c>
      <c r="X7" s="105">
        <f t="shared" ref="X7:AL10" si="2">W7*(1+$C7)</f>
        <v>21.031090464606724</v>
      </c>
      <c r="Y7" s="105">
        <f t="shared" si="2"/>
        <v>21.532942855122979</v>
      </c>
      <c r="Z7" s="105">
        <f t="shared" si="2"/>
        <v>22.046770650447211</v>
      </c>
      <c r="AA7" s="105">
        <f t="shared" si="2"/>
        <v>22.572859612534582</v>
      </c>
      <c r="AB7" s="105">
        <f t="shared" si="2"/>
        <v>23.111502322307651</v>
      </c>
      <c r="AC7" s="105">
        <f t="shared" si="2"/>
        <v>23.662998342373339</v>
      </c>
      <c r="AD7" s="105">
        <f t="shared" si="2"/>
        <v>24.22765438362271</v>
      </c>
      <c r="AE7" s="105">
        <f t="shared" si="2"/>
        <v>24.805784475806213</v>
      </c>
      <c r="AF7" s="105">
        <f t="shared" si="2"/>
        <v>25.397710142179271</v>
      </c>
      <c r="AG7" s="105">
        <f t="shared" si="2"/>
        <v>26.003760578315319</v>
      </c>
      <c r="AH7" s="105">
        <f t="shared" si="2"/>
        <v>26.624272835185778</v>
      </c>
      <c r="AI7" s="105">
        <f t="shared" si="2"/>
        <v>27.259592006608724</v>
      </c>
      <c r="AJ7" s="105">
        <f t="shared" si="2"/>
        <v>27.91007142117056</v>
      </c>
      <c r="AK7" s="105">
        <f t="shared" si="2"/>
        <v>28.576072838727384</v>
      </c>
      <c r="AL7" s="105">
        <f t="shared" si="2"/>
        <v>29.257966651595357</v>
      </c>
    </row>
    <row r="8" spans="2:48">
      <c r="B8" s="96" t="s">
        <v>30</v>
      </c>
      <c r="C8" s="104">
        <f t="shared" si="1"/>
        <v>1.9793556827689684E-2</v>
      </c>
      <c r="D8" s="89">
        <v>4.8802899999999996</v>
      </c>
      <c r="E8" s="89">
        <v>5.7197934015309295</v>
      </c>
      <c r="F8" s="89">
        <v>5.890857807562174</v>
      </c>
      <c r="G8" s="89">
        <v>5.988401726565173</v>
      </c>
      <c r="H8" s="89">
        <v>6.2099401284600679</v>
      </c>
      <c r="I8" s="89">
        <v>6.4982016609414597</v>
      </c>
      <c r="J8" s="89">
        <v>6.6977031698709482</v>
      </c>
      <c r="K8" s="89">
        <v>7.0726113830216883</v>
      </c>
      <c r="L8" s="89">
        <v>7.1325520282674848</v>
      </c>
      <c r="M8" s="89">
        <v>7.7477683705247982</v>
      </c>
      <c r="N8" s="89">
        <v>7.8473584212751524</v>
      </c>
      <c r="O8" s="89">
        <v>8.0359435654958773</v>
      </c>
      <c r="P8" s="89">
        <v>8.159876520001756</v>
      </c>
      <c r="Q8" s="89">
        <v>8.3390633220130912</v>
      </c>
      <c r="R8" s="89">
        <v>8.4828591233886108</v>
      </c>
      <c r="S8" s="89">
        <v>8.7812344340902087</v>
      </c>
      <c r="T8" s="89">
        <v>8.8024877471644665</v>
      </c>
      <c r="U8" s="89">
        <v>8.9793972692781328</v>
      </c>
      <c r="V8" s="89">
        <v>9.0986949792503182</v>
      </c>
      <c r="W8" s="89">
        <v>9.3562878207677933</v>
      </c>
      <c r="X8" s="105">
        <f t="shared" si="2"/>
        <v>9.5414820354443819</v>
      </c>
      <c r="Y8" s="105">
        <f t="shared" si="2"/>
        <v>9.7303419023333309</v>
      </c>
      <c r="Z8" s="105">
        <f t="shared" si="2"/>
        <v>9.9229399777300156</v>
      </c>
      <c r="AA8" s="105">
        <f t="shared" si="2"/>
        <v>10.119350254076968</v>
      </c>
      <c r="AB8" s="105">
        <f t="shared" si="2"/>
        <v>10.319648188390337</v>
      </c>
      <c r="AC8" s="105">
        <f t="shared" si="2"/>
        <v>10.523910731249005</v>
      </c>
      <c r="AD8" s="105">
        <f t="shared" si="2"/>
        <v>10.732216356357515</v>
      </c>
      <c r="AE8" s="105">
        <f t="shared" si="2"/>
        <v>10.944645090694138</v>
      </c>
      <c r="AF8" s="105">
        <f t="shared" si="2"/>
        <v>11.161278545255687</v>
      </c>
      <c r="AG8" s="105">
        <f t="shared" si="2"/>
        <v>11.382199946410879</v>
      </c>
      <c r="AH8" s="105">
        <f t="shared" si="2"/>
        <v>11.60749416787429</v>
      </c>
      <c r="AI8" s="105">
        <f t="shared" si="2"/>
        <v>11.837247763313187</v>
      </c>
      <c r="AJ8" s="105">
        <f t="shared" si="2"/>
        <v>12.071548999599768</v>
      </c>
      <c r="AK8" s="105">
        <f t="shared" si="2"/>
        <v>12.310487890721587</v>
      </c>
      <c r="AL8" s="105">
        <f t="shared" si="2"/>
        <v>12.554156232363171</v>
      </c>
    </row>
    <row r="9" spans="2:48">
      <c r="B9" s="95" t="s">
        <v>19</v>
      </c>
      <c r="C9" s="104"/>
      <c r="D9" s="89">
        <v>0</v>
      </c>
      <c r="E9" s="89">
        <v>0</v>
      </c>
      <c r="F9" s="89">
        <v>0</v>
      </c>
      <c r="G9" s="89">
        <v>0</v>
      </c>
      <c r="H9" s="89">
        <v>0</v>
      </c>
      <c r="I9" s="89">
        <v>0</v>
      </c>
      <c r="J9" s="89">
        <v>0</v>
      </c>
      <c r="K9" s="89">
        <v>0</v>
      </c>
      <c r="L9" s="89">
        <v>0</v>
      </c>
      <c r="M9" s="89">
        <v>0</v>
      </c>
      <c r="N9" s="89">
        <v>0</v>
      </c>
      <c r="O9" s="89">
        <v>0</v>
      </c>
      <c r="P9" s="89">
        <v>0</v>
      </c>
      <c r="Q9" s="89">
        <v>0</v>
      </c>
      <c r="R9" s="89">
        <v>0</v>
      </c>
      <c r="S9" s="89">
        <v>0</v>
      </c>
      <c r="T9" s="89">
        <v>0</v>
      </c>
      <c r="U9" s="89">
        <v>0</v>
      </c>
      <c r="V9" s="89">
        <v>0</v>
      </c>
      <c r="W9" s="89">
        <v>0</v>
      </c>
      <c r="X9" s="105">
        <f t="shared" si="2"/>
        <v>0</v>
      </c>
      <c r="Y9" s="105">
        <f t="shared" si="2"/>
        <v>0</v>
      </c>
      <c r="Z9" s="105">
        <f t="shared" si="2"/>
        <v>0</v>
      </c>
      <c r="AA9" s="105">
        <f t="shared" si="2"/>
        <v>0</v>
      </c>
      <c r="AB9" s="105">
        <f t="shared" si="2"/>
        <v>0</v>
      </c>
      <c r="AC9" s="105">
        <f t="shared" si="2"/>
        <v>0</v>
      </c>
      <c r="AD9" s="105">
        <f t="shared" si="2"/>
        <v>0</v>
      </c>
      <c r="AE9" s="105">
        <f t="shared" si="2"/>
        <v>0</v>
      </c>
      <c r="AF9" s="105">
        <f t="shared" si="2"/>
        <v>0</v>
      </c>
      <c r="AG9" s="105">
        <f t="shared" si="2"/>
        <v>0</v>
      </c>
      <c r="AH9" s="105">
        <f t="shared" si="2"/>
        <v>0</v>
      </c>
      <c r="AI9" s="105">
        <f t="shared" si="2"/>
        <v>0</v>
      </c>
      <c r="AJ9" s="105">
        <f t="shared" si="2"/>
        <v>0</v>
      </c>
      <c r="AK9" s="105">
        <f t="shared" si="2"/>
        <v>0</v>
      </c>
      <c r="AL9" s="105">
        <f t="shared" si="2"/>
        <v>0</v>
      </c>
    </row>
    <row r="10" spans="2:48">
      <c r="B10" s="95" t="s">
        <v>23</v>
      </c>
      <c r="C10" s="104">
        <f t="shared" si="1"/>
        <v>-8.8597216039990601E-3</v>
      </c>
      <c r="D10" s="89">
        <v>82.497500000000002</v>
      </c>
      <c r="E10" s="89">
        <v>85.003228399694308</v>
      </c>
      <c r="F10" s="89">
        <v>85.308959355504015</v>
      </c>
      <c r="G10" s="89">
        <v>85.710057350163822</v>
      </c>
      <c r="H10" s="89">
        <v>92.229877069299533</v>
      </c>
      <c r="I10" s="89">
        <v>88.3725389268849</v>
      </c>
      <c r="J10" s="89">
        <v>89.287099677167404</v>
      </c>
      <c r="K10" s="89">
        <v>91.420228350754243</v>
      </c>
      <c r="L10" s="89">
        <v>92.175068540460572</v>
      </c>
      <c r="M10" s="89">
        <v>97.564587588195735</v>
      </c>
      <c r="N10" s="89">
        <v>91.491177402940522</v>
      </c>
      <c r="O10" s="89">
        <v>98.194218651749395</v>
      </c>
      <c r="P10" s="89">
        <v>97.047249544321673</v>
      </c>
      <c r="Q10" s="89">
        <v>94.284457853160632</v>
      </c>
      <c r="R10" s="89">
        <v>94.405644400339213</v>
      </c>
      <c r="S10" s="89">
        <v>94.684258811251041</v>
      </c>
      <c r="T10" s="89">
        <v>95.172533023620687</v>
      </c>
      <c r="U10" s="89">
        <v>94.607768356856667</v>
      </c>
      <c r="V10" s="89">
        <v>94.554148529488259</v>
      </c>
      <c r="W10" s="89">
        <v>90.297055528028537</v>
      </c>
      <c r="X10" s="105">
        <f t="shared" si="2"/>
        <v>89.497048754389354</v>
      </c>
      <c r="Y10" s="105">
        <f t="shared" si="2"/>
        <v>88.704129818045928</v>
      </c>
      <c r="Z10" s="105">
        <f t="shared" si="2"/>
        <v>87.918235922733047</v>
      </c>
      <c r="AA10" s="105">
        <f t="shared" si="2"/>
        <v>87.139304828542919</v>
      </c>
      <c r="AB10" s="105">
        <f t="shared" si="2"/>
        <v>86.367274846996011</v>
      </c>
      <c r="AC10" s="105">
        <f t="shared" si="2"/>
        <v>85.602084836155555</v>
      </c>
      <c r="AD10" s="105">
        <f t="shared" si="2"/>
        <v>84.843674195785312</v>
      </c>
      <c r="AE10" s="105">
        <f t="shared" si="2"/>
        <v>84.091982862550253</v>
      </c>
      <c r="AF10" s="105">
        <f t="shared" si="2"/>
        <v>83.346951305259793</v>
      </c>
      <c r="AG10" s="105">
        <f t="shared" si="2"/>
        <v>82.608520520153121</v>
      </c>
      <c r="AH10" s="105">
        <f t="shared" si="2"/>
        <v>81.876632026226318</v>
      </c>
      <c r="AI10" s="105">
        <f t="shared" si="2"/>
        <v>81.151227860600883</v>
      </c>
      <c r="AJ10" s="105">
        <f t="shared" si="2"/>
        <v>80.432250573933274</v>
      </c>
      <c r="AK10" s="105">
        <f t="shared" si="2"/>
        <v>79.719643225865127</v>
      </c>
      <c r="AL10" s="105">
        <f t="shared" si="2"/>
        <v>79.01334938051383</v>
      </c>
    </row>
    <row r="11" spans="2:48">
      <c r="B11" s="95" t="s">
        <v>209</v>
      </c>
      <c r="C11" s="104">
        <f t="shared" si="1"/>
        <v>1.4525562985400642E-2</v>
      </c>
      <c r="D11" s="90" t="e">
        <f>INDEX('Nav commod adjust'!$D$12:$AW$12,MATCH('IESO Res Bill'!D5,'Nav commod adjust'!$D$5:$AW$5,0))+D10</f>
        <v>#N/A</v>
      </c>
      <c r="E11" s="90">
        <f>INDEX('Nav commod adjust'!$D$12:$AW$12,MATCH('IESO Res Bill'!E5,'Nav commod adjust'!$D$5:$AW$5,0))+E10</f>
        <v>78.503102247432224</v>
      </c>
      <c r="F11" s="90">
        <f>INDEX('Nav commod adjust'!$D$12:$AW$12,MATCH('IESO Res Bill'!F5,'Nav commod adjust'!$D$5:$AW$5,0))+F10</f>
        <v>78.462077778121639</v>
      </c>
      <c r="G11" s="90">
        <f>INDEX('Nav commod adjust'!$D$12:$AW$12,MATCH('IESO Res Bill'!G5,'Nav commod adjust'!$D$5:$AW$5,0))+G10</f>
        <v>79.103941817643943</v>
      </c>
      <c r="H11" s="90">
        <f>INDEX('Nav commod adjust'!$D$12:$AW$12,MATCH('IESO Res Bill'!H5,'Nav commod adjust'!$D$5:$AW$5,0))+H10</f>
        <v>85.909062798111776</v>
      </c>
      <c r="I11" s="90">
        <f>INDEX('Nav commod adjust'!$D$12:$AW$12,MATCH('IESO Res Bill'!I5,'Nav commod adjust'!$D$5:$AW$5,0))+I10</f>
        <v>82.354154894958953</v>
      </c>
      <c r="J11" s="90">
        <f>INDEX('Nav commod adjust'!$D$12:$AW$12,MATCH('IESO Res Bill'!J5,'Nav commod adjust'!$D$5:$AW$5,0))+J10</f>
        <v>83.576034854306769</v>
      </c>
      <c r="K11" s="90">
        <f>INDEX('Nav commod adjust'!$D$12:$AW$12,MATCH('IESO Res Bill'!K5,'Nav commod adjust'!$D$5:$AW$5,0))+K10</f>
        <v>86.02148444189028</v>
      </c>
      <c r="L11" s="90">
        <f>INDEX('Nav commod adjust'!$D$12:$AW$12,MATCH('IESO Res Bill'!L5,'Nav commod adjust'!$D$5:$AW$5,0))+L10</f>
        <v>86.603258138642346</v>
      </c>
      <c r="M11" s="90">
        <f>INDEX('Nav commod adjust'!$D$12:$AW$12,MATCH('IESO Res Bill'!M5,'Nav commod adjust'!$D$5:$AW$5,0))+M10</f>
        <v>92.265766390398795</v>
      </c>
      <c r="N11" s="90">
        <f>INDEX('Nav commod adjust'!$D$12:$AW$12,MATCH('IESO Res Bill'!N5,'Nav commod adjust'!$D$5:$AW$5,0))+N10</f>
        <v>86.803543267110328</v>
      </c>
      <c r="O11" s="90">
        <f>INDEX('Nav commod adjust'!$D$12:$AW$12,MATCH('IESO Res Bill'!O5,'Nav commod adjust'!$D$5:$AW$5,0))+O10</f>
        <v>93.236982420129166</v>
      </c>
      <c r="P11" s="90">
        <f>INDEX('Nav commod adjust'!$D$12:$AW$12,MATCH('IESO Res Bill'!P5,'Nav commod adjust'!$D$5:$AW$5,0))+P10</f>
        <v>93.651890624990685</v>
      </c>
      <c r="Q11" s="90">
        <f>INDEX('Nav commod adjust'!$D$12:$AW$12,MATCH('IESO Res Bill'!Q5,'Nav commod adjust'!$D$5:$AW$5,0))+Q10</f>
        <v>94.435107430279203</v>
      </c>
      <c r="R11" s="90">
        <f>INDEX('Nav commod adjust'!$D$12:$AW$12,MATCH('IESO Res Bill'!R5,'Nav commod adjust'!$D$5:$AW$5,0))+R10</f>
        <v>100.24608687607254</v>
      </c>
      <c r="S11" s="90">
        <f>INDEX('Nav commod adjust'!$D$12:$AW$12,MATCH('IESO Res Bill'!S5,'Nav commod adjust'!$D$5:$AW$5,0))+S10</f>
        <v>100.10205713936186</v>
      </c>
      <c r="T11" s="90">
        <f>INDEX('Nav commod adjust'!$D$12:$AW$12,MATCH('IESO Res Bill'!T5,'Nav commod adjust'!$D$5:$AW$5,0))+T10</f>
        <v>102.86039299243514</v>
      </c>
      <c r="U11" s="90">
        <f>INDEX('Nav commod adjust'!$D$12:$AW$12,MATCH('IESO Res Bill'!U5,'Nav commod adjust'!$D$5:$AW$5,0))+U10</f>
        <v>103.35541556025477</v>
      </c>
      <c r="V11" s="90">
        <f>INDEX('Nav commod adjust'!$D$12:$AW$12,MATCH('IESO Res Bill'!V5,'Nav commod adjust'!$D$5:$AW$5,0))+V10</f>
        <v>109.65729734779696</v>
      </c>
      <c r="W11" s="90">
        <f>INDEX('Nav commod adjust'!$D$12:$AW$12,MATCH('IESO Res Bill'!W5,'Nav commod adjust'!$D$5:$AW$5,0))+W10</f>
        <v>107.74134702219705</v>
      </c>
      <c r="X11" s="90">
        <f>INDEX('Nav commod adjust'!$D$12:$AW$12,MATCH('IESO Res Bill'!X5,'Nav commod adjust'!$D$5:$AW$5,0))+X10</f>
        <v>109.2334638720567</v>
      </c>
      <c r="Y11" s="90">
        <f>INDEX('Nav commod adjust'!$D$12:$AW$12,MATCH('IESO Res Bill'!Y5,'Nav commod adjust'!$D$5:$AW$5,0))+Y10</f>
        <v>108.2231051277268</v>
      </c>
      <c r="Z11" s="90">
        <f>INDEX('Nav commod adjust'!$D$12:$AW$12,MATCH('IESO Res Bill'!Z5,'Nav commod adjust'!$D$5:$AW$5,0))+Z10</f>
        <v>108.85312809325578</v>
      </c>
      <c r="AA11" s="90">
        <f>INDEX('Nav commod adjust'!$D$12:$AW$12,MATCH('IESO Res Bill'!AA5,'Nav commod adjust'!$D$5:$AW$5,0))+AA10</f>
        <v>106.31253602387454</v>
      </c>
      <c r="AB11" s="90">
        <f>INDEX('Nav commod adjust'!$D$12:$AW$12,MATCH('IESO Res Bill'!AB5,'Nav commod adjust'!$D$5:$AW$5,0))+AB10</f>
        <v>105.21670541637916</v>
      </c>
      <c r="AC11" s="90">
        <f>INDEX('Nav commod adjust'!$D$12:$AW$12,MATCH('IESO Res Bill'!AC5,'Nav commod adjust'!$D$5:$AW$5,0))+AC10</f>
        <v>105.16819713250513</v>
      </c>
      <c r="AD11" s="90">
        <f>INDEX('Nav commod adjust'!$D$12:$AW$12,MATCH('IESO Res Bill'!AD5,'Nav commod adjust'!$D$5:$AW$5,0))+AD10</f>
        <v>104.99654902801097</v>
      </c>
      <c r="AE11" s="90">
        <f>INDEX('Nav commod adjust'!$D$12:$AW$12,MATCH('IESO Res Bill'!AE5,'Nav commod adjust'!$D$5:$AW$5,0))+AE10</f>
        <v>103.41635822143367</v>
      </c>
      <c r="AF11" s="90">
        <f>INDEX('Nav commod adjust'!$D$12:$AW$12,MATCH('IESO Res Bill'!AF5,'Nav commod adjust'!$D$5:$AW$5,0))+AF10</f>
        <v>103.18875278124465</v>
      </c>
      <c r="AG11" s="90">
        <f>INDEX('Nav commod adjust'!$D$12:$AW$12,MATCH('IESO Res Bill'!AG5,'Nav commod adjust'!$D$5:$AW$5,0))+AG10</f>
        <v>101.94034620586052</v>
      </c>
      <c r="AH11" s="90">
        <f>INDEX('Nav commod adjust'!$D$12:$AW$12,MATCH('IESO Res Bill'!AH5,'Nav commod adjust'!$D$5:$AW$5,0))+AH10</f>
        <v>101.53660131534689</v>
      </c>
      <c r="AI11" s="90">
        <f>INDEX('Nav commod adjust'!$D$12:$AW$12,MATCH('IESO Res Bill'!AI5,'Nav commod adjust'!$D$5:$AW$5,0))+AI10</f>
        <v>101.66567409581785</v>
      </c>
      <c r="AJ11" s="90">
        <f>INDEX('Nav commod adjust'!$D$12:$AW$12,MATCH('IESO Res Bill'!AJ5,'Nav commod adjust'!$D$5:$AW$5,0))+AJ10</f>
        <v>101.98001478053769</v>
      </c>
      <c r="AK11" s="90">
        <f>INDEX('Nav commod adjust'!$D$12:$AW$12,MATCH('IESO Res Bill'!AK5,'Nav commod adjust'!$D$5:$AW$5,0))+AK10</f>
        <v>101.39334104142218</v>
      </c>
      <c r="AL11" s="90">
        <f>INDEX('Nav commod adjust'!$D$12:$AW$12,MATCH('IESO Res Bill'!AL5,'Nav commod adjust'!$D$5:$AW$5,0))+AL10</f>
        <v>105.60013148465805</v>
      </c>
    </row>
    <row r="12" spans="2:48">
      <c r="B12" s="97" t="s">
        <v>210</v>
      </c>
      <c r="C12" s="104">
        <f t="shared" si="1"/>
        <v>1.7022089890551095E-2</v>
      </c>
      <c r="D12" s="90" t="e">
        <f>D6+D7+D8+D9+D11</f>
        <v>#N/A</v>
      </c>
      <c r="E12" s="90">
        <f t="shared" ref="E12:W12" si="3">E6+E7+E8+E9+E11</f>
        <v>138.93381489516807</v>
      </c>
      <c r="F12" s="90">
        <f t="shared" si="3"/>
        <v>141.01103229738183</v>
      </c>
      <c r="G12" s="90">
        <f t="shared" si="3"/>
        <v>143.75704722811753</v>
      </c>
      <c r="H12" s="90">
        <f t="shared" si="3"/>
        <v>153.50232988969674</v>
      </c>
      <c r="I12" s="90">
        <f t="shared" si="3"/>
        <v>151.94573480821029</v>
      </c>
      <c r="J12" s="90">
        <f t="shared" si="3"/>
        <v>155.35361959654949</v>
      </c>
      <c r="K12" s="90">
        <f t="shared" si="3"/>
        <v>160.09430084344092</v>
      </c>
      <c r="L12" s="90">
        <f t="shared" si="3"/>
        <v>162.44809731141123</v>
      </c>
      <c r="M12" s="90">
        <f t="shared" si="3"/>
        <v>170.86665390549763</v>
      </c>
      <c r="N12" s="90">
        <f t="shared" si="3"/>
        <v>167.25289408054596</v>
      </c>
      <c r="O12" s="90">
        <f t="shared" si="3"/>
        <v>175.90385720827379</v>
      </c>
      <c r="P12" s="90">
        <f t="shared" si="3"/>
        <v>177.98346274660267</v>
      </c>
      <c r="Q12" s="90">
        <f t="shared" si="3"/>
        <v>180.71701862420741</v>
      </c>
      <c r="R12" s="90">
        <f t="shared" si="3"/>
        <v>188.45368564181598</v>
      </c>
      <c r="S12" s="90">
        <f t="shared" si="3"/>
        <v>190.47231104295557</v>
      </c>
      <c r="T12" s="90">
        <f t="shared" si="3"/>
        <v>194.93291692644272</v>
      </c>
      <c r="U12" s="90">
        <f t="shared" si="3"/>
        <v>197.9392324495779</v>
      </c>
      <c r="V12" s="90">
        <f t="shared" si="3"/>
        <v>205.66342783334676</v>
      </c>
      <c r="W12" s="90">
        <f t="shared" si="3"/>
        <v>205.04848523953791</v>
      </c>
      <c r="X12" s="106">
        <f t="shared" ref="X12" si="4">X6+X7+X8+X9+X11</f>
        <v>208.47145511190206</v>
      </c>
      <c r="Y12" s="106">
        <f t="shared" ref="Y12" si="5">Y6+Y7+Y8+Y9+Y11</f>
        <v>209.43069495361385</v>
      </c>
      <c r="Z12" s="106">
        <f t="shared" ref="Z12" si="6">Z6+Z7+Z8+Z9+Z11</f>
        <v>212.06984924422011</v>
      </c>
      <c r="AA12" s="106">
        <f t="shared" ref="AA12" si="7">AA6+AA7+AA8+AA9+AA11</f>
        <v>211.57872462210469</v>
      </c>
      <c r="AB12" s="106">
        <f t="shared" ref="AB12" si="8">AB6+AB7+AB8+AB9+AB11</f>
        <v>212.57351751329736</v>
      </c>
      <c r="AC12" s="106">
        <f t="shared" ref="AC12" si="9">AC6+AC7+AC8+AC9+AC11</f>
        <v>214.65762560044305</v>
      </c>
      <c r="AD12" s="106">
        <f t="shared" ref="AD12" si="10">AD6+AD7+AD8+AD9+AD11</f>
        <v>216.66144080480331</v>
      </c>
      <c r="AE12" s="106">
        <f t="shared" ref="AE12" si="11">AE6+AE7+AE8+AE9+AE11</f>
        <v>217.30043191540966</v>
      </c>
      <c r="AF12" s="106">
        <f t="shared" ref="AF12" si="12">AF6+AF7+AF8+AF9+AF11</f>
        <v>219.33661664425873</v>
      </c>
      <c r="AG12" s="106">
        <f t="shared" ref="AG12" si="13">AG6+AG7+AG8+AG9+AG11</f>
        <v>220.39751648216711</v>
      </c>
      <c r="AH12" s="106">
        <f t="shared" ref="AH12" si="14">AH6+AH7+AH8+AH9+AH11</f>
        <v>222.3495209742928</v>
      </c>
      <c r="AI12" s="106">
        <f t="shared" ref="AI12" si="15">AI6+AI7+AI8+AI9+AI11</f>
        <v>224.88173195649708</v>
      </c>
      <c r="AJ12" s="106">
        <f t="shared" ref="AJ12" si="16">AJ6+AJ7+AJ8+AJ9+AJ11</f>
        <v>227.64756503672862</v>
      </c>
      <c r="AK12" s="106">
        <f t="shared" ref="AK12" si="17">AK6+AK7+AK8+AK9+AK11</f>
        <v>229.56172319530663</v>
      </c>
      <c r="AL12" s="106">
        <f t="shared" ref="AL12" si="18">AL6+AL7+AL8+AL9+AL11</f>
        <v>236.31969069800437</v>
      </c>
    </row>
    <row r="13" spans="2:48">
      <c r="B13" s="97" t="s">
        <v>25</v>
      </c>
      <c r="C13" s="104">
        <f t="shared" si="1"/>
        <v>5.4073472035938153E-3</v>
      </c>
      <c r="D13" s="89">
        <f>D6+D7+D8+D9+D10</f>
        <v>140.08048133333335</v>
      </c>
      <c r="E13" s="89">
        <f t="shared" ref="E13:W13" si="19">E6+E7+E8+E9+E10</f>
        <v>145.43394104743015</v>
      </c>
      <c r="F13" s="89">
        <f t="shared" si="19"/>
        <v>147.85791387476422</v>
      </c>
      <c r="G13" s="89">
        <f t="shared" si="19"/>
        <v>150.36316276063741</v>
      </c>
      <c r="H13" s="89">
        <f t="shared" si="19"/>
        <v>159.82314416088451</v>
      </c>
      <c r="I13" s="89">
        <f t="shared" si="19"/>
        <v>157.96411884013622</v>
      </c>
      <c r="J13" s="89">
        <f t="shared" si="19"/>
        <v>161.06468441941013</v>
      </c>
      <c r="K13" s="89">
        <f t="shared" si="19"/>
        <v>165.49304475230488</v>
      </c>
      <c r="L13" s="89">
        <f t="shared" si="19"/>
        <v>168.01990771322946</v>
      </c>
      <c r="M13" s="89">
        <f t="shared" si="19"/>
        <v>176.16547510329457</v>
      </c>
      <c r="N13" s="89">
        <f t="shared" si="19"/>
        <v>171.94052821637615</v>
      </c>
      <c r="O13" s="89">
        <f t="shared" si="19"/>
        <v>180.86109343989401</v>
      </c>
      <c r="P13" s="89">
        <f t="shared" si="19"/>
        <v>181.37882166593366</v>
      </c>
      <c r="Q13" s="89">
        <f t="shared" si="19"/>
        <v>180.56636904708881</v>
      </c>
      <c r="R13" s="89">
        <f t="shared" si="19"/>
        <v>182.61324316608267</v>
      </c>
      <c r="S13" s="89">
        <f t="shared" si="19"/>
        <v>185.05451271484475</v>
      </c>
      <c r="T13" s="89">
        <f t="shared" si="19"/>
        <v>187.24505695762826</v>
      </c>
      <c r="U13" s="89">
        <f t="shared" si="19"/>
        <v>189.19158524617981</v>
      </c>
      <c r="V13" s="89">
        <f t="shared" si="19"/>
        <v>190.56027901503808</v>
      </c>
      <c r="W13" s="89">
        <f t="shared" si="19"/>
        <v>187.6041937453694</v>
      </c>
    </row>
    <row r="14" spans="2:48">
      <c r="B14" s="97" t="s">
        <v>24</v>
      </c>
      <c r="C14" s="104">
        <f t="shared" si="1"/>
        <v>5.4073472035938153E-3</v>
      </c>
      <c r="D14" s="89">
        <v>18.210462573333338</v>
      </c>
      <c r="E14" s="89">
        <v>18.906412336165921</v>
      </c>
      <c r="F14" s="89">
        <v>19.221528803719348</v>
      </c>
      <c r="G14" s="89">
        <v>19.547211158882863</v>
      </c>
      <c r="H14" s="89">
        <v>20.777008740914987</v>
      </c>
      <c r="I14" s="89">
        <v>20.535335449217708</v>
      </c>
      <c r="J14" s="89">
        <v>20.938408974523316</v>
      </c>
      <c r="K14" s="89">
        <v>21.514095817799635</v>
      </c>
      <c r="L14" s="89">
        <v>21.842588002719829</v>
      </c>
      <c r="M14" s="89">
        <v>22.901511763428296</v>
      </c>
      <c r="N14" s="89">
        <v>22.3522686681289</v>
      </c>
      <c r="O14" s="89">
        <v>23.511942147186222</v>
      </c>
      <c r="P14" s="89">
        <v>23.579246816571377</v>
      </c>
      <c r="Q14" s="89">
        <v>23.473627976121545</v>
      </c>
      <c r="R14" s="89">
        <v>23.739721611590749</v>
      </c>
      <c r="S14" s="89">
        <v>24.057086652929819</v>
      </c>
      <c r="T14" s="89">
        <v>24.341857404491677</v>
      </c>
      <c r="U14" s="89">
        <v>24.594906082003376</v>
      </c>
      <c r="V14" s="89">
        <v>24.772836271954951</v>
      </c>
      <c r="W14" s="89">
        <v>24.388545186898021</v>
      </c>
    </row>
    <row r="15" spans="2:48">
      <c r="B15" s="97" t="s">
        <v>31</v>
      </c>
      <c r="C15" s="104">
        <f t="shared" si="1"/>
        <v>5.4073472035938153E-3</v>
      </c>
      <c r="D15" s="89">
        <v>0</v>
      </c>
      <c r="E15" s="89">
        <v>-11.634715283794412</v>
      </c>
      <c r="F15" s="89">
        <v>-11.828633109981139</v>
      </c>
      <c r="G15" s="89">
        <v>-12.029053020850993</v>
      </c>
      <c r="H15" s="89">
        <v>-12.785851532870762</v>
      </c>
      <c r="I15" s="89">
        <v>-12.637129507210899</v>
      </c>
      <c r="J15" s="89">
        <v>-12.885174753552811</v>
      </c>
      <c r="K15" s="89">
        <v>-13.239443580184391</v>
      </c>
      <c r="L15" s="89">
        <v>-13.441592617058356</v>
      </c>
      <c r="M15" s="89">
        <v>-14.093238008263565</v>
      </c>
      <c r="N15" s="89">
        <v>-13.755242257310092</v>
      </c>
      <c r="O15" s="89">
        <v>-14.46888747519152</v>
      </c>
      <c r="P15" s="89">
        <v>-14.510305733274693</v>
      </c>
      <c r="Q15" s="89">
        <v>-14.445309523767106</v>
      </c>
      <c r="R15" s="89">
        <v>-14.609059453286614</v>
      </c>
      <c r="S15" s="89">
        <v>-14.804361017187579</v>
      </c>
      <c r="T15" s="89">
        <v>-14.979604556610262</v>
      </c>
      <c r="U15" s="89">
        <v>-15.135326819694384</v>
      </c>
      <c r="V15" s="89">
        <v>-15.244822321203046</v>
      </c>
      <c r="W15" s="89">
        <v>-15.008335499629553</v>
      </c>
    </row>
    <row r="16" spans="2:48" s="98" customFormat="1">
      <c r="B16" s="97" t="s">
        <v>32</v>
      </c>
      <c r="C16" s="104">
        <f t="shared" si="1"/>
        <v>5.4073472035938153E-3</v>
      </c>
      <c r="D16" s="91">
        <v>158.29094390666668</v>
      </c>
      <c r="E16" s="91">
        <v>152.70563809980166</v>
      </c>
      <c r="F16" s="91">
        <v>155.25080956850243</v>
      </c>
      <c r="G16" s="91">
        <v>157.88132089866929</v>
      </c>
      <c r="H16" s="91">
        <v>167.81430136892874</v>
      </c>
      <c r="I16" s="91">
        <v>165.86232478214305</v>
      </c>
      <c r="J16" s="91">
        <v>169.11791864038065</v>
      </c>
      <c r="K16" s="91">
        <v>173.76769698992013</v>
      </c>
      <c r="L16" s="91">
        <v>176.42090309889093</v>
      </c>
      <c r="M16" s="91">
        <v>184.97374885845929</v>
      </c>
      <c r="N16" s="91">
        <v>180.53755462719494</v>
      </c>
      <c r="O16" s="91">
        <v>189.90414811188873</v>
      </c>
      <c r="P16" s="91">
        <v>190.44776274923035</v>
      </c>
      <c r="Q16" s="91">
        <v>189.59468749944327</v>
      </c>
      <c r="R16" s="91">
        <v>191.74390532438679</v>
      </c>
      <c r="S16" s="91">
        <v>194.307238350587</v>
      </c>
      <c r="T16" s="91">
        <v>196.60730980550969</v>
      </c>
      <c r="U16" s="91">
        <v>198.65116450848882</v>
      </c>
      <c r="V16" s="91">
        <v>200.08829296579</v>
      </c>
      <c r="W16" s="91">
        <v>196.98440343263786</v>
      </c>
    </row>
    <row r="17" spans="5:23">
      <c r="E17" s="99"/>
      <c r="F17" s="99"/>
      <c r="G17" s="99"/>
      <c r="H17" s="99"/>
      <c r="I17" s="99"/>
      <c r="J17" s="99"/>
      <c r="K17" s="99"/>
      <c r="L17" s="99"/>
      <c r="M17" s="99"/>
      <c r="N17" s="99"/>
      <c r="O17" s="99"/>
      <c r="P17" s="99"/>
      <c r="Q17" s="99"/>
      <c r="R17" s="99"/>
      <c r="S17" s="99"/>
      <c r="T17" s="99"/>
      <c r="U17" s="99"/>
      <c r="V17" s="99"/>
      <c r="W17" s="99"/>
    </row>
    <row r="18" spans="5:23">
      <c r="E18" s="99"/>
    </row>
    <row r="19" spans="5:23">
      <c r="E19" s="100"/>
      <c r="F19" s="100"/>
      <c r="G19" s="100"/>
      <c r="H19" s="100"/>
      <c r="I19" s="100"/>
      <c r="J19" s="100"/>
      <c r="K19" s="100"/>
      <c r="L19" s="100"/>
      <c r="M19" s="100"/>
      <c r="N19" s="100"/>
      <c r="O19" s="100"/>
      <c r="P19" s="100"/>
      <c r="Q19" s="100"/>
      <c r="R19" s="100"/>
      <c r="S19" s="100"/>
      <c r="T19" s="100"/>
      <c r="U19" s="100"/>
      <c r="V19" s="100"/>
      <c r="W19" s="100"/>
    </row>
    <row r="22" spans="5:23" ht="15.75">
      <c r="E22" s="84"/>
      <c r="F22" s="84"/>
      <c r="G22" s="84"/>
      <c r="H22" s="84"/>
      <c r="I22" s="84"/>
    </row>
    <row r="23" spans="5:23" ht="15.75">
      <c r="E23" s="83"/>
      <c r="F23" s="83"/>
      <c r="G23" s="83"/>
      <c r="H23" s="83"/>
      <c r="I23" s="83"/>
    </row>
    <row r="24" spans="5:23" ht="15.75">
      <c r="E24" s="83"/>
      <c r="F24" s="83"/>
      <c r="G24" s="83"/>
      <c r="H24" s="83"/>
      <c r="I24" s="83"/>
    </row>
    <row r="25" spans="5:23" ht="15.75">
      <c r="E25" s="83"/>
      <c r="F25" s="83"/>
      <c r="G25" s="83"/>
      <c r="H25" s="83"/>
      <c r="I25" s="83"/>
    </row>
    <row r="26" spans="5:23" ht="15.75">
      <c r="E26" s="83"/>
      <c r="F26" s="83"/>
      <c r="G26" s="83"/>
      <c r="H26" s="83"/>
      <c r="I26" s="83"/>
    </row>
    <row r="27" spans="5:23" ht="15.75">
      <c r="E27" s="83"/>
      <c r="F27" s="83"/>
      <c r="G27" s="83"/>
      <c r="H27" s="83"/>
      <c r="I27" s="83"/>
    </row>
    <row r="28" spans="5:23" ht="15.75">
      <c r="E28" s="83"/>
      <c r="F28" s="83"/>
      <c r="G28" s="83"/>
      <c r="H28" s="83"/>
      <c r="I28" s="83"/>
    </row>
    <row r="29" spans="5:23" ht="15.75">
      <c r="E29" s="83"/>
      <c r="F29" s="83"/>
      <c r="G29" s="83"/>
      <c r="H29" s="83"/>
      <c r="I29" s="83"/>
    </row>
    <row r="30" spans="5:23" ht="15.75">
      <c r="E30" s="83"/>
      <c r="F30" s="83"/>
      <c r="G30" s="83"/>
      <c r="H30" s="83"/>
      <c r="I30" s="83"/>
    </row>
    <row r="31" spans="5:23" ht="15.75">
      <c r="E31" s="84"/>
      <c r="F31" s="85"/>
      <c r="G31" s="85"/>
      <c r="H31" s="85"/>
      <c r="I31" s="85"/>
    </row>
    <row r="32" spans="5:23" ht="15.75">
      <c r="E32" s="86"/>
      <c r="F32" s="86"/>
      <c r="G32" s="86"/>
      <c r="H32" s="86"/>
      <c r="I32" s="86"/>
    </row>
    <row r="34" spans="6:9">
      <c r="F34" s="101"/>
      <c r="G34" s="101"/>
      <c r="H34" s="101"/>
      <c r="I34" s="101"/>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12"/>
  <sheetViews>
    <sheetView zoomScale="70" zoomScaleNormal="70" workbookViewId="0">
      <selection activeCell="L18" sqref="L18"/>
    </sheetView>
  </sheetViews>
  <sheetFormatPr defaultRowHeight="15"/>
  <cols>
    <col min="2" max="2" width="30.140625" customWidth="1"/>
    <col min="3" max="3" width="22.42578125" style="50" bestFit="1" customWidth="1"/>
    <col min="4" max="7" width="9.28515625" bestFit="1" customWidth="1"/>
    <col min="8" max="49" width="9.5703125" bestFit="1" customWidth="1"/>
  </cols>
  <sheetData>
    <row r="2" spans="2:49" s="50" customFormat="1">
      <c r="B2" s="50" t="s">
        <v>206</v>
      </c>
    </row>
    <row r="3" spans="2:49" s="50" customFormat="1">
      <c r="B3" s="50" t="s">
        <v>207</v>
      </c>
    </row>
    <row r="4" spans="2:49" s="50" customFormat="1"/>
    <row r="5" spans="2:49">
      <c r="B5" t="s">
        <v>204</v>
      </c>
      <c r="D5">
        <v>2005</v>
      </c>
      <c r="E5">
        <v>2006</v>
      </c>
      <c r="F5">
        <v>2007</v>
      </c>
      <c r="G5">
        <v>2008</v>
      </c>
      <c r="H5">
        <v>2009</v>
      </c>
      <c r="I5">
        <v>2010</v>
      </c>
      <c r="J5">
        <v>2011</v>
      </c>
      <c r="K5">
        <v>2012</v>
      </c>
      <c r="L5">
        <v>2013</v>
      </c>
      <c r="M5">
        <v>2014</v>
      </c>
      <c r="N5">
        <v>2015</v>
      </c>
      <c r="O5">
        <v>2016</v>
      </c>
      <c r="P5">
        <v>2017</v>
      </c>
      <c r="Q5">
        <v>2018</v>
      </c>
      <c r="R5">
        <v>2019</v>
      </c>
      <c r="S5">
        <v>2020</v>
      </c>
      <c r="T5">
        <v>2021</v>
      </c>
      <c r="U5">
        <v>2022</v>
      </c>
      <c r="V5">
        <v>2023</v>
      </c>
      <c r="W5">
        <v>2024</v>
      </c>
      <c r="X5">
        <v>2025</v>
      </c>
      <c r="Y5">
        <v>2026</v>
      </c>
      <c r="Z5">
        <v>2027</v>
      </c>
      <c r="AA5">
        <v>2028</v>
      </c>
      <c r="AB5">
        <v>2029</v>
      </c>
      <c r="AC5">
        <v>2030</v>
      </c>
      <c r="AD5">
        <v>2031</v>
      </c>
      <c r="AE5">
        <v>2032</v>
      </c>
      <c r="AF5">
        <v>2033</v>
      </c>
      <c r="AG5">
        <v>2034</v>
      </c>
      <c r="AH5">
        <v>2035</v>
      </c>
      <c r="AI5">
        <v>2036</v>
      </c>
      <c r="AJ5">
        <v>2037</v>
      </c>
      <c r="AK5">
        <v>2038</v>
      </c>
      <c r="AL5">
        <v>2039</v>
      </c>
      <c r="AM5">
        <v>2040</v>
      </c>
      <c r="AN5">
        <v>2041</v>
      </c>
      <c r="AO5">
        <v>2042</v>
      </c>
      <c r="AP5">
        <v>2043</v>
      </c>
      <c r="AQ5">
        <v>2044</v>
      </c>
      <c r="AR5">
        <v>2045</v>
      </c>
      <c r="AS5">
        <v>2046</v>
      </c>
      <c r="AT5">
        <v>2047</v>
      </c>
      <c r="AU5">
        <v>2048</v>
      </c>
      <c r="AV5">
        <v>2049</v>
      </c>
      <c r="AW5">
        <v>2050</v>
      </c>
    </row>
    <row r="6" spans="2:49">
      <c r="B6" t="s">
        <v>203</v>
      </c>
      <c r="C6" s="50" t="s">
        <v>216</v>
      </c>
      <c r="D6" s="87">
        <v>0</v>
      </c>
      <c r="E6" s="87">
        <v>177.73539501525059</v>
      </c>
      <c r="F6" s="87">
        <v>177.2475420384514</v>
      </c>
      <c r="G6" s="87">
        <v>468.20328466288049</v>
      </c>
      <c r="H6" s="87">
        <v>1369.802243336037</v>
      </c>
      <c r="I6" s="87">
        <v>2087.6737659110013</v>
      </c>
      <c r="J6" s="87">
        <v>2209.7258515330163</v>
      </c>
      <c r="K6" s="87">
        <v>2368.5075361655249</v>
      </c>
      <c r="L6" s="87">
        <v>2791.1859709180044</v>
      </c>
      <c r="M6" s="87">
        <v>3281.232359533049</v>
      </c>
      <c r="N6" s="87">
        <v>3918.0554029279256</v>
      </c>
      <c r="O6" s="87">
        <v>3973.7843612809766</v>
      </c>
      <c r="P6" s="87">
        <v>4074.0527451325238</v>
      </c>
      <c r="Q6" s="87">
        <v>4365.9611690491101</v>
      </c>
      <c r="R6" s="87">
        <v>4390.9340624390416</v>
      </c>
      <c r="S6" s="87">
        <v>4449.9121780849955</v>
      </c>
      <c r="T6" s="87">
        <v>4436.5498049945354</v>
      </c>
      <c r="U6" s="87">
        <v>4423.808594627304</v>
      </c>
      <c r="V6" s="87">
        <v>4411.6881291904438</v>
      </c>
      <c r="W6" s="87">
        <v>4400.1881773611794</v>
      </c>
      <c r="X6" s="87">
        <v>4346.3555282030757</v>
      </c>
      <c r="Y6" s="87">
        <v>4252.4462977189978</v>
      </c>
      <c r="Z6" s="87">
        <v>4250.214281344046</v>
      </c>
      <c r="AA6" s="87">
        <v>4067.3951683933337</v>
      </c>
      <c r="AB6" s="87">
        <v>3715.1577545103287</v>
      </c>
      <c r="AC6" s="87">
        <v>3157.6744170528846</v>
      </c>
      <c r="AD6" s="87">
        <v>3197.9814711280924</v>
      </c>
      <c r="AE6" s="87">
        <v>3014.6537016011125</v>
      </c>
      <c r="AF6" s="87">
        <v>2909.7106938352636</v>
      </c>
      <c r="AG6" s="87">
        <v>2394.6782421938933</v>
      </c>
      <c r="AH6" s="87">
        <v>2166.9247298593195</v>
      </c>
      <c r="AI6" s="87">
        <v>2080.1525305149626</v>
      </c>
      <c r="AJ6" s="87">
        <v>2102.6044221456855</v>
      </c>
      <c r="AK6" s="87">
        <v>2025.557364216862</v>
      </c>
      <c r="AL6" s="87">
        <v>2297.3835820585236</v>
      </c>
      <c r="AM6" s="87">
        <v>2553.8541964575084</v>
      </c>
      <c r="AN6" s="87">
        <v>2694.2768396015454</v>
      </c>
      <c r="AO6" s="87">
        <v>2729.4670080178093</v>
      </c>
      <c r="AP6" s="87">
        <v>2841.0829651483873</v>
      </c>
      <c r="AQ6" s="87">
        <v>2883.5849632441946</v>
      </c>
      <c r="AR6" s="87">
        <v>2992.3200176236896</v>
      </c>
      <c r="AS6" s="87">
        <v>2976.0144412365639</v>
      </c>
      <c r="AT6" s="87">
        <v>3005.0559467896142</v>
      </c>
      <c r="AU6" s="87">
        <v>2970.0537386053406</v>
      </c>
      <c r="AV6" s="87">
        <v>2890.7147170002636</v>
      </c>
      <c r="AW6" s="87">
        <v>2849.778382990035</v>
      </c>
    </row>
    <row r="7" spans="2:49">
      <c r="B7" t="s">
        <v>205</v>
      </c>
      <c r="C7" s="50" t="s">
        <v>216</v>
      </c>
      <c r="D7" s="87">
        <v>0</v>
      </c>
      <c r="E7" s="87">
        <v>150.86571428521404</v>
      </c>
      <c r="F7" s="87">
        <v>150.32289951467334</v>
      </c>
      <c r="G7" s="87">
        <v>414.43393550269815</v>
      </c>
      <c r="H7" s="87">
        <v>738.69967781734908</v>
      </c>
      <c r="I7" s="87">
        <v>1357.785567801614</v>
      </c>
      <c r="J7" s="87">
        <v>1431.4142352517749</v>
      </c>
      <c r="K7" s="87">
        <v>1660.8845077783642</v>
      </c>
      <c r="L7" s="87">
        <v>2007.9028520261049</v>
      </c>
      <c r="M7" s="87">
        <v>2632.30690177515</v>
      </c>
      <c r="N7" s="87">
        <v>3195.8299777227126</v>
      </c>
      <c r="O7" s="87">
        <v>3370.1879037503686</v>
      </c>
      <c r="P7" s="87">
        <v>3450.0406345153642</v>
      </c>
      <c r="Q7" s="87">
        <v>3708.6605376204025</v>
      </c>
      <c r="R7" s="87">
        <v>3756.7469713171331</v>
      </c>
      <c r="S7" s="87">
        <v>3843.1140080509704</v>
      </c>
      <c r="T7" s="87">
        <v>3858.784937929644</v>
      </c>
      <c r="U7" s="87">
        <v>3875.5463716326835</v>
      </c>
      <c r="V7" s="87">
        <v>3893.4087139395028</v>
      </c>
      <c r="W7" s="87">
        <v>3865.2943787866297</v>
      </c>
      <c r="X7" s="87">
        <v>3837.668693214569</v>
      </c>
      <c r="Y7" s="87">
        <v>3802.4334206792996</v>
      </c>
      <c r="Z7" s="87">
        <v>3774.319603108504</v>
      </c>
      <c r="AA7" s="87">
        <v>3741.4407121375589</v>
      </c>
      <c r="AB7" s="87">
        <v>3729.6201139137115</v>
      </c>
      <c r="AC7" s="87">
        <v>3718.3568947232843</v>
      </c>
      <c r="AD7" s="87">
        <v>3718.0901106267306</v>
      </c>
      <c r="AE7" s="87">
        <v>3752.6882586073002</v>
      </c>
      <c r="AF7" s="87">
        <v>3749.4848253614814</v>
      </c>
      <c r="AG7" s="87">
        <v>3844.5805287515277</v>
      </c>
      <c r="AH7" s="87">
        <v>3841.5767132994965</v>
      </c>
      <c r="AI7" s="87">
        <v>3974.8483818110276</v>
      </c>
      <c r="AJ7" s="87">
        <v>3976.4260518750489</v>
      </c>
      <c r="AK7" s="87">
        <v>4035.3070125870445</v>
      </c>
      <c r="AL7" s="87">
        <v>4138.0137768103596</v>
      </c>
      <c r="AM7" s="87">
        <v>4363.3995311182898</v>
      </c>
      <c r="AN7" s="87">
        <v>4572.6236200511048</v>
      </c>
      <c r="AO7" s="87">
        <v>4664.1429919114735</v>
      </c>
      <c r="AP7" s="87">
        <v>4696.2229996011947</v>
      </c>
      <c r="AQ7" s="87">
        <v>4788.3979049387408</v>
      </c>
      <c r="AR7" s="87">
        <v>4848.1752834515992</v>
      </c>
      <c r="AS7" s="87">
        <v>4863.371492992138</v>
      </c>
      <c r="AT7" s="87">
        <v>4974.4427853704419</v>
      </c>
      <c r="AU7" s="87">
        <v>5038.6391024393643</v>
      </c>
      <c r="AV7" s="87">
        <v>4971.3897072937398</v>
      </c>
      <c r="AW7" s="87">
        <v>5402.1094649878796</v>
      </c>
    </row>
    <row r="9" spans="2:49">
      <c r="B9" t="s">
        <v>208</v>
      </c>
      <c r="C9" s="50" t="s">
        <v>216</v>
      </c>
      <c r="D9" s="88">
        <f>D7-D6</f>
        <v>0</v>
      </c>
      <c r="E9" s="88">
        <f t="shared" ref="E9:AW9" si="0">E7-E6</f>
        <v>-26.869680730036549</v>
      </c>
      <c r="F9" s="88">
        <f t="shared" si="0"/>
        <v>-26.924642523778061</v>
      </c>
      <c r="G9" s="88">
        <f t="shared" si="0"/>
        <v>-53.769349160182344</v>
      </c>
      <c r="H9" s="88">
        <f t="shared" si="0"/>
        <v>-631.10256551868792</v>
      </c>
      <c r="I9" s="88">
        <f t="shared" si="0"/>
        <v>-729.8881981093873</v>
      </c>
      <c r="J9" s="88">
        <f t="shared" si="0"/>
        <v>-778.31161628124141</v>
      </c>
      <c r="K9" s="88">
        <f t="shared" si="0"/>
        <v>-707.62302838716073</v>
      </c>
      <c r="L9" s="88">
        <f t="shared" si="0"/>
        <v>-783.28311889189945</v>
      </c>
      <c r="M9" s="88">
        <f t="shared" si="0"/>
        <v>-648.92545775789904</v>
      </c>
      <c r="N9" s="88">
        <f t="shared" si="0"/>
        <v>-722.22542520521301</v>
      </c>
      <c r="O9" s="88">
        <f t="shared" si="0"/>
        <v>-603.59645753060795</v>
      </c>
      <c r="P9" s="88">
        <f t="shared" si="0"/>
        <v>-624.01211061715958</v>
      </c>
      <c r="Q9" s="88">
        <f t="shared" si="0"/>
        <v>-657.30063142870767</v>
      </c>
      <c r="R9" s="88">
        <f t="shared" si="0"/>
        <v>-634.18709112190845</v>
      </c>
      <c r="S9" s="88">
        <f t="shared" si="0"/>
        <v>-606.79817003402513</v>
      </c>
      <c r="T9" s="88">
        <f t="shared" si="0"/>
        <v>-577.7648670648914</v>
      </c>
      <c r="U9" s="88">
        <f t="shared" si="0"/>
        <v>-548.26222299462052</v>
      </c>
      <c r="V9" s="88">
        <f t="shared" si="0"/>
        <v>-518.27941525094093</v>
      </c>
      <c r="W9" s="88">
        <f t="shared" si="0"/>
        <v>-534.89379857454969</v>
      </c>
      <c r="X9" s="88">
        <f t="shared" si="0"/>
        <v>-508.68683498850669</v>
      </c>
      <c r="Y9" s="88">
        <f t="shared" si="0"/>
        <v>-450.0128770396982</v>
      </c>
      <c r="Z9" s="88">
        <f t="shared" si="0"/>
        <v>-475.89467823554196</v>
      </c>
      <c r="AA9" s="88">
        <f t="shared" si="0"/>
        <v>-325.95445625577486</v>
      </c>
      <c r="AB9" s="88">
        <f t="shared" si="0"/>
        <v>14.462359403382834</v>
      </c>
      <c r="AC9" s="88">
        <f t="shared" si="0"/>
        <v>560.68247767039975</v>
      </c>
      <c r="AD9" s="88">
        <f t="shared" si="0"/>
        <v>520.10863949863824</v>
      </c>
      <c r="AE9" s="88">
        <f t="shared" si="0"/>
        <v>738.0345570061877</v>
      </c>
      <c r="AF9" s="88">
        <f t="shared" si="0"/>
        <v>839.77413152621784</v>
      </c>
      <c r="AG9" s="88">
        <f t="shared" si="0"/>
        <v>1449.9022865576344</v>
      </c>
      <c r="AH9" s="88">
        <f t="shared" si="0"/>
        <v>1674.651983440177</v>
      </c>
      <c r="AI9" s="88">
        <f t="shared" si="0"/>
        <v>1894.695851296065</v>
      </c>
      <c r="AJ9" s="88">
        <f t="shared" si="0"/>
        <v>1873.8216297293634</v>
      </c>
      <c r="AK9" s="88">
        <f t="shared" si="0"/>
        <v>2009.7496483701825</v>
      </c>
      <c r="AL9" s="88">
        <f t="shared" si="0"/>
        <v>1840.6301947518359</v>
      </c>
      <c r="AM9" s="88">
        <f t="shared" si="0"/>
        <v>1809.5453346607815</v>
      </c>
      <c r="AN9" s="88">
        <f t="shared" si="0"/>
        <v>1878.3467804495594</v>
      </c>
      <c r="AO9" s="88">
        <f t="shared" si="0"/>
        <v>1934.6759838936641</v>
      </c>
      <c r="AP9" s="88">
        <f t="shared" si="0"/>
        <v>1855.1400344528074</v>
      </c>
      <c r="AQ9" s="88">
        <f t="shared" si="0"/>
        <v>1904.8129416945462</v>
      </c>
      <c r="AR9" s="88">
        <f t="shared" si="0"/>
        <v>1855.8552658279095</v>
      </c>
      <c r="AS9" s="88">
        <f t="shared" si="0"/>
        <v>1887.357051755574</v>
      </c>
      <c r="AT9" s="88">
        <f t="shared" si="0"/>
        <v>1969.3868385808278</v>
      </c>
      <c r="AU9" s="88">
        <f t="shared" si="0"/>
        <v>2068.5853638340236</v>
      </c>
      <c r="AV9" s="88">
        <f t="shared" si="0"/>
        <v>2080.6749902934762</v>
      </c>
      <c r="AW9" s="88">
        <f t="shared" si="0"/>
        <v>2552.3310819978446</v>
      </c>
    </row>
    <row r="10" spans="2:49">
      <c r="B10" t="s">
        <v>218</v>
      </c>
      <c r="C10" s="50" t="s">
        <v>217</v>
      </c>
      <c r="D10" s="50" t="e">
        <f>D7/D6-1</f>
        <v>#DIV/0!</v>
      </c>
      <c r="E10" s="50">
        <f t="shared" ref="E10:AW10" si="1">E7/E6-1</f>
        <v>-0.15117799540002141</v>
      </c>
      <c r="F10" s="50">
        <f t="shared" si="1"/>
        <v>-0.15190417996282923</v>
      </c>
      <c r="G10" s="50">
        <f t="shared" si="1"/>
        <v>-0.11484188796090522</v>
      </c>
      <c r="H10" s="50">
        <f t="shared" si="1"/>
        <v>-0.46072531169294284</v>
      </c>
      <c r="I10" s="50">
        <f t="shared" si="1"/>
        <v>-0.34961793840949329</v>
      </c>
      <c r="J10" s="50">
        <f t="shared" si="1"/>
        <v>-0.35222089461517636</v>
      </c>
      <c r="K10" s="50">
        <f t="shared" si="1"/>
        <v>-0.29876325812024263</v>
      </c>
      <c r="L10" s="50">
        <f t="shared" si="1"/>
        <v>-0.28062734875178608</v>
      </c>
      <c r="M10" s="50">
        <f t="shared" si="1"/>
        <v>-0.1977688217881185</v>
      </c>
      <c r="N10" s="50">
        <f t="shared" si="1"/>
        <v>-0.18433262190868993</v>
      </c>
      <c r="O10" s="50">
        <f t="shared" si="1"/>
        <v>-0.1518946179897982</v>
      </c>
      <c r="P10" s="50">
        <f t="shared" si="1"/>
        <v>-0.153167410844815</v>
      </c>
      <c r="Q10" s="50">
        <f t="shared" si="1"/>
        <v>-0.15055118586221083</v>
      </c>
      <c r="R10" s="50">
        <f t="shared" si="1"/>
        <v>-0.14443102130521068</v>
      </c>
      <c r="S10" s="50">
        <f t="shared" si="1"/>
        <v>-0.13636183046991246</v>
      </c>
      <c r="T10" s="50">
        <f t="shared" si="1"/>
        <v>-0.13022841903283966</v>
      </c>
      <c r="U10" s="50">
        <f t="shared" si="1"/>
        <v>-0.12393443596553488</v>
      </c>
      <c r="V10" s="50">
        <f t="shared" si="1"/>
        <v>-0.11747870657984305</v>
      </c>
      <c r="W10" s="50">
        <f t="shared" si="1"/>
        <v>-0.1215615735087332</v>
      </c>
      <c r="X10" s="50">
        <f t="shared" si="1"/>
        <v>-0.11703755748642453</v>
      </c>
      <c r="Y10" s="50">
        <f t="shared" si="1"/>
        <v>-0.105824470324548</v>
      </c>
      <c r="Z10" s="50">
        <f t="shared" si="1"/>
        <v>-0.11196957299881116</v>
      </c>
      <c r="AA10" s="50">
        <f t="shared" si="1"/>
        <v>-8.0138379174141239E-2</v>
      </c>
      <c r="AB10" s="50">
        <f t="shared" si="1"/>
        <v>3.8927981956689006E-3</v>
      </c>
      <c r="AC10" s="50">
        <f t="shared" si="1"/>
        <v>0.17756183938485171</v>
      </c>
      <c r="AD10" s="50">
        <f t="shared" si="1"/>
        <v>0.16263653939032019</v>
      </c>
      <c r="AE10" s="50">
        <f t="shared" si="1"/>
        <v>0.24481570026242494</v>
      </c>
      <c r="AF10" s="50">
        <f t="shared" si="1"/>
        <v>0.28861086887621767</v>
      </c>
      <c r="AG10" s="50">
        <f t="shared" si="1"/>
        <v>0.60546851807084567</v>
      </c>
      <c r="AH10" s="50">
        <f t="shared" si="1"/>
        <v>0.77282425197523974</v>
      </c>
      <c r="AI10" s="50">
        <f t="shared" si="1"/>
        <v>0.9108446729274291</v>
      </c>
      <c r="AJ10" s="50">
        <f t="shared" si="1"/>
        <v>0.89119075846760953</v>
      </c>
      <c r="AK10" s="50">
        <f t="shared" si="1"/>
        <v>0.99219586859106745</v>
      </c>
      <c r="AL10" s="50">
        <f t="shared" si="1"/>
        <v>0.80118540461692378</v>
      </c>
      <c r="AM10" s="50">
        <f t="shared" si="1"/>
        <v>0.70855467675908446</v>
      </c>
      <c r="AN10" s="50">
        <f t="shared" si="1"/>
        <v>0.69716175889607057</v>
      </c>
      <c r="AO10" s="50">
        <f t="shared" si="1"/>
        <v>0.70881090638229138</v>
      </c>
      <c r="AP10" s="50">
        <f t="shared" si="1"/>
        <v>0.6529693279674833</v>
      </c>
      <c r="AQ10" s="50">
        <f t="shared" si="1"/>
        <v>0.6605711175409672</v>
      </c>
      <c r="AR10" s="50">
        <f t="shared" si="1"/>
        <v>0.62020614603304081</v>
      </c>
      <c r="AS10" s="50">
        <f t="shared" si="1"/>
        <v>0.63418948026722544</v>
      </c>
      <c r="AT10" s="50">
        <f t="shared" si="1"/>
        <v>0.65535779481402967</v>
      </c>
      <c r="AU10" s="50">
        <f t="shared" si="1"/>
        <v>0.69648078650771383</v>
      </c>
      <c r="AV10" s="50">
        <f t="shared" si="1"/>
        <v>0.71977873778309842</v>
      </c>
      <c r="AW10" s="50">
        <f t="shared" si="1"/>
        <v>0.89562440968476165</v>
      </c>
    </row>
    <row r="12" spans="2:49">
      <c r="B12" t="s">
        <v>215</v>
      </c>
      <c r="C12" s="50" t="s">
        <v>219</v>
      </c>
      <c r="D12" s="88">
        <f>(D9/'Res Bill Annual'!$C$7)*0.75</f>
        <v>0</v>
      </c>
      <c r="E12" s="88">
        <f>(E9/'Res Bill Annual'!$C$7)*0.75</f>
        <v>-0.27989250760454737</v>
      </c>
      <c r="F12" s="88">
        <f>(F9/'Res Bill Annual'!$C$7)*0.75</f>
        <v>-0.28046502628935477</v>
      </c>
      <c r="G12" s="88">
        <f>(G9/'Res Bill Annual'!$C$7)*0.75</f>
        <v>-0.56009738708523271</v>
      </c>
      <c r="H12" s="88">
        <f>(H9/'Res Bill Annual'!$C$7)*0.75</f>
        <v>-6.5739850574863326</v>
      </c>
      <c r="I12" s="88">
        <f>(I9/'Res Bill Annual'!$C$7)*0.75</f>
        <v>-7.6030020636394511</v>
      </c>
      <c r="J12" s="88">
        <f>(J9/'Res Bill Annual'!$C$7)*0.75</f>
        <v>-8.1074126695962647</v>
      </c>
      <c r="K12" s="88">
        <f>(K9/'Res Bill Annual'!$C$7)*0.75</f>
        <v>-7.371073212366257</v>
      </c>
      <c r="L12" s="88">
        <f>(L9/'Res Bill Annual'!$C$7)*0.75</f>
        <v>-8.1591991551239538</v>
      </c>
      <c r="M12" s="88">
        <f>(M9/'Res Bill Annual'!$C$7)*0.75</f>
        <v>-6.7596401849781147</v>
      </c>
      <c r="N12" s="88">
        <f>(N9/'Res Bill Annual'!$C$7)*0.75</f>
        <v>-7.5231815125543022</v>
      </c>
      <c r="O12" s="88">
        <f>(O9/'Res Bill Annual'!$C$7)*0.75</f>
        <v>-6.2874630992771667</v>
      </c>
      <c r="P12" s="88">
        <f>(P9/'Res Bill Annual'!$C$7)*0.75</f>
        <v>-6.5001261522620783</v>
      </c>
      <c r="Q12" s="88">
        <f>(Q9/'Res Bill Annual'!$C$7)*0.75</f>
        <v>-6.8468815773823719</v>
      </c>
      <c r="R12" s="88">
        <f>(R9/'Res Bill Annual'!$C$7)*0.75</f>
        <v>-6.6061155325198797</v>
      </c>
      <c r="S12" s="88">
        <f>(S9/'Res Bill Annual'!$C$7)*0.75</f>
        <v>-6.3208142711877615</v>
      </c>
      <c r="T12" s="88">
        <f>(T9/'Res Bill Annual'!$C$7)*0.75</f>
        <v>-6.0183840319259527</v>
      </c>
      <c r="U12" s="88">
        <f>(U9/'Res Bill Annual'!$C$7)*0.75</f>
        <v>-5.7110648228606307</v>
      </c>
      <c r="V12" s="88">
        <f>(V9/'Res Bill Annual'!$C$7)*0.75</f>
        <v>-5.3987439088639677</v>
      </c>
      <c r="W12" s="88">
        <f>(W9/'Res Bill Annual'!$C$7)*0.75</f>
        <v>-5.571810401818226</v>
      </c>
      <c r="X12" s="88">
        <f>(X9/'Res Bill Annual'!$C$7)*0.75</f>
        <v>-5.2988211977969444</v>
      </c>
      <c r="Y12" s="88">
        <f>(Y9/'Res Bill Annual'!$C$7)*0.75</f>
        <v>-4.6876341358301898</v>
      </c>
      <c r="Z12" s="88">
        <f>(Z9/'Res Bill Annual'!$C$7)*0.75</f>
        <v>-4.9572362316202288</v>
      </c>
      <c r="AA12" s="88">
        <f>(AA9/'Res Bill Annual'!$C$7)*0.75</f>
        <v>-3.3953589193309881</v>
      </c>
      <c r="AB12" s="88">
        <f>(AB9/'Res Bill Annual'!$C$7)*0.75</f>
        <v>0.15064957711857119</v>
      </c>
      <c r="AC12" s="88">
        <f>(AC9/'Res Bill Annual'!$C$7)*0.75</f>
        <v>5.8404424757333313</v>
      </c>
      <c r="AD12" s="88">
        <f>(AD9/'Res Bill Annual'!$C$7)*0.75</f>
        <v>5.4177983281108153</v>
      </c>
      <c r="AE12" s="88">
        <f>(AE9/'Res Bill Annual'!$C$7)*0.75</f>
        <v>7.6878599688144549</v>
      </c>
      <c r="AF12" s="88">
        <f>(AF9/'Res Bill Annual'!$C$7)*0.75</f>
        <v>8.7476472033981025</v>
      </c>
      <c r="AG12" s="88">
        <f>(AG9/'Res Bill Annual'!$C$7)*0.75</f>
        <v>15.103148818308693</v>
      </c>
      <c r="AH12" s="88">
        <f>(AH9/'Res Bill Annual'!$C$7)*0.75</f>
        <v>17.44429149416851</v>
      </c>
      <c r="AI12" s="88">
        <f>(AI9/'Res Bill Annual'!$C$7)*0.75</f>
        <v>19.736415117667345</v>
      </c>
      <c r="AJ12" s="88">
        <f>(AJ9/'Res Bill Annual'!$C$7)*0.75</f>
        <v>19.518975309680869</v>
      </c>
      <c r="AK12" s="88">
        <f>(AK9/'Res Bill Annual'!$C$7)*0.75</f>
        <v>20.934892170522733</v>
      </c>
      <c r="AL12" s="88">
        <f>(AL9/'Res Bill Annual'!$C$7)*0.75</f>
        <v>19.173231195331624</v>
      </c>
      <c r="AM12" s="88">
        <f>(AM9/'Res Bill Annual'!$C$7)*0.75</f>
        <v>18.849430569383141</v>
      </c>
      <c r="AN12" s="88">
        <f>(AN9/'Res Bill Annual'!$C$7)*0.75</f>
        <v>19.566112296349576</v>
      </c>
      <c r="AO12" s="88">
        <f>(AO9/'Res Bill Annual'!$C$7)*0.75</f>
        <v>20.152874832225667</v>
      </c>
      <c r="AP12" s="88">
        <f>(AP9/'Res Bill Annual'!$C$7)*0.75</f>
        <v>19.324375358883412</v>
      </c>
      <c r="AQ12" s="88">
        <f>(AQ9/'Res Bill Annual'!$C$7)*0.75</f>
        <v>19.841801475984855</v>
      </c>
      <c r="AR12" s="88">
        <f>(AR9/'Res Bill Annual'!$C$7)*0.75</f>
        <v>19.331825685707393</v>
      </c>
      <c r="AS12" s="88">
        <f>(AS9/'Res Bill Annual'!$C$7)*0.75</f>
        <v>19.659969289120564</v>
      </c>
      <c r="AT12" s="88">
        <f>(AT9/'Res Bill Annual'!$C$7)*0.75</f>
        <v>20.514446235216958</v>
      </c>
      <c r="AU12" s="88">
        <f>(AU9/'Res Bill Annual'!$C$7)*0.75</f>
        <v>21.547764206604413</v>
      </c>
      <c r="AV12" s="88">
        <f>(AV9/'Res Bill Annual'!$C$7)*0.75</f>
        <v>21.673697815557045</v>
      </c>
      <c r="AW12" s="88">
        <f>(AW9/'Res Bill Annual'!$C$7)*0.75</f>
        <v>26.586782104144216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36"/>
  <sheetViews>
    <sheetView topLeftCell="B1" zoomScale="70" zoomScaleNormal="70" workbookViewId="0">
      <selection activeCell="B1" sqref="B1"/>
    </sheetView>
  </sheetViews>
  <sheetFormatPr defaultRowHeight="15"/>
  <cols>
    <col min="2" max="2" width="38.5703125" bestFit="1" customWidth="1"/>
    <col min="3" max="3" width="12.85546875" bestFit="1" customWidth="1"/>
    <col min="4" max="4" width="12.5703125" bestFit="1" customWidth="1"/>
    <col min="5" max="5" width="12.85546875" bestFit="1" customWidth="1"/>
    <col min="6" max="6" width="12.5703125" bestFit="1" customWidth="1"/>
    <col min="7" max="7" width="12.85546875" bestFit="1" customWidth="1"/>
    <col min="8" max="8" width="12.5703125" bestFit="1" customWidth="1"/>
    <col min="9" max="9" width="13.140625" bestFit="1" customWidth="1"/>
    <col min="10" max="10" width="13" bestFit="1" customWidth="1"/>
    <col min="11" max="11" width="12.85546875" bestFit="1" customWidth="1"/>
    <col min="12" max="12" width="12.5703125" bestFit="1" customWidth="1"/>
    <col min="13" max="13" width="13.140625" bestFit="1" customWidth="1"/>
    <col min="14" max="14" width="13" bestFit="1" customWidth="1"/>
    <col min="15" max="15" width="13.140625" bestFit="1" customWidth="1"/>
    <col min="16" max="16" width="13" bestFit="1" customWidth="1"/>
    <col min="17" max="17" width="13.140625" bestFit="1" customWidth="1"/>
    <col min="18" max="18" width="13" bestFit="1" customWidth="1"/>
    <col min="19" max="19" width="13.140625" bestFit="1" customWidth="1"/>
    <col min="20" max="20" width="13" bestFit="1" customWidth="1"/>
    <col min="21" max="21" width="13.140625" bestFit="1" customWidth="1"/>
    <col min="22" max="22" width="13" bestFit="1" customWidth="1"/>
    <col min="23" max="23" width="13.140625" bestFit="1" customWidth="1"/>
    <col min="24" max="24" width="13" bestFit="1" customWidth="1"/>
    <col min="25" max="25" width="13.140625" bestFit="1" customWidth="1"/>
    <col min="26" max="26" width="13" bestFit="1" customWidth="1"/>
    <col min="27" max="27" width="13.140625" bestFit="1" customWidth="1"/>
    <col min="28" max="28" width="13" bestFit="1" customWidth="1"/>
    <col min="29" max="29" width="13.140625" bestFit="1" customWidth="1"/>
    <col min="30" max="30" width="13" bestFit="1" customWidth="1"/>
    <col min="31" max="31" width="12.85546875" bestFit="1" customWidth="1"/>
    <col min="32" max="32" width="12.5703125" bestFit="1" customWidth="1"/>
    <col min="33" max="33" width="13.140625" bestFit="1" customWidth="1"/>
    <col min="34" max="34" width="13" bestFit="1" customWidth="1"/>
    <col min="35" max="35" width="13.140625" bestFit="1" customWidth="1"/>
    <col min="36" max="36" width="13" bestFit="1" customWidth="1"/>
    <col min="37" max="37" width="13.140625" bestFit="1" customWidth="1"/>
    <col min="38" max="38" width="13" bestFit="1" customWidth="1"/>
    <col min="39" max="39" width="13.140625" bestFit="1" customWidth="1"/>
    <col min="40" max="40" width="13" bestFit="1" customWidth="1"/>
    <col min="41" max="41" width="13.140625" bestFit="1" customWidth="1"/>
    <col min="42" max="42" width="13" bestFit="1" customWidth="1"/>
    <col min="43" max="43" width="13.140625" bestFit="1" customWidth="1"/>
    <col min="44" max="44" width="13" bestFit="1" customWidth="1"/>
    <col min="45" max="45" width="13.140625" bestFit="1" customWidth="1"/>
    <col min="46" max="46" width="13" bestFit="1" customWidth="1"/>
    <col min="47" max="47" width="13.140625" bestFit="1" customWidth="1"/>
    <col min="48" max="48" width="13" bestFit="1" customWidth="1"/>
    <col min="49" max="49" width="13.140625" bestFit="1" customWidth="1"/>
    <col min="50" max="50" width="13" bestFit="1" customWidth="1"/>
    <col min="51" max="51" width="12.85546875" bestFit="1" customWidth="1"/>
    <col min="52" max="52" width="12.5703125" bestFit="1" customWidth="1"/>
    <col min="53" max="53" width="13.140625" bestFit="1" customWidth="1"/>
    <col min="54" max="54" width="13" bestFit="1" customWidth="1"/>
    <col min="55" max="55" width="13.140625" bestFit="1" customWidth="1"/>
    <col min="56" max="56" width="13" bestFit="1" customWidth="1"/>
    <col min="57" max="57" width="13.140625" bestFit="1" customWidth="1"/>
    <col min="58" max="58" width="13" bestFit="1" customWidth="1"/>
    <col min="59" max="59" width="13.140625" bestFit="1" customWidth="1"/>
    <col min="60" max="60" width="13" bestFit="1" customWidth="1"/>
    <col min="61" max="61" width="13.140625" bestFit="1" customWidth="1"/>
    <col min="62" max="62" width="13" bestFit="1" customWidth="1"/>
    <col min="63" max="63" width="13.140625" bestFit="1" customWidth="1"/>
    <col min="64" max="64" width="13" bestFit="1" customWidth="1"/>
    <col min="65" max="65" width="13.140625" bestFit="1" customWidth="1"/>
    <col min="66" max="66" width="13" bestFit="1" customWidth="1"/>
    <col min="67" max="67" width="13.140625" bestFit="1" customWidth="1"/>
    <col min="68" max="68" width="13" bestFit="1" customWidth="1"/>
  </cols>
  <sheetData>
    <row r="1" s="50" customFormat="1"/>
    <row r="2" s="50" customFormat="1"/>
    <row r="32" spans="2:2">
      <c r="B32" s="14" t="s">
        <v>163</v>
      </c>
    </row>
    <row r="33" spans="2:68">
      <c r="C33" s="10" t="s">
        <v>93</v>
      </c>
      <c r="D33" s="10" t="s">
        <v>94</v>
      </c>
      <c r="E33" s="10" t="s">
        <v>95</v>
      </c>
      <c r="F33" s="10" t="s">
        <v>96</v>
      </c>
      <c r="G33" s="10" t="s">
        <v>97</v>
      </c>
      <c r="H33" s="10" t="s">
        <v>98</v>
      </c>
      <c r="I33" s="10" t="s">
        <v>99</v>
      </c>
      <c r="J33" s="10" t="s">
        <v>100</v>
      </c>
      <c r="K33" s="10" t="s">
        <v>101</v>
      </c>
      <c r="L33" s="10" t="s">
        <v>102</v>
      </c>
      <c r="M33" s="10" t="s">
        <v>103</v>
      </c>
      <c r="N33" s="10" t="s">
        <v>104</v>
      </c>
      <c r="O33" s="10" t="s">
        <v>105</v>
      </c>
      <c r="P33" s="10" t="s">
        <v>106</v>
      </c>
      <c r="Q33" s="10" t="s">
        <v>107</v>
      </c>
      <c r="R33" s="10" t="s">
        <v>108</v>
      </c>
      <c r="S33" s="10" t="s">
        <v>109</v>
      </c>
      <c r="T33" s="10" t="s">
        <v>110</v>
      </c>
      <c r="U33" s="10" t="s">
        <v>111</v>
      </c>
      <c r="V33" s="10" t="s">
        <v>112</v>
      </c>
      <c r="W33" s="10" t="s">
        <v>113</v>
      </c>
      <c r="X33" s="10" t="s">
        <v>114</v>
      </c>
      <c r="Y33" s="10" t="s">
        <v>115</v>
      </c>
      <c r="Z33" s="10" t="s">
        <v>116</v>
      </c>
      <c r="AA33" s="10" t="s">
        <v>117</v>
      </c>
      <c r="AB33" s="10" t="s">
        <v>118</v>
      </c>
      <c r="AC33" s="10" t="s">
        <v>119</v>
      </c>
      <c r="AD33" s="10" t="s">
        <v>120</v>
      </c>
      <c r="AE33" s="10" t="s">
        <v>121</v>
      </c>
      <c r="AF33" s="10" t="s">
        <v>122</v>
      </c>
      <c r="AG33" s="10" t="s">
        <v>123</v>
      </c>
      <c r="AH33" s="10" t="s">
        <v>124</v>
      </c>
      <c r="AI33" s="10" t="s">
        <v>125</v>
      </c>
      <c r="AJ33" s="10" t="s">
        <v>126</v>
      </c>
      <c r="AK33" s="10" t="s">
        <v>127</v>
      </c>
      <c r="AL33" s="10" t="s">
        <v>128</v>
      </c>
      <c r="AM33" s="10" t="s">
        <v>129</v>
      </c>
      <c r="AN33" s="10" t="s">
        <v>130</v>
      </c>
      <c r="AO33" s="10" t="s">
        <v>131</v>
      </c>
      <c r="AP33" s="10" t="s">
        <v>132</v>
      </c>
      <c r="AQ33" s="10" t="s">
        <v>133</v>
      </c>
      <c r="AR33" s="10" t="s">
        <v>134</v>
      </c>
      <c r="AS33" s="10" t="s">
        <v>135</v>
      </c>
      <c r="AT33" s="10" t="s">
        <v>136</v>
      </c>
      <c r="AU33" s="10" t="s">
        <v>137</v>
      </c>
      <c r="AV33" s="10" t="s">
        <v>138</v>
      </c>
      <c r="AW33" s="10" t="s">
        <v>139</v>
      </c>
      <c r="AX33" s="10" t="s">
        <v>140</v>
      </c>
      <c r="AY33" s="10" t="s">
        <v>141</v>
      </c>
      <c r="AZ33" s="10" t="s">
        <v>142</v>
      </c>
      <c r="BA33" s="10" t="s">
        <v>143</v>
      </c>
      <c r="BB33" s="10" t="s">
        <v>144</v>
      </c>
      <c r="BC33" s="10" t="s">
        <v>145</v>
      </c>
      <c r="BD33" s="10" t="s">
        <v>146</v>
      </c>
      <c r="BE33" s="10" t="s">
        <v>147</v>
      </c>
      <c r="BF33" s="10" t="s">
        <v>148</v>
      </c>
      <c r="BG33" s="10" t="s">
        <v>149</v>
      </c>
      <c r="BH33" s="10" t="s">
        <v>150</v>
      </c>
      <c r="BI33" s="10" t="s">
        <v>151</v>
      </c>
      <c r="BJ33" s="10" t="s">
        <v>152</v>
      </c>
      <c r="BK33" s="10" t="s">
        <v>153</v>
      </c>
      <c r="BL33" s="10" t="s">
        <v>154</v>
      </c>
      <c r="BM33" s="10" t="s">
        <v>155</v>
      </c>
      <c r="BN33" s="10" t="s">
        <v>156</v>
      </c>
      <c r="BO33" s="10" t="s">
        <v>157</v>
      </c>
      <c r="BP33" s="10" t="s">
        <v>158</v>
      </c>
    </row>
    <row r="34" spans="2:68">
      <c r="B34" t="str">
        <f ca="1">"Money borrowed to pay GA ($" &amp; ROUND(SUM(C34:BP34)/1000, 0) &amp; "b total)"</f>
        <v>Money borrowed to pay GA ($21b total)</v>
      </c>
      <c r="C34" s="13">
        <f ca="1">IF(('Summary Biennial'!C39-'Summary Biennial'!C40)&gt;0, 'Summary Biennial'!C39-'Summary Biennial'!C40, "")</f>
        <v>131.23635460353921</v>
      </c>
      <c r="D34" s="13">
        <f ca="1">IF(('Summary Biennial'!E39-'Summary Biennial'!E40)&gt;0, 'Summary Biennial'!E39-'Summary Biennial'!E40, "")</f>
        <v>1301.7340039008404</v>
      </c>
      <c r="E34" s="13">
        <f ca="1">IF(('Summary Biennial'!F39-'Summary Biennial'!F40)&gt;0, 'Summary Biennial'!F39-'Summary Biennial'!F40, "")</f>
        <v>1237.3893292293342</v>
      </c>
      <c r="F34" s="13">
        <f ca="1">IF(('Summary Biennial'!G39-'Summary Biennial'!G40)&gt;0, 'Summary Biennial'!G39-'Summary Biennial'!G40, "")</f>
        <v>1299.961313267595</v>
      </c>
      <c r="G34" s="13">
        <f ca="1">IF(('Summary Biennial'!H39-'Summary Biennial'!H40)&gt;0, 'Summary Biennial'!H39-'Summary Biennial'!H40, "")</f>
        <v>1232.1138956468458</v>
      </c>
      <c r="H34" s="13">
        <f ca="1">IF(('Summary Biennial'!I39-'Summary Biennial'!I40)&gt;0, 'Summary Biennial'!I39-'Summary Biennial'!I40, "")</f>
        <v>1520.5038376448802</v>
      </c>
      <c r="I34" s="13">
        <f ca="1">IF(('Summary Biennial'!J39-'Summary Biennial'!J40)&gt;0, 'Summary Biennial'!J39-'Summary Biennial'!J40, "")</f>
        <v>1565.5655774381412</v>
      </c>
      <c r="J34" s="13">
        <f ca="1">IF(('Summary Biennial'!K39-'Summary Biennial'!K40)&gt;0, 'Summary Biennial'!K39-'Summary Biennial'!K40, "")</f>
        <v>1492.626643560423</v>
      </c>
      <c r="K34" s="13">
        <f ca="1">IF(('Summary Biennial'!L39-'Summary Biennial'!L40)&gt;0, 'Summary Biennial'!L39-'Summary Biennial'!L40, "")</f>
        <v>462.56119889323008</v>
      </c>
      <c r="L34" s="13">
        <f ca="1">IF(('Summary Biennial'!N39-'Summary Biennial'!N40)&gt;0, 'Summary Biennial'!N39-'Summary Biennial'!N40, "")</f>
        <v>1311.0446236775697</v>
      </c>
      <c r="M34" s="13">
        <f ca="1">IF(('Summary Biennial'!O39-'Summary Biennial'!O40)&gt;0, 'Summary Biennial'!O39-'Summary Biennial'!O40, "")</f>
        <v>1215.1647071190237</v>
      </c>
      <c r="N34" s="13">
        <f ca="1">IF(('Summary Biennial'!P39-'Summary Biennial'!P40)&gt;0, 'Summary Biennial'!P39-'Summary Biennial'!P40, "")</f>
        <v>1186.6747214906109</v>
      </c>
      <c r="O34" s="13">
        <f ca="1">IF(('Summary Biennial'!Q39-'Summary Biennial'!Q40)&gt;0, 'Summary Biennial'!Q39-'Summary Biennial'!Q40, "")</f>
        <v>1103.001470645997</v>
      </c>
      <c r="P34" s="13">
        <f ca="1">IF(('Summary Biennial'!R39-'Summary Biennial'!R40)&gt;0, 'Summary Biennial'!R39-'Summary Biennial'!R40, "")</f>
        <v>1007.1146762926619</v>
      </c>
      <c r="Q34" s="13">
        <f ca="1">IF(('Summary Biennial'!S39-'Summary Biennial'!S40)&gt;0, 'Summary Biennial'!S39-'Summary Biennial'!S40, "")</f>
        <v>883.4908450990215</v>
      </c>
      <c r="R34" s="13">
        <f ca="1">IF(('Summary Biennial'!T39-'Summary Biennial'!T40)&gt;0, 'Summary Biennial'!T39-'Summary Biennial'!T40, "")</f>
        <v>959.1475182649192</v>
      </c>
      <c r="S34" s="13">
        <f ca="1">IF(('Summary Biennial'!U39-'Summary Biennial'!U40)&gt;0, 'Summary Biennial'!U39-'Summary Biennial'!U40, "")</f>
        <v>915.71368071921188</v>
      </c>
      <c r="T34" s="13">
        <f ca="1">IF(('Summary Biennial'!V39-'Summary Biennial'!V40)&gt;0, 'Summary Biennial'!V39-'Summary Biennial'!V40, "")</f>
        <v>587.21174205255193</v>
      </c>
      <c r="U34" s="13">
        <f ca="1">IF(('Summary Biennial'!W39-'Summary Biennial'!W40)&gt;0, 'Summary Biennial'!W39-'Summary Biennial'!W40, "")</f>
        <v>335.48091290873163</v>
      </c>
      <c r="V34" s="13">
        <f ca="1">IF(('Summary Biennial'!X39-'Summary Biennial'!X40)&gt;0, 'Summary Biennial'!X39-'Summary Biennial'!X40, "")</f>
        <v>423.40654606533371</v>
      </c>
      <c r="W34" s="13">
        <f ca="1">IF(('Summary Biennial'!Y39-'Summary Biennial'!Y40)&gt;0, 'Summary Biennial'!Y39-'Summary Biennial'!Y40, "")</f>
        <v>370.18303526185082</v>
      </c>
      <c r="X34" s="13">
        <f ca="1">IF(('Summary Biennial'!Z39-'Summary Biennial'!Z40)&gt;0, 'Summary Biennial'!Z39-'Summary Biennial'!Z40, "")</f>
        <v>180.24017403230391</v>
      </c>
      <c r="Y34" s="13" t="str">
        <f ca="1">IF(('Summary Biennial'!AA39-'Summary Biennial'!AA40)&gt;0, 'Summary Biennial'!AA39-'Summary Biennial'!AA40, "")</f>
        <v/>
      </c>
      <c r="Z34" s="13" t="str">
        <f ca="1">IF(('Summary Biennial'!AB39-'Summary Biennial'!AB40)&gt;0, 'Summary Biennial'!AB39-'Summary Biennial'!AB40, "")</f>
        <v/>
      </c>
      <c r="AA34" s="13" t="str">
        <f ca="1">IF(('Summary Biennial'!AC39-'Summary Biennial'!AC40)&gt;0, 'Summary Biennial'!AC39-'Summary Biennial'!AC40, "")</f>
        <v/>
      </c>
      <c r="AB34" s="13" t="str">
        <f ca="1">IF(('Summary Biennial'!AD39-'Summary Biennial'!AD40)&gt;0, 'Summary Biennial'!AD39-'Summary Biennial'!AD40, "")</f>
        <v/>
      </c>
      <c r="AC34" s="13" t="str">
        <f ca="1">IF(('Summary Biennial'!AE39-'Summary Biennial'!AE40)&gt;0, 'Summary Biennial'!AE39-'Summary Biennial'!AE40, "")</f>
        <v/>
      </c>
      <c r="AD34" s="13" t="str">
        <f ca="1">IF(('Summary Biennial'!AF39-'Summary Biennial'!AF40)&gt;0, 'Summary Biennial'!AF39-'Summary Biennial'!AF40, "")</f>
        <v/>
      </c>
      <c r="AE34" s="13" t="str">
        <f ca="1">IF(('Summary Biennial'!AG39-'Summary Biennial'!AG40)&gt;0, 'Summary Biennial'!AG39-'Summary Biennial'!AG40, "")</f>
        <v/>
      </c>
      <c r="AF34" s="13" t="str">
        <f ca="1">IF(('Summary Biennial'!AH39-'Summary Biennial'!AH40)&gt;0, 'Summary Biennial'!AH39-'Summary Biennial'!AH40, "")</f>
        <v/>
      </c>
      <c r="AG34" s="13" t="str">
        <f ca="1">IF(('Summary Biennial'!AI39-'Summary Biennial'!AI40)&gt;0, 'Summary Biennial'!AI39-'Summary Biennial'!AI40, "")</f>
        <v/>
      </c>
      <c r="AH34" s="13" t="str">
        <f ca="1">IF(('Summary Biennial'!AJ39-'Summary Biennial'!AJ40)&gt;0, 'Summary Biennial'!AJ39-'Summary Biennial'!AJ40, "")</f>
        <v/>
      </c>
      <c r="AI34" s="13" t="str">
        <f ca="1">IF(('Summary Biennial'!AK39-'Summary Biennial'!AK40)&gt;0, 'Summary Biennial'!AK39-'Summary Biennial'!AK40, "")</f>
        <v/>
      </c>
      <c r="AJ34" s="13" t="str">
        <f ca="1">IF(('Summary Biennial'!AL39-'Summary Biennial'!AL40)&gt;0, 'Summary Biennial'!AL39-'Summary Biennial'!AL40, "")</f>
        <v/>
      </c>
      <c r="AK34" s="13" t="str">
        <f ca="1">IF(('Summary Biennial'!AM39-'Summary Biennial'!AM40)&gt;0, 'Summary Biennial'!AM39-'Summary Biennial'!AM40, "")</f>
        <v/>
      </c>
      <c r="AL34" s="13" t="str">
        <f ca="1">IF(('Summary Biennial'!AN39-'Summary Biennial'!AN40)&gt;0, 'Summary Biennial'!AN39-'Summary Biennial'!AN40, "")</f>
        <v/>
      </c>
      <c r="AM34" s="13" t="str">
        <f ca="1">IF(('Summary Biennial'!AO39-'Summary Biennial'!AO40)&gt;0, 'Summary Biennial'!AO39-'Summary Biennial'!AO40, "")</f>
        <v/>
      </c>
      <c r="AN34" s="13" t="str">
        <f ca="1">IF(('Summary Biennial'!AP39-'Summary Biennial'!AP40)&gt;0, 'Summary Biennial'!AP39-'Summary Biennial'!AP40, "")</f>
        <v/>
      </c>
      <c r="AO34" s="13" t="str">
        <f ca="1">IF(('Summary Biennial'!AQ39-'Summary Biennial'!AQ40)&gt;0, 'Summary Biennial'!AQ39-'Summary Biennial'!AQ40, "")</f>
        <v/>
      </c>
      <c r="AP34" s="13" t="str">
        <f ca="1">IF(('Summary Biennial'!AR39-'Summary Biennial'!AR40)&gt;0, 'Summary Biennial'!AR39-'Summary Biennial'!AR40, "")</f>
        <v/>
      </c>
      <c r="AQ34" s="13" t="str">
        <f ca="1">IF(('Summary Biennial'!AS39-'Summary Biennial'!AS40)&gt;0, 'Summary Biennial'!AS39-'Summary Biennial'!AS40, "")</f>
        <v/>
      </c>
      <c r="AR34" s="13" t="str">
        <f ca="1">IF(('Summary Biennial'!AT39-'Summary Biennial'!AT40)&gt;0, 'Summary Biennial'!AT39-'Summary Biennial'!AT40, "")</f>
        <v/>
      </c>
      <c r="AS34" s="13" t="str">
        <f ca="1">IF(('Summary Biennial'!AU39-'Summary Biennial'!AU40)&gt;0, 'Summary Biennial'!AU39-'Summary Biennial'!AU40, "")</f>
        <v/>
      </c>
      <c r="AT34" s="13" t="str">
        <f ca="1">IF(('Summary Biennial'!AV39-'Summary Biennial'!AV40)&gt;0, 'Summary Biennial'!AV39-'Summary Biennial'!AV40, "")</f>
        <v/>
      </c>
      <c r="AU34" s="13" t="str">
        <f ca="1">IF(('Summary Biennial'!AW39-'Summary Biennial'!AW40)&gt;0, 'Summary Biennial'!AW39-'Summary Biennial'!AW40, "")</f>
        <v/>
      </c>
      <c r="AV34" s="13" t="str">
        <f ca="1">IF(('Summary Biennial'!AX39-'Summary Biennial'!AX40)&gt;0, 'Summary Biennial'!AX39-'Summary Biennial'!AX40, "")</f>
        <v/>
      </c>
      <c r="AW34" s="13" t="str">
        <f ca="1">IF(('Summary Biennial'!AY39-'Summary Biennial'!AY40)&gt;0, 'Summary Biennial'!AY39-'Summary Biennial'!AY40, "")</f>
        <v/>
      </c>
      <c r="AX34" s="13" t="str">
        <f ca="1">IF(('Summary Biennial'!AZ39-'Summary Biennial'!AZ40)&gt;0, 'Summary Biennial'!AZ39-'Summary Biennial'!AZ40, "")</f>
        <v/>
      </c>
      <c r="AY34" s="13" t="str">
        <f ca="1">IF(('Summary Biennial'!BA39-'Summary Biennial'!BA40)&gt;0, 'Summary Biennial'!BA39-'Summary Biennial'!BA40, "")</f>
        <v/>
      </c>
      <c r="AZ34" s="13" t="str">
        <f ca="1">IF(('Summary Biennial'!BB39-'Summary Biennial'!BB40)&gt;0, 'Summary Biennial'!BB39-'Summary Biennial'!BB40, "")</f>
        <v/>
      </c>
      <c r="BA34" s="13" t="str">
        <f ca="1">IF(('Summary Biennial'!BC39-'Summary Biennial'!BC40)&gt;0, 'Summary Biennial'!BC39-'Summary Biennial'!BC40, "")</f>
        <v/>
      </c>
      <c r="BB34" s="13" t="str">
        <f ca="1">IF(('Summary Biennial'!BD39-'Summary Biennial'!BD40)&gt;0, 'Summary Biennial'!BD39-'Summary Biennial'!BD40, "")</f>
        <v/>
      </c>
      <c r="BC34" s="13" t="str">
        <f ca="1">IF(('Summary Biennial'!BE39-'Summary Biennial'!BE40)&gt;0, 'Summary Biennial'!BE39-'Summary Biennial'!BE40, "")</f>
        <v/>
      </c>
      <c r="BD34" s="13" t="str">
        <f ca="1">IF(('Summary Biennial'!BF39-'Summary Biennial'!BF40)&gt;0, 'Summary Biennial'!BF39-'Summary Biennial'!BF40, "")</f>
        <v/>
      </c>
      <c r="BE34" s="13" t="str">
        <f ca="1">IF(('Summary Biennial'!BG39-'Summary Biennial'!BG40)&gt;0, 'Summary Biennial'!BG39-'Summary Biennial'!BG40, "")</f>
        <v/>
      </c>
      <c r="BF34" s="13" t="str">
        <f ca="1">IF(('Summary Biennial'!BH39-'Summary Biennial'!BH40)&gt;0, 'Summary Biennial'!BH39-'Summary Biennial'!BH40, "")</f>
        <v/>
      </c>
      <c r="BG34" s="13" t="str">
        <f ca="1">IF(('Summary Biennial'!BI39-'Summary Biennial'!BI40)&gt;0, 'Summary Biennial'!BI39-'Summary Biennial'!BI40, "")</f>
        <v/>
      </c>
      <c r="BH34" s="13" t="str">
        <f ca="1">IF(('Summary Biennial'!BJ39-'Summary Biennial'!BJ40)&gt;0, 'Summary Biennial'!BJ39-'Summary Biennial'!BJ40, "")</f>
        <v/>
      </c>
      <c r="BI34" s="13" t="str">
        <f ca="1">IF(('Summary Biennial'!BK39-'Summary Biennial'!BK40)&gt;0, 'Summary Biennial'!BK39-'Summary Biennial'!BK40, "")</f>
        <v/>
      </c>
      <c r="BJ34" s="13" t="str">
        <f ca="1">IF(('Summary Biennial'!BL39-'Summary Biennial'!BL40)&gt;0, 'Summary Biennial'!BL39-'Summary Biennial'!BL40, "")</f>
        <v/>
      </c>
      <c r="BK34" s="13" t="str">
        <f ca="1">IF(('Summary Biennial'!BM39-'Summary Biennial'!BM40)&gt;0, 'Summary Biennial'!BM39-'Summary Biennial'!BM40, "")</f>
        <v/>
      </c>
      <c r="BL34" s="13" t="str">
        <f ca="1">IF(('Summary Biennial'!BN39-'Summary Biennial'!BN40)&gt;0, 'Summary Biennial'!BN39-'Summary Biennial'!BN40, "")</f>
        <v/>
      </c>
      <c r="BM34" s="13" t="str">
        <f ca="1">IF(('Summary Biennial'!BO39-'Summary Biennial'!BO40)&gt;0, 'Summary Biennial'!BO39-'Summary Biennial'!BO40, "")</f>
        <v/>
      </c>
      <c r="BN34" s="13" t="str">
        <f ca="1">IF(('Summary Biennial'!BP39-'Summary Biennial'!BP40)&gt;0, 'Summary Biennial'!BP39-'Summary Biennial'!BP40, "")</f>
        <v/>
      </c>
      <c r="BO34" s="13" t="str">
        <f ca="1">IF(('Summary Biennial'!BQ39-'Summary Biennial'!BQ40)&gt;0, 'Summary Biennial'!BQ39-'Summary Biennial'!BQ40, "")</f>
        <v/>
      </c>
      <c r="BP34" s="13" t="str">
        <f ca="1">IF(('Summary Biennial'!BR39-'Summary Biennial'!BR40)&gt;0, 'Summary Biennial'!BR39-'Summary Biennial'!BR40, "")</f>
        <v/>
      </c>
    </row>
    <row r="35" spans="2:68">
      <c r="B35" s="50" t="str">
        <f ca="1">"Interest ($" &amp; ROUND(SUM(C35:BP35)/1000, 0) &amp; "b total)"</f>
        <v>Interest ($31b total)</v>
      </c>
      <c r="D35" s="13">
        <f ca="1">'Summary Biennial'!E42</f>
        <v>24.908465526763315</v>
      </c>
      <c r="E35" s="13">
        <f ca="1">'Summary Biennial'!F42</f>
        <v>58.421932412393403</v>
      </c>
      <c r="F35" s="13">
        <f ca="1">'Summary Biennial'!G42</f>
        <v>91.156545398056195</v>
      </c>
      <c r="G35" s="13">
        <f ca="1">'Summary Biennial'!H42</f>
        <v>126.29878105293858</v>
      </c>
      <c r="H35" s="13">
        <f ca="1">'Summary Biennial'!I42</f>
        <v>160.61482271956842</v>
      </c>
      <c r="I35" s="13">
        <f ca="1">'Summary Biennial'!J42</f>
        <v>203.08302033369077</v>
      </c>
      <c r="J35" s="13">
        <f ca="1">'Summary Biennial'!K42</f>
        <v>247.76238766867189</v>
      </c>
      <c r="K35" s="13">
        <f ca="1">'Summary Biennial'!L42</f>
        <v>291.72786556519645</v>
      </c>
      <c r="L35" s="13">
        <f ca="1">'Summary Biennial'!N42</f>
        <v>342.47882800247618</v>
      </c>
      <c r="M35" s="13">
        <f ca="1">'Summary Biennial'!O42</f>
        <v>384.24991909863382</v>
      </c>
      <c r="N35" s="13">
        <f ca="1">'Summary Biennial'!P42</f>
        <v>424.65412019078269</v>
      </c>
      <c r="O35" s="13">
        <f ca="1">'Summary Biennial'!Q42</f>
        <v>465.35929662075898</v>
      </c>
      <c r="P35" s="13">
        <f ca="1">'Summary Biennial'!R42</f>
        <v>504.97901922860973</v>
      </c>
      <c r="Q35" s="13">
        <f ca="1">'Summary Biennial'!S42</f>
        <v>543.17733049983462</v>
      </c>
      <c r="R35" s="13">
        <f ca="1">'Summary Biennial'!T42</f>
        <v>579.21763356682754</v>
      </c>
      <c r="S35" s="13">
        <f ca="1">'Summary Biennial'!U42</f>
        <v>618.07961089834237</v>
      </c>
      <c r="T35" s="13">
        <f ca="1">'Summary Biennial'!V42</f>
        <v>656.82609450081952</v>
      </c>
      <c r="U35" s="13">
        <f ca="1">'Summary Biennial'!W42</f>
        <v>688.25281405834346</v>
      </c>
      <c r="V35" s="13">
        <f ca="1">'Summary Biennial'!X42</f>
        <v>714.11424028964507</v>
      </c>
      <c r="W35" s="13">
        <f ca="1">'Summary Biennial'!Y42</f>
        <v>742.85014019014488</v>
      </c>
      <c r="X35" s="13">
        <f ca="1">'Summary Biennial'!Z42</f>
        <v>770.96743729749005</v>
      </c>
      <c r="Y35" s="13">
        <f ca="1">'Summary Biennial'!AA42</f>
        <v>794.99671837230346</v>
      </c>
      <c r="Z35" s="13">
        <f ca="1">'Summary Biennial'!AB42</f>
        <v>814.58586910845702</v>
      </c>
      <c r="AA35" s="13">
        <f ca="1">'Summary Biennial'!AC42</f>
        <v>828.6270448140549</v>
      </c>
      <c r="AB35" s="13">
        <f ca="1">'Summary Biennial'!AD42</f>
        <v>837.08370360113713</v>
      </c>
      <c r="AC35" s="13">
        <f ca="1">'Summary Biennial'!AE42</f>
        <v>841.74986358209185</v>
      </c>
      <c r="AD35" s="13">
        <f ca="1">'Summary Biennial'!AF42</f>
        <v>841.30597043281216</v>
      </c>
      <c r="AE35" s="13">
        <f ca="1">'Summary Biennial'!AG42</f>
        <v>837.00091208481831</v>
      </c>
      <c r="AF35" s="13">
        <f ca="1">'Summary Biennial'!AH42</f>
        <v>827.18572094001138</v>
      </c>
      <c r="AG35" s="13">
        <f ca="1">'Summary Biennial'!AI42</f>
        <v>813.70129315644044</v>
      </c>
      <c r="AH35" s="13">
        <f ca="1">'Summary Biennial'!AJ42</f>
        <v>799.37681413150267</v>
      </c>
      <c r="AI35" s="13">
        <f ca="1">'Summary Biennial'!AK42</f>
        <v>784.5638301125033</v>
      </c>
      <c r="AJ35" s="13">
        <f ca="1">'Summary Biennial'!AL42</f>
        <v>768.88361986740097</v>
      </c>
      <c r="AK35" s="13">
        <f ca="1">'Summary Biennial'!AM42</f>
        <v>752.74632313072823</v>
      </c>
      <c r="AL35" s="13">
        <f ca="1">'Summary Biennial'!AN42</f>
        <v>735.73440675341669</v>
      </c>
      <c r="AM35" s="13">
        <f ca="1">'Summary Biennial'!AO42</f>
        <v>718.55726701381752</v>
      </c>
      <c r="AN35" s="13">
        <f ca="1">'Summary Biennial'!AP42</f>
        <v>700.64119449095551</v>
      </c>
      <c r="AO35" s="13">
        <f ca="1">'Summary Biennial'!AQ42</f>
        <v>682.3259395479572</v>
      </c>
      <c r="AP35" s="13">
        <f ca="1">'Summary Biennial'!AR42</f>
        <v>663.13267581872174</v>
      </c>
      <c r="AQ35" s="13">
        <f ca="1">'Summary Biennial'!AS42</f>
        <v>643.50831848232212</v>
      </c>
      <c r="AR35" s="13">
        <f ca="1">'Summary Biennial'!AT42</f>
        <v>622.96862090034824</v>
      </c>
      <c r="AS35" s="13">
        <f ca="1">'Summary Biennial'!AU42</f>
        <v>601.96417017253475</v>
      </c>
      <c r="AT35" s="13">
        <f ca="1">'Summary Biennial'!AV42</f>
        <v>580.00520684693208</v>
      </c>
      <c r="AU35" s="13">
        <f ca="1">'Summary Biennial'!AW42</f>
        <v>557.54599177958585</v>
      </c>
      <c r="AV35" s="13">
        <f ca="1">'Summary Biennial'!AX42</f>
        <v>534.09115731639338</v>
      </c>
      <c r="AW35" s="13">
        <f ca="1">'Summary Biennial'!AY42</f>
        <v>510.09863809695742</v>
      </c>
      <c r="AX35" s="13">
        <f ca="1">'Summary Biennial'!AZ42</f>
        <v>485.06735990426381</v>
      </c>
      <c r="AY35" s="13">
        <f ca="1">'Summary Biennial'!BA42</f>
        <v>459.45892926667437</v>
      </c>
      <c r="AZ35" s="13">
        <f ca="1">'Summary Biennial'!BB42</f>
        <v>432.76646394047225</v>
      </c>
      <c r="BA35" s="13">
        <f ca="1">'Summary Biennial'!BC42</f>
        <v>405.45523840622127</v>
      </c>
      <c r="BB35" s="13">
        <f ca="1">'Summary Biennial'!BD42</f>
        <v>377.01245768935661</v>
      </c>
      <c r="BC35" s="13">
        <f ca="1">'Summary Biennial'!BE42</f>
        <v>347.9070581182217</v>
      </c>
      <c r="BD35" s="13">
        <f ca="1">'Summary Biennial'!BF42</f>
        <v>317.62022389882117</v>
      </c>
      <c r="BE35" s="13">
        <f ca="1">'Summary Biennial'!BG42</f>
        <v>286.62454480216587</v>
      </c>
      <c r="BF35" s="13">
        <f ca="1">'Summary Biennial'!BH42</f>
        <v>254.39507259062498</v>
      </c>
      <c r="BG35" s="13">
        <f ca="1">'Summary Biennial'!BI42</f>
        <v>221.4080396321807</v>
      </c>
      <c r="BH35" s="13">
        <f ca="1">'Summary Biennial'!BJ42</f>
        <v>187.13224992709291</v>
      </c>
      <c r="BI35" s="13">
        <f ca="1">'Summary Biennial'!BK42</f>
        <v>152.04756500670894</v>
      </c>
      <c r="BJ35" s="13">
        <f ca="1">'Summary Biennial'!BL42</f>
        <v>115.61642192994809</v>
      </c>
      <c r="BK35" s="13">
        <f ca="1">'Summary Biennial'!BM42</f>
        <v>78.322295214864155</v>
      </c>
      <c r="BL35" s="13">
        <f ca="1">'Summary Biennial'!BN42</f>
        <v>39.621131764320445</v>
      </c>
      <c r="BM35" s="13">
        <f ca="1">'Summary Biennial'!BO42</f>
        <v>0</v>
      </c>
      <c r="BN35" s="13">
        <f ca="1">'Summary Biennial'!BP42</f>
        <v>0</v>
      </c>
      <c r="BO35" s="13">
        <f ca="1">'Summary Biennial'!BQ42</f>
        <v>0</v>
      </c>
      <c r="BP35" s="13">
        <f ca="1">'Summary Biennial'!BR42</f>
        <v>0</v>
      </c>
    </row>
    <row r="36" spans="2:68">
      <c r="B36" s="50" t="str">
        <f ca="1">"Repayment from ratepayers ($" &amp; -ROUND(SUM(C36:BP36)/1000, 0) &amp; "b total)"</f>
        <v>Repayment from ratepayers ($54b total)</v>
      </c>
      <c r="C36" t="str">
        <f ca="1">IF(('Summary Biennial'!C39-'Summary Biennial'!C40)&gt;0,  "", 'Summary Biennial'!C39-'Summary Biennial'!C40)</f>
        <v/>
      </c>
      <c r="D36" s="50" t="str">
        <f ca="1">IF(('Summary Biennial'!E39-'Summary Biennial'!E40)&gt;0,  "", 'Summary Biennial'!E39-'Summary Biennial'!E40)</f>
        <v/>
      </c>
      <c r="E36" s="50" t="str">
        <f ca="1">IF(('Summary Biennial'!F39-'Summary Biennial'!F40)&gt;0,  "", 'Summary Biennial'!F39-'Summary Biennial'!F40)</f>
        <v/>
      </c>
      <c r="F36" s="50" t="str">
        <f ca="1">IF(('Summary Biennial'!G39-'Summary Biennial'!G40)&gt;0,  "", 'Summary Biennial'!G39-'Summary Biennial'!G40)</f>
        <v/>
      </c>
      <c r="G36" s="50" t="str">
        <f ca="1">IF(('Summary Biennial'!H39-'Summary Biennial'!H40)&gt;0,  "", 'Summary Biennial'!H39-'Summary Biennial'!H40)</f>
        <v/>
      </c>
      <c r="H36" s="50" t="str">
        <f ca="1">IF(('Summary Biennial'!I39-'Summary Biennial'!I40)&gt;0,  "", 'Summary Biennial'!I39-'Summary Biennial'!I40)</f>
        <v/>
      </c>
      <c r="I36" s="50" t="str">
        <f ca="1">IF(('Summary Biennial'!J39-'Summary Biennial'!J40)&gt;0,  "", 'Summary Biennial'!J39-'Summary Biennial'!J40)</f>
        <v/>
      </c>
      <c r="J36" s="50" t="str">
        <f ca="1">IF(('Summary Biennial'!K39-'Summary Biennial'!K40)&gt;0,  "", 'Summary Biennial'!K39-'Summary Biennial'!K40)</f>
        <v/>
      </c>
      <c r="K36" s="50" t="str">
        <f ca="1">IF(('Summary Biennial'!L39-'Summary Biennial'!L40)&gt;0,  "", 'Summary Biennial'!L39-'Summary Biennial'!L40)</f>
        <v/>
      </c>
      <c r="L36" s="50" t="str">
        <f ca="1">IF(('Summary Biennial'!N39-'Summary Biennial'!N40)&gt;0,  "", 'Summary Biennial'!N39-'Summary Biennial'!N40)</f>
        <v/>
      </c>
      <c r="M36" s="50" t="str">
        <f ca="1">IF(('Summary Biennial'!O39-'Summary Biennial'!O40)&gt;0,  "", 'Summary Biennial'!O39-'Summary Biennial'!O40)</f>
        <v/>
      </c>
      <c r="N36" s="50" t="str">
        <f ca="1">IF(('Summary Biennial'!P39-'Summary Biennial'!P40)&gt;0,  "", 'Summary Biennial'!P39-'Summary Biennial'!P40)</f>
        <v/>
      </c>
      <c r="O36" s="50" t="str">
        <f ca="1">IF(('Summary Biennial'!Q39-'Summary Biennial'!Q40)&gt;0,  "", 'Summary Biennial'!Q39-'Summary Biennial'!Q40)</f>
        <v/>
      </c>
      <c r="P36" s="50" t="str">
        <f ca="1">IF(('Summary Biennial'!R39-'Summary Biennial'!R40)&gt;0,  "", 'Summary Biennial'!R39-'Summary Biennial'!R40)</f>
        <v/>
      </c>
      <c r="Q36" s="50" t="str">
        <f ca="1">IF(('Summary Biennial'!S39-'Summary Biennial'!S40)&gt;0,  "", 'Summary Biennial'!S39-'Summary Biennial'!S40)</f>
        <v/>
      </c>
      <c r="R36" s="50" t="str">
        <f ca="1">IF(('Summary Biennial'!T39-'Summary Biennial'!T40)&gt;0,  "", 'Summary Biennial'!T39-'Summary Biennial'!T40)</f>
        <v/>
      </c>
      <c r="S36" s="50" t="str">
        <f ca="1">IF(('Summary Biennial'!U39-'Summary Biennial'!U40)&gt;0,  "", 'Summary Biennial'!U39-'Summary Biennial'!U40)</f>
        <v/>
      </c>
      <c r="T36" s="50" t="str">
        <f ca="1">IF(('Summary Biennial'!V39-'Summary Biennial'!V40)&gt;0,  "", 'Summary Biennial'!V39-'Summary Biennial'!V40)</f>
        <v/>
      </c>
      <c r="U36" s="13" t="str">
        <f ca="1">IF(('Summary Biennial'!W39-'Summary Biennial'!W40)&gt;0,  "", 'Summary Biennial'!W39-'Summary Biennial'!W40)</f>
        <v/>
      </c>
      <c r="V36" s="13" t="str">
        <f ca="1">IF(('Summary Biennial'!X39-'Summary Biennial'!X40)&gt;0,  "", 'Summary Biennial'!X39-'Summary Biennial'!X40)</f>
        <v/>
      </c>
      <c r="W36" s="13" t="str">
        <f ca="1">IF(('Summary Biennial'!Y39-'Summary Biennial'!Y40)&gt;0,  "", 'Summary Biennial'!Y39-'Summary Biennial'!Y40)</f>
        <v/>
      </c>
      <c r="X36" s="13" t="str">
        <f ca="1">IF(('Summary Biennial'!Z39-'Summary Biennial'!Z40)&gt;0,  "", 'Summary Biennial'!Z39-'Summary Biennial'!Z40)</f>
        <v/>
      </c>
      <c r="Y36" s="13">
        <f ca="1">IF(('Summary Biennial'!AA39-'Summary Biennial'!AA40)&gt;0,  "", 'Summary Biennial'!AA39-'Summary Biennial'!AA40)</f>
        <v>-19.553240820795509</v>
      </c>
      <c r="Z36" s="13">
        <f ca="1">IF(('Summary Biennial'!AB39-'Summary Biennial'!AB40)&gt;0,  "", 'Summary Biennial'!AB39-'Summary Biennial'!AB40)</f>
        <v>-258.76095026878465</v>
      </c>
      <c r="AA36" s="13">
        <f ca="1">IF(('Summary Biennial'!AC39-'Summary Biennial'!AC40)&gt;0,  "", 'Summary Biennial'!AC39-'Summary Biennial'!AC40)</f>
        <v>-493.86720827765839</v>
      </c>
      <c r="AB36" s="13">
        <f ca="1">IF(('Summary Biennial'!AD39-'Summary Biennial'!AD40)&gt;0,  "", 'Summary Biennial'!AD39-'Summary Biennial'!AD40)</f>
        <v>-652.37210629001765</v>
      </c>
      <c r="AC36" s="13">
        <f ca="1">IF(('Summary Biennial'!AE39-'Summary Biennial'!AE40)&gt;0,  "", 'Summary Biennial'!AE39-'Summary Biennial'!AE40)</f>
        <v>-859.3215312860666</v>
      </c>
      <c r="AD36" s="13">
        <f ca="1">IF(('Summary Biennial'!AF39-'Summary Biennial'!AF40)&gt;0,  "", 'Summary Biennial'!AF39-'Summary Biennial'!AF40)</f>
        <v>-1011.7232315685524</v>
      </c>
      <c r="AE36" s="13">
        <f ca="1">IF(('Summary Biennial'!AG39-'Summary Biennial'!AG40)&gt;0,  "", 'Summary Biennial'!AG39-'Summary Biennial'!AG40)</f>
        <v>-1225.5387336921049</v>
      </c>
      <c r="AF36" s="13">
        <f ca="1">IF(('Summary Biennial'!AH39-'Summary Biennial'!AH40)&gt;0,  "", 'Summary Biennial'!AH39-'Summary Biennial'!AH40)</f>
        <v>-1360.9715758819621</v>
      </c>
      <c r="AG36" s="13">
        <f ca="1">IF(('Summary Biennial'!AI39-'Summary Biennial'!AI40)&gt;0,  "", 'Summary Biennial'!AI39-'Summary Biennial'!AI40)</f>
        <v>-1380.7408743421047</v>
      </c>
      <c r="AH36" s="13">
        <f ca="1">IF(('Summary Biennial'!AJ39-'Summary Biennial'!AJ40)&gt;0,  "", 'Summary Biennial'!AJ39-'Summary Biennial'!AJ40)</f>
        <v>-1385.7540387147073</v>
      </c>
      <c r="AI36" s="13">
        <f ca="1">IF(('Summary Biennial'!AK39-'Summary Biennial'!AK40)&gt;0,  "", 'Summary Biennial'!AK39-'Summary Biennial'!AK40)</f>
        <v>-1405.2705123455535</v>
      </c>
      <c r="AJ36" s="13">
        <f ca="1">IF(('Summary Biennial'!AL39-'Summary Biennial'!AL40)&gt;0,  "", 'Summary Biennial'!AL39-'Summary Biennial'!AL40)</f>
        <v>-1407.6842329369165</v>
      </c>
      <c r="AK36" s="13">
        <f ca="1">IF(('Summary Biennial'!AM39-'Summary Biennial'!AM40)&gt;0,  "", 'Summary Biennial'!AM39-'Summary Biennial'!AM40)</f>
        <v>-1426.1690647859505</v>
      </c>
      <c r="AL36" s="13">
        <f ca="1">IF(('Summary Biennial'!AN39-'Summary Biennial'!AN40)&gt;0,  "", 'Summary Biennial'!AN39-'Summary Biennial'!AN40)</f>
        <v>-1415.6975737874982</v>
      </c>
      <c r="AM36" s="13">
        <f ca="1">IF(('Summary Biennial'!AO39-'Summary Biennial'!AO40)&gt;0,  "", 'Summary Biennial'!AO39-'Summary Biennial'!AO40)</f>
        <v>-1427.77135027433</v>
      </c>
      <c r="AN36" s="13">
        <f ca="1">IF(('Summary Biennial'!AP39-'Summary Biennial'!AP40)&gt;0,  "", 'Summary Biennial'!AP39-'Summary Biennial'!AP40)</f>
        <v>-1425.6570553893639</v>
      </c>
      <c r="AO36" s="13">
        <f ca="1">IF(('Summary Biennial'!AQ39-'Summary Biennial'!AQ40)&gt;0,  "", 'Summary Biennial'!AQ39-'Summary Biennial'!AQ40)</f>
        <v>-1442.0980895622542</v>
      </c>
      <c r="AP36" s="13">
        <f ca="1">IF(('Summary Biennial'!AR39-'Summary Biennial'!AR40)&gt;0,  "", 'Summary Biennial'!AR39-'Summary Biennial'!AR40)</f>
        <v>-1439.9698191240559</v>
      </c>
      <c r="AQ36" s="13">
        <f ca="1">IF(('Summary Biennial'!AS39-'Summary Biennial'!AS40)&gt;0,  "", 'Summary Biennial'!AS39-'Summary Biennial'!AS40)</f>
        <v>-1456.5795299579049</v>
      </c>
      <c r="AR36" s="13">
        <f ca="1">IF(('Summary Biennial'!AT39-'Summary Biennial'!AT40)&gt;0,  "", 'Summary Biennial'!AT39-'Summary Biennial'!AT40)</f>
        <v>-1454.4372504399862</v>
      </c>
      <c r="AS36" s="13">
        <f ca="1">IF(('Summary Biennial'!AU39-'Summary Biennial'!AU40)&gt;0,  "", 'Summary Biennial'!AU39-'Summary Biennial'!AU40)</f>
        <v>-1471.2175193340568</v>
      </c>
      <c r="AT36" s="13">
        <f ca="1">IF(('Summary Biennial'!AV39-'Summary Biennial'!AV40)&gt;0,  "", 'Summary Biennial'!AV39-'Summary Biennial'!AV40)</f>
        <v>-1469.0611985779915</v>
      </c>
      <c r="AU36" s="13">
        <f ca="1">IF(('Summary Biennial'!AW39-'Summary Biennial'!AW40)&gt;0,  "", 'Summary Biennial'!AW39-'Summary Biennial'!AW40)</f>
        <v>-1486.0139303087162</v>
      </c>
      <c r="AV36" s="13">
        <f ca="1">IF(('Summary Biennial'!AX39-'Summary Biennial'!AX40)&gt;0,  "", 'Summary Biennial'!AX39-'Summary Biennial'!AX40)</f>
        <v>-1483.8435375665472</v>
      </c>
      <c r="AW36" s="13">
        <f ca="1">IF(('Summary Biennial'!AY39-'Summary Biennial'!AY40)&gt;0,  "", 'Summary Biennial'!AY39-'Summary Biennial'!AY40)</f>
        <v>-1500.9706606128711</v>
      </c>
      <c r="AX36" s="13">
        <f ca="1">IF(('Summary Biennial'!AZ39-'Summary Biennial'!AZ40)&gt;0,  "", 'Summary Biennial'!AZ39-'Summary Biennial'!AZ40)</f>
        <v>-1498.7861665904284</v>
      </c>
      <c r="AY36" s="13">
        <f ca="1">IF(('Summary Biennial'!BA39-'Summary Biennial'!BA40)&gt;0,  "", 'Summary Biennial'!BA39-'Summary Biennial'!BA40)</f>
        <v>-1516.0896334641905</v>
      </c>
      <c r="AZ36" s="13">
        <f ca="1">IF(('Summary Biennial'!BB39-'Summary Biennial'!BB40)&gt;0,  "", 'Summary Biennial'!BB39-'Summary Biennial'!BB40)</f>
        <v>-1513.891010365378</v>
      </c>
      <c r="BA36" s="13">
        <f ca="1">IF(('Summary Biennial'!BC39-'Summary Biennial'!BC40)&gt;0,  "", 'Summary Biennial'!BC39-'Summary Biennial'!BC40)</f>
        <v>-1531.3727979466971</v>
      </c>
      <c r="BB36" s="13">
        <f ca="1">IF(('Summary Biennial'!BD39-'Summary Biennial'!BD40)&gt;0,  "", 'Summary Biennial'!BD39-'Summary Biennial'!BD40)</f>
        <v>-1529.1600195187093</v>
      </c>
      <c r="BC36" s="13">
        <f ca="1">IF(('Summary Biennial'!BE39-'Summary Biennial'!BE40)&gt;0,  "", 'Summary Biennial'!BE39-'Summary Biennial'!BE40)</f>
        <v>-1546.822129396578</v>
      </c>
      <c r="BD36" s="13">
        <f ca="1">IF(('Summary Biennial'!BF39-'Summary Biennial'!BF40)&gt;0,  "", 'Summary Biennial'!BF39-'Summary Biennial'!BF40)</f>
        <v>-1544.5951709761066</v>
      </c>
      <c r="BE36" s="13">
        <f ca="1">IF(('Summary Biennial'!BG39-'Summary Biennial'!BG40)&gt;0,  "", 'Summary Biennial'!BG39-'Summary Biennial'!BG40)</f>
        <v>-1562.4396297941703</v>
      </c>
      <c r="BF36" s="13">
        <f ca="1">IF(('Summary Biennial'!BH39-'Summary Biennial'!BH40)&gt;0,  "", 'Summary Biennial'!BH39-'Summary Biennial'!BH40)</f>
        <v>-1560.1984683546298</v>
      </c>
      <c r="BG36" s="13">
        <f ca="1">IF(('Summary Biennial'!BI39-'Summary Biennial'!BI40)&gt;0,  "", 'Summary Biennial'!BI39-'Summary Biennial'!BI40)</f>
        <v>-1578.2273281623163</v>
      </c>
      <c r="BH36" s="13">
        <f ca="1">IF(('Summary Biennial'!BJ39-'Summary Biennial'!BJ40)&gt;0,  "", 'Summary Biennial'!BJ39-'Summary Biennial'!BJ40)</f>
        <v>-1575.97194236205</v>
      </c>
      <c r="BI36" s="13">
        <f ca="1">IF(('Summary Biennial'!BK39-'Summary Biennial'!BK40)&gt;0,  "", 'Summary Biennial'!BK39-'Summary Biennial'!BK40)</f>
        <v>-1594.1872809710931</v>
      </c>
      <c r="BJ36" s="13">
        <f ca="1">IF(('Summary Biennial'!BL39-'Summary Biennial'!BL40)&gt;0,  "", 'Summary Biennial'!BL39-'Summary Biennial'!BL40)</f>
        <v>-1591.917651202627</v>
      </c>
      <c r="BK36" s="13">
        <f ca="1">IF(('Summary Biennial'!BM39-'Summary Biennial'!BM40)&gt;0,  "", 'Summary Biennial'!BM39-'Summary Biennial'!BM40)</f>
        <v>-1610.3215725491145</v>
      </c>
      <c r="BL36" s="13">
        <f ca="1">IF(('Summary Biennial'!BN39-'Summary Biennial'!BN40)&gt;0,  "", 'Summary Biennial'!BN39-'Summary Biennial'!BN40)</f>
        <v>-1608.0376809894774</v>
      </c>
      <c r="BM36" s="13">
        <f ca="1">IF(('Summary Biennial'!BO39-'Summary Biennial'!BO40)&gt;0,  "", 'Summary Biennial'!BO39-'Summary Biennial'!BO40)</f>
        <v>0</v>
      </c>
      <c r="BN36" s="13">
        <f ca="1">IF(('Summary Biennial'!BP39-'Summary Biennial'!BP40)&gt;0,  "", 'Summary Biennial'!BP39-'Summary Biennial'!BP40)</f>
        <v>0</v>
      </c>
      <c r="BO36" s="13">
        <f ca="1">IF(('Summary Biennial'!BQ39-'Summary Biennial'!BQ40)&gt;0,  "", 'Summary Biennial'!BQ39-'Summary Biennial'!BQ40)</f>
        <v>0</v>
      </c>
      <c r="BP36" s="13">
        <f ca="1">IF(('Summary Biennial'!BR39-'Summary Biennial'!BR40)&gt;0,  "", 'Summary Biennial'!BR39-'Summary Biennial'!BR40)</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64"/>
  <sheetViews>
    <sheetView zoomScale="85" zoomScaleNormal="85" workbookViewId="0">
      <pane xSplit="2" ySplit="9" topLeftCell="C10" activePane="bottomRight" state="frozen"/>
      <selection pane="topRight" activeCell="C1" sqref="C1"/>
      <selection pane="bottomLeft" activeCell="A10" sqref="A10"/>
      <selection pane="bottomRight" activeCell="D16" sqref="D16"/>
    </sheetView>
  </sheetViews>
  <sheetFormatPr defaultRowHeight="15"/>
  <cols>
    <col min="2" max="2" width="47.140625" bestFit="1" customWidth="1"/>
    <col min="3" max="3" width="11" bestFit="1" customWidth="1"/>
    <col min="4" max="4" width="11" style="50" customWidth="1"/>
    <col min="5" max="5" width="10.85546875" bestFit="1" customWidth="1"/>
    <col min="6" max="6" width="11.28515625" bestFit="1" customWidth="1"/>
    <col min="7" max="7" width="11" bestFit="1" customWidth="1"/>
    <col min="8" max="8" width="11.28515625" bestFit="1" customWidth="1"/>
    <col min="9" max="9" width="11" bestFit="1" customWidth="1"/>
    <col min="10" max="10" width="11.85546875" bestFit="1" customWidth="1"/>
    <col min="11" max="11" width="11.5703125" bestFit="1" customWidth="1"/>
    <col min="12" max="12" width="11.28515625" bestFit="1" customWidth="1"/>
    <col min="13" max="13" width="11.28515625" style="50" customWidth="1"/>
    <col min="14" max="14" width="11" bestFit="1" customWidth="1"/>
    <col min="15" max="15" width="11.85546875" bestFit="1" customWidth="1"/>
    <col min="16" max="16" width="11.5703125" bestFit="1" customWidth="1"/>
    <col min="17" max="17" width="11.85546875" bestFit="1" customWidth="1"/>
    <col min="18" max="18" width="11.5703125" bestFit="1" customWidth="1"/>
    <col min="19" max="19" width="11.85546875" bestFit="1" customWidth="1"/>
    <col min="20" max="21" width="11.5703125" bestFit="1" customWidth="1"/>
    <col min="22" max="22" width="11.28515625" bestFit="1" customWidth="1"/>
    <col min="23" max="23" width="11.85546875" bestFit="1" customWidth="1"/>
    <col min="24" max="25" width="11.5703125" bestFit="1" customWidth="1"/>
    <col min="26" max="26" width="11.28515625" bestFit="1" customWidth="1"/>
    <col min="27" max="27" width="11.85546875" bestFit="1" customWidth="1"/>
    <col min="28" max="28" width="11.5703125" bestFit="1" customWidth="1"/>
    <col min="29" max="29" width="11.85546875" bestFit="1" customWidth="1"/>
    <col min="30" max="30" width="11.5703125" bestFit="1" customWidth="1"/>
    <col min="31" max="31" width="11.85546875" bestFit="1" customWidth="1"/>
    <col min="32" max="32" width="11.5703125" bestFit="1" customWidth="1"/>
    <col min="33" max="33" width="11.28515625" bestFit="1" customWidth="1"/>
    <col min="34" max="34" width="11" bestFit="1" customWidth="1"/>
    <col min="35" max="35" width="11.85546875" bestFit="1" customWidth="1"/>
    <col min="36" max="36" width="11.5703125" bestFit="1" customWidth="1"/>
    <col min="37" max="37" width="11.85546875" bestFit="1" customWidth="1"/>
    <col min="38" max="38" width="11.5703125" bestFit="1" customWidth="1"/>
    <col min="39" max="39" width="11.85546875" bestFit="1" customWidth="1"/>
    <col min="40" max="41" width="11.5703125" bestFit="1" customWidth="1"/>
    <col min="42" max="42" width="11.28515625" bestFit="1" customWidth="1"/>
    <col min="43" max="43" width="11.85546875" bestFit="1" customWidth="1"/>
    <col min="44" max="45" width="11.5703125" bestFit="1" customWidth="1"/>
    <col min="46" max="46" width="11.28515625" bestFit="1" customWidth="1"/>
    <col min="47" max="47" width="11.85546875" bestFit="1" customWidth="1"/>
    <col min="48" max="48" width="11.5703125" bestFit="1" customWidth="1"/>
    <col min="49" max="49" width="11.85546875" bestFit="1" customWidth="1"/>
    <col min="50" max="50" width="11.5703125" bestFit="1" customWidth="1"/>
    <col min="51" max="51" width="11.85546875" bestFit="1" customWidth="1"/>
    <col min="52" max="52" width="11.5703125" bestFit="1" customWidth="1"/>
    <col min="53" max="53" width="11.28515625" bestFit="1" customWidth="1"/>
    <col min="54" max="54" width="11" bestFit="1" customWidth="1"/>
    <col min="55" max="55" width="11.85546875" bestFit="1" customWidth="1"/>
    <col min="56" max="56" width="11.5703125" bestFit="1" customWidth="1"/>
    <col min="57" max="57" width="11.85546875" bestFit="1" customWidth="1"/>
    <col min="58" max="58" width="11.5703125" bestFit="1" customWidth="1"/>
    <col min="59" max="59" width="11.85546875" bestFit="1" customWidth="1"/>
    <col min="60" max="61" width="11.5703125" bestFit="1" customWidth="1"/>
    <col min="62" max="62" width="11.28515625" bestFit="1" customWidth="1"/>
    <col min="63" max="63" width="11.85546875" bestFit="1" customWidth="1"/>
    <col min="64" max="65" width="11.5703125" bestFit="1" customWidth="1"/>
    <col min="66" max="66" width="11.28515625" bestFit="1" customWidth="1"/>
    <col min="67" max="67" width="11.85546875" bestFit="1" customWidth="1"/>
    <col min="68" max="68" width="11.5703125" bestFit="1" customWidth="1"/>
    <col min="69" max="69" width="11.85546875" bestFit="1" customWidth="1"/>
    <col min="70" max="71" width="11.5703125" bestFit="1" customWidth="1"/>
    <col min="72" max="72" width="11.28515625" bestFit="1" customWidth="1"/>
  </cols>
  <sheetData>
    <row r="2" spans="2:72">
      <c r="B2" s="50" t="s">
        <v>26</v>
      </c>
      <c r="C2" s="33">
        <f>'Summary Biennial'!C8</f>
        <v>0.05</v>
      </c>
      <c r="D2" s="33"/>
    </row>
    <row r="3" spans="2:72" s="50" customFormat="1">
      <c r="B3" s="50" t="s">
        <v>170</v>
      </c>
      <c r="C3" s="13">
        <v>6</v>
      </c>
      <c r="D3" s="13"/>
    </row>
    <row r="4" spans="2:72" s="50" customFormat="1">
      <c r="B4" s="50" t="s">
        <v>171</v>
      </c>
      <c r="C4" s="13">
        <v>12</v>
      </c>
      <c r="D4" s="13"/>
    </row>
    <row r="5" spans="2:72" s="50" customFormat="1">
      <c r="B5" s="50" t="s">
        <v>172</v>
      </c>
      <c r="C5" s="43">
        <f>(1+C2/C4)^C3 - 1</f>
        <v>2.5261867954589068E-2</v>
      </c>
      <c r="D5" s="43"/>
      <c r="E5" s="43"/>
    </row>
    <row r="6" spans="2:72">
      <c r="C6" t="str">
        <f t="shared" ref="C6:AJ6" si="0">C7 &amp; "-" &amp; C9</f>
        <v>2017-May</v>
      </c>
      <c r="D6" s="50" t="str">
        <f t="shared" si="0"/>
        <v>2017-Jul</v>
      </c>
      <c r="E6" s="50" t="str">
        <f t="shared" si="0"/>
        <v>2017-Nov</v>
      </c>
      <c r="F6" s="50" t="str">
        <f t="shared" si="0"/>
        <v>2018-May</v>
      </c>
      <c r="G6" s="50" t="str">
        <f t="shared" si="0"/>
        <v>2018-Nov</v>
      </c>
      <c r="H6" s="50" t="str">
        <f t="shared" si="0"/>
        <v>2019-May</v>
      </c>
      <c r="I6" s="50" t="str">
        <f t="shared" si="0"/>
        <v>2019-Nov</v>
      </c>
      <c r="J6" s="50" t="str">
        <f t="shared" si="0"/>
        <v>2020-May</v>
      </c>
      <c r="K6" s="50" t="str">
        <f t="shared" si="0"/>
        <v>2020-Nov</v>
      </c>
      <c r="L6" s="50" t="str">
        <f t="shared" si="0"/>
        <v>2021-May</v>
      </c>
      <c r="M6" s="50" t="str">
        <f t="shared" si="0"/>
        <v>2021-Jul</v>
      </c>
      <c r="N6" s="50" t="str">
        <f t="shared" si="0"/>
        <v>2021-Nov</v>
      </c>
      <c r="O6" s="50" t="str">
        <f t="shared" si="0"/>
        <v>2022-May</v>
      </c>
      <c r="P6" s="50" t="str">
        <f t="shared" si="0"/>
        <v>2022-Nov</v>
      </c>
      <c r="Q6" s="50" t="str">
        <f t="shared" si="0"/>
        <v>2023-May</v>
      </c>
      <c r="R6" s="50" t="str">
        <f t="shared" si="0"/>
        <v>2023-Nov</v>
      </c>
      <c r="S6" s="50" t="str">
        <f t="shared" si="0"/>
        <v>2024-May</v>
      </c>
      <c r="T6" s="50" t="str">
        <f t="shared" si="0"/>
        <v>2024-Nov</v>
      </c>
      <c r="U6" s="50" t="str">
        <f t="shared" si="0"/>
        <v>2025-May</v>
      </c>
      <c r="V6" s="50" t="str">
        <f t="shared" si="0"/>
        <v>2025-Nov</v>
      </c>
      <c r="W6" s="50" t="str">
        <f t="shared" si="0"/>
        <v>2026-May</v>
      </c>
      <c r="X6" s="50" t="str">
        <f t="shared" si="0"/>
        <v>2026-Nov</v>
      </c>
      <c r="Y6" s="50" t="str">
        <f t="shared" si="0"/>
        <v>2027-May</v>
      </c>
      <c r="Z6" s="50" t="str">
        <f t="shared" si="0"/>
        <v>2027-Nov</v>
      </c>
      <c r="AA6" s="50" t="str">
        <f t="shared" si="0"/>
        <v>2028-May</v>
      </c>
      <c r="AB6" s="50" t="str">
        <f t="shared" si="0"/>
        <v>2028-Nov</v>
      </c>
      <c r="AC6" s="50" t="str">
        <f t="shared" si="0"/>
        <v>2029-May</v>
      </c>
      <c r="AD6" s="50" t="str">
        <f t="shared" si="0"/>
        <v>2029-Nov</v>
      </c>
      <c r="AE6" s="50" t="str">
        <f t="shared" si="0"/>
        <v>2030-May</v>
      </c>
      <c r="AF6" s="50" t="str">
        <f t="shared" si="0"/>
        <v>2030-Nov</v>
      </c>
      <c r="AG6" s="50" t="str">
        <f t="shared" si="0"/>
        <v>2031-May</v>
      </c>
      <c r="AH6" s="50" t="str">
        <f t="shared" si="0"/>
        <v>2031-Nov</v>
      </c>
      <c r="AI6" s="50" t="str">
        <f t="shared" si="0"/>
        <v>2032-May</v>
      </c>
      <c r="AJ6" s="50" t="str">
        <f t="shared" si="0"/>
        <v>2032-Nov</v>
      </c>
      <c r="AK6" s="50" t="str">
        <f t="shared" ref="AK6:BP6" si="1">AK7 &amp; "-" &amp; AK9</f>
        <v>2033-May</v>
      </c>
      <c r="AL6" s="50" t="str">
        <f t="shared" si="1"/>
        <v>2033-Nov</v>
      </c>
      <c r="AM6" s="50" t="str">
        <f t="shared" si="1"/>
        <v>2034-May</v>
      </c>
      <c r="AN6" s="50" t="str">
        <f t="shared" si="1"/>
        <v>2034-Nov</v>
      </c>
      <c r="AO6" s="50" t="str">
        <f t="shared" si="1"/>
        <v>2035-May</v>
      </c>
      <c r="AP6" s="50" t="str">
        <f t="shared" si="1"/>
        <v>2035-Nov</v>
      </c>
      <c r="AQ6" s="50" t="str">
        <f t="shared" si="1"/>
        <v>2036-May</v>
      </c>
      <c r="AR6" s="50" t="str">
        <f t="shared" si="1"/>
        <v>2036-Nov</v>
      </c>
      <c r="AS6" s="50" t="str">
        <f t="shared" si="1"/>
        <v>2037-May</v>
      </c>
      <c r="AT6" s="50" t="str">
        <f t="shared" si="1"/>
        <v>2037-Nov</v>
      </c>
      <c r="AU6" s="50" t="str">
        <f t="shared" si="1"/>
        <v>2038-May</v>
      </c>
      <c r="AV6" s="50" t="str">
        <f t="shared" si="1"/>
        <v>2038-Nov</v>
      </c>
      <c r="AW6" s="50" t="str">
        <f t="shared" si="1"/>
        <v>2039-May</v>
      </c>
      <c r="AX6" s="50" t="str">
        <f t="shared" si="1"/>
        <v>2039-Nov</v>
      </c>
      <c r="AY6" s="50" t="str">
        <f t="shared" si="1"/>
        <v>2040-May</v>
      </c>
      <c r="AZ6" s="50" t="str">
        <f t="shared" si="1"/>
        <v>2040-Nov</v>
      </c>
      <c r="BA6" s="50" t="str">
        <f t="shared" si="1"/>
        <v>2041-May</v>
      </c>
      <c r="BB6" s="50" t="str">
        <f t="shared" si="1"/>
        <v>2041-Nov</v>
      </c>
      <c r="BC6" s="50" t="str">
        <f t="shared" si="1"/>
        <v>2042-May</v>
      </c>
      <c r="BD6" s="50" t="str">
        <f t="shared" si="1"/>
        <v>2042-Nov</v>
      </c>
      <c r="BE6" s="50" t="str">
        <f t="shared" si="1"/>
        <v>2043-May</v>
      </c>
      <c r="BF6" s="50" t="str">
        <f t="shared" si="1"/>
        <v>2043-Nov</v>
      </c>
      <c r="BG6" s="50" t="str">
        <f t="shared" si="1"/>
        <v>2044-May</v>
      </c>
      <c r="BH6" s="50" t="str">
        <f t="shared" si="1"/>
        <v>2044-Nov</v>
      </c>
      <c r="BI6" s="50" t="str">
        <f t="shared" si="1"/>
        <v>2045-May</v>
      </c>
      <c r="BJ6" s="50" t="str">
        <f t="shared" si="1"/>
        <v>2045-Nov</v>
      </c>
      <c r="BK6" s="50" t="str">
        <f t="shared" si="1"/>
        <v>2046-May</v>
      </c>
      <c r="BL6" s="50" t="str">
        <f t="shared" si="1"/>
        <v>2046-Nov</v>
      </c>
      <c r="BM6" s="50" t="str">
        <f t="shared" si="1"/>
        <v>2047-May</v>
      </c>
      <c r="BN6" s="50" t="str">
        <f t="shared" si="1"/>
        <v>2047-Nov</v>
      </c>
      <c r="BO6" s="50" t="str">
        <f t="shared" si="1"/>
        <v>2048-May</v>
      </c>
      <c r="BP6" s="50" t="str">
        <f t="shared" si="1"/>
        <v>2048-Nov</v>
      </c>
      <c r="BQ6" s="50" t="str">
        <f t="shared" ref="BQ6:BT6" si="2">BQ7 &amp; "-" &amp; BQ9</f>
        <v>2049-May</v>
      </c>
      <c r="BR6" s="50" t="str">
        <f t="shared" si="2"/>
        <v>2049-Nov</v>
      </c>
      <c r="BS6" s="50" t="str">
        <f t="shared" si="2"/>
        <v>2050-May</v>
      </c>
      <c r="BT6" s="50" t="str">
        <f t="shared" si="2"/>
        <v>2050-Nov</v>
      </c>
    </row>
    <row r="7" spans="2:72">
      <c r="C7" s="50">
        <v>2017</v>
      </c>
      <c r="D7" s="50">
        <v>2017</v>
      </c>
      <c r="E7" s="50">
        <v>2017</v>
      </c>
      <c r="F7" s="50">
        <v>2018</v>
      </c>
      <c r="G7" s="50">
        <v>2018</v>
      </c>
      <c r="H7" s="50">
        <f>F7+1</f>
        <v>2019</v>
      </c>
      <c r="I7" s="50">
        <f t="shared" ref="I7:BE7" si="3">G7+1</f>
        <v>2019</v>
      </c>
      <c r="J7" s="50">
        <f t="shared" si="3"/>
        <v>2020</v>
      </c>
      <c r="K7" s="50">
        <f t="shared" si="3"/>
        <v>2020</v>
      </c>
      <c r="L7" s="50">
        <f t="shared" si="3"/>
        <v>2021</v>
      </c>
      <c r="M7" s="50">
        <v>2021</v>
      </c>
      <c r="N7" s="50">
        <f>K7+1</f>
        <v>2021</v>
      </c>
      <c r="O7" s="50">
        <f>L7+1</f>
        <v>2022</v>
      </c>
      <c r="P7" s="50">
        <f t="shared" si="3"/>
        <v>2022</v>
      </c>
      <c r="Q7" s="50">
        <f t="shared" si="3"/>
        <v>2023</v>
      </c>
      <c r="R7" s="50">
        <f t="shared" si="3"/>
        <v>2023</v>
      </c>
      <c r="S7" s="50">
        <f t="shared" si="3"/>
        <v>2024</v>
      </c>
      <c r="T7" s="50">
        <f t="shared" si="3"/>
        <v>2024</v>
      </c>
      <c r="U7" s="50">
        <f t="shared" si="3"/>
        <v>2025</v>
      </c>
      <c r="V7" s="50">
        <f t="shared" si="3"/>
        <v>2025</v>
      </c>
      <c r="W7" s="50">
        <f t="shared" si="3"/>
        <v>2026</v>
      </c>
      <c r="X7" s="50">
        <f t="shared" si="3"/>
        <v>2026</v>
      </c>
      <c r="Y7" s="50">
        <f t="shared" si="3"/>
        <v>2027</v>
      </c>
      <c r="Z7" s="50">
        <f t="shared" si="3"/>
        <v>2027</v>
      </c>
      <c r="AA7" s="50">
        <f t="shared" si="3"/>
        <v>2028</v>
      </c>
      <c r="AB7" s="50">
        <f t="shared" si="3"/>
        <v>2028</v>
      </c>
      <c r="AC7" s="50">
        <f t="shared" si="3"/>
        <v>2029</v>
      </c>
      <c r="AD7" s="50">
        <f t="shared" si="3"/>
        <v>2029</v>
      </c>
      <c r="AE7" s="50">
        <f t="shared" si="3"/>
        <v>2030</v>
      </c>
      <c r="AF7" s="50">
        <f t="shared" si="3"/>
        <v>2030</v>
      </c>
      <c r="AG7" s="50">
        <f t="shared" si="3"/>
        <v>2031</v>
      </c>
      <c r="AH7" s="50">
        <f t="shared" si="3"/>
        <v>2031</v>
      </c>
      <c r="AI7" s="50">
        <f t="shared" si="3"/>
        <v>2032</v>
      </c>
      <c r="AJ7" s="50">
        <f t="shared" si="3"/>
        <v>2032</v>
      </c>
      <c r="AK7" s="50">
        <f t="shared" si="3"/>
        <v>2033</v>
      </c>
      <c r="AL7" s="50">
        <f t="shared" si="3"/>
        <v>2033</v>
      </c>
      <c r="AM7" s="50">
        <f t="shared" si="3"/>
        <v>2034</v>
      </c>
      <c r="AN7" s="50">
        <f t="shared" si="3"/>
        <v>2034</v>
      </c>
      <c r="AO7" s="50">
        <f t="shared" si="3"/>
        <v>2035</v>
      </c>
      <c r="AP7" s="50">
        <f t="shared" si="3"/>
        <v>2035</v>
      </c>
      <c r="AQ7" s="50">
        <f t="shared" si="3"/>
        <v>2036</v>
      </c>
      <c r="AR7" s="50">
        <f t="shared" si="3"/>
        <v>2036</v>
      </c>
      <c r="AS7" s="50">
        <f t="shared" si="3"/>
        <v>2037</v>
      </c>
      <c r="AT7" s="50">
        <f t="shared" si="3"/>
        <v>2037</v>
      </c>
      <c r="AU7" s="50">
        <f t="shared" si="3"/>
        <v>2038</v>
      </c>
      <c r="AV7" s="50">
        <f t="shared" si="3"/>
        <v>2038</v>
      </c>
      <c r="AW7" s="50">
        <f t="shared" si="3"/>
        <v>2039</v>
      </c>
      <c r="AX7" s="50">
        <f t="shared" si="3"/>
        <v>2039</v>
      </c>
      <c r="AY7" s="50">
        <f t="shared" si="3"/>
        <v>2040</v>
      </c>
      <c r="AZ7" s="50">
        <f t="shared" si="3"/>
        <v>2040</v>
      </c>
      <c r="BA7" s="50">
        <f t="shared" si="3"/>
        <v>2041</v>
      </c>
      <c r="BB7" s="50">
        <f t="shared" si="3"/>
        <v>2041</v>
      </c>
      <c r="BC7" s="50">
        <f t="shared" si="3"/>
        <v>2042</v>
      </c>
      <c r="BD7" s="50">
        <f t="shared" si="3"/>
        <v>2042</v>
      </c>
      <c r="BE7" s="50">
        <f t="shared" si="3"/>
        <v>2043</v>
      </c>
      <c r="BF7" s="50">
        <f>BD7+1</f>
        <v>2043</v>
      </c>
      <c r="BG7" s="50">
        <f t="shared" ref="BG7:BT7" si="4">BE7+1</f>
        <v>2044</v>
      </c>
      <c r="BH7" s="50">
        <f t="shared" si="4"/>
        <v>2044</v>
      </c>
      <c r="BI7" s="50">
        <f t="shared" si="4"/>
        <v>2045</v>
      </c>
      <c r="BJ7" s="50">
        <f t="shared" si="4"/>
        <v>2045</v>
      </c>
      <c r="BK7" s="50">
        <f t="shared" si="4"/>
        <v>2046</v>
      </c>
      <c r="BL7" s="50">
        <f t="shared" si="4"/>
        <v>2046</v>
      </c>
      <c r="BM7" s="50">
        <f t="shared" si="4"/>
        <v>2047</v>
      </c>
      <c r="BN7" s="50">
        <f t="shared" si="4"/>
        <v>2047</v>
      </c>
      <c r="BO7" s="50">
        <f t="shared" si="4"/>
        <v>2048</v>
      </c>
      <c r="BP7" s="50">
        <f t="shared" si="4"/>
        <v>2048</v>
      </c>
      <c r="BQ7" s="50">
        <f t="shared" si="4"/>
        <v>2049</v>
      </c>
      <c r="BR7" s="50">
        <f t="shared" si="4"/>
        <v>2049</v>
      </c>
      <c r="BS7" s="50">
        <f t="shared" si="4"/>
        <v>2050</v>
      </c>
      <c r="BT7" s="50">
        <f t="shared" si="4"/>
        <v>2050</v>
      </c>
    </row>
    <row r="8" spans="2:72">
      <c r="C8" s="50">
        <v>3</v>
      </c>
      <c r="D8" s="50">
        <v>4</v>
      </c>
      <c r="E8" s="50">
        <v>2</v>
      </c>
      <c r="F8" s="50">
        <v>1</v>
      </c>
      <c r="G8" s="50">
        <v>2</v>
      </c>
      <c r="H8" s="50">
        <v>1</v>
      </c>
      <c r="I8" s="50">
        <v>2</v>
      </c>
      <c r="J8" s="50">
        <v>1</v>
      </c>
      <c r="K8" s="50">
        <v>2</v>
      </c>
      <c r="L8" s="50">
        <v>3</v>
      </c>
      <c r="M8" s="50">
        <v>4</v>
      </c>
      <c r="N8" s="50">
        <v>2</v>
      </c>
      <c r="O8" s="50">
        <v>1</v>
      </c>
      <c r="P8" s="50">
        <v>2</v>
      </c>
      <c r="Q8" s="50">
        <v>1</v>
      </c>
      <c r="R8" s="50">
        <v>2</v>
      </c>
      <c r="S8" s="50">
        <v>1</v>
      </c>
      <c r="T8" s="50">
        <v>2</v>
      </c>
      <c r="U8" s="50">
        <v>1</v>
      </c>
      <c r="V8" s="50">
        <v>2</v>
      </c>
      <c r="W8" s="50">
        <v>1</v>
      </c>
      <c r="X8" s="50">
        <v>2</v>
      </c>
      <c r="Y8" s="50">
        <v>1</v>
      </c>
      <c r="Z8" s="50">
        <v>2</v>
      </c>
      <c r="AA8" s="50">
        <v>1</v>
      </c>
      <c r="AB8" s="50">
        <v>2</v>
      </c>
      <c r="AC8" s="50">
        <v>1</v>
      </c>
      <c r="AD8" s="50">
        <v>2</v>
      </c>
      <c r="AE8" s="50">
        <v>1</v>
      </c>
      <c r="AF8" s="50">
        <v>2</v>
      </c>
      <c r="AG8" s="50">
        <v>1</v>
      </c>
      <c r="AH8" s="50">
        <v>2</v>
      </c>
      <c r="AI8" s="50">
        <v>1</v>
      </c>
      <c r="AJ8" s="50">
        <v>2</v>
      </c>
      <c r="AK8" s="50">
        <v>1</v>
      </c>
      <c r="AL8" s="50">
        <v>2</v>
      </c>
      <c r="AM8" s="50">
        <v>1</v>
      </c>
      <c r="AN8" s="50">
        <v>2</v>
      </c>
      <c r="AO8" s="50">
        <v>1</v>
      </c>
      <c r="AP8" s="50">
        <v>2</v>
      </c>
      <c r="AQ8" s="50">
        <v>1</v>
      </c>
      <c r="AR8" s="50">
        <v>2</v>
      </c>
      <c r="AS8" s="50">
        <v>1</v>
      </c>
      <c r="AT8" s="50">
        <v>2</v>
      </c>
      <c r="AU8" s="50">
        <v>1</v>
      </c>
      <c r="AV8" s="50">
        <v>2</v>
      </c>
      <c r="AW8" s="50">
        <v>1</v>
      </c>
      <c r="AX8" s="50">
        <v>2</v>
      </c>
      <c r="AY8" s="50">
        <v>1</v>
      </c>
      <c r="AZ8" s="50">
        <v>2</v>
      </c>
      <c r="BA8" s="50">
        <v>1</v>
      </c>
      <c r="BB8" s="50">
        <v>2</v>
      </c>
      <c r="BC8" s="50">
        <v>1</v>
      </c>
      <c r="BD8" s="50">
        <v>2</v>
      </c>
      <c r="BE8" s="50">
        <v>1</v>
      </c>
      <c r="BF8" s="50">
        <v>2</v>
      </c>
      <c r="BG8" s="50">
        <v>1</v>
      </c>
      <c r="BH8" s="50">
        <v>2</v>
      </c>
      <c r="BI8" s="50">
        <v>1</v>
      </c>
      <c r="BJ8" s="50">
        <v>2</v>
      </c>
      <c r="BK8" s="50">
        <v>1</v>
      </c>
      <c r="BL8" s="50">
        <v>2</v>
      </c>
      <c r="BM8" s="50">
        <v>1</v>
      </c>
      <c r="BN8" s="50">
        <v>2</v>
      </c>
      <c r="BO8" s="50">
        <v>1</v>
      </c>
      <c r="BP8" s="50">
        <v>2</v>
      </c>
      <c r="BQ8" s="50">
        <v>1</v>
      </c>
      <c r="BR8" s="50">
        <v>2</v>
      </c>
      <c r="BS8" s="50">
        <v>1</v>
      </c>
      <c r="BT8" s="50">
        <v>2</v>
      </c>
    </row>
    <row r="9" spans="2:72">
      <c r="B9" s="14" t="s">
        <v>163</v>
      </c>
      <c r="C9" s="50" t="s">
        <v>45</v>
      </c>
      <c r="D9" s="50" t="s">
        <v>70</v>
      </c>
      <c r="E9" s="50" t="s">
        <v>46</v>
      </c>
      <c r="F9" s="50" t="s">
        <v>45</v>
      </c>
      <c r="G9" s="50" t="s">
        <v>46</v>
      </c>
      <c r="H9" s="50" t="s">
        <v>45</v>
      </c>
      <c r="I9" s="50" t="s">
        <v>46</v>
      </c>
      <c r="J9" s="50" t="s">
        <v>45</v>
      </c>
      <c r="K9" s="50" t="s">
        <v>46</v>
      </c>
      <c r="L9" s="50" t="s">
        <v>45</v>
      </c>
      <c r="M9" s="50" t="s">
        <v>70</v>
      </c>
      <c r="N9" s="50" t="s">
        <v>46</v>
      </c>
      <c r="O9" s="50" t="s">
        <v>45</v>
      </c>
      <c r="P9" s="50" t="s">
        <v>46</v>
      </c>
      <c r="Q9" s="50" t="s">
        <v>45</v>
      </c>
      <c r="R9" s="50" t="s">
        <v>46</v>
      </c>
      <c r="S9" s="50" t="s">
        <v>45</v>
      </c>
      <c r="T9" s="50" t="s">
        <v>46</v>
      </c>
      <c r="U9" s="50" t="s">
        <v>45</v>
      </c>
      <c r="V9" s="50" t="s">
        <v>46</v>
      </c>
      <c r="W9" s="50" t="s">
        <v>45</v>
      </c>
      <c r="X9" s="50" t="s">
        <v>46</v>
      </c>
      <c r="Y9" s="50" t="s">
        <v>45</v>
      </c>
      <c r="Z9" s="50" t="s">
        <v>46</v>
      </c>
      <c r="AA9" s="50" t="s">
        <v>45</v>
      </c>
      <c r="AB9" s="50" t="s">
        <v>46</v>
      </c>
      <c r="AC9" s="50" t="s">
        <v>45</v>
      </c>
      <c r="AD9" s="50" t="s">
        <v>46</v>
      </c>
      <c r="AE9" s="50" t="s">
        <v>45</v>
      </c>
      <c r="AF9" s="50" t="s">
        <v>46</v>
      </c>
      <c r="AG9" s="50" t="s">
        <v>45</v>
      </c>
      <c r="AH9" s="50" t="s">
        <v>46</v>
      </c>
      <c r="AI9" s="50" t="s">
        <v>45</v>
      </c>
      <c r="AJ9" s="50" t="s">
        <v>46</v>
      </c>
      <c r="AK9" s="50" t="s">
        <v>45</v>
      </c>
      <c r="AL9" s="50" t="s">
        <v>46</v>
      </c>
      <c r="AM9" s="50" t="s">
        <v>45</v>
      </c>
      <c r="AN9" s="50" t="s">
        <v>46</v>
      </c>
      <c r="AO9" s="50" t="s">
        <v>45</v>
      </c>
      <c r="AP9" s="50" t="s">
        <v>46</v>
      </c>
      <c r="AQ9" s="50" t="s">
        <v>45</v>
      </c>
      <c r="AR9" s="50" t="s">
        <v>46</v>
      </c>
      <c r="AS9" s="50" t="s">
        <v>45</v>
      </c>
      <c r="AT9" s="50" t="s">
        <v>46</v>
      </c>
      <c r="AU9" s="50" t="s">
        <v>45</v>
      </c>
      <c r="AV9" s="50" t="s">
        <v>46</v>
      </c>
      <c r="AW9" s="50" t="s">
        <v>45</v>
      </c>
      <c r="AX9" s="50" t="s">
        <v>46</v>
      </c>
      <c r="AY9" s="50" t="s">
        <v>45</v>
      </c>
      <c r="AZ9" s="50" t="s">
        <v>46</v>
      </c>
      <c r="BA9" s="50" t="s">
        <v>45</v>
      </c>
      <c r="BB9" s="50" t="s">
        <v>46</v>
      </c>
      <c r="BC9" s="50" t="s">
        <v>45</v>
      </c>
      <c r="BD9" s="50" t="s">
        <v>46</v>
      </c>
      <c r="BE9" s="50" t="s">
        <v>45</v>
      </c>
      <c r="BF9" s="50" t="s">
        <v>46</v>
      </c>
      <c r="BG9" s="50" t="s">
        <v>45</v>
      </c>
      <c r="BH9" s="50" t="s">
        <v>46</v>
      </c>
      <c r="BI9" s="50" t="s">
        <v>45</v>
      </c>
      <c r="BJ9" s="50" t="s">
        <v>46</v>
      </c>
      <c r="BK9" s="50" t="s">
        <v>45</v>
      </c>
      <c r="BL9" s="50" t="s">
        <v>46</v>
      </c>
      <c r="BM9" s="50" t="s">
        <v>45</v>
      </c>
      <c r="BN9" s="50" t="s">
        <v>46</v>
      </c>
      <c r="BO9" s="50" t="s">
        <v>45</v>
      </c>
      <c r="BP9" s="50" t="s">
        <v>46</v>
      </c>
      <c r="BQ9" s="50" t="s">
        <v>45</v>
      </c>
      <c r="BR9" s="50" t="s">
        <v>46</v>
      </c>
      <c r="BS9" s="50" t="s">
        <v>45</v>
      </c>
      <c r="BT9" s="50" t="s">
        <v>46</v>
      </c>
    </row>
    <row r="10" spans="2:72">
      <c r="B10" s="50" t="s">
        <v>80</v>
      </c>
      <c r="C10" s="23">
        <f ca="1">OFFSET('Monthly GA Stats'!$T$3, C8, 0)</f>
        <v>0.16671261310933089</v>
      </c>
      <c r="D10" s="23">
        <f ca="1">OFFSET('Monthly GA Stats'!$T$3, D8, 0)</f>
        <v>0.31544124801349205</v>
      </c>
      <c r="E10" s="23">
        <f ca="1">OFFSET('Monthly GA Stats'!$T$3, E8, 0)</f>
        <v>0.1655369247235105</v>
      </c>
      <c r="F10" s="23">
        <f ca="1">OFFSET('Monthly GA Stats'!$T$3, F8, 0)</f>
        <v>0.48215386112282288</v>
      </c>
      <c r="G10" s="23">
        <f ca="1">OFFSET('Monthly GA Stats'!$T$3, G8, 0)</f>
        <v>0.1655369247235105</v>
      </c>
      <c r="H10" s="23">
        <f ca="1">OFFSET('Monthly GA Stats'!$T$3, H8, 0)</f>
        <v>0.48215386112282288</v>
      </c>
      <c r="I10" s="23">
        <f ca="1">OFFSET('Monthly GA Stats'!$T$3, I8, 0)</f>
        <v>0.1655369247235105</v>
      </c>
      <c r="J10" s="23">
        <f ca="1">OFFSET('Monthly GA Stats'!$T$3, J8, 0)</f>
        <v>0.48215386112282288</v>
      </c>
      <c r="K10" s="23">
        <f ca="1">OFFSET('Monthly GA Stats'!$T$3, K8, 0)</f>
        <v>0.1655369247235105</v>
      </c>
      <c r="L10" s="23">
        <f ca="1">OFFSET('Monthly GA Stats'!$T$3, L8, 0)</f>
        <v>0.16671261310933089</v>
      </c>
      <c r="M10" s="23">
        <f ca="1">OFFSET('Monthly GA Stats'!$T$3, M8, 0)</f>
        <v>0.31544124801349205</v>
      </c>
      <c r="N10" s="23">
        <f ca="1">OFFSET('Monthly GA Stats'!$T$3, N8, 0)</f>
        <v>0.1655369247235105</v>
      </c>
      <c r="O10" s="23">
        <f ca="1">OFFSET('Monthly GA Stats'!$T$3, O8, 0)</f>
        <v>0.48215386112282288</v>
      </c>
      <c r="P10" s="23">
        <f ca="1">OFFSET('Monthly GA Stats'!$T$3, P8, 0)</f>
        <v>0.1655369247235105</v>
      </c>
      <c r="Q10" s="23">
        <f ca="1">OFFSET('Monthly GA Stats'!$T$3, Q8, 0)</f>
        <v>0.48215386112282288</v>
      </c>
      <c r="R10" s="23">
        <f ca="1">OFFSET('Monthly GA Stats'!$T$3, R8, 0)</f>
        <v>0.1655369247235105</v>
      </c>
      <c r="S10" s="23">
        <f ca="1">OFFSET('Monthly GA Stats'!$T$3, S8, 0)</f>
        <v>0.48215386112282288</v>
      </c>
      <c r="T10" s="23">
        <f ca="1">OFFSET('Monthly GA Stats'!$T$3, T8, 0)</f>
        <v>0.1655369247235105</v>
      </c>
      <c r="U10" s="23">
        <f ca="1">OFFSET('Monthly GA Stats'!$T$3, U8, 0)</f>
        <v>0.48215386112282288</v>
      </c>
      <c r="V10" s="23">
        <f ca="1">OFFSET('Monthly GA Stats'!$T$3, V8, 0)</f>
        <v>0.1655369247235105</v>
      </c>
      <c r="W10" s="23">
        <f ca="1">OFFSET('Monthly GA Stats'!$T$3, W8, 0)</f>
        <v>0.48215386112282288</v>
      </c>
      <c r="X10" s="23">
        <f ca="1">OFFSET('Monthly GA Stats'!$T$3, X8, 0)</f>
        <v>0.1655369247235105</v>
      </c>
      <c r="Y10" s="23">
        <f ca="1">OFFSET('Monthly GA Stats'!$T$3, Y8, 0)</f>
        <v>0.48215386112282288</v>
      </c>
      <c r="Z10" s="23">
        <f ca="1">OFFSET('Monthly GA Stats'!$T$3, Z8, 0)</f>
        <v>0.1655369247235105</v>
      </c>
      <c r="AA10" s="23">
        <f ca="1">OFFSET('Monthly GA Stats'!$T$3, AA8, 0)</f>
        <v>0.48215386112282288</v>
      </c>
      <c r="AB10" s="23">
        <f ca="1">OFFSET('Monthly GA Stats'!$T$3, AB8, 0)</f>
        <v>0.1655369247235105</v>
      </c>
      <c r="AC10" s="23">
        <f ca="1">OFFSET('Monthly GA Stats'!$T$3, AC8, 0)</f>
        <v>0.48215386112282288</v>
      </c>
      <c r="AD10" s="23">
        <f ca="1">OFFSET('Monthly GA Stats'!$T$3, AD8, 0)</f>
        <v>0.1655369247235105</v>
      </c>
      <c r="AE10" s="23">
        <f ca="1">OFFSET('Monthly GA Stats'!$T$3, AE8, 0)</f>
        <v>0.48215386112282288</v>
      </c>
      <c r="AF10" s="23">
        <f ca="1">OFFSET('Monthly GA Stats'!$T$3, AF8, 0)</f>
        <v>0.1655369247235105</v>
      </c>
      <c r="AG10" s="23">
        <f ca="1">OFFSET('Monthly GA Stats'!$T$3, AG8, 0)</f>
        <v>0.48215386112282288</v>
      </c>
      <c r="AH10" s="23">
        <f ca="1">OFFSET('Monthly GA Stats'!$T$3, AH8, 0)</f>
        <v>0.1655369247235105</v>
      </c>
      <c r="AI10" s="23">
        <f ca="1">OFFSET('Monthly GA Stats'!$T$3, AI8, 0)</f>
        <v>0.48215386112282288</v>
      </c>
      <c r="AJ10" s="23">
        <f ca="1">OFFSET('Monthly GA Stats'!$T$3, AJ8, 0)</f>
        <v>0.1655369247235105</v>
      </c>
      <c r="AK10" s="23">
        <f ca="1">OFFSET('Monthly GA Stats'!$T$3, AK8, 0)</f>
        <v>0.48215386112282288</v>
      </c>
      <c r="AL10" s="23">
        <f ca="1">OFFSET('Monthly GA Stats'!$T$3, AL8, 0)</f>
        <v>0.1655369247235105</v>
      </c>
      <c r="AM10" s="23">
        <f ca="1">OFFSET('Monthly GA Stats'!$T$3, AM8, 0)</f>
        <v>0.48215386112282288</v>
      </c>
      <c r="AN10" s="23">
        <f ca="1">OFFSET('Monthly GA Stats'!$T$3, AN8, 0)</f>
        <v>0.1655369247235105</v>
      </c>
      <c r="AO10" s="23">
        <f ca="1">OFFSET('Monthly GA Stats'!$T$3, AO8, 0)</f>
        <v>0.48215386112282288</v>
      </c>
      <c r="AP10" s="23">
        <f ca="1">OFFSET('Monthly GA Stats'!$T$3, AP8, 0)</f>
        <v>0.1655369247235105</v>
      </c>
      <c r="AQ10" s="23">
        <f ca="1">OFFSET('Monthly GA Stats'!$T$3, AQ8, 0)</f>
        <v>0.48215386112282288</v>
      </c>
      <c r="AR10" s="23">
        <f ca="1">OFFSET('Monthly GA Stats'!$T$3, AR8, 0)</f>
        <v>0.1655369247235105</v>
      </c>
      <c r="AS10" s="23">
        <f ca="1">OFFSET('Monthly GA Stats'!$T$3, AS8, 0)</f>
        <v>0.48215386112282288</v>
      </c>
      <c r="AT10" s="23">
        <f ca="1">OFFSET('Monthly GA Stats'!$T$3, AT8, 0)</f>
        <v>0.1655369247235105</v>
      </c>
      <c r="AU10" s="23">
        <f ca="1">OFFSET('Monthly GA Stats'!$T$3, AU8, 0)</f>
        <v>0.48215386112282288</v>
      </c>
      <c r="AV10" s="23">
        <f ca="1">OFFSET('Monthly GA Stats'!$T$3, AV8, 0)</f>
        <v>0.1655369247235105</v>
      </c>
      <c r="AW10" s="23">
        <f ca="1">OFFSET('Monthly GA Stats'!$T$3, AW8, 0)</f>
        <v>0.48215386112282288</v>
      </c>
      <c r="AX10" s="23">
        <f ca="1">OFFSET('Monthly GA Stats'!$T$3, AX8, 0)</f>
        <v>0.1655369247235105</v>
      </c>
      <c r="AY10" s="23">
        <f ca="1">OFFSET('Monthly GA Stats'!$T$3, AY8, 0)</f>
        <v>0.48215386112282288</v>
      </c>
      <c r="AZ10" s="23">
        <f ca="1">OFFSET('Monthly GA Stats'!$T$3, AZ8, 0)</f>
        <v>0.1655369247235105</v>
      </c>
      <c r="BA10" s="23">
        <f ca="1">OFFSET('Monthly GA Stats'!$T$3, BA8, 0)</f>
        <v>0.48215386112282288</v>
      </c>
      <c r="BB10" s="23">
        <f ca="1">OFFSET('Monthly GA Stats'!$T$3, BB8, 0)</f>
        <v>0.1655369247235105</v>
      </c>
      <c r="BC10" s="23">
        <f ca="1">OFFSET('Monthly GA Stats'!$T$3, BC8, 0)</f>
        <v>0.48215386112282288</v>
      </c>
      <c r="BD10" s="23">
        <f ca="1">OFFSET('Monthly GA Stats'!$T$3, BD8, 0)</f>
        <v>0.1655369247235105</v>
      </c>
      <c r="BE10" s="23">
        <f ca="1">OFFSET('Monthly GA Stats'!$T$3, BE8, 0)</f>
        <v>0.48215386112282288</v>
      </c>
      <c r="BF10" s="23">
        <f ca="1">OFFSET('Monthly GA Stats'!$T$3, BF8, 0)</f>
        <v>0.1655369247235105</v>
      </c>
      <c r="BG10" s="23">
        <f ca="1">OFFSET('Monthly GA Stats'!$T$3, BG8, 0)</f>
        <v>0.48215386112282288</v>
      </c>
      <c r="BH10" s="23">
        <f ca="1">OFFSET('Monthly GA Stats'!$T$3, BH8, 0)</f>
        <v>0.1655369247235105</v>
      </c>
      <c r="BI10" s="23">
        <f ca="1">OFFSET('Monthly GA Stats'!$T$3, BI8, 0)</f>
        <v>0.48215386112282288</v>
      </c>
      <c r="BJ10" s="23">
        <f ca="1">OFFSET('Monthly GA Stats'!$T$3, BJ8, 0)</f>
        <v>0.1655369247235105</v>
      </c>
      <c r="BK10" s="23">
        <f ca="1">OFFSET('Monthly GA Stats'!$T$3, BK8, 0)</f>
        <v>0.48215386112282288</v>
      </c>
      <c r="BL10" s="23">
        <f ca="1">OFFSET('Monthly GA Stats'!$T$3, BL8, 0)</f>
        <v>0.1655369247235105</v>
      </c>
      <c r="BM10" s="23">
        <f ca="1">OFFSET('Monthly GA Stats'!$T$3, BM8, 0)</f>
        <v>0.48215386112282288</v>
      </c>
      <c r="BN10" s="23">
        <f ca="1">OFFSET('Monthly GA Stats'!$T$3, BN8, 0)</f>
        <v>0.1655369247235105</v>
      </c>
      <c r="BO10" s="23">
        <f ca="1">OFFSET('Monthly GA Stats'!$T$3, BO8, 0)</f>
        <v>0.48215386112282288</v>
      </c>
      <c r="BP10" s="23">
        <f ca="1">OFFSET('Monthly GA Stats'!$T$3, BP8, 0)</f>
        <v>0.1655369247235105</v>
      </c>
      <c r="BQ10" s="23">
        <f ca="1">OFFSET('Monthly GA Stats'!$T$3, BQ8, 0)</f>
        <v>0.48215386112282288</v>
      </c>
      <c r="BR10" s="23">
        <f ca="1">OFFSET('Monthly GA Stats'!$T$3, BR8, 0)</f>
        <v>0.1655369247235105</v>
      </c>
      <c r="BS10" s="23">
        <f ca="1">OFFSET('Monthly GA Stats'!$T$3, BS8, 0)</f>
        <v>0.48215386112282288</v>
      </c>
      <c r="BT10" s="23">
        <f ca="1">OFFSET('Monthly GA Stats'!$T$3, BT8, 0)</f>
        <v>0.1655369247235105</v>
      </c>
    </row>
    <row r="11" spans="2:72">
      <c r="B11" s="50" t="s">
        <v>81</v>
      </c>
      <c r="C11" s="23">
        <f ca="1">OFFSET('Monthly GA Stats'!$U$3, C8, 0)</f>
        <v>0</v>
      </c>
      <c r="D11" s="23">
        <f ca="1">OFFSET('Monthly GA Stats'!$U$3, D8, 0)</f>
        <v>0</v>
      </c>
      <c r="E11" s="23">
        <f ca="1">OFFSET('Monthly GA Stats'!$U$3, E8, 0)</f>
        <v>0.35230921415366645</v>
      </c>
      <c r="F11" s="23">
        <f ca="1">OFFSET('Monthly GA Stats'!$U$3, F8, 0)</f>
        <v>0</v>
      </c>
      <c r="G11" s="23">
        <f ca="1">OFFSET('Monthly GA Stats'!$U$3, G8, 0)</f>
        <v>0.35230921415366645</v>
      </c>
      <c r="H11" s="23">
        <f ca="1">OFFSET('Monthly GA Stats'!$U$3, H8, 0)</f>
        <v>0</v>
      </c>
      <c r="I11" s="23">
        <f ca="1">OFFSET('Monthly GA Stats'!$U$3, I8, 0)</f>
        <v>0.35230921415366645</v>
      </c>
      <c r="J11" s="23">
        <f ca="1">OFFSET('Monthly GA Stats'!$U$3, J8, 0)</f>
        <v>0</v>
      </c>
      <c r="K11" s="23">
        <f ca="1">OFFSET('Monthly GA Stats'!$U$3, K8, 0)</f>
        <v>0.35230921415366645</v>
      </c>
      <c r="L11" s="23">
        <f ca="1">OFFSET('Monthly GA Stats'!$U$3, L8, 0)</f>
        <v>0</v>
      </c>
      <c r="M11" s="23">
        <f ca="1">OFFSET('Monthly GA Stats'!$U$3, M8, 0)</f>
        <v>0</v>
      </c>
      <c r="N11" s="23">
        <f ca="1">OFFSET('Monthly GA Stats'!$U$3, N8, 0)</f>
        <v>0.35230921415366645</v>
      </c>
      <c r="O11" s="23">
        <f ca="1">OFFSET('Monthly GA Stats'!$U$3, O8, 0)</f>
        <v>0</v>
      </c>
      <c r="P11" s="23">
        <f ca="1">OFFSET('Monthly GA Stats'!$U$3, P8, 0)</f>
        <v>0.35230921415366645</v>
      </c>
      <c r="Q11" s="23">
        <f ca="1">OFFSET('Monthly GA Stats'!$U$3, Q8, 0)</f>
        <v>0</v>
      </c>
      <c r="R11" s="23">
        <f ca="1">OFFSET('Monthly GA Stats'!$U$3, R8, 0)</f>
        <v>0.35230921415366645</v>
      </c>
      <c r="S11" s="23">
        <f ca="1">OFFSET('Monthly GA Stats'!$U$3, S8, 0)</f>
        <v>0</v>
      </c>
      <c r="T11" s="23">
        <f ca="1">OFFSET('Monthly GA Stats'!$U$3, T8, 0)</f>
        <v>0.35230921415366645</v>
      </c>
      <c r="U11" s="23">
        <f ca="1">OFFSET('Monthly GA Stats'!$U$3, U8, 0)</f>
        <v>0</v>
      </c>
      <c r="V11" s="23">
        <f ca="1">OFFSET('Monthly GA Stats'!$U$3, V8, 0)</f>
        <v>0.35230921415366645</v>
      </c>
      <c r="W11" s="23">
        <f ca="1">OFFSET('Monthly GA Stats'!$U$3, W8, 0)</f>
        <v>0</v>
      </c>
      <c r="X11" s="23">
        <f ca="1">OFFSET('Monthly GA Stats'!$U$3, X8, 0)</f>
        <v>0.35230921415366645</v>
      </c>
      <c r="Y11" s="23">
        <f ca="1">OFFSET('Monthly GA Stats'!$U$3, Y8, 0)</f>
        <v>0</v>
      </c>
      <c r="Z11" s="23">
        <f ca="1">OFFSET('Monthly GA Stats'!$U$3, Z8, 0)</f>
        <v>0.35230921415366645</v>
      </c>
      <c r="AA11" s="23">
        <f ca="1">OFFSET('Monthly GA Stats'!$U$3, AA8, 0)</f>
        <v>0</v>
      </c>
      <c r="AB11" s="23">
        <f ca="1">OFFSET('Monthly GA Stats'!$U$3, AB8, 0)</f>
        <v>0.35230921415366645</v>
      </c>
      <c r="AC11" s="23">
        <f ca="1">OFFSET('Monthly GA Stats'!$U$3, AC8, 0)</f>
        <v>0</v>
      </c>
      <c r="AD11" s="23">
        <f ca="1">OFFSET('Monthly GA Stats'!$U$3, AD8, 0)</f>
        <v>0.35230921415366645</v>
      </c>
      <c r="AE11" s="23">
        <f ca="1">OFFSET('Monthly GA Stats'!$U$3, AE8, 0)</f>
        <v>0</v>
      </c>
      <c r="AF11" s="23">
        <f ca="1">OFFSET('Monthly GA Stats'!$U$3, AF8, 0)</f>
        <v>0.35230921415366645</v>
      </c>
      <c r="AG11" s="23">
        <f ca="1">OFFSET('Monthly GA Stats'!$U$3, AG8, 0)</f>
        <v>0</v>
      </c>
      <c r="AH11" s="23">
        <f ca="1">OFFSET('Monthly GA Stats'!$U$3, AH8, 0)</f>
        <v>0.35230921415366645</v>
      </c>
      <c r="AI11" s="23">
        <f ca="1">OFFSET('Monthly GA Stats'!$U$3, AI8, 0)</f>
        <v>0</v>
      </c>
      <c r="AJ11" s="23">
        <f ca="1">OFFSET('Monthly GA Stats'!$U$3, AJ8, 0)</f>
        <v>0.35230921415366645</v>
      </c>
      <c r="AK11" s="23">
        <f ca="1">OFFSET('Monthly GA Stats'!$U$3, AK8, 0)</f>
        <v>0</v>
      </c>
      <c r="AL11" s="23">
        <f ca="1">OFFSET('Monthly GA Stats'!$U$3, AL8, 0)</f>
        <v>0.35230921415366645</v>
      </c>
      <c r="AM11" s="23">
        <f ca="1">OFFSET('Monthly GA Stats'!$U$3, AM8, 0)</f>
        <v>0</v>
      </c>
      <c r="AN11" s="23">
        <f ca="1">OFFSET('Monthly GA Stats'!$U$3, AN8, 0)</f>
        <v>0.35230921415366645</v>
      </c>
      <c r="AO11" s="23">
        <f ca="1">OFFSET('Monthly GA Stats'!$U$3, AO8, 0)</f>
        <v>0</v>
      </c>
      <c r="AP11" s="23">
        <f ca="1">OFFSET('Monthly GA Stats'!$U$3, AP8, 0)</f>
        <v>0.35230921415366645</v>
      </c>
      <c r="AQ11" s="23">
        <f ca="1">OFFSET('Monthly GA Stats'!$U$3, AQ8, 0)</f>
        <v>0</v>
      </c>
      <c r="AR11" s="23">
        <f ca="1">OFFSET('Monthly GA Stats'!$U$3, AR8, 0)</f>
        <v>0.35230921415366645</v>
      </c>
      <c r="AS11" s="23">
        <f ca="1">OFFSET('Monthly GA Stats'!$U$3, AS8, 0)</f>
        <v>0</v>
      </c>
      <c r="AT11" s="23">
        <f ca="1">OFFSET('Monthly GA Stats'!$U$3, AT8, 0)</f>
        <v>0.35230921415366645</v>
      </c>
      <c r="AU11" s="23">
        <f ca="1">OFFSET('Monthly GA Stats'!$U$3, AU8, 0)</f>
        <v>0</v>
      </c>
      <c r="AV11" s="23">
        <f ca="1">OFFSET('Monthly GA Stats'!$U$3, AV8, 0)</f>
        <v>0.35230921415366645</v>
      </c>
      <c r="AW11" s="23">
        <f ca="1">OFFSET('Monthly GA Stats'!$U$3, AW8, 0)</f>
        <v>0</v>
      </c>
      <c r="AX11" s="23">
        <f ca="1">OFFSET('Monthly GA Stats'!$U$3, AX8, 0)</f>
        <v>0.35230921415366645</v>
      </c>
      <c r="AY11" s="23">
        <f ca="1">OFFSET('Monthly GA Stats'!$U$3, AY8, 0)</f>
        <v>0</v>
      </c>
      <c r="AZ11" s="23">
        <f ca="1">OFFSET('Monthly GA Stats'!$U$3, AZ8, 0)</f>
        <v>0.35230921415366645</v>
      </c>
      <c r="BA11" s="23">
        <f ca="1">OFFSET('Monthly GA Stats'!$U$3, BA8, 0)</f>
        <v>0</v>
      </c>
      <c r="BB11" s="23">
        <f ca="1">OFFSET('Monthly GA Stats'!$U$3, BB8, 0)</f>
        <v>0.35230921415366645</v>
      </c>
      <c r="BC11" s="23">
        <f ca="1">OFFSET('Monthly GA Stats'!$U$3, BC8, 0)</f>
        <v>0</v>
      </c>
      <c r="BD11" s="23">
        <f ca="1">OFFSET('Monthly GA Stats'!$U$3, BD8, 0)</f>
        <v>0.35230921415366645</v>
      </c>
      <c r="BE11" s="23">
        <f ca="1">OFFSET('Monthly GA Stats'!$U$3, BE8, 0)</f>
        <v>0</v>
      </c>
      <c r="BF11" s="23">
        <f ca="1">OFFSET('Monthly GA Stats'!$U$3, BF8, 0)</f>
        <v>0.35230921415366645</v>
      </c>
      <c r="BG11" s="23">
        <f ca="1">OFFSET('Monthly GA Stats'!$U$3, BG8, 0)</f>
        <v>0</v>
      </c>
      <c r="BH11" s="23">
        <f ca="1">OFFSET('Monthly GA Stats'!$U$3, BH8, 0)</f>
        <v>0.35230921415366645</v>
      </c>
      <c r="BI11" s="23">
        <f ca="1">OFFSET('Monthly GA Stats'!$U$3, BI8, 0)</f>
        <v>0</v>
      </c>
      <c r="BJ11" s="23">
        <f ca="1">OFFSET('Monthly GA Stats'!$U$3, BJ8, 0)</f>
        <v>0.35230921415366645</v>
      </c>
      <c r="BK11" s="23">
        <f ca="1">OFFSET('Monthly GA Stats'!$U$3, BK8, 0)</f>
        <v>0</v>
      </c>
      <c r="BL11" s="23">
        <f ca="1">OFFSET('Monthly GA Stats'!$U$3, BL8, 0)</f>
        <v>0.35230921415366645</v>
      </c>
      <c r="BM11" s="23">
        <f ca="1">OFFSET('Monthly GA Stats'!$U$3, BM8, 0)</f>
        <v>0</v>
      </c>
      <c r="BN11" s="23">
        <f ca="1">OFFSET('Monthly GA Stats'!$U$3, BN8, 0)</f>
        <v>0.35230921415366645</v>
      </c>
      <c r="BO11" s="23">
        <f ca="1">OFFSET('Monthly GA Stats'!$U$3, BO8, 0)</f>
        <v>0</v>
      </c>
      <c r="BP11" s="23">
        <f ca="1">OFFSET('Monthly GA Stats'!$U$3, BP8, 0)</f>
        <v>0.35230921415366645</v>
      </c>
      <c r="BQ11" s="23">
        <f ca="1">OFFSET('Monthly GA Stats'!$U$3, BQ8, 0)</f>
        <v>0</v>
      </c>
      <c r="BR11" s="23">
        <f ca="1">OFFSET('Monthly GA Stats'!$U$3, BR8, 0)</f>
        <v>0.35230921415366645</v>
      </c>
      <c r="BS11" s="23">
        <f ca="1">OFFSET('Monthly GA Stats'!$U$3, BS8, 0)</f>
        <v>0</v>
      </c>
      <c r="BT11" s="23">
        <f ca="1">OFFSET('Monthly GA Stats'!$U$3, BT8, 0)</f>
        <v>0.35230921415366645</v>
      </c>
    </row>
    <row r="12" spans="2:72">
      <c r="B12" t="s">
        <v>168</v>
      </c>
      <c r="C12" s="63">
        <f ca="1">OFFSET('Calcs Annual'!$D$11, 0, 'Calcs Biennial'!C7-2016)*'Calcs Biennial'!C10 + OFFSET('Calcs Annual'!$D$11, 0, 'Calcs Biennial'!C7-2015)*'Calcs Biennial'!C11</f>
        <v>2016.4506862487815</v>
      </c>
      <c r="D12" s="63">
        <f ca="1">OFFSET('Calcs Annual'!$D$11, 0, 'Calcs Biennial'!D7-2016)*'Calcs Biennial'!D10 + OFFSET('Calcs Annual'!$D$11, 0, 'Calcs Biennial'!D7-2015)*'Calcs Biennial'!D11</f>
        <v>3815.3785077487773</v>
      </c>
      <c r="E12" s="63">
        <f ca="1">OFFSET('Calcs Annual'!$D$11, 0, 'Calcs Biennial'!E7-2016)*'Calcs Biennial'!E10 + OFFSET('Calcs Annual'!$D$11, 0, 'Calcs Biennial'!E7-2015)*'Calcs Biennial'!E11</f>
        <v>6171.6974523230756</v>
      </c>
      <c r="F12" s="63">
        <f ca="1">OFFSET('Calcs Annual'!$D$11, 0, 'Calcs Biennial'!F7-2016)*'Calcs Biennial'!F10 + OFFSET('Calcs Annual'!$D$11, 0, 'Calcs Biennial'!F7-2015)*'Calcs Biennial'!F11</f>
        <v>5706.1371240647522</v>
      </c>
      <c r="G12" s="63">
        <f ca="1">OFFSET('Calcs Annual'!$D$11, 0, 'Calcs Biennial'!G7-2016)*'Calcs Biennial'!G10 + OFFSET('Calcs Annual'!$D$11, 0, 'Calcs Biennial'!G7-2015)*'Calcs Biennial'!G11</f>
        <v>6028.9897807871512</v>
      </c>
      <c r="H12" s="63">
        <f ca="1">OFFSET('Calcs Annual'!$D$11, 0, 'Calcs Biennial'!H7-2016)*'Calcs Biennial'!H10 + OFFSET('Calcs Annual'!$D$11, 0, 'Calcs Biennial'!H7-2015)*'Calcs Biennial'!H11</f>
        <v>5569.8921035097455</v>
      </c>
      <c r="I12" s="63">
        <f ca="1">OFFSET('Calcs Annual'!$D$11, 0, 'Calcs Biennial'!I7-2016)*'Calcs Biennial'!I10 + OFFSET('Calcs Annual'!$D$11, 0, 'Calcs Biennial'!I7-2015)*'Calcs Biennial'!I11</f>
        <v>6199.3491984886996</v>
      </c>
      <c r="J12" s="63">
        <f ca="1">OFFSET('Calcs Annual'!$D$11, 0, 'Calcs Biennial'!J7-2016)*'Calcs Biennial'!J10 + OFFSET('Calcs Annual'!$D$11, 0, 'Calcs Biennial'!J7-2015)*'Calcs Biennial'!J11</f>
        <v>5867.0544499062298</v>
      </c>
      <c r="K12" s="63">
        <f ca="1">OFFSET('Calcs Annual'!$D$11, 0, 'Calcs Biennial'!K7-2016)*'Calcs Biennial'!K10 + OFFSET('Calcs Annual'!$D$11, 0, 'Calcs Biennial'!K7-2015)*'Calcs Biennial'!K11</f>
        <v>5834.6086259823023</v>
      </c>
      <c r="L12" s="63">
        <f ca="1">OFFSET('Calcs Annual'!$D$11, 0, 'Calcs Biennial'!L7-2016)*'Calcs Biennial'!L10 + OFFSET('Calcs Annual'!$D$11, 0, 'Calcs Biennial'!L7-2015)*'Calcs Biennial'!L11</f>
        <v>1807.7574688306804</v>
      </c>
      <c r="M12" s="63">
        <f ca="1">OFFSET('Calcs Annual'!$D$11, 0, 'Calcs Biennial'!M7-2016)*'Calcs Biennial'!M10 + OFFSET('Calcs Annual'!$D$11, 0, 'Calcs Biennial'!M7-2015)*'Calcs Biennial'!M11</f>
        <v>3420.5046723111132</v>
      </c>
      <c r="N12" s="63">
        <f ca="1">OFFSET('Calcs Annual'!$D$11, 0, 'Calcs Biennial'!N7-2016)*'Calcs Biennial'!N10 + OFFSET('Calcs Annual'!$D$11, 0, 'Calcs Biennial'!N7-2015)*'Calcs Biennial'!N11</f>
        <v>5541.3333385789865</v>
      </c>
      <c r="O12" s="63">
        <f ca="1">OFFSET('Calcs Annual'!$D$11, 0, 'Calcs Biennial'!O7-2016)*'Calcs Biennial'!O10 + OFFSET('Calcs Annual'!$D$11, 0, 'Calcs Biennial'!O7-2015)*'Calcs Biennial'!O11</f>
        <v>5127.0439599790252</v>
      </c>
      <c r="P12" s="63">
        <f ca="1">OFFSET('Calcs Annual'!$D$11, 0, 'Calcs Biennial'!P7-2016)*'Calcs Biennial'!P10 + OFFSET('Calcs Annual'!$D$11, 0, 'Calcs Biennial'!P7-2015)*'Calcs Biennial'!P11</f>
        <v>5369.113327989372</v>
      </c>
      <c r="Q12" s="63">
        <f ca="1">OFFSET('Calcs Annual'!$D$11, 0, 'Calcs Biennial'!Q7-2016)*'Calcs Biennial'!Q10 + OFFSET('Calcs Annual'!$D$11, 0, 'Calcs Biennial'!Q7-2015)*'Calcs Biennial'!Q11</f>
        <v>4938.9103717280668</v>
      </c>
      <c r="R12" s="63">
        <f ca="1">OFFSET('Calcs Annual'!$D$11, 0, 'Calcs Biennial'!R7-2016)*'Calcs Biennial'!R10 + OFFSET('Calcs Annual'!$D$11, 0, 'Calcs Biennial'!R7-2015)*'Calcs Biennial'!R11</f>
        <v>5616.2051385331724</v>
      </c>
      <c r="S12" s="63">
        <f ca="1">OFFSET('Calcs Annual'!$D$11, 0, 'Calcs Biennial'!S7-2016)*'Calcs Biennial'!S10 + OFFSET('Calcs Annual'!$D$11, 0, 'Calcs Biennial'!S7-2015)*'Calcs Biennial'!S11</f>
        <v>5365.4655684259251</v>
      </c>
      <c r="T12" s="63">
        <f ca="1">OFFSET('Calcs Annual'!$D$11, 0, 'Calcs Biennial'!T7-2016)*'Calcs Biennial'!T10 + OFFSET('Calcs Annual'!$D$11, 0, 'Calcs Biennial'!T7-2015)*'Calcs Biennial'!T11</f>
        <v>5550.8800761052953</v>
      </c>
      <c r="U12" s="63">
        <f ca="1">OFFSET('Calcs Annual'!$D$11, 0, 'Calcs Biennial'!U7-2016)*'Calcs Biennial'!U10 + OFFSET('Calcs Annual'!$D$11, 0, 'Calcs Biennial'!U7-2015)*'Calcs Biennial'!U11</f>
        <v>5075.6424174499489</v>
      </c>
      <c r="V12" s="63">
        <f ca="1">OFFSET('Calcs Annual'!$D$11, 0, 'Calcs Biennial'!V7-2016)*'Calcs Biennial'!V10 + OFFSET('Calcs Annual'!$D$11, 0, 'Calcs Biennial'!V7-2015)*'Calcs Biennial'!V11</f>
        <v>5277.4297299429891</v>
      </c>
      <c r="W12" s="63">
        <f ca="1">OFFSET('Calcs Annual'!$D$11, 0, 'Calcs Biennial'!W7-2016)*'Calcs Biennial'!W10 + OFFSET('Calcs Annual'!$D$11, 0, 'Calcs Biennial'!W7-2015)*'Calcs Biennial'!W11</f>
        <v>4837.5881635958131</v>
      </c>
      <c r="X12" s="63">
        <f ca="1">OFFSET('Calcs Annual'!$D$11, 0, 'Calcs Biennial'!X7-2016)*'Calcs Biennial'!X10 + OFFSET('Calcs Annual'!$D$11, 0, 'Calcs Biennial'!X7-2015)*'Calcs Biennial'!X11</f>
        <v>5551.3752804543965</v>
      </c>
      <c r="Y12" s="63">
        <f ca="1">OFFSET('Calcs Annual'!$D$11, 0, 'Calcs Biennial'!Y7-2016)*'Calcs Biennial'!Y10 + OFFSET('Calcs Annual'!$D$11, 0, 'Calcs Biennial'!Y7-2015)*'Calcs Biennial'!Y11</f>
        <v>5324.3499828369559</v>
      </c>
      <c r="Z12" s="63">
        <f ca="1">OFFSET('Calcs Annual'!$D$11, 0, 'Calcs Biennial'!Z7-2016)*'Calcs Biennial'!Z10 + OFFSET('Calcs Annual'!$D$11, 0, 'Calcs Biennial'!Z7-2015)*'Calcs Biennial'!Z11</f>
        <v>5639.6662620272082</v>
      </c>
      <c r="AA12" s="63">
        <f ca="1">OFFSET('Calcs Annual'!$D$11, 0, 'Calcs Biennial'!AA7-2016)*'Calcs Biennial'!AA10 + OFFSET('Calcs Annual'!$D$11, 0, 'Calcs Biennial'!AA7-2015)*'Calcs Biennial'!AA11</f>
        <v>5216.4697020056765</v>
      </c>
      <c r="AB12" s="63">
        <f ca="1">OFFSET('Calcs Annual'!$D$11, 0, 'Calcs Biennial'!AB7-2016)*'Calcs Biennial'!AB10 + OFFSET('Calcs Annual'!$D$11, 0, 'Calcs Biennial'!AB7-2015)*'Calcs Biennial'!AB11</f>
        <v>5317.114628904299</v>
      </c>
      <c r="AC12" s="63">
        <f ca="1">OFFSET('Calcs Annual'!$D$11, 0, 'Calcs Biennial'!AC7-2016)*'Calcs Biennial'!AC10 + OFFSET('Calcs Annual'!$D$11, 0, 'Calcs Biennial'!AC7-2015)*'Calcs Biennial'!AC11</f>
        <v>4825.7295797943952</v>
      </c>
      <c r="AD12" s="63">
        <f ca="1">OFFSET('Calcs Annual'!$D$11, 0, 'Calcs Biennial'!AD7-2016)*'Calcs Biennial'!AD10 + OFFSET('Calcs Annual'!$D$11, 0, 'Calcs Biennial'!AD7-2015)*'Calcs Biennial'!AD11</f>
        <v>5081.7603459262591</v>
      </c>
      <c r="AE12" s="63">
        <f ca="1">OFFSET('Calcs Annual'!$D$11, 0, 'Calcs Biennial'!AE7-2016)*'Calcs Biennial'!AE10 + OFFSET('Calcs Annual'!$D$11, 0, 'Calcs Biennial'!AE7-2015)*'Calcs Biennial'!AE11</f>
        <v>4687.22892153052</v>
      </c>
      <c r="AF12" s="63">
        <f ca="1">OFFSET('Calcs Annual'!$D$11, 0, 'Calcs Biennial'!AF7-2016)*'Calcs Biennial'!AF10 + OFFSET('Calcs Annual'!$D$11, 0, 'Calcs Biennial'!AF7-2015)*'Calcs Biennial'!AF11</f>
        <v>4658.3116709462347</v>
      </c>
      <c r="AG12" s="63">
        <f ca="1">OFFSET('Calcs Annual'!$D$11, 0, 'Calcs Biennial'!AG7-2016)*'Calcs Biennial'!AG10 + OFFSET('Calcs Annual'!$D$11, 0, 'Calcs Biennial'!AG7-2015)*'Calcs Biennial'!AG11</f>
        <v>4172.7932119134375</v>
      </c>
      <c r="AH12" s="63">
        <f ca="1">OFFSET('Calcs Annual'!$D$11, 0, 'Calcs Biennial'!AH7-2016)*'Calcs Biennial'!AH10 + OFFSET('Calcs Annual'!$D$11, 0, 'Calcs Biennial'!AH7-2015)*'Calcs Biennial'!AH11</f>
        <v>4539.9824995133158</v>
      </c>
      <c r="AI12" s="63">
        <f ca="1">OFFSET('Calcs Annual'!$D$11, 0, 'Calcs Biennial'!AI7-2016)*'Calcs Biennial'!AI10 + OFFSET('Calcs Annual'!$D$11, 0, 'Calcs Biennial'!AI7-2015)*'Calcs Biennial'!AI11</f>
        <v>4252.5675616012195</v>
      </c>
      <c r="AJ12" s="63">
        <f ca="1">OFFSET('Calcs Annual'!$D$11, 0, 'Calcs Biennial'!AJ7-2016)*'Calcs Biennial'!AJ10 + OFFSET('Calcs Annual'!$D$11, 0, 'Calcs Biennial'!AJ7-2015)*'Calcs Biennial'!AJ11</f>
        <v>4362.3623576421433</v>
      </c>
      <c r="AK12" s="63">
        <f ca="1">OFFSET('Calcs Annual'!$D$11, 0, 'Calcs Biennial'!AK7-2016)*'Calcs Biennial'!AK10 + OFFSET('Calcs Annual'!$D$11, 0, 'Calcs Biennial'!AK7-2015)*'Calcs Biennial'!AK11</f>
        <v>3972.0019852141386</v>
      </c>
      <c r="AL12" s="63">
        <f ca="1">OFFSET('Calcs Annual'!$D$11, 0, 'Calcs Biennial'!AL7-2016)*'Calcs Biennial'!AL10 + OFFSET('Calcs Annual'!$D$11, 0, 'Calcs Biennial'!AL7-2015)*'Calcs Biennial'!AL11</f>
        <v>4096.3630956149382</v>
      </c>
      <c r="AM12" s="63">
        <f ca="1">OFFSET('Calcs Annual'!$D$11, 0, 'Calcs Biennial'!AM7-2016)*'Calcs Biennial'!AM10 + OFFSET('Calcs Annual'!$D$11, 0, 'Calcs Biennial'!AM7-2015)*'Calcs Biennial'!AM11</f>
        <v>3739.7951474214733</v>
      </c>
      <c r="AN12" s="63">
        <f ca="1">OFFSET('Calcs Annual'!$D$11, 0, 'Calcs Biennial'!AN7-2016)*'Calcs Biennial'!AN10 + OFFSET('Calcs Annual'!$D$11, 0, 'Calcs Biennial'!AN7-2015)*'Calcs Biennial'!AN11</f>
        <v>3278.864347880135</v>
      </c>
      <c r="AO12" s="63">
        <f ca="1">OFFSET('Calcs Annual'!$D$11, 0, 'Calcs Biennial'!AO7-2016)*'Calcs Biennial'!AO10 + OFFSET('Calcs Annual'!$D$11, 0, 'Calcs Biennial'!AO7-2015)*'Calcs Biennial'!AO11</f>
        <v>2730.1100254754874</v>
      </c>
      <c r="AP12" s="63">
        <f ca="1">OFFSET('Calcs Annual'!$D$11, 0, 'Calcs Biennial'!AP7-2016)*'Calcs Biennial'!AP10 + OFFSET('Calcs Annual'!$D$11, 0, 'Calcs Biennial'!AP7-2015)*'Calcs Biennial'!AP11</f>
        <v>2835.8628116802288</v>
      </c>
      <c r="AQ12" s="63">
        <f ca="1">OFFSET('Calcs Annual'!$D$11, 0, 'Calcs Biennial'!AQ7-2016)*'Calcs Biennial'!AQ10 + OFFSET('Calcs Annual'!$D$11, 0, 'Calcs Biennial'!AQ7-2015)*'Calcs Biennial'!AQ11</f>
        <v>2598.2521879003307</v>
      </c>
      <c r="AR12" s="63">
        <f ca="1">OFFSET('Calcs Annual'!$D$11, 0, 'Calcs Biennial'!AR7-2016)*'Calcs Biennial'!AR10 + OFFSET('Calcs Annual'!$D$11, 0, 'Calcs Biennial'!AR7-2015)*'Calcs Biennial'!AR11</f>
        <v>2698.8973654093106</v>
      </c>
      <c r="AS12" s="63">
        <f ca="1">OFFSET('Calcs Annual'!$D$11, 0, 'Calcs Biennial'!AS7-2016)*'Calcs Biennial'!AS10 + OFFSET('Calcs Annual'!$D$11, 0, 'Calcs Biennial'!AS7-2015)*'Calcs Biennial'!AS11</f>
        <v>2472.7627710729676</v>
      </c>
      <c r="AT12" s="63">
        <f ca="1">OFFSET('Calcs Annual'!$D$11, 0, 'Calcs Biennial'!AT7-2016)*'Calcs Biennial'!AT10 + OFFSET('Calcs Annual'!$D$11, 0, 'Calcs Biennial'!AT7-2015)*'Calcs Biennial'!AT11</f>
        <v>2568.5470252693813</v>
      </c>
      <c r="AU12" s="63">
        <f ca="1">OFFSET('Calcs Annual'!$D$11, 0, 'Calcs Biennial'!AU7-2016)*'Calcs Biennial'!AU10 + OFFSET('Calcs Annual'!$D$11, 0, 'Calcs Biennial'!AU7-2015)*'Calcs Biennial'!AU11</f>
        <v>2353.3341953791182</v>
      </c>
      <c r="AV12" s="63">
        <f ca="1">OFFSET('Calcs Annual'!$D$11, 0, 'Calcs Biennial'!AV7-2016)*'Calcs Biennial'!AV10 + OFFSET('Calcs Annual'!$D$11, 0, 'Calcs Biennial'!AV7-2015)*'Calcs Biennial'!AV11</f>
        <v>2444.4922973273688</v>
      </c>
      <c r="AW12" s="63">
        <f ca="1">OFFSET('Calcs Annual'!$D$11, 0, 'Calcs Biennial'!AW7-2016)*'Calcs Biennial'!AW10 + OFFSET('Calcs Annual'!$D$11, 0, 'Calcs Biennial'!AW7-2015)*'Calcs Biennial'!AW11</f>
        <v>2239.6737365702033</v>
      </c>
      <c r="AX12" s="63">
        <f ca="1">OFFSET('Calcs Annual'!$D$11, 0, 'Calcs Biennial'!AX7-2016)*'Calcs Biennial'!AX10 + OFFSET('Calcs Annual'!$D$11, 0, 'Calcs Biennial'!AX7-2015)*'Calcs Biennial'!AX11</f>
        <v>2326.429118449229</v>
      </c>
      <c r="AY12" s="63">
        <f ca="1">OFFSET('Calcs Annual'!$D$11, 0, 'Calcs Biennial'!AY7-2016)*'Calcs Biennial'!AY10 + OFFSET('Calcs Annual'!$D$11, 0, 'Calcs Biennial'!AY7-2015)*'Calcs Biennial'!AY11</f>
        <v>2131.5028082844156</v>
      </c>
      <c r="AZ12" s="63">
        <f ca="1">OFFSET('Calcs Annual'!$D$11, 0, 'Calcs Biennial'!AZ7-2016)*'Calcs Biennial'!AZ10 + OFFSET('Calcs Annual'!$D$11, 0, 'Calcs Biennial'!AZ7-2015)*'Calcs Biennial'!AZ11</f>
        <v>2214.0681110289634</v>
      </c>
      <c r="BA12" s="63">
        <f ca="1">OFFSET('Calcs Annual'!$D$11, 0, 'Calcs Biennial'!BA7-2016)*'Calcs Biennial'!BA10 + OFFSET('Calcs Annual'!$D$11, 0, 'Calcs Biennial'!BA7-2015)*'Calcs Biennial'!BA11</f>
        <v>2028.5562792203325</v>
      </c>
      <c r="BB12" s="63">
        <f ca="1">OFFSET('Calcs Annual'!$D$11, 0, 'Calcs Biennial'!BB7-2016)*'Calcs Biennial'!BB10 + OFFSET('Calcs Annual'!$D$11, 0, 'Calcs Biennial'!BB7-2015)*'Calcs Biennial'!BB11</f>
        <v>2107.1338737124488</v>
      </c>
      <c r="BC12" s="63">
        <f ca="1">OFFSET('Calcs Annual'!$D$11, 0, 'Calcs Biennial'!BC7-2016)*'Calcs Biennial'!BC10 + OFFSET('Calcs Annual'!$D$11, 0, 'Calcs Biennial'!BC7-2015)*'Calcs Biennial'!BC11</f>
        <v>1930.5818232894167</v>
      </c>
      <c r="BD12" s="63">
        <f ca="1">OFFSET('Calcs Annual'!$D$11, 0, 'Calcs Biennial'!BD7-2016)*'Calcs Biennial'!BD10 + OFFSET('Calcs Annual'!$D$11, 0, 'Calcs Biennial'!BD7-2015)*'Calcs Biennial'!BD11</f>
        <v>2005.3643063776308</v>
      </c>
      <c r="BE12" s="63">
        <f ca="1">OFFSET('Calcs Annual'!$D$11, 0, 'Calcs Biennial'!BE7-2016)*'Calcs Biennial'!BE10 + OFFSET('Calcs Annual'!$D$11, 0, 'Calcs Biennial'!BE7-2015)*'Calcs Biennial'!BE11</f>
        <v>1837.3393011546132</v>
      </c>
      <c r="BF12" s="63">
        <f ca="1">OFFSET('Calcs Annual'!$D$11, 0, 'Calcs Biennial'!BF7-2016)*'Calcs Biennial'!BF10 + OFFSET('Calcs Annual'!$D$11, 0, 'Calcs Biennial'!BF7-2015)*'Calcs Biennial'!BF11</f>
        <v>1908.5099677165708</v>
      </c>
      <c r="BG12" s="63">
        <f ca="1">OFFSET('Calcs Annual'!$D$11, 0, 'Calcs Biennial'!BG7-2016)*'Calcs Biennial'!BG10 + OFFSET('Calcs Annual'!$D$11, 0, 'Calcs Biennial'!BG7-2015)*'Calcs Biennial'!BG11</f>
        <v>1748.6001716391638</v>
      </c>
      <c r="BH12" s="63">
        <f ca="1">OFFSET('Calcs Annual'!$D$11, 0, 'Calcs Biennial'!BH7-2016)*'Calcs Biennial'!BH10 + OFFSET('Calcs Annual'!$D$11, 0, 'Calcs Biennial'!BH7-2015)*'Calcs Biennial'!BH11</f>
        <v>1816.3334638447495</v>
      </c>
      <c r="BI12" s="63">
        <f ca="1">OFFSET('Calcs Annual'!$D$11, 0, 'Calcs Biennial'!BI7-2016)*'Calcs Biennial'!BI10 + OFFSET('Calcs Annual'!$D$11, 0, 'Calcs Biennial'!BI7-2015)*'Calcs Biennial'!BI11</f>
        <v>1664.1469315629759</v>
      </c>
      <c r="BJ12" s="63">
        <f ca="1">OFFSET('Calcs Annual'!$D$11, 0, 'Calcs Biennial'!BJ7-2016)*'Calcs Biennial'!BJ10 + OFFSET('Calcs Annual'!$D$11, 0, 'Calcs Biennial'!BJ7-2015)*'Calcs Biennial'!BJ11</f>
        <v>1728.6088664391004</v>
      </c>
      <c r="BK12" s="63">
        <f ca="1">OFFSET('Calcs Annual'!$D$11, 0, 'Calcs Biennial'!BK7-2016)*'Calcs Biennial'!BK10 + OFFSET('Calcs Annual'!$D$11, 0, 'Calcs Biennial'!BK7-2015)*'Calcs Biennial'!BK11</f>
        <v>1583.7725826335732</v>
      </c>
      <c r="BL12" s="63">
        <f ca="1">OFFSET('Calcs Annual'!$D$11, 0, 'Calcs Biennial'!BL7-2016)*'Calcs Biennial'!BL10 + OFFSET('Calcs Annual'!$D$11, 0, 'Calcs Biennial'!BL7-2015)*'Calcs Biennial'!BL11</f>
        <v>1645.1211589785898</v>
      </c>
      <c r="BM12" s="63">
        <f ca="1">OFFSET('Calcs Annual'!$D$11, 0, 'Calcs Biennial'!BM7-2016)*'Calcs Biennial'!BM10 + OFFSET('Calcs Annual'!$D$11, 0, 'Calcs Biennial'!BM7-2015)*'Calcs Biennial'!BM11</f>
        <v>1507.2801240849421</v>
      </c>
      <c r="BN12" s="63">
        <f ca="1">OFFSET('Calcs Annual'!$D$11, 0, 'Calcs Biennial'!BN7-2016)*'Calcs Biennial'!BN10 + OFFSET('Calcs Annual'!$D$11, 0, 'Calcs Biennial'!BN7-2015)*'Calcs Biennial'!BN11</f>
        <v>1565.6657097300663</v>
      </c>
      <c r="BO12" s="63">
        <f ca="1">OFFSET('Calcs Annual'!$D$11, 0, 'Calcs Biennial'!BO7-2016)*'Calcs Biennial'!BO10 + OFFSET('Calcs Annual'!$D$11, 0, 'Calcs Biennial'!BO7-2015)*'Calcs Biennial'!BO11</f>
        <v>1434.4820698207225</v>
      </c>
      <c r="BP12" s="63">
        <f ca="1">OFFSET('Calcs Annual'!$D$11, 0, 'Calcs Biennial'!BP7-2016)*'Calcs Biennial'!BP10 + OFFSET('Calcs Annual'!$D$11, 0, 'Calcs Biennial'!BP7-2015)*'Calcs Biennial'!BP11</f>
        <v>1490.0477701876389</v>
      </c>
      <c r="BQ12" s="63">
        <f ca="1">OFFSET('Calcs Annual'!$D$11, 0, 'Calcs Biennial'!BQ7-2016)*'Calcs Biennial'!BQ10 + OFFSET('Calcs Annual'!$D$11, 0, 'Calcs Biennial'!BQ7-2015)*'Calcs Biennial'!BQ11</f>
        <v>1365.1999888782327</v>
      </c>
      <c r="BR12" s="63">
        <f ca="1">OFFSET('Calcs Annual'!$D$11, 0, 'Calcs Biennial'!BR7-2016)*'Calcs Biennial'!BR10 + OFFSET('Calcs Annual'!$D$11, 0, 'Calcs Biennial'!BR7-2015)*'Calcs Biennial'!BR11</f>
        <v>1418.0819977362494</v>
      </c>
      <c r="BS12" s="63">
        <f ca="1">OFFSET('Calcs Annual'!$D$11, 0, 'Calcs Biennial'!BS7-2016)*'Calcs Biennial'!BS10 + OFFSET('Calcs Annual'!$D$11, 0, 'Calcs Biennial'!BS7-2015)*'Calcs Biennial'!BS11</f>
        <v>1299.2640680869961</v>
      </c>
      <c r="BT12" s="63">
        <f ca="1">OFFSET('Calcs Annual'!$D$11, 0, 'Calcs Biennial'!BT7-2016)*'Calcs Biennial'!BT10 + OFFSET('Calcs Annual'!$D$11, 0, 'Calcs Biennial'!BT7-2015)*'Calcs Biennial'!BT11</f>
        <v>446.07374445579944</v>
      </c>
    </row>
    <row r="13" spans="2:72">
      <c r="B13" t="s">
        <v>167</v>
      </c>
      <c r="C13" s="63">
        <f ca="1">C12+'Res Bill Biennial'!C27</f>
        <v>1885.2143316452423</v>
      </c>
      <c r="D13" s="63">
        <f ca="1">D12+'Res Bill Biennial'!D27</f>
        <v>2967.3187237351349</v>
      </c>
      <c r="E13" s="63">
        <f ca="1">E12+'Res Bill Biennial'!E27</f>
        <v>4869.9634484222352</v>
      </c>
      <c r="F13" s="63">
        <f ca="1">F12+'Res Bill Biennial'!F27</f>
        <v>4468.7477948354181</v>
      </c>
      <c r="G13" s="63">
        <f ca="1">G12+'Res Bill Biennial'!G27</f>
        <v>4729.0284675195562</v>
      </c>
      <c r="H13" s="63">
        <f ca="1">H12+'Res Bill Biennial'!H27</f>
        <v>4337.7782078628998</v>
      </c>
      <c r="I13" s="63">
        <f ca="1">I12+'Res Bill Biennial'!I27</f>
        <v>4678.8453608438194</v>
      </c>
      <c r="J13" s="63">
        <f ca="1">J12+'Res Bill Biennial'!J27</f>
        <v>4301.4888724680886</v>
      </c>
      <c r="K13" s="63">
        <f ca="1">K12+'Res Bill Biennial'!K27</f>
        <v>4341.9819824218794</v>
      </c>
      <c r="L13" s="63">
        <f ca="1">L12+'Res Bill Biennial'!L27</f>
        <v>1345.1962699374503</v>
      </c>
      <c r="M13" s="63">
        <f ca="1">M12+'Res Bill Biennial'!M27</f>
        <v>2476.5815103988111</v>
      </c>
      <c r="N13" s="63">
        <f ca="1">N12+'Res Bill Biennial'!N27</f>
        <v>4230.2887149014168</v>
      </c>
      <c r="O13" s="63">
        <f ca="1">O12+'Res Bill Biennial'!O27</f>
        <v>3911.8792528600015</v>
      </c>
      <c r="P13" s="63">
        <f ca="1">P12+'Res Bill Biennial'!P27</f>
        <v>4182.4386064987611</v>
      </c>
      <c r="Q13" s="63">
        <f ca="1">Q12+'Res Bill Biennial'!Q27</f>
        <v>3835.9089010820699</v>
      </c>
      <c r="R13" s="63">
        <f ca="1">R12+'Res Bill Biennial'!R27</f>
        <v>4609.0904622405105</v>
      </c>
      <c r="S13" s="63">
        <f ca="1">S12+'Res Bill Biennial'!S27</f>
        <v>4481.9747233269036</v>
      </c>
      <c r="T13" s="63">
        <f ca="1">T12+'Res Bill Biennial'!T27</f>
        <v>4591.7325578403761</v>
      </c>
      <c r="U13" s="63">
        <f ca="1">U12+'Res Bill Biennial'!U27</f>
        <v>4159.928736730737</v>
      </c>
      <c r="V13" s="63">
        <f ca="1">V12+'Res Bill Biennial'!V27</f>
        <v>4690.2179878904371</v>
      </c>
      <c r="W13" s="63">
        <f ca="1">W12+'Res Bill Biennial'!W27</f>
        <v>4502.1072506870814</v>
      </c>
      <c r="X13" s="63">
        <f ca="1">X12+'Res Bill Biennial'!X27</f>
        <v>5127.9687343890628</v>
      </c>
      <c r="Y13" s="63">
        <f ca="1">Y12+'Res Bill Biennial'!Y27</f>
        <v>4954.166947575105</v>
      </c>
      <c r="Z13" s="63">
        <f ca="1">Z12+'Res Bill Biennial'!Z27</f>
        <v>5459.4260879949043</v>
      </c>
      <c r="AA13" s="63">
        <f ca="1">AA12+'Res Bill Biennial'!AA27</f>
        <v>5236.022942826472</v>
      </c>
      <c r="AB13" s="63">
        <f ca="1">AB12+'Res Bill Biennial'!AB27</f>
        <v>5575.8755791730837</v>
      </c>
      <c r="AC13" s="63">
        <f ca="1">AC12+'Res Bill Biennial'!AC27</f>
        <v>5319.5967880720536</v>
      </c>
      <c r="AD13" s="63">
        <f ca="1">AD12+'Res Bill Biennial'!AD27</f>
        <v>5734.1324522162768</v>
      </c>
      <c r="AE13" s="63">
        <f ca="1">AE12+'Res Bill Biennial'!AE27</f>
        <v>5546.5504528165866</v>
      </c>
      <c r="AF13" s="63">
        <f ca="1">AF12+'Res Bill Biennial'!AF27</f>
        <v>5670.0349025147871</v>
      </c>
      <c r="AG13" s="63">
        <f ca="1">AG12+'Res Bill Biennial'!AG27</f>
        <v>5398.3319456055424</v>
      </c>
      <c r="AH13" s="63">
        <f ca="1">AH12+'Res Bill Biennial'!AH27</f>
        <v>5900.9540753952779</v>
      </c>
      <c r="AI13" s="63">
        <f ca="1">AI12+'Res Bill Biennial'!AI27</f>
        <v>5633.3084359433242</v>
      </c>
      <c r="AJ13" s="63">
        <f ca="1">AJ12+'Res Bill Biennial'!AJ27</f>
        <v>5748.1163963568506</v>
      </c>
      <c r="AK13" s="63">
        <f ca="1">AK12+'Res Bill Biennial'!AK27</f>
        <v>5377.2724975596921</v>
      </c>
      <c r="AL13" s="63">
        <f ca="1">AL12+'Res Bill Biennial'!AL27</f>
        <v>5504.0473285518547</v>
      </c>
      <c r="AM13" s="63">
        <f ca="1">AM12+'Res Bill Biennial'!AM27</f>
        <v>5165.9642122074238</v>
      </c>
      <c r="AN13" s="63">
        <f ca="1">AN12+'Res Bill Biennial'!AN27</f>
        <v>4694.5619216676332</v>
      </c>
      <c r="AO13" s="63">
        <f ca="1">AO12+'Res Bill Biennial'!AO27</f>
        <v>4157.8813757498174</v>
      </c>
      <c r="AP13" s="63">
        <f ca="1">AP12+'Res Bill Biennial'!AP27</f>
        <v>4261.5198670695927</v>
      </c>
      <c r="AQ13" s="63">
        <f ca="1">AQ12+'Res Bill Biennial'!AQ27</f>
        <v>4040.3502774625849</v>
      </c>
      <c r="AR13" s="63">
        <f ca="1">AR12+'Res Bill Biennial'!AR27</f>
        <v>4138.8671845333665</v>
      </c>
      <c r="AS13" s="63">
        <f ca="1">AS12+'Res Bill Biennial'!AS27</f>
        <v>3929.3423010308725</v>
      </c>
      <c r="AT13" s="63">
        <f ca="1">AT12+'Res Bill Biennial'!AT27</f>
        <v>4022.9842757093675</v>
      </c>
      <c r="AU13" s="63">
        <f ca="1">AU12+'Res Bill Biennial'!AU27</f>
        <v>3824.551714713175</v>
      </c>
      <c r="AV13" s="63">
        <f ca="1">AV12+'Res Bill Biennial'!AV27</f>
        <v>3913.5534959053603</v>
      </c>
      <c r="AW13" s="63">
        <f ca="1">AW12+'Res Bill Biennial'!AW27</f>
        <v>3725.6876668789196</v>
      </c>
      <c r="AX13" s="63">
        <f ca="1">AX12+'Res Bill Biennial'!AX27</f>
        <v>3810.2726560157762</v>
      </c>
      <c r="AY13" s="63">
        <f ca="1">AY12+'Res Bill Biennial'!AY27</f>
        <v>3632.4734688972867</v>
      </c>
      <c r="AZ13" s="63">
        <f ca="1">AZ12+'Res Bill Biennial'!AZ27</f>
        <v>3712.8542776193917</v>
      </c>
      <c r="BA13" s="63">
        <f ca="1">BA12+'Res Bill Biennial'!BA27</f>
        <v>3544.645912684523</v>
      </c>
      <c r="BB13" s="63">
        <f ca="1">BB12+'Res Bill Biennial'!BB27</f>
        <v>3621.0248840778268</v>
      </c>
      <c r="BC13" s="63">
        <f ca="1">BC12+'Res Bill Biennial'!BC27</f>
        <v>3461.9546212361138</v>
      </c>
      <c r="BD13" s="63">
        <f ca="1">BD12+'Res Bill Biennial'!BD27</f>
        <v>3534.5243258963401</v>
      </c>
      <c r="BE13" s="63">
        <f ca="1">BE12+'Res Bill Biennial'!BE27</f>
        <v>3384.1614305511912</v>
      </c>
      <c r="BF13" s="63">
        <f ca="1">BF12+'Res Bill Biennial'!BF27</f>
        <v>3453.1051386926774</v>
      </c>
      <c r="BG13" s="63">
        <f ca="1">BG12+'Res Bill Biennial'!BG27</f>
        <v>3311.0398014333341</v>
      </c>
      <c r="BH13" s="63">
        <f ca="1">BH12+'Res Bill Biennial'!BH27</f>
        <v>3376.5319321993793</v>
      </c>
      <c r="BI13" s="63">
        <f ca="1">BI12+'Res Bill Biennial'!BI27</f>
        <v>3242.3742597252922</v>
      </c>
      <c r="BJ13" s="63">
        <f ca="1">BJ12+'Res Bill Biennial'!BJ27</f>
        <v>3304.5808088011504</v>
      </c>
      <c r="BK13" s="63">
        <f ca="1">BK12+'Res Bill Biennial'!BK27</f>
        <v>3177.9598636046662</v>
      </c>
      <c r="BL13" s="63">
        <f ca="1">BL12+'Res Bill Biennial'!BL27</f>
        <v>3237.0388101812168</v>
      </c>
      <c r="BM13" s="63">
        <f ca="1">BM12+'Res Bill Biennial'!BM27</f>
        <v>3117.6016966340567</v>
      </c>
      <c r="BN13" s="63">
        <f ca="1">BN12+'Res Bill Biennial'!BN27</f>
        <v>3173.7033907195437</v>
      </c>
      <c r="BO13" s="63">
        <f ca="1">BO12+'Res Bill Biennial'!BO27</f>
        <v>3061.1143853221606</v>
      </c>
      <c r="BP13" s="63">
        <f ca="1">BP12+'Res Bill Biennial'!BP27</f>
        <v>3114.3819163511989</v>
      </c>
      <c r="BQ13" s="63">
        <f ca="1">BQ12+'Res Bill Biennial'!BQ27</f>
        <v>3008.3216400125089</v>
      </c>
      <c r="BR13" s="63">
        <f ca="1">BR12+'Res Bill Biennial'!BR27</f>
        <v>3058.8911876557167</v>
      </c>
      <c r="BS13" s="63">
        <f ca="1">BS12+'Res Bill Biennial'!BS27</f>
        <v>2959.0558179735212</v>
      </c>
      <c r="BT13" s="63">
        <f ca="1">BT12+'Res Bill Biennial'!BT27</f>
        <v>627.51140102187048</v>
      </c>
    </row>
    <row r="14" spans="2:72">
      <c r="B14" t="s">
        <v>165</v>
      </c>
      <c r="C14" s="63">
        <f ca="1">C13-C12</f>
        <v>-131.23635460353921</v>
      </c>
      <c r="D14" s="63">
        <f t="shared" ref="D14:N14" ca="1" si="5">D13-D12</f>
        <v>-848.05978401364246</v>
      </c>
      <c r="E14" s="63">
        <f t="shared" ca="1" si="5"/>
        <v>-1301.7340039008404</v>
      </c>
      <c r="F14" s="63">
        <f t="shared" ca="1" si="5"/>
        <v>-1237.3893292293342</v>
      </c>
      <c r="G14" s="63">
        <f t="shared" ca="1" si="5"/>
        <v>-1299.961313267595</v>
      </c>
      <c r="H14" s="63">
        <f t="shared" ca="1" si="5"/>
        <v>-1232.1138956468458</v>
      </c>
      <c r="I14" s="63">
        <f t="shared" ca="1" si="5"/>
        <v>-1520.5038376448802</v>
      </c>
      <c r="J14" s="63">
        <f t="shared" ca="1" si="5"/>
        <v>-1565.5655774381412</v>
      </c>
      <c r="K14" s="63">
        <f t="shared" ca="1" si="5"/>
        <v>-1492.626643560423</v>
      </c>
      <c r="L14" s="63">
        <f t="shared" ca="1" si="5"/>
        <v>-462.56119889323008</v>
      </c>
      <c r="M14" s="63">
        <f t="shared" ca="1" si="5"/>
        <v>-943.92316191230202</v>
      </c>
      <c r="N14" s="63">
        <f t="shared" ca="1" si="5"/>
        <v>-1311.0446236775697</v>
      </c>
      <c r="O14" s="63">
        <f t="shared" ref="O14:BQ14" ca="1" si="6">O13-O12</f>
        <v>-1215.1647071190237</v>
      </c>
      <c r="P14" s="63">
        <f t="shared" ca="1" si="6"/>
        <v>-1186.6747214906109</v>
      </c>
      <c r="Q14" s="63">
        <f t="shared" ca="1" si="6"/>
        <v>-1103.001470645997</v>
      </c>
      <c r="R14" s="63">
        <f t="shared" ca="1" si="6"/>
        <v>-1007.1146762926619</v>
      </c>
      <c r="S14" s="63">
        <f t="shared" ca="1" si="6"/>
        <v>-883.4908450990215</v>
      </c>
      <c r="T14" s="63">
        <f t="shared" ca="1" si="6"/>
        <v>-959.1475182649192</v>
      </c>
      <c r="U14" s="63">
        <f t="shared" ca="1" si="6"/>
        <v>-915.71368071921188</v>
      </c>
      <c r="V14" s="63">
        <f t="shared" ca="1" si="6"/>
        <v>-587.21174205255193</v>
      </c>
      <c r="W14" s="63">
        <f t="shared" ca="1" si="6"/>
        <v>-335.48091290873163</v>
      </c>
      <c r="X14" s="63">
        <f t="shared" ca="1" si="6"/>
        <v>-423.40654606533371</v>
      </c>
      <c r="Y14" s="63">
        <f t="shared" ca="1" si="6"/>
        <v>-370.18303526185082</v>
      </c>
      <c r="Z14" s="63">
        <f t="shared" ca="1" si="6"/>
        <v>-180.24017403230391</v>
      </c>
      <c r="AA14" s="63">
        <f t="shared" ca="1" si="6"/>
        <v>19.553240820795509</v>
      </c>
      <c r="AB14" s="63">
        <f t="shared" ca="1" si="6"/>
        <v>258.76095026878465</v>
      </c>
      <c r="AC14" s="63">
        <f t="shared" ca="1" si="6"/>
        <v>493.86720827765839</v>
      </c>
      <c r="AD14" s="63">
        <f t="shared" ca="1" si="6"/>
        <v>652.37210629001765</v>
      </c>
      <c r="AE14" s="63">
        <f t="shared" ca="1" si="6"/>
        <v>859.3215312860666</v>
      </c>
      <c r="AF14" s="63">
        <f t="shared" ca="1" si="6"/>
        <v>1011.7232315685524</v>
      </c>
      <c r="AG14" s="63">
        <f t="shared" ca="1" si="6"/>
        <v>1225.5387336921049</v>
      </c>
      <c r="AH14" s="63">
        <f t="shared" ca="1" si="6"/>
        <v>1360.9715758819621</v>
      </c>
      <c r="AI14" s="63">
        <f t="shared" ca="1" si="6"/>
        <v>1380.7408743421047</v>
      </c>
      <c r="AJ14" s="63">
        <f t="shared" ca="1" si="6"/>
        <v>1385.7540387147073</v>
      </c>
      <c r="AK14" s="63">
        <f t="shared" ca="1" si="6"/>
        <v>1405.2705123455535</v>
      </c>
      <c r="AL14" s="63">
        <f t="shared" ca="1" si="6"/>
        <v>1407.6842329369165</v>
      </c>
      <c r="AM14" s="63">
        <f t="shared" ca="1" si="6"/>
        <v>1426.1690647859505</v>
      </c>
      <c r="AN14" s="63">
        <f t="shared" ca="1" si="6"/>
        <v>1415.6975737874982</v>
      </c>
      <c r="AO14" s="63">
        <f t="shared" ca="1" si="6"/>
        <v>1427.77135027433</v>
      </c>
      <c r="AP14" s="63">
        <f t="shared" ca="1" si="6"/>
        <v>1425.6570553893639</v>
      </c>
      <c r="AQ14" s="63">
        <f t="shared" ca="1" si="6"/>
        <v>1442.0980895622542</v>
      </c>
      <c r="AR14" s="63">
        <f t="shared" ca="1" si="6"/>
        <v>1439.9698191240559</v>
      </c>
      <c r="AS14" s="63">
        <f t="shared" ca="1" si="6"/>
        <v>1456.5795299579049</v>
      </c>
      <c r="AT14" s="63">
        <f t="shared" ca="1" si="6"/>
        <v>1454.4372504399862</v>
      </c>
      <c r="AU14" s="63">
        <f t="shared" ca="1" si="6"/>
        <v>1471.2175193340568</v>
      </c>
      <c r="AV14" s="63">
        <f t="shared" ca="1" si="6"/>
        <v>1469.0611985779915</v>
      </c>
      <c r="AW14" s="63">
        <f t="shared" ca="1" si="6"/>
        <v>1486.0139303087162</v>
      </c>
      <c r="AX14" s="63">
        <f t="shared" ca="1" si="6"/>
        <v>1483.8435375665472</v>
      </c>
      <c r="AY14" s="63">
        <f t="shared" ca="1" si="6"/>
        <v>1500.9706606128711</v>
      </c>
      <c r="AZ14" s="63">
        <f t="shared" ca="1" si="6"/>
        <v>1498.7861665904284</v>
      </c>
      <c r="BA14" s="63">
        <f t="shared" ca="1" si="6"/>
        <v>1516.0896334641905</v>
      </c>
      <c r="BB14" s="63">
        <f t="shared" ca="1" si="6"/>
        <v>1513.891010365378</v>
      </c>
      <c r="BC14" s="63">
        <f t="shared" ca="1" si="6"/>
        <v>1531.3727979466971</v>
      </c>
      <c r="BD14" s="63">
        <f t="shared" ca="1" si="6"/>
        <v>1529.1600195187093</v>
      </c>
      <c r="BE14" s="63">
        <f t="shared" ca="1" si="6"/>
        <v>1546.822129396578</v>
      </c>
      <c r="BF14" s="63">
        <f t="shared" ca="1" si="6"/>
        <v>1544.5951709761066</v>
      </c>
      <c r="BG14" s="63">
        <f t="shared" ca="1" si="6"/>
        <v>1562.4396297941703</v>
      </c>
      <c r="BH14" s="63">
        <f t="shared" ca="1" si="6"/>
        <v>1560.1984683546298</v>
      </c>
      <c r="BI14" s="63">
        <f t="shared" ca="1" si="6"/>
        <v>1578.2273281623163</v>
      </c>
      <c r="BJ14" s="63">
        <f t="shared" ca="1" si="6"/>
        <v>1575.97194236205</v>
      </c>
      <c r="BK14" s="63">
        <f t="shared" ca="1" si="6"/>
        <v>1594.1872809710931</v>
      </c>
      <c r="BL14" s="63">
        <f t="shared" ca="1" si="6"/>
        <v>1591.917651202627</v>
      </c>
      <c r="BM14" s="63">
        <f t="shared" ca="1" si="6"/>
        <v>1610.3215725491145</v>
      </c>
      <c r="BN14" s="63">
        <f t="shared" ca="1" si="6"/>
        <v>1608.0376809894774</v>
      </c>
      <c r="BO14" s="63">
        <f t="shared" ca="1" si="6"/>
        <v>1626.6323155014381</v>
      </c>
      <c r="BP14" s="63">
        <f t="shared" ca="1" si="6"/>
        <v>1624.33414616356</v>
      </c>
      <c r="BQ14" s="63">
        <f t="shared" ca="1" si="6"/>
        <v>1643.1216511342761</v>
      </c>
      <c r="BR14" s="63">
        <f ca="1">BR13-BR12</f>
        <v>1640.8091899194674</v>
      </c>
      <c r="BS14" s="63">
        <f ca="1">BS13-BS12</f>
        <v>1659.7917498865252</v>
      </c>
      <c r="BT14" s="63">
        <f ca="1">BT13-BT12</f>
        <v>181.43765656607104</v>
      </c>
    </row>
    <row r="15" spans="2:72">
      <c r="B15" t="s">
        <v>166</v>
      </c>
      <c r="C15" s="63">
        <v>0</v>
      </c>
      <c r="D15" s="63">
        <f ca="1">C16*$C$5</f>
        <v>-3.3990255117609691</v>
      </c>
      <c r="E15" s="63">
        <f t="shared" ref="E15:O15" ca="1" si="7">D16*$C$5</f>
        <v>-24.908465526763315</v>
      </c>
      <c r="F15" s="63">
        <f t="shared" ca="1" si="7"/>
        <v>-58.421932412393403</v>
      </c>
      <c r="G15" s="63">
        <f t="shared" ca="1" si="7"/>
        <v>-91.156545398056195</v>
      </c>
      <c r="H15" s="63">
        <f t="shared" ca="1" si="7"/>
        <v>-126.29878105293858</v>
      </c>
      <c r="I15" s="63">
        <f t="shared" ca="1" si="7"/>
        <v>-160.61482271956842</v>
      </c>
      <c r="J15" s="63">
        <f t="shared" ca="1" si="7"/>
        <v>-203.08302033369077</v>
      </c>
      <c r="K15" s="63">
        <f t="shared" ca="1" si="7"/>
        <v>-247.76238766867189</v>
      </c>
      <c r="L15" s="63">
        <f t="shared" ca="1" si="7"/>
        <v>-291.72786556519645</v>
      </c>
      <c r="M15" s="63">
        <f t="shared" ca="1" si="7"/>
        <v>-310.78261631113583</v>
      </c>
      <c r="N15" s="63">
        <f t="shared" ca="1" si="7"/>
        <v>-342.47882800247618</v>
      </c>
      <c r="O15" s="63">
        <f t="shared" ca="1" si="7"/>
        <v>-384.24991909863382</v>
      </c>
      <c r="P15" s="63">
        <f t="shared" ref="P15:BR15" ca="1" si="8">O16*$C$5</f>
        <v>-424.65412019078269</v>
      </c>
      <c r="Q15" s="63">
        <f t="shared" ca="1" si="8"/>
        <v>-465.35929662075898</v>
      </c>
      <c r="R15" s="63">
        <f t="shared" ca="1" si="8"/>
        <v>-504.97901922860973</v>
      </c>
      <c r="S15" s="63">
        <f t="shared" ca="1" si="8"/>
        <v>-543.17733049983462</v>
      </c>
      <c r="T15" s="63">
        <f t="shared" ca="1" si="8"/>
        <v>-579.21763356682754</v>
      </c>
      <c r="U15" s="63">
        <f t="shared" ca="1" si="8"/>
        <v>-618.07961089834237</v>
      </c>
      <c r="V15" s="63">
        <f t="shared" ca="1" si="8"/>
        <v>-656.82609450081952</v>
      </c>
      <c r="W15" s="63">
        <f t="shared" ca="1" si="8"/>
        <v>-688.25281405834346</v>
      </c>
      <c r="X15" s="63">
        <f t="shared" ca="1" si="8"/>
        <v>-714.11424028964507</v>
      </c>
      <c r="Y15" s="63">
        <f t="shared" ca="1" si="8"/>
        <v>-742.85014019014488</v>
      </c>
      <c r="Z15" s="63">
        <f t="shared" ca="1" si="8"/>
        <v>-770.96743729749005</v>
      </c>
      <c r="AA15" s="63">
        <f t="shared" ca="1" si="8"/>
        <v>-794.99671837230346</v>
      </c>
      <c r="AB15" s="63">
        <f t="shared" ca="1" si="8"/>
        <v>-814.58586910845702</v>
      </c>
      <c r="AC15" s="63">
        <f t="shared" ca="1" si="8"/>
        <v>-828.6270448140549</v>
      </c>
      <c r="AD15" s="63">
        <f t="shared" ca="1" si="8"/>
        <v>-837.08370360113713</v>
      </c>
      <c r="AE15" s="63">
        <f t="shared" ca="1" si="8"/>
        <v>-841.74986358209185</v>
      </c>
      <c r="AF15" s="63">
        <f t="shared" ca="1" si="8"/>
        <v>-841.30597043281216</v>
      </c>
      <c r="AG15" s="63">
        <f t="shared" ca="1" si="8"/>
        <v>-837.00091208481831</v>
      </c>
      <c r="AH15" s="63">
        <f t="shared" ca="1" si="8"/>
        <v>-827.18572094001138</v>
      </c>
      <c r="AI15" s="63">
        <f t="shared" ca="1" si="8"/>
        <v>-813.70129315644044</v>
      </c>
      <c r="AJ15" s="63">
        <f t="shared" ca="1" si="8"/>
        <v>-799.37681413150267</v>
      </c>
      <c r="AK15" s="63">
        <f t="shared" ca="1" si="8"/>
        <v>-784.5638301125033</v>
      </c>
      <c r="AL15" s="63">
        <f t="shared" ca="1" si="8"/>
        <v>-768.88361986740097</v>
      </c>
      <c r="AM15" s="63">
        <f t="shared" ca="1" si="8"/>
        <v>-752.74632313072823</v>
      </c>
      <c r="AN15" s="63">
        <f t="shared" ca="1" si="8"/>
        <v>-735.73440675341669</v>
      </c>
      <c r="AO15" s="63">
        <f t="shared" ca="1" si="8"/>
        <v>-718.55726701381752</v>
      </c>
      <c r="AP15" s="63">
        <f t="shared" ca="1" si="8"/>
        <v>-700.64119449095551</v>
      </c>
      <c r="AQ15" s="63">
        <f t="shared" ca="1" si="8"/>
        <v>-682.3259395479572</v>
      </c>
      <c r="AR15" s="63">
        <f t="shared" ca="1" si="8"/>
        <v>-663.13267581872174</v>
      </c>
      <c r="AS15" s="63">
        <f t="shared" ca="1" si="8"/>
        <v>-643.50831848232212</v>
      </c>
      <c r="AT15" s="63">
        <f t="shared" ca="1" si="8"/>
        <v>-622.96862090034824</v>
      </c>
      <c r="AU15" s="63">
        <f t="shared" ca="1" si="8"/>
        <v>-601.96417017253475</v>
      </c>
      <c r="AV15" s="63">
        <f t="shared" ca="1" si="8"/>
        <v>-580.00520684693208</v>
      </c>
      <c r="AW15" s="63">
        <f t="shared" ca="1" si="8"/>
        <v>-557.54599177958585</v>
      </c>
      <c r="AX15" s="63">
        <f t="shared" ca="1" si="8"/>
        <v>-534.09115731639338</v>
      </c>
      <c r="AY15" s="63">
        <f t="shared" ca="1" si="8"/>
        <v>-510.09863809695742</v>
      </c>
      <c r="AZ15" s="63">
        <f t="shared" ca="1" si="8"/>
        <v>-485.06735990426381</v>
      </c>
      <c r="BA15" s="63">
        <f t="shared" ca="1" si="8"/>
        <v>-459.45892926667437</v>
      </c>
      <c r="BB15" s="63">
        <f t="shared" ca="1" si="8"/>
        <v>-432.76646394047225</v>
      </c>
      <c r="BC15" s="63">
        <f t="shared" ca="1" si="8"/>
        <v>-405.45523840622127</v>
      </c>
      <c r="BD15" s="63">
        <f t="shared" ca="1" si="8"/>
        <v>-377.01245768935661</v>
      </c>
      <c r="BE15" s="63">
        <f t="shared" ca="1" si="8"/>
        <v>-347.9070581182217</v>
      </c>
      <c r="BF15" s="63">
        <f t="shared" ca="1" si="8"/>
        <v>-317.62022389882117</v>
      </c>
      <c r="BG15" s="63">
        <f t="shared" ca="1" si="8"/>
        <v>-286.62454480216587</v>
      </c>
      <c r="BH15" s="63">
        <f t="shared" ca="1" si="8"/>
        <v>-254.39507259062498</v>
      </c>
      <c r="BI15" s="63">
        <f t="shared" ca="1" si="8"/>
        <v>-221.4080396321807</v>
      </c>
      <c r="BJ15" s="63">
        <f t="shared" ca="1" si="8"/>
        <v>-187.13224992709291</v>
      </c>
      <c r="BK15" s="63">
        <f t="shared" ca="1" si="8"/>
        <v>-152.04756500670894</v>
      </c>
      <c r="BL15" s="63">
        <f t="shared" ca="1" si="8"/>
        <v>-115.61642192994809</v>
      </c>
      <c r="BM15" s="63">
        <f t="shared" ca="1" si="8"/>
        <v>-78.322295214864155</v>
      </c>
      <c r="BN15" s="63">
        <f t="shared" ca="1" si="8"/>
        <v>-39.621131764320445</v>
      </c>
      <c r="BO15" s="63">
        <f t="shared" ca="1" si="8"/>
        <v>-2.2883991914075069E-12</v>
      </c>
      <c r="BP15" s="63">
        <f t="shared" ca="1" si="8"/>
        <v>41.091770764862453</v>
      </c>
      <c r="BQ15" s="63">
        <f t="shared" ca="1" si="8"/>
        <v>83.163540366458676</v>
      </c>
      <c r="BR15" s="63">
        <f t="shared" ca="1" si="8"/>
        <v>126.77272892611275</v>
      </c>
      <c r="BS15" s="63">
        <f ca="1">BR16*$C$5</f>
        <v>171.42514995890897</v>
      </c>
      <c r="BT15" s="63">
        <f ca="1">BS16*$C$5</f>
        <v>217.68510947901623</v>
      </c>
    </row>
    <row r="16" spans="2:72">
      <c r="B16" t="s">
        <v>88</v>
      </c>
      <c r="C16" s="63">
        <f ca="1">C14*(1+$C$5)</f>
        <v>-134.55163006437544</v>
      </c>
      <c r="D16" s="63">
        <f ca="1">C16+D14+D15</f>
        <v>-986.01043958977891</v>
      </c>
      <c r="E16" s="63">
        <f t="shared" ref="E16:N16" ca="1" si="9">D16+E14+E15</f>
        <v>-2312.6529090173826</v>
      </c>
      <c r="F16" s="63">
        <f t="shared" ca="1" si="9"/>
        <v>-3608.4641706591101</v>
      </c>
      <c r="G16" s="63">
        <f t="shared" ca="1" si="9"/>
        <v>-4999.5820293247616</v>
      </c>
      <c r="H16" s="63">
        <f t="shared" ca="1" si="9"/>
        <v>-6357.9947060245458</v>
      </c>
      <c r="I16" s="63">
        <f t="shared" ca="1" si="9"/>
        <v>-8039.1133663889941</v>
      </c>
      <c r="J16" s="63">
        <f t="shared" ca="1" si="9"/>
        <v>-9807.7619641608253</v>
      </c>
      <c r="K16" s="63">
        <f t="shared" ca="1" si="9"/>
        <v>-11548.15099538992</v>
      </c>
      <c r="L16" s="63">
        <f t="shared" ca="1" si="9"/>
        <v>-12302.440059848348</v>
      </c>
      <c r="M16" s="63">
        <f t="shared" ca="1" si="9"/>
        <v>-13557.145838071785</v>
      </c>
      <c r="N16" s="63">
        <f t="shared" ca="1" si="9"/>
        <v>-15210.669289751831</v>
      </c>
      <c r="O16" s="63">
        <f t="shared" ref="O16:BR16" ca="1" si="10">N16+O14+O15</f>
        <v>-16810.083915969488</v>
      </c>
      <c r="P16" s="63">
        <f t="shared" ca="1" si="10"/>
        <v>-18421.41275765088</v>
      </c>
      <c r="Q16" s="63">
        <f t="shared" ca="1" si="10"/>
        <v>-19989.773524917633</v>
      </c>
      <c r="R16" s="63">
        <f t="shared" ca="1" si="10"/>
        <v>-21501.867220438904</v>
      </c>
      <c r="S16" s="63">
        <f t="shared" ca="1" si="10"/>
        <v>-22928.535396037762</v>
      </c>
      <c r="T16" s="63">
        <f t="shared" ca="1" si="10"/>
        <v>-24466.900547869507</v>
      </c>
      <c r="U16" s="63">
        <f t="shared" ca="1" si="10"/>
        <v>-26000.693839487059</v>
      </c>
      <c r="V16" s="63">
        <f t="shared" ca="1" si="10"/>
        <v>-27244.731676040432</v>
      </c>
      <c r="W16" s="63">
        <f t="shared" ca="1" si="10"/>
        <v>-28268.465403007507</v>
      </c>
      <c r="X16" s="63">
        <f t="shared" ca="1" si="10"/>
        <v>-29405.986189362484</v>
      </c>
      <c r="Y16" s="63">
        <f t="shared" ca="1" si="10"/>
        <v>-30519.019364814478</v>
      </c>
      <c r="Z16" s="63">
        <f t="shared" ca="1" si="10"/>
        <v>-31470.226976144273</v>
      </c>
      <c r="AA16" s="63">
        <f t="shared" ca="1" si="10"/>
        <v>-32245.67045369578</v>
      </c>
      <c r="AB16" s="63">
        <f t="shared" ca="1" si="10"/>
        <v>-32801.49537253545</v>
      </c>
      <c r="AC16" s="63">
        <f t="shared" ca="1" si="10"/>
        <v>-33136.255209071845</v>
      </c>
      <c r="AD16" s="63">
        <f t="shared" ca="1" si="10"/>
        <v>-33320.966806382967</v>
      </c>
      <c r="AE16" s="63">
        <f t="shared" ca="1" si="10"/>
        <v>-33303.395138678992</v>
      </c>
      <c r="AF16" s="63">
        <f t="shared" ca="1" si="10"/>
        <v>-33132.97787754325</v>
      </c>
      <c r="AG16" s="63">
        <f t="shared" ca="1" si="10"/>
        <v>-32744.440055935964</v>
      </c>
      <c r="AH16" s="63">
        <f t="shared" ca="1" si="10"/>
        <v>-32210.654200994013</v>
      </c>
      <c r="AI16" s="63">
        <f t="shared" ca="1" si="10"/>
        <v>-31643.614619808352</v>
      </c>
      <c r="AJ16" s="63">
        <f t="shared" ca="1" si="10"/>
        <v>-31057.237395225144</v>
      </c>
      <c r="AK16" s="63">
        <f t="shared" ca="1" si="10"/>
        <v>-30436.530712992095</v>
      </c>
      <c r="AL16" s="63">
        <f t="shared" ca="1" si="10"/>
        <v>-29797.730099922577</v>
      </c>
      <c r="AM16" s="63">
        <f t="shared" ca="1" si="10"/>
        <v>-29124.307358267353</v>
      </c>
      <c r="AN16" s="63">
        <f t="shared" ca="1" si="10"/>
        <v>-28444.344191233275</v>
      </c>
      <c r="AO16" s="63">
        <f t="shared" ca="1" si="10"/>
        <v>-27735.13010797276</v>
      </c>
      <c r="AP16" s="63">
        <f t="shared" ca="1" si="10"/>
        <v>-27010.114247074351</v>
      </c>
      <c r="AQ16" s="63">
        <f t="shared" ca="1" si="10"/>
        <v>-26250.342097060053</v>
      </c>
      <c r="AR16" s="63">
        <f t="shared" ca="1" si="10"/>
        <v>-25473.504953754717</v>
      </c>
      <c r="AS16" s="63">
        <f t="shared" ca="1" si="10"/>
        <v>-24660.433742279136</v>
      </c>
      <c r="AT16" s="63">
        <f t="shared" ca="1" si="10"/>
        <v>-23828.965112739497</v>
      </c>
      <c r="AU16" s="63">
        <f t="shared" ca="1" si="10"/>
        <v>-22959.711763577976</v>
      </c>
      <c r="AV16" s="63">
        <f t="shared" ca="1" si="10"/>
        <v>-22070.655771846916</v>
      </c>
      <c r="AW16" s="63">
        <f t="shared" ca="1" si="10"/>
        <v>-21142.187833317785</v>
      </c>
      <c r="AX16" s="63">
        <f t="shared" ca="1" si="10"/>
        <v>-20192.435453067632</v>
      </c>
      <c r="AY16" s="63">
        <f t="shared" ca="1" si="10"/>
        <v>-19201.56343055172</v>
      </c>
      <c r="AZ16" s="63">
        <f t="shared" ca="1" si="10"/>
        <v>-18187.844623865556</v>
      </c>
      <c r="BA16" s="63">
        <f t="shared" ca="1" si="10"/>
        <v>-17131.21391966804</v>
      </c>
      <c r="BB16" s="63">
        <f t="shared" ca="1" si="10"/>
        <v>-16050.089373243134</v>
      </c>
      <c r="BC16" s="63">
        <f t="shared" ca="1" si="10"/>
        <v>-14924.171813702658</v>
      </c>
      <c r="BD16" s="63">
        <f t="shared" ca="1" si="10"/>
        <v>-13772.024251873305</v>
      </c>
      <c r="BE16" s="63">
        <f t="shared" ca="1" si="10"/>
        <v>-12573.109180594949</v>
      </c>
      <c r="BF16" s="63">
        <f t="shared" ca="1" si="10"/>
        <v>-11346.134233517663</v>
      </c>
      <c r="BG16" s="63">
        <f t="shared" ca="1" si="10"/>
        <v>-10070.319148525658</v>
      </c>
      <c r="BH16" s="63">
        <f t="shared" ca="1" si="10"/>
        <v>-8764.5157527616539</v>
      </c>
      <c r="BI16" s="63">
        <f t="shared" ca="1" si="10"/>
        <v>-7407.6964642315179</v>
      </c>
      <c r="BJ16" s="63">
        <f t="shared" ca="1" si="10"/>
        <v>-6018.8567717965607</v>
      </c>
      <c r="BK16" s="63">
        <f t="shared" ca="1" si="10"/>
        <v>-4576.7170558321768</v>
      </c>
      <c r="BL16" s="63">
        <f t="shared" ca="1" si="10"/>
        <v>-3100.4158265594979</v>
      </c>
      <c r="BM16" s="63">
        <f t="shared" ca="1" si="10"/>
        <v>-1568.4165492252475</v>
      </c>
      <c r="BN16" s="63">
        <f t="shared" ca="1" si="10"/>
        <v>-9.0587093382055173E-11</v>
      </c>
      <c r="BO16" s="63">
        <f t="shared" ca="1" si="10"/>
        <v>1626.6323155013454</v>
      </c>
      <c r="BP16" s="63">
        <f t="shared" ca="1" si="10"/>
        <v>3292.0582324297675</v>
      </c>
      <c r="BQ16" s="63">
        <f t="shared" ca="1" si="10"/>
        <v>5018.3434239305025</v>
      </c>
      <c r="BR16" s="63">
        <f t="shared" ca="1" si="10"/>
        <v>6785.9253427760832</v>
      </c>
      <c r="BS16" s="63">
        <f ca="1">BR16+BS14+BS15</f>
        <v>8617.1422426215158</v>
      </c>
      <c r="BT16" s="63">
        <f ca="1">BS16+BT14+BT15</f>
        <v>9016.2650086666035</v>
      </c>
    </row>
    <row r="17" spans="2:72">
      <c r="B17" t="s">
        <v>89</v>
      </c>
      <c r="C17" s="63">
        <v>0</v>
      </c>
      <c r="D17" s="63">
        <f ca="1">D16-C16</f>
        <v>-851.45880952540347</v>
      </c>
      <c r="E17" s="63">
        <f t="shared" ref="E17:P17" ca="1" si="11">E16-D16</f>
        <v>-1326.6424694276038</v>
      </c>
      <c r="F17" s="63">
        <f t="shared" ca="1" si="11"/>
        <v>-1295.8112616417275</v>
      </c>
      <c r="G17" s="63">
        <f t="shared" ca="1" si="11"/>
        <v>-1391.1178586656515</v>
      </c>
      <c r="H17" s="63">
        <f t="shared" ca="1" si="11"/>
        <v>-1358.4126766997842</v>
      </c>
      <c r="I17" s="63">
        <f t="shared" ca="1" si="11"/>
        <v>-1681.1186603644483</v>
      </c>
      <c r="J17" s="63">
        <f t="shared" ca="1" si="11"/>
        <v>-1768.6485977718312</v>
      </c>
      <c r="K17" s="63">
        <f t="shared" ca="1" si="11"/>
        <v>-1740.3890312290951</v>
      </c>
      <c r="L17" s="63">
        <f t="shared" ca="1" si="11"/>
        <v>-754.28906445842767</v>
      </c>
      <c r="M17" s="63">
        <f t="shared" ca="1" si="11"/>
        <v>-1254.7057782234369</v>
      </c>
      <c r="N17" s="63">
        <f t="shared" ca="1" si="11"/>
        <v>-1653.5234516800465</v>
      </c>
      <c r="O17" s="63">
        <f t="shared" ca="1" si="11"/>
        <v>-1599.4146262176564</v>
      </c>
      <c r="P17" s="63">
        <f t="shared" ca="1" si="11"/>
        <v>-1611.3288416813921</v>
      </c>
      <c r="Q17" s="63">
        <f t="shared" ref="Q17:BR17" ca="1" si="12">Q16-P16</f>
        <v>-1568.3607672667531</v>
      </c>
      <c r="R17" s="63">
        <f t="shared" ca="1" si="12"/>
        <v>-1512.093695521271</v>
      </c>
      <c r="S17" s="63">
        <f t="shared" ca="1" si="12"/>
        <v>-1426.6681755988575</v>
      </c>
      <c r="T17" s="63">
        <f t="shared" ca="1" si="12"/>
        <v>-1538.3651518317456</v>
      </c>
      <c r="U17" s="63">
        <f t="shared" ca="1" si="12"/>
        <v>-1533.7932916175523</v>
      </c>
      <c r="V17" s="63">
        <f t="shared" ca="1" si="12"/>
        <v>-1244.0378365533725</v>
      </c>
      <c r="W17" s="63">
        <f t="shared" ca="1" si="12"/>
        <v>-1023.7337269670752</v>
      </c>
      <c r="X17" s="63">
        <f t="shared" ca="1" si="12"/>
        <v>-1137.5207863549767</v>
      </c>
      <c r="Y17" s="63">
        <f t="shared" ca="1" si="12"/>
        <v>-1113.0331754519939</v>
      </c>
      <c r="Z17" s="63">
        <f t="shared" ca="1" si="12"/>
        <v>-951.20761132979533</v>
      </c>
      <c r="AA17" s="63">
        <f t="shared" ca="1" si="12"/>
        <v>-775.44347755150739</v>
      </c>
      <c r="AB17" s="63">
        <f t="shared" ca="1" si="12"/>
        <v>-555.82491883966941</v>
      </c>
      <c r="AC17" s="63">
        <f t="shared" ca="1" si="12"/>
        <v>-334.7598365363956</v>
      </c>
      <c r="AD17" s="63">
        <f t="shared" ca="1" si="12"/>
        <v>-184.7115973111213</v>
      </c>
      <c r="AE17" s="63">
        <f t="shared" ca="1" si="12"/>
        <v>17.571667703974526</v>
      </c>
      <c r="AF17" s="63">
        <f t="shared" ca="1" si="12"/>
        <v>170.41726113574259</v>
      </c>
      <c r="AG17" s="63">
        <f t="shared" ca="1" si="12"/>
        <v>388.53782160728588</v>
      </c>
      <c r="AH17" s="63">
        <f t="shared" ca="1" si="12"/>
        <v>533.78585494195067</v>
      </c>
      <c r="AI17" s="63">
        <f t="shared" ca="1" si="12"/>
        <v>567.03958118566152</v>
      </c>
      <c r="AJ17" s="63">
        <f t="shared" ca="1" si="12"/>
        <v>586.37722458320786</v>
      </c>
      <c r="AK17" s="63">
        <f t="shared" ca="1" si="12"/>
        <v>620.70668223304892</v>
      </c>
      <c r="AL17" s="63">
        <f t="shared" ca="1" si="12"/>
        <v>638.80061306951757</v>
      </c>
      <c r="AM17" s="63">
        <f t="shared" ca="1" si="12"/>
        <v>673.42274165522394</v>
      </c>
      <c r="AN17" s="63">
        <f t="shared" ca="1" si="12"/>
        <v>679.96316703407865</v>
      </c>
      <c r="AO17" s="63">
        <f t="shared" ca="1" si="12"/>
        <v>709.2140832605146</v>
      </c>
      <c r="AP17" s="63">
        <f t="shared" ca="1" si="12"/>
        <v>725.0158608984093</v>
      </c>
      <c r="AQ17" s="63">
        <f t="shared" ca="1" si="12"/>
        <v>759.77215001429795</v>
      </c>
      <c r="AR17" s="63">
        <f t="shared" ca="1" si="12"/>
        <v>776.83714330533621</v>
      </c>
      <c r="AS17" s="63">
        <f t="shared" ca="1" si="12"/>
        <v>813.07121147558064</v>
      </c>
      <c r="AT17" s="63">
        <f t="shared" ca="1" si="12"/>
        <v>831.46862953963864</v>
      </c>
      <c r="AU17" s="63">
        <f t="shared" ca="1" si="12"/>
        <v>869.25334916152133</v>
      </c>
      <c r="AV17" s="63">
        <f t="shared" ca="1" si="12"/>
        <v>889.0559917310602</v>
      </c>
      <c r="AW17" s="63">
        <f t="shared" ca="1" si="12"/>
        <v>928.46793852913106</v>
      </c>
      <c r="AX17" s="63">
        <f t="shared" ca="1" si="12"/>
        <v>949.75238025015278</v>
      </c>
      <c r="AY17" s="63">
        <f t="shared" ca="1" si="12"/>
        <v>990.87202251591225</v>
      </c>
      <c r="AZ17" s="63">
        <f t="shared" ca="1" si="12"/>
        <v>1013.7188066861636</v>
      </c>
      <c r="BA17" s="63">
        <f t="shared" ca="1" si="12"/>
        <v>1056.630704197516</v>
      </c>
      <c r="BB17" s="63">
        <f t="shared" ca="1" si="12"/>
        <v>1081.1245464249059</v>
      </c>
      <c r="BC17" s="63">
        <f t="shared" ca="1" si="12"/>
        <v>1125.9175595404758</v>
      </c>
      <c r="BD17" s="63">
        <f t="shared" ca="1" si="12"/>
        <v>1152.1475618293534</v>
      </c>
      <c r="BE17" s="63">
        <f t="shared" ca="1" si="12"/>
        <v>1198.9150712783558</v>
      </c>
      <c r="BF17" s="63">
        <f t="shared" ca="1" si="12"/>
        <v>1226.9749470772858</v>
      </c>
      <c r="BG17" s="63">
        <f t="shared" ca="1" si="12"/>
        <v>1275.8150849920057</v>
      </c>
      <c r="BH17" s="63">
        <f t="shared" ca="1" si="12"/>
        <v>1305.8033957640037</v>
      </c>
      <c r="BI17" s="63">
        <f t="shared" ca="1" si="12"/>
        <v>1356.819288530136</v>
      </c>
      <c r="BJ17" s="63">
        <f t="shared" ca="1" si="12"/>
        <v>1388.8396924349572</v>
      </c>
      <c r="BK17" s="63">
        <f t="shared" ca="1" si="12"/>
        <v>1442.1397159643839</v>
      </c>
      <c r="BL17" s="63">
        <f t="shared" ca="1" si="12"/>
        <v>1476.3012292726789</v>
      </c>
      <c r="BM17" s="63">
        <f t="shared" ca="1" si="12"/>
        <v>1531.9992773342503</v>
      </c>
      <c r="BN17" s="63">
        <f ca="1">BN16-BM16</f>
        <v>1568.416549225157</v>
      </c>
      <c r="BO17" s="63">
        <f t="shared" ca="1" si="12"/>
        <v>1626.6323155014359</v>
      </c>
      <c r="BP17" s="63">
        <f t="shared" ca="1" si="12"/>
        <v>1665.4259169284221</v>
      </c>
      <c r="BQ17" s="63">
        <f t="shared" ca="1" si="12"/>
        <v>1726.285191500735</v>
      </c>
      <c r="BR17" s="63">
        <f t="shared" ca="1" si="12"/>
        <v>1767.5819188455807</v>
      </c>
      <c r="BS17" s="63">
        <f ca="1">BS16-BR16</f>
        <v>1831.2168998454326</v>
      </c>
      <c r="BT17" s="63">
        <f ca="1">BT16-BS16</f>
        <v>399.1227660450877</v>
      </c>
    </row>
    <row r="18" spans="2:72" s="50" customFormat="1">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row>
    <row r="19" spans="2:72">
      <c r="B19" t="s">
        <v>164</v>
      </c>
      <c r="C19" s="63">
        <f ca="1">IF(C16&gt;0.01, C12, C13)</f>
        <v>1885.2143316452423</v>
      </c>
      <c r="D19" s="63">
        <f t="shared" ref="D19:N19" ca="1" si="13">IF(D16&gt;0.01, D12, D13)</f>
        <v>2967.3187237351349</v>
      </c>
      <c r="E19" s="63">
        <f t="shared" ca="1" si="13"/>
        <v>4869.9634484222352</v>
      </c>
      <c r="F19" s="63">
        <f t="shared" ca="1" si="13"/>
        <v>4468.7477948354181</v>
      </c>
      <c r="G19" s="63">
        <f t="shared" ca="1" si="13"/>
        <v>4729.0284675195562</v>
      </c>
      <c r="H19" s="63">
        <f t="shared" ca="1" si="13"/>
        <v>4337.7782078628998</v>
      </c>
      <c r="I19" s="63">
        <f t="shared" ca="1" si="13"/>
        <v>4678.8453608438194</v>
      </c>
      <c r="J19" s="63">
        <f t="shared" ca="1" si="13"/>
        <v>4301.4888724680886</v>
      </c>
      <c r="K19" s="63">
        <f t="shared" ca="1" si="13"/>
        <v>4341.9819824218794</v>
      </c>
      <c r="L19" s="63">
        <f t="shared" ca="1" si="13"/>
        <v>1345.1962699374503</v>
      </c>
      <c r="M19" s="63">
        <f t="shared" ca="1" si="13"/>
        <v>2476.5815103988111</v>
      </c>
      <c r="N19" s="63">
        <f t="shared" ca="1" si="13"/>
        <v>4230.2887149014168</v>
      </c>
      <c r="O19" s="63">
        <f t="shared" ref="O19:BQ19" ca="1" si="14">IF(O16&gt;0.01, O12, O13)</f>
        <v>3911.8792528600015</v>
      </c>
      <c r="P19" s="63">
        <f t="shared" ca="1" si="14"/>
        <v>4182.4386064987611</v>
      </c>
      <c r="Q19" s="63">
        <f t="shared" ca="1" si="14"/>
        <v>3835.9089010820699</v>
      </c>
      <c r="R19" s="63">
        <f t="shared" ca="1" si="14"/>
        <v>4609.0904622405105</v>
      </c>
      <c r="S19" s="63">
        <f t="shared" ca="1" si="14"/>
        <v>4481.9747233269036</v>
      </c>
      <c r="T19" s="63">
        <f t="shared" ca="1" si="14"/>
        <v>4591.7325578403761</v>
      </c>
      <c r="U19" s="63">
        <f t="shared" ca="1" si="14"/>
        <v>4159.928736730737</v>
      </c>
      <c r="V19" s="63">
        <f t="shared" ca="1" si="14"/>
        <v>4690.2179878904371</v>
      </c>
      <c r="W19" s="63">
        <f t="shared" ca="1" si="14"/>
        <v>4502.1072506870814</v>
      </c>
      <c r="X19" s="63">
        <f t="shared" ca="1" si="14"/>
        <v>5127.9687343890628</v>
      </c>
      <c r="Y19" s="63">
        <f t="shared" ca="1" si="14"/>
        <v>4954.166947575105</v>
      </c>
      <c r="Z19" s="63">
        <f t="shared" ca="1" si="14"/>
        <v>5459.4260879949043</v>
      </c>
      <c r="AA19" s="63">
        <f t="shared" ca="1" si="14"/>
        <v>5236.022942826472</v>
      </c>
      <c r="AB19" s="63">
        <f t="shared" ca="1" si="14"/>
        <v>5575.8755791730837</v>
      </c>
      <c r="AC19" s="63">
        <f t="shared" ca="1" si="14"/>
        <v>5319.5967880720536</v>
      </c>
      <c r="AD19" s="63">
        <f t="shared" ca="1" si="14"/>
        <v>5734.1324522162768</v>
      </c>
      <c r="AE19" s="63">
        <f t="shared" ca="1" si="14"/>
        <v>5546.5504528165866</v>
      </c>
      <c r="AF19" s="63">
        <f t="shared" ca="1" si="14"/>
        <v>5670.0349025147871</v>
      </c>
      <c r="AG19" s="63">
        <f t="shared" ca="1" si="14"/>
        <v>5398.3319456055424</v>
      </c>
      <c r="AH19" s="63">
        <f t="shared" ca="1" si="14"/>
        <v>5900.9540753952779</v>
      </c>
      <c r="AI19" s="63">
        <f t="shared" ca="1" si="14"/>
        <v>5633.3084359433242</v>
      </c>
      <c r="AJ19" s="63">
        <f t="shared" ca="1" si="14"/>
        <v>5748.1163963568506</v>
      </c>
      <c r="AK19" s="63">
        <f t="shared" ca="1" si="14"/>
        <v>5377.2724975596921</v>
      </c>
      <c r="AL19" s="63">
        <f t="shared" ca="1" si="14"/>
        <v>5504.0473285518547</v>
      </c>
      <c r="AM19" s="63">
        <f t="shared" ca="1" si="14"/>
        <v>5165.9642122074238</v>
      </c>
      <c r="AN19" s="63">
        <f t="shared" ca="1" si="14"/>
        <v>4694.5619216676332</v>
      </c>
      <c r="AO19" s="63">
        <f t="shared" ca="1" si="14"/>
        <v>4157.8813757498174</v>
      </c>
      <c r="AP19" s="63">
        <f t="shared" ca="1" si="14"/>
        <v>4261.5198670695927</v>
      </c>
      <c r="AQ19" s="63">
        <f t="shared" ca="1" si="14"/>
        <v>4040.3502774625849</v>
      </c>
      <c r="AR19" s="63">
        <f t="shared" ca="1" si="14"/>
        <v>4138.8671845333665</v>
      </c>
      <c r="AS19" s="63">
        <f t="shared" ca="1" si="14"/>
        <v>3929.3423010308725</v>
      </c>
      <c r="AT19" s="63">
        <f t="shared" ca="1" si="14"/>
        <v>4022.9842757093675</v>
      </c>
      <c r="AU19" s="63">
        <f t="shared" ca="1" si="14"/>
        <v>3824.551714713175</v>
      </c>
      <c r="AV19" s="63">
        <f t="shared" ca="1" si="14"/>
        <v>3913.5534959053603</v>
      </c>
      <c r="AW19" s="63">
        <f t="shared" ca="1" si="14"/>
        <v>3725.6876668789196</v>
      </c>
      <c r="AX19" s="63">
        <f t="shared" ca="1" si="14"/>
        <v>3810.2726560157762</v>
      </c>
      <c r="AY19" s="63">
        <f t="shared" ca="1" si="14"/>
        <v>3632.4734688972867</v>
      </c>
      <c r="AZ19" s="63">
        <f t="shared" ca="1" si="14"/>
        <v>3712.8542776193917</v>
      </c>
      <c r="BA19" s="63">
        <f t="shared" ca="1" si="14"/>
        <v>3544.645912684523</v>
      </c>
      <c r="BB19" s="63">
        <f t="shared" ca="1" si="14"/>
        <v>3621.0248840778268</v>
      </c>
      <c r="BC19" s="63">
        <f t="shared" ca="1" si="14"/>
        <v>3461.9546212361138</v>
      </c>
      <c r="BD19" s="63">
        <f t="shared" ca="1" si="14"/>
        <v>3534.5243258963401</v>
      </c>
      <c r="BE19" s="63">
        <f t="shared" ca="1" si="14"/>
        <v>3384.1614305511912</v>
      </c>
      <c r="BF19" s="63">
        <f t="shared" ca="1" si="14"/>
        <v>3453.1051386926774</v>
      </c>
      <c r="BG19" s="63">
        <f t="shared" ca="1" si="14"/>
        <v>3311.0398014333341</v>
      </c>
      <c r="BH19" s="63">
        <f t="shared" ca="1" si="14"/>
        <v>3376.5319321993793</v>
      </c>
      <c r="BI19" s="63">
        <f t="shared" ca="1" si="14"/>
        <v>3242.3742597252922</v>
      </c>
      <c r="BJ19" s="63">
        <f t="shared" ca="1" si="14"/>
        <v>3304.5808088011504</v>
      </c>
      <c r="BK19" s="63">
        <f t="shared" ca="1" si="14"/>
        <v>3177.9598636046662</v>
      </c>
      <c r="BL19" s="63">
        <f t="shared" ca="1" si="14"/>
        <v>3237.0388101812168</v>
      </c>
      <c r="BM19" s="63">
        <f t="shared" ca="1" si="14"/>
        <v>3117.6016966340567</v>
      </c>
      <c r="BN19" s="63">
        <f t="shared" ca="1" si="14"/>
        <v>3173.7033907195437</v>
      </c>
      <c r="BO19" s="63">
        <f t="shared" ca="1" si="14"/>
        <v>1434.4820698207225</v>
      </c>
      <c r="BP19" s="63">
        <f t="shared" ca="1" si="14"/>
        <v>1490.0477701876389</v>
      </c>
      <c r="BQ19" s="63">
        <f t="shared" ca="1" si="14"/>
        <v>1365.1999888782327</v>
      </c>
      <c r="BR19" s="63">
        <f ca="1">IF(BR16&gt;0.01, BR12, BR13)</f>
        <v>1418.0819977362494</v>
      </c>
      <c r="BS19" s="63">
        <f ca="1">IF(BS16&gt;0.01, BS12, BS13)</f>
        <v>1299.2640680869961</v>
      </c>
      <c r="BT19" s="63">
        <f ca="1">IF(BT16&gt;0.01, BT12, BT13)</f>
        <v>446.07374445579944</v>
      </c>
    </row>
    <row r="20" spans="2:72">
      <c r="B20" s="50" t="s">
        <v>91</v>
      </c>
      <c r="C20" s="63">
        <f ca="1">IF(C16&lt;0, C16, 0)</f>
        <v>-134.55163006437544</v>
      </c>
      <c r="D20" s="63">
        <f t="shared" ref="D20:N20" ca="1" si="15">IF(D16&lt;0, D16, 0)</f>
        <v>-986.01043958977891</v>
      </c>
      <c r="E20" s="63">
        <f t="shared" ca="1" si="15"/>
        <v>-2312.6529090173826</v>
      </c>
      <c r="F20" s="63">
        <f t="shared" ca="1" si="15"/>
        <v>-3608.4641706591101</v>
      </c>
      <c r="G20" s="63">
        <f t="shared" ca="1" si="15"/>
        <v>-4999.5820293247616</v>
      </c>
      <c r="H20" s="63">
        <f t="shared" ca="1" si="15"/>
        <v>-6357.9947060245458</v>
      </c>
      <c r="I20" s="63">
        <f t="shared" ca="1" si="15"/>
        <v>-8039.1133663889941</v>
      </c>
      <c r="J20" s="63">
        <f t="shared" ca="1" si="15"/>
        <v>-9807.7619641608253</v>
      </c>
      <c r="K20" s="63">
        <f t="shared" ca="1" si="15"/>
        <v>-11548.15099538992</v>
      </c>
      <c r="L20" s="63">
        <f t="shared" ca="1" si="15"/>
        <v>-12302.440059848348</v>
      </c>
      <c r="M20" s="63">
        <f t="shared" ca="1" si="15"/>
        <v>-13557.145838071785</v>
      </c>
      <c r="N20" s="63">
        <f t="shared" ca="1" si="15"/>
        <v>-15210.669289751831</v>
      </c>
      <c r="O20" s="63">
        <f t="shared" ref="O20:BQ20" ca="1" si="16">IF(O16&lt;0, O16, 0)</f>
        <v>-16810.083915969488</v>
      </c>
      <c r="P20" s="63">
        <f t="shared" ca="1" si="16"/>
        <v>-18421.41275765088</v>
      </c>
      <c r="Q20" s="63">
        <f t="shared" ca="1" si="16"/>
        <v>-19989.773524917633</v>
      </c>
      <c r="R20" s="63">
        <f t="shared" ca="1" si="16"/>
        <v>-21501.867220438904</v>
      </c>
      <c r="S20" s="63">
        <f t="shared" ca="1" si="16"/>
        <v>-22928.535396037762</v>
      </c>
      <c r="T20" s="63">
        <f t="shared" ca="1" si="16"/>
        <v>-24466.900547869507</v>
      </c>
      <c r="U20" s="63">
        <f t="shared" ca="1" si="16"/>
        <v>-26000.693839487059</v>
      </c>
      <c r="V20" s="63">
        <f t="shared" ca="1" si="16"/>
        <v>-27244.731676040432</v>
      </c>
      <c r="W20" s="63">
        <f t="shared" ca="1" si="16"/>
        <v>-28268.465403007507</v>
      </c>
      <c r="X20" s="63">
        <f t="shared" ca="1" si="16"/>
        <v>-29405.986189362484</v>
      </c>
      <c r="Y20" s="63">
        <f t="shared" ca="1" si="16"/>
        <v>-30519.019364814478</v>
      </c>
      <c r="Z20" s="63">
        <f t="shared" ca="1" si="16"/>
        <v>-31470.226976144273</v>
      </c>
      <c r="AA20" s="63">
        <f t="shared" ca="1" si="16"/>
        <v>-32245.67045369578</v>
      </c>
      <c r="AB20" s="63">
        <f t="shared" ca="1" si="16"/>
        <v>-32801.49537253545</v>
      </c>
      <c r="AC20" s="63">
        <f t="shared" ca="1" si="16"/>
        <v>-33136.255209071845</v>
      </c>
      <c r="AD20" s="63">
        <f t="shared" ca="1" si="16"/>
        <v>-33320.966806382967</v>
      </c>
      <c r="AE20" s="63">
        <f t="shared" ca="1" si="16"/>
        <v>-33303.395138678992</v>
      </c>
      <c r="AF20" s="63">
        <f t="shared" ca="1" si="16"/>
        <v>-33132.97787754325</v>
      </c>
      <c r="AG20" s="63">
        <f t="shared" ca="1" si="16"/>
        <v>-32744.440055935964</v>
      </c>
      <c r="AH20" s="63">
        <f t="shared" ca="1" si="16"/>
        <v>-32210.654200994013</v>
      </c>
      <c r="AI20" s="63">
        <f t="shared" ca="1" si="16"/>
        <v>-31643.614619808352</v>
      </c>
      <c r="AJ20" s="63">
        <f t="shared" ca="1" si="16"/>
        <v>-31057.237395225144</v>
      </c>
      <c r="AK20" s="63">
        <f t="shared" ca="1" si="16"/>
        <v>-30436.530712992095</v>
      </c>
      <c r="AL20" s="63">
        <f t="shared" ca="1" si="16"/>
        <v>-29797.730099922577</v>
      </c>
      <c r="AM20" s="63">
        <f t="shared" ca="1" si="16"/>
        <v>-29124.307358267353</v>
      </c>
      <c r="AN20" s="63">
        <f t="shared" ca="1" si="16"/>
        <v>-28444.344191233275</v>
      </c>
      <c r="AO20" s="63">
        <f t="shared" ca="1" si="16"/>
        <v>-27735.13010797276</v>
      </c>
      <c r="AP20" s="63">
        <f t="shared" ca="1" si="16"/>
        <v>-27010.114247074351</v>
      </c>
      <c r="AQ20" s="63">
        <f t="shared" ca="1" si="16"/>
        <v>-26250.342097060053</v>
      </c>
      <c r="AR20" s="63">
        <f t="shared" ca="1" si="16"/>
        <v>-25473.504953754717</v>
      </c>
      <c r="AS20" s="63">
        <f t="shared" ca="1" si="16"/>
        <v>-24660.433742279136</v>
      </c>
      <c r="AT20" s="63">
        <f t="shared" ca="1" si="16"/>
        <v>-23828.965112739497</v>
      </c>
      <c r="AU20" s="63">
        <f t="shared" ca="1" si="16"/>
        <v>-22959.711763577976</v>
      </c>
      <c r="AV20" s="63">
        <f t="shared" ca="1" si="16"/>
        <v>-22070.655771846916</v>
      </c>
      <c r="AW20" s="63">
        <f t="shared" ca="1" si="16"/>
        <v>-21142.187833317785</v>
      </c>
      <c r="AX20" s="63">
        <f t="shared" ca="1" si="16"/>
        <v>-20192.435453067632</v>
      </c>
      <c r="AY20" s="63">
        <f ca="1">IF(AY16&lt;0, AY16, 0)</f>
        <v>-19201.56343055172</v>
      </c>
      <c r="AZ20" s="63">
        <f t="shared" ca="1" si="16"/>
        <v>-18187.844623865556</v>
      </c>
      <c r="BA20" s="63">
        <f t="shared" ca="1" si="16"/>
        <v>-17131.21391966804</v>
      </c>
      <c r="BB20" s="63">
        <f t="shared" ca="1" si="16"/>
        <v>-16050.089373243134</v>
      </c>
      <c r="BC20" s="63">
        <f t="shared" ca="1" si="16"/>
        <v>-14924.171813702658</v>
      </c>
      <c r="BD20" s="63">
        <f t="shared" ca="1" si="16"/>
        <v>-13772.024251873305</v>
      </c>
      <c r="BE20" s="63">
        <f t="shared" ca="1" si="16"/>
        <v>-12573.109180594949</v>
      </c>
      <c r="BF20" s="63">
        <f t="shared" ca="1" si="16"/>
        <v>-11346.134233517663</v>
      </c>
      <c r="BG20" s="63">
        <f t="shared" ca="1" si="16"/>
        <v>-10070.319148525658</v>
      </c>
      <c r="BH20" s="63">
        <f t="shared" ca="1" si="16"/>
        <v>-8764.5157527616539</v>
      </c>
      <c r="BI20" s="63">
        <f t="shared" ca="1" si="16"/>
        <v>-7407.6964642315179</v>
      </c>
      <c r="BJ20" s="63">
        <f t="shared" ca="1" si="16"/>
        <v>-6018.8567717965607</v>
      </c>
      <c r="BK20" s="63">
        <f t="shared" ca="1" si="16"/>
        <v>-4576.7170558321768</v>
      </c>
      <c r="BL20" s="63">
        <f t="shared" ca="1" si="16"/>
        <v>-3100.4158265594979</v>
      </c>
      <c r="BM20" s="63">
        <f t="shared" ca="1" si="16"/>
        <v>-1568.4165492252475</v>
      </c>
      <c r="BN20" s="63">
        <f t="shared" ca="1" si="16"/>
        <v>-9.0587093382055173E-11</v>
      </c>
      <c r="BO20" s="63">
        <f t="shared" ca="1" si="16"/>
        <v>0</v>
      </c>
      <c r="BP20" s="63">
        <f t="shared" ca="1" si="16"/>
        <v>0</v>
      </c>
      <c r="BQ20" s="63">
        <f t="shared" ca="1" si="16"/>
        <v>0</v>
      </c>
      <c r="BR20" s="63">
        <f ca="1">IF(BR16&lt;0, BR16, 0)</f>
        <v>0</v>
      </c>
      <c r="BS20" s="63">
        <f ca="1">IF(BS16&lt;0, BS16, 0)</f>
        <v>0</v>
      </c>
      <c r="BT20" s="63">
        <f ca="1">IF(BT16&lt;0, BT16, 0)</f>
        <v>0</v>
      </c>
    </row>
    <row r="21" spans="2:72">
      <c r="B21" s="50" t="s">
        <v>92</v>
      </c>
      <c r="C21" s="63">
        <f ca="1">IF(C16&lt;0, C15, 0)</f>
        <v>0</v>
      </c>
      <c r="D21" s="63">
        <f t="shared" ref="D21:N21" ca="1" si="17">IF(D16&lt;0, D15, 0)</f>
        <v>-3.3990255117609691</v>
      </c>
      <c r="E21" s="63">
        <f t="shared" ca="1" si="17"/>
        <v>-24.908465526763315</v>
      </c>
      <c r="F21" s="63">
        <f t="shared" ca="1" si="17"/>
        <v>-58.421932412393403</v>
      </c>
      <c r="G21" s="63">
        <f t="shared" ca="1" si="17"/>
        <v>-91.156545398056195</v>
      </c>
      <c r="H21" s="63">
        <f t="shared" ca="1" si="17"/>
        <v>-126.29878105293858</v>
      </c>
      <c r="I21" s="63">
        <f t="shared" ca="1" si="17"/>
        <v>-160.61482271956842</v>
      </c>
      <c r="J21" s="63">
        <f t="shared" ca="1" si="17"/>
        <v>-203.08302033369077</v>
      </c>
      <c r="K21" s="63">
        <f t="shared" ca="1" si="17"/>
        <v>-247.76238766867189</v>
      </c>
      <c r="L21" s="63">
        <f t="shared" ca="1" si="17"/>
        <v>-291.72786556519645</v>
      </c>
      <c r="M21" s="63">
        <f t="shared" ca="1" si="17"/>
        <v>-310.78261631113583</v>
      </c>
      <c r="N21" s="63">
        <f t="shared" ca="1" si="17"/>
        <v>-342.47882800247618</v>
      </c>
      <c r="O21" s="63">
        <f t="shared" ref="O21:BQ21" ca="1" si="18">IF(O16&lt;0, O15, 0)</f>
        <v>-384.24991909863382</v>
      </c>
      <c r="P21" s="63">
        <f t="shared" ca="1" si="18"/>
        <v>-424.65412019078269</v>
      </c>
      <c r="Q21" s="63">
        <f t="shared" ca="1" si="18"/>
        <v>-465.35929662075898</v>
      </c>
      <c r="R21" s="63">
        <f t="shared" ca="1" si="18"/>
        <v>-504.97901922860973</v>
      </c>
      <c r="S21" s="63">
        <f t="shared" ca="1" si="18"/>
        <v>-543.17733049983462</v>
      </c>
      <c r="T21" s="63">
        <f t="shared" ca="1" si="18"/>
        <v>-579.21763356682754</v>
      </c>
      <c r="U21" s="63">
        <f t="shared" ca="1" si="18"/>
        <v>-618.07961089834237</v>
      </c>
      <c r="V21" s="63">
        <f t="shared" ca="1" si="18"/>
        <v>-656.82609450081952</v>
      </c>
      <c r="W21" s="63">
        <f t="shared" ca="1" si="18"/>
        <v>-688.25281405834346</v>
      </c>
      <c r="X21" s="63">
        <f t="shared" ca="1" si="18"/>
        <v>-714.11424028964507</v>
      </c>
      <c r="Y21" s="63">
        <f t="shared" ca="1" si="18"/>
        <v>-742.85014019014488</v>
      </c>
      <c r="Z21" s="63">
        <f t="shared" ca="1" si="18"/>
        <v>-770.96743729749005</v>
      </c>
      <c r="AA21" s="63">
        <f t="shared" ca="1" si="18"/>
        <v>-794.99671837230346</v>
      </c>
      <c r="AB21" s="63">
        <f t="shared" ca="1" si="18"/>
        <v>-814.58586910845702</v>
      </c>
      <c r="AC21" s="63">
        <f t="shared" ca="1" si="18"/>
        <v>-828.6270448140549</v>
      </c>
      <c r="AD21" s="63">
        <f t="shared" ca="1" si="18"/>
        <v>-837.08370360113713</v>
      </c>
      <c r="AE21" s="63">
        <f t="shared" ca="1" si="18"/>
        <v>-841.74986358209185</v>
      </c>
      <c r="AF21" s="63">
        <f t="shared" ca="1" si="18"/>
        <v>-841.30597043281216</v>
      </c>
      <c r="AG21" s="63">
        <f t="shared" ca="1" si="18"/>
        <v>-837.00091208481831</v>
      </c>
      <c r="AH21" s="63">
        <f t="shared" ca="1" si="18"/>
        <v>-827.18572094001138</v>
      </c>
      <c r="AI21" s="63">
        <f t="shared" ca="1" si="18"/>
        <v>-813.70129315644044</v>
      </c>
      <c r="AJ21" s="63">
        <f t="shared" ca="1" si="18"/>
        <v>-799.37681413150267</v>
      </c>
      <c r="AK21" s="63">
        <f t="shared" ca="1" si="18"/>
        <v>-784.5638301125033</v>
      </c>
      <c r="AL21" s="63">
        <f t="shared" ca="1" si="18"/>
        <v>-768.88361986740097</v>
      </c>
      <c r="AM21" s="63">
        <f t="shared" ca="1" si="18"/>
        <v>-752.74632313072823</v>
      </c>
      <c r="AN21" s="63">
        <f t="shared" ca="1" si="18"/>
        <v>-735.73440675341669</v>
      </c>
      <c r="AO21" s="63">
        <f t="shared" ca="1" si="18"/>
        <v>-718.55726701381752</v>
      </c>
      <c r="AP21" s="63">
        <f t="shared" ca="1" si="18"/>
        <v>-700.64119449095551</v>
      </c>
      <c r="AQ21" s="63">
        <f t="shared" ca="1" si="18"/>
        <v>-682.3259395479572</v>
      </c>
      <c r="AR21" s="63">
        <f t="shared" ca="1" si="18"/>
        <v>-663.13267581872174</v>
      </c>
      <c r="AS21" s="63">
        <f t="shared" ca="1" si="18"/>
        <v>-643.50831848232212</v>
      </c>
      <c r="AT21" s="63">
        <f t="shared" ca="1" si="18"/>
        <v>-622.96862090034824</v>
      </c>
      <c r="AU21" s="63">
        <f t="shared" ca="1" si="18"/>
        <v>-601.96417017253475</v>
      </c>
      <c r="AV21" s="63">
        <f t="shared" ca="1" si="18"/>
        <v>-580.00520684693208</v>
      </c>
      <c r="AW21" s="63">
        <f t="shared" ca="1" si="18"/>
        <v>-557.54599177958585</v>
      </c>
      <c r="AX21" s="63">
        <f t="shared" ca="1" si="18"/>
        <v>-534.09115731639338</v>
      </c>
      <c r="AY21" s="63">
        <f t="shared" ca="1" si="18"/>
        <v>-510.09863809695742</v>
      </c>
      <c r="AZ21" s="63">
        <f t="shared" ca="1" si="18"/>
        <v>-485.06735990426381</v>
      </c>
      <c r="BA21" s="63">
        <f t="shared" ca="1" si="18"/>
        <v>-459.45892926667437</v>
      </c>
      <c r="BB21" s="63">
        <f t="shared" ca="1" si="18"/>
        <v>-432.76646394047225</v>
      </c>
      <c r="BC21" s="63">
        <f t="shared" ca="1" si="18"/>
        <v>-405.45523840622127</v>
      </c>
      <c r="BD21" s="63">
        <f t="shared" ca="1" si="18"/>
        <v>-377.01245768935661</v>
      </c>
      <c r="BE21" s="63">
        <f t="shared" ca="1" si="18"/>
        <v>-347.9070581182217</v>
      </c>
      <c r="BF21" s="63">
        <f t="shared" ca="1" si="18"/>
        <v>-317.62022389882117</v>
      </c>
      <c r="BG21" s="63">
        <f t="shared" ca="1" si="18"/>
        <v>-286.62454480216587</v>
      </c>
      <c r="BH21" s="63">
        <f t="shared" ca="1" si="18"/>
        <v>-254.39507259062498</v>
      </c>
      <c r="BI21" s="63">
        <f t="shared" ca="1" si="18"/>
        <v>-221.4080396321807</v>
      </c>
      <c r="BJ21" s="63">
        <f t="shared" ca="1" si="18"/>
        <v>-187.13224992709291</v>
      </c>
      <c r="BK21" s="63">
        <f t="shared" ca="1" si="18"/>
        <v>-152.04756500670894</v>
      </c>
      <c r="BL21" s="63">
        <f t="shared" ca="1" si="18"/>
        <v>-115.61642192994809</v>
      </c>
      <c r="BM21" s="63">
        <f t="shared" ca="1" si="18"/>
        <v>-78.322295214864155</v>
      </c>
      <c r="BN21" s="63">
        <f t="shared" ca="1" si="18"/>
        <v>-39.621131764320445</v>
      </c>
      <c r="BO21" s="63">
        <f t="shared" ca="1" si="18"/>
        <v>0</v>
      </c>
      <c r="BP21" s="63">
        <f t="shared" ca="1" si="18"/>
        <v>0</v>
      </c>
      <c r="BQ21" s="63">
        <f t="shared" ca="1" si="18"/>
        <v>0</v>
      </c>
      <c r="BR21" s="63">
        <f ca="1">IF(BR16&lt;0, BR15, 0)</f>
        <v>0</v>
      </c>
      <c r="BS21" s="63">
        <f ca="1">IF(BS16&lt;0, BS15, 0)</f>
        <v>0</v>
      </c>
      <c r="BT21" s="63">
        <f ca="1">IF(BT16&lt;0, BT15, 0)</f>
        <v>0</v>
      </c>
    </row>
    <row r="22" spans="2:72">
      <c r="B22" s="50"/>
      <c r="C22" s="50"/>
      <c r="E22" s="50"/>
    </row>
    <row r="23" spans="2:72">
      <c r="B23" s="50"/>
      <c r="C23" s="50"/>
      <c r="E23" s="50"/>
    </row>
    <row r="24" spans="2:72">
      <c r="B24" s="50"/>
      <c r="C24" s="63"/>
      <c r="D24" s="63"/>
      <c r="E24" s="13"/>
    </row>
    <row r="25" spans="2:72">
      <c r="B25" s="50"/>
      <c r="C25" s="50"/>
      <c r="E25" s="50"/>
    </row>
    <row r="26" spans="2:72">
      <c r="B26" s="50"/>
      <c r="C26" s="50"/>
      <c r="E26" s="50"/>
    </row>
    <row r="27" spans="2:72">
      <c r="B27" s="50"/>
      <c r="C27" s="50"/>
      <c r="E27" s="50"/>
    </row>
    <row r="28" spans="2:72">
      <c r="B28" s="50"/>
      <c r="C28" s="50"/>
      <c r="E28" s="50"/>
    </row>
    <row r="29" spans="2:72">
      <c r="B29" s="50"/>
      <c r="C29" s="43"/>
      <c r="D29" s="43"/>
      <c r="E29" s="50"/>
    </row>
    <row r="30" spans="2:72">
      <c r="B30" s="50"/>
      <c r="C30" s="50"/>
    </row>
    <row r="31" spans="2:72">
      <c r="B31" s="50"/>
    </row>
    <row r="32" spans="2:72">
      <c r="B32" s="50"/>
    </row>
    <row r="33" spans="2:3">
      <c r="B33" s="50"/>
    </row>
    <row r="34" spans="2:3">
      <c r="B34" s="50"/>
    </row>
    <row r="35" spans="2:3">
      <c r="B35" s="50"/>
      <c r="C35" s="50"/>
    </row>
    <row r="36" spans="2:3">
      <c r="B36" s="50"/>
      <c r="C36" s="50"/>
    </row>
    <row r="37" spans="2:3">
      <c r="B37" s="50"/>
      <c r="C37" s="50"/>
    </row>
    <row r="38" spans="2:3">
      <c r="B38" s="50"/>
      <c r="C38" s="50"/>
    </row>
    <row r="39" spans="2:3">
      <c r="B39" s="50"/>
      <c r="C39" s="50"/>
    </row>
    <row r="40" spans="2:3">
      <c r="B40" s="50"/>
      <c r="C40" s="50"/>
    </row>
    <row r="41" spans="2:3">
      <c r="B41" s="50"/>
      <c r="C41" s="50"/>
    </row>
    <row r="42" spans="2:3">
      <c r="B42" s="50"/>
      <c r="C42" s="50"/>
    </row>
    <row r="43" spans="2:3">
      <c r="B43" s="50"/>
      <c r="C43" s="50"/>
    </row>
    <row r="44" spans="2:3">
      <c r="B44" s="50"/>
    </row>
    <row r="45" spans="2:3">
      <c r="B45" s="50"/>
    </row>
    <row r="46" spans="2:3">
      <c r="B46" s="50"/>
    </row>
    <row r="47" spans="2:3">
      <c r="B47" s="50"/>
    </row>
    <row r="48" spans="2:3">
      <c r="B48" s="50"/>
    </row>
    <row r="49" spans="2:2">
      <c r="B49" s="50"/>
    </row>
    <row r="50" spans="2:2">
      <c r="B50" s="50"/>
    </row>
    <row r="51" spans="2:2">
      <c r="B51" s="50"/>
    </row>
    <row r="52" spans="2:2">
      <c r="B52" s="50"/>
    </row>
    <row r="53" spans="2:2">
      <c r="B53" s="50"/>
    </row>
    <row r="54" spans="2:2">
      <c r="B54" s="50"/>
    </row>
    <row r="55" spans="2:2">
      <c r="B55" s="50"/>
    </row>
    <row r="56" spans="2:2">
      <c r="B56" s="50"/>
    </row>
    <row r="57" spans="2:2">
      <c r="B57" s="50"/>
    </row>
    <row r="58" spans="2:2">
      <c r="B58" s="50"/>
    </row>
    <row r="59" spans="2:2">
      <c r="B59" s="50"/>
    </row>
    <row r="60" spans="2:2">
      <c r="B60" s="50"/>
    </row>
    <row r="61" spans="2:2">
      <c r="B61" s="50"/>
    </row>
    <row r="62" spans="2:2">
      <c r="B62" s="50"/>
    </row>
    <row r="63" spans="2:2">
      <c r="B63" s="50"/>
    </row>
    <row r="64" spans="2:2">
      <c r="B64" s="5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AN25"/>
  <sheetViews>
    <sheetView zoomScale="70" zoomScaleNormal="70" workbookViewId="0">
      <pane xSplit="5" ySplit="6" topLeftCell="F7" activePane="bottomRight" state="frozen"/>
      <selection pane="topRight" activeCell="E1" sqref="E1"/>
      <selection pane="bottomLeft" activeCell="A17" sqref="A17"/>
      <selection pane="bottomRight" activeCell="L41" sqref="L41"/>
    </sheetView>
  </sheetViews>
  <sheetFormatPr defaultRowHeight="15"/>
  <cols>
    <col min="1" max="1" width="11.5703125" customWidth="1"/>
    <col min="2" max="2" width="60.5703125" bestFit="1" customWidth="1"/>
    <col min="3" max="3" width="13.85546875" style="50" customWidth="1"/>
    <col min="4" max="4" width="21.42578125" bestFit="1" customWidth="1"/>
    <col min="5" max="5" width="13" bestFit="1" customWidth="1"/>
    <col min="6" max="6" width="12.140625" bestFit="1" customWidth="1"/>
    <col min="7" max="7" width="13" bestFit="1" customWidth="1"/>
    <col min="8" max="8" width="12.140625" bestFit="1" customWidth="1"/>
    <col min="9" max="10" width="13" bestFit="1" customWidth="1"/>
    <col min="11" max="11" width="11.7109375" bestFit="1" customWidth="1"/>
    <col min="12" max="12" width="12.140625" bestFit="1" customWidth="1"/>
    <col min="13" max="14" width="13" bestFit="1" customWidth="1"/>
    <col min="15" max="16" width="12.5703125" bestFit="1" customWidth="1"/>
    <col min="17" max="17" width="12.140625" bestFit="1" customWidth="1"/>
    <col min="18" max="18" width="12.5703125" bestFit="1" customWidth="1"/>
    <col min="19" max="19" width="12.140625" bestFit="1" customWidth="1"/>
    <col min="20" max="21" width="12.5703125" bestFit="1" customWidth="1"/>
    <col min="22" max="22" width="16" bestFit="1" customWidth="1"/>
    <col min="23" max="23" width="12.5703125" bestFit="1" customWidth="1"/>
    <col min="24" max="24" width="10.140625" customWidth="1"/>
    <col min="25" max="25" width="12.5703125" bestFit="1" customWidth="1"/>
    <col min="26" max="29" width="13" bestFit="1" customWidth="1"/>
    <col min="30" max="31" width="12.5703125" bestFit="1" customWidth="1"/>
    <col min="32" max="33" width="13" bestFit="1" customWidth="1"/>
    <col min="34" max="34" width="12.5703125" bestFit="1" customWidth="1"/>
    <col min="35" max="36" width="13" bestFit="1" customWidth="1"/>
    <col min="37" max="37" width="12.5703125" bestFit="1" customWidth="1"/>
    <col min="38" max="38" width="13" bestFit="1" customWidth="1"/>
  </cols>
  <sheetData>
    <row r="1" spans="2:40" s="7" customFormat="1">
      <c r="C1" s="50"/>
    </row>
    <row r="2" spans="2:40" s="20" customFormat="1">
      <c r="C2" s="50"/>
      <c r="D2" s="17"/>
      <c r="Q2" s="9"/>
      <c r="V2" s="20" t="s">
        <v>12</v>
      </c>
      <c r="W2" s="20">
        <f>AVERAGE(P6:V6)</f>
        <v>-7.0826129140114907E-2</v>
      </c>
      <c r="Y2" s="22"/>
    </row>
    <row r="3" spans="2:40" s="31" customFormat="1">
      <c r="C3" s="50"/>
      <c r="D3" s="17"/>
      <c r="Q3" s="9"/>
      <c r="Y3" s="22"/>
    </row>
    <row r="4" spans="2:40">
      <c r="R4" s="20"/>
      <c r="S4" s="20"/>
      <c r="T4" s="20"/>
      <c r="U4" s="20"/>
      <c r="V4" s="20"/>
      <c r="W4" s="20"/>
    </row>
    <row r="5" spans="2:40">
      <c r="D5" s="7">
        <v>2016</v>
      </c>
      <c r="E5" s="7">
        <v>2017</v>
      </c>
      <c r="F5" s="7">
        <v>2018</v>
      </c>
      <c r="G5" s="7">
        <v>2019</v>
      </c>
      <c r="H5" s="7">
        <v>2020</v>
      </c>
      <c r="I5" s="7">
        <v>2021</v>
      </c>
      <c r="J5" s="7">
        <v>2022</v>
      </c>
      <c r="K5" s="7">
        <v>2023</v>
      </c>
      <c r="L5" s="7">
        <v>2024</v>
      </c>
      <c r="M5" s="7">
        <v>2025</v>
      </c>
      <c r="N5" s="7">
        <v>2026</v>
      </c>
      <c r="O5" s="7">
        <v>2027</v>
      </c>
      <c r="P5" s="7">
        <v>2028</v>
      </c>
      <c r="Q5" s="7">
        <v>2029</v>
      </c>
      <c r="R5" s="7">
        <v>2030</v>
      </c>
      <c r="S5" s="7">
        <v>2031</v>
      </c>
      <c r="T5" s="7">
        <v>2032</v>
      </c>
      <c r="U5" s="7">
        <v>2033</v>
      </c>
      <c r="V5" s="7">
        <v>2034</v>
      </c>
      <c r="W5" s="7">
        <v>2035</v>
      </c>
      <c r="X5" s="20">
        <v>2036</v>
      </c>
      <c r="Y5" s="20">
        <v>2037</v>
      </c>
      <c r="Z5" s="20">
        <v>2038</v>
      </c>
      <c r="AA5" s="20">
        <v>2039</v>
      </c>
      <c r="AB5" s="20">
        <v>2040</v>
      </c>
      <c r="AC5" s="20">
        <v>2041</v>
      </c>
      <c r="AD5" s="20">
        <v>2042</v>
      </c>
      <c r="AE5" s="20">
        <v>2043</v>
      </c>
      <c r="AF5" s="20">
        <v>2044</v>
      </c>
      <c r="AG5" s="20">
        <v>2045</v>
      </c>
      <c r="AH5" s="20">
        <v>2046</v>
      </c>
      <c r="AI5" s="20">
        <v>2047</v>
      </c>
      <c r="AJ5" s="20">
        <v>2048</v>
      </c>
      <c r="AK5" s="20">
        <v>2049</v>
      </c>
      <c r="AL5" s="20">
        <v>2050</v>
      </c>
      <c r="AM5" s="20"/>
      <c r="AN5" s="20"/>
    </row>
    <row r="6" spans="2:40" s="20" customFormat="1">
      <c r="B6" s="20" t="s">
        <v>11</v>
      </c>
      <c r="C6" s="50"/>
      <c r="E6" s="23">
        <f>E7/D7-1</f>
        <v>-2.0528460772832324E-2</v>
      </c>
      <c r="F6" s="23">
        <f t="shared" ref="F6:W6" si="0">F7/E7-1</f>
        <v>-4.0738009238278305E-2</v>
      </c>
      <c r="G6" s="23">
        <f t="shared" si="0"/>
        <v>-3.6277275516799823E-2</v>
      </c>
      <c r="H6" s="23">
        <f t="shared" si="0"/>
        <v>3.2697592642814133E-2</v>
      </c>
      <c r="I6" s="23">
        <f t="shared" si="0"/>
        <v>-0.12635083908591327</v>
      </c>
      <c r="J6" s="23">
        <f t="shared" si="0"/>
        <v>-3.8588052672467121E-2</v>
      </c>
      <c r="K6" s="23">
        <f t="shared" si="0"/>
        <v>-5.5582704246977088E-2</v>
      </c>
      <c r="L6" s="23">
        <f t="shared" si="0"/>
        <v>6.5064956698410947E-2</v>
      </c>
      <c r="M6" s="23">
        <f t="shared" si="0"/>
        <v>-7.2565101080753869E-2</v>
      </c>
      <c r="N6" s="23">
        <f t="shared" si="0"/>
        <v>-5.8962490135786805E-2</v>
      </c>
      <c r="O6" s="23">
        <f t="shared" si="0"/>
        <v>7.1441092178392784E-2</v>
      </c>
      <c r="P6" s="23">
        <f t="shared" si="0"/>
        <v>-3.9472236264691984E-2</v>
      </c>
      <c r="Q6" s="23">
        <f t="shared" si="0"/>
        <v>-9.304420394660462E-2</v>
      </c>
      <c r="R6" s="23">
        <f t="shared" si="0"/>
        <v>-5.4404670951179956E-2</v>
      </c>
      <c r="S6" s="23">
        <f t="shared" si="0"/>
        <v>-0.12720846247163597</v>
      </c>
      <c r="T6" s="23">
        <f t="shared" si="0"/>
        <v>-7.8034046255356371E-3</v>
      </c>
      <c r="U6" s="23">
        <f t="shared" si="0"/>
        <v>-9.0605019172098511E-2</v>
      </c>
      <c r="V6" s="23">
        <f t="shared" si="0"/>
        <v>-8.3244906549057696E-2</v>
      </c>
      <c r="W6" s="23">
        <f t="shared" si="0"/>
        <v>-0.29396975686510796</v>
      </c>
    </row>
    <row r="7" spans="2:40" s="20" customFormat="1">
      <c r="B7" s="20" t="s">
        <v>27</v>
      </c>
      <c r="C7" s="50"/>
      <c r="D7" s="9">
        <f>'IESO HOEP-GA'!C14</f>
        <v>90.857322870794135</v>
      </c>
      <c r="E7" s="9">
        <f>'IESO HOEP-GA'!D14</f>
        <v>88.992161882316481</v>
      </c>
      <c r="F7" s="9">
        <f>'IESO HOEP-GA'!E14</f>
        <v>85.366798369420309</v>
      </c>
      <c r="G7" s="9">
        <f>'IESO HOEP-GA'!F14</f>
        <v>82.269923504985755</v>
      </c>
      <c r="H7" s="9">
        <f>'IESO HOEP-GA'!G14</f>
        <v>84.959951950507261</v>
      </c>
      <c r="I7" s="9">
        <f>'IESO HOEP-GA'!H14</f>
        <v>74.22519073286179</v>
      </c>
      <c r="J7" s="9">
        <f>'IESO HOEP-GA'!I14</f>
        <v>71.360985163238198</v>
      </c>
      <c r="K7" s="9">
        <f>'IESO HOEP-GA'!J14</f>
        <v>67.39454863013701</v>
      </c>
      <c r="L7" s="9">
        <f>'IESO HOEP-GA'!K14</f>
        <v>71.779572018465828</v>
      </c>
      <c r="M7" s="9">
        <f>'IESO HOEP-GA'!L14</f>
        <v>66.570880119412607</v>
      </c>
      <c r="N7" s="9">
        <f>'IESO HOEP-GA'!M14</f>
        <v>62.645695257041098</v>
      </c>
      <c r="O7" s="9">
        <f>'IESO HOEP-GA'!N14</f>
        <v>67.12117214647887</v>
      </c>
      <c r="P7" s="9">
        <f>'IESO HOEP-GA'!O14</f>
        <v>64.471749381149991</v>
      </c>
      <c r="Q7" s="9">
        <f>'IESO HOEP-GA'!P14</f>
        <v>58.473026782935889</v>
      </c>
      <c r="R7" s="9">
        <f>'IESO HOEP-GA'!Q14</f>
        <v>55.291821001290728</v>
      </c>
      <c r="S7" s="9">
        <f>'IESO HOEP-GA'!R14</f>
        <v>48.258233464459622</v>
      </c>
      <c r="T7" s="9">
        <f>'IESO HOEP-GA'!S14</f>
        <v>47.88165494222288</v>
      </c>
      <c r="U7" s="9">
        <f>'IESO HOEP-GA'!T14</f>
        <v>43.543336678190968</v>
      </c>
      <c r="V7" s="9">
        <f>'IESO HOEP-GA'!U14</f>
        <v>39.918575685580805</v>
      </c>
      <c r="W7" s="9">
        <f>'IESO HOEP-GA'!V14</f>
        <v>28.183721696889208</v>
      </c>
    </row>
    <row r="8" spans="2:40" s="20" customFormat="1">
      <c r="B8" s="20" t="s">
        <v>28</v>
      </c>
      <c r="C8" s="50"/>
      <c r="X8" s="9">
        <f>W7*(1+W2)</f>
        <v>26.187577784336277</v>
      </c>
      <c r="Y8" s="9">
        <f>X8*(1+$W$2)</f>
        <v>24.332813018316074</v>
      </c>
      <c r="Z8" s="9">
        <f t="shared" ref="Z8:AJ8" si="1">Y8*(1+$W$2)</f>
        <v>22.609414061138551</v>
      </c>
      <c r="AA8" s="9">
        <f t="shared" si="1"/>
        <v>21.008076781062023</v>
      </c>
      <c r="AB8" s="9">
        <f t="shared" si="1"/>
        <v>19.520156021981077</v>
      </c>
      <c r="AC8" s="9">
        <f t="shared" si="1"/>
        <v>18.137618930733055</v>
      </c>
      <c r="AD8" s="9">
        <f t="shared" si="1"/>
        <v>16.853001590050763</v>
      </c>
      <c r="AE8" s="9">
        <f t="shared" si="1"/>
        <v>15.659368723035266</v>
      </c>
      <c r="AF8" s="9">
        <f t="shared" si="1"/>
        <v>14.550276251604895</v>
      </c>
      <c r="AG8" s="9">
        <f t="shared" si="1"/>
        <v>13.51973650678438</v>
      </c>
      <c r="AH8" s="9">
        <f t="shared" si="1"/>
        <v>12.562185903014544</v>
      </c>
      <c r="AI8" s="9">
        <f t="shared" si="1"/>
        <v>11.672454901965505</v>
      </c>
      <c r="AJ8" s="9">
        <f t="shared" si="1"/>
        <v>10.845740103696729</v>
      </c>
      <c r="AK8" s="9">
        <f>AJ8*(1+$W$2)</f>
        <v>10.077578314492181</v>
      </c>
      <c r="AL8" s="9">
        <f>AK8*(1+$W$2)</f>
        <v>9.3638224513703356</v>
      </c>
    </row>
    <row r="9" spans="2:40">
      <c r="B9" t="s">
        <v>27</v>
      </c>
      <c r="D9" s="9">
        <f>D7+D8</f>
        <v>90.857322870794135</v>
      </c>
      <c r="E9" s="9">
        <f t="shared" ref="E9:AI9" si="2">E7+E8</f>
        <v>88.992161882316481</v>
      </c>
      <c r="F9" s="9">
        <f>F7+F8</f>
        <v>85.366798369420309</v>
      </c>
      <c r="G9" s="9">
        <f t="shared" si="2"/>
        <v>82.269923504985755</v>
      </c>
      <c r="H9" s="9">
        <f t="shared" si="2"/>
        <v>84.959951950507261</v>
      </c>
      <c r="I9" s="9">
        <f t="shared" si="2"/>
        <v>74.22519073286179</v>
      </c>
      <c r="J9" s="9">
        <f t="shared" si="2"/>
        <v>71.360985163238198</v>
      </c>
      <c r="K9" s="9">
        <f t="shared" si="2"/>
        <v>67.39454863013701</v>
      </c>
      <c r="L9" s="9">
        <f t="shared" si="2"/>
        <v>71.779572018465828</v>
      </c>
      <c r="M9" s="9">
        <f t="shared" si="2"/>
        <v>66.570880119412607</v>
      </c>
      <c r="N9" s="9">
        <f t="shared" si="2"/>
        <v>62.645695257041098</v>
      </c>
      <c r="O9" s="9">
        <f t="shared" si="2"/>
        <v>67.12117214647887</v>
      </c>
      <c r="P9" s="9">
        <f t="shared" si="2"/>
        <v>64.471749381149991</v>
      </c>
      <c r="Q9" s="9">
        <f t="shared" si="2"/>
        <v>58.473026782935889</v>
      </c>
      <c r="R9" s="9">
        <f t="shared" si="2"/>
        <v>55.291821001290728</v>
      </c>
      <c r="S9" s="9">
        <f t="shared" si="2"/>
        <v>48.258233464459622</v>
      </c>
      <c r="T9" s="9">
        <f t="shared" si="2"/>
        <v>47.88165494222288</v>
      </c>
      <c r="U9" s="9">
        <f t="shared" si="2"/>
        <v>43.543336678190968</v>
      </c>
      <c r="V9" s="9">
        <f t="shared" si="2"/>
        <v>39.918575685580805</v>
      </c>
      <c r="W9" s="9">
        <f t="shared" si="2"/>
        <v>28.183721696889208</v>
      </c>
      <c r="X9" s="9">
        <f t="shared" si="2"/>
        <v>26.187577784336277</v>
      </c>
      <c r="Y9" s="9">
        <f t="shared" si="2"/>
        <v>24.332813018316074</v>
      </c>
      <c r="Z9" s="9">
        <f t="shared" si="2"/>
        <v>22.609414061138551</v>
      </c>
      <c r="AA9" s="9">
        <f t="shared" si="2"/>
        <v>21.008076781062023</v>
      </c>
      <c r="AB9" s="9">
        <f t="shared" si="2"/>
        <v>19.520156021981077</v>
      </c>
      <c r="AC9" s="9">
        <f t="shared" si="2"/>
        <v>18.137618930733055</v>
      </c>
      <c r="AD9" s="9">
        <f t="shared" si="2"/>
        <v>16.853001590050763</v>
      </c>
      <c r="AE9" s="9">
        <f t="shared" si="2"/>
        <v>15.659368723035266</v>
      </c>
      <c r="AF9" s="9">
        <f t="shared" si="2"/>
        <v>14.550276251604895</v>
      </c>
      <c r="AG9" s="9">
        <f t="shared" si="2"/>
        <v>13.51973650678438</v>
      </c>
      <c r="AH9" s="9">
        <f t="shared" si="2"/>
        <v>12.562185903014544</v>
      </c>
      <c r="AI9" s="9">
        <f t="shared" si="2"/>
        <v>11.672454901965505</v>
      </c>
      <c r="AJ9" s="9">
        <f>AJ7+AJ8</f>
        <v>10.845740103696729</v>
      </c>
      <c r="AK9" s="9">
        <f>AK7+AK8</f>
        <v>10.077578314492181</v>
      </c>
      <c r="AL9" s="9">
        <f>AL7+AL8</f>
        <v>9.3638224513703356</v>
      </c>
    </row>
    <row r="10" spans="2:40" s="7" customFormat="1">
      <c r="B10" s="7" t="s">
        <v>5</v>
      </c>
      <c r="C10" s="50"/>
      <c r="D10" s="16"/>
      <c r="E10" s="16">
        <f>E9*('Res Bill Annual'!$D$2/'Res Bill Annual'!$D$3)*'Res Bill Annual'!C12</f>
        <v>11858.205570818671</v>
      </c>
      <c r="F10" s="16">
        <f>F9*('Res Bill Annual'!$D$2/'Res Bill Annual'!$D$3)*'Res Bill Annual'!D12</f>
        <v>11375.125882725257</v>
      </c>
      <c r="G10" s="16">
        <f>G9*('Res Bill Annual'!$D$2/'Res Bill Annual'!$D$3)*'Res Bill Annual'!E12</f>
        <v>10885.806696500615</v>
      </c>
      <c r="H10" s="16">
        <f>H9*('Res Bill Annual'!$D$2/'Res Bill Annual'!$D$3)*'Res Bill Annual'!F12</f>
        <v>11241.74636945121</v>
      </c>
      <c r="I10" s="16">
        <f>I9*('Res Bill Annual'!$D$2/'Res Bill Annual'!$D$3)*'Res Bill Annual'!G12</f>
        <v>9821.3422828800303</v>
      </c>
      <c r="J10" s="16">
        <f>J9*('Res Bill Annual'!$D$2/'Res Bill Annual'!$D$3)*'Res Bill Annual'!H12</f>
        <v>9442.3558095539247</v>
      </c>
      <c r="K10" s="16">
        <f>K9*('Res Bill Annual'!$D$2/'Res Bill Annual'!$D$3)*'Res Bill Annual'!I12</f>
        <v>8917.5241391967647</v>
      </c>
      <c r="L10" s="16">
        <f>L9*('Res Bill Annual'!$D$2/'Res Bill Annual'!$D$3)*'Res Bill Annual'!J12</f>
        <v>9497.7424611706374</v>
      </c>
      <c r="M10" s="16">
        <f>M9*('Res Bill Annual'!$D$2/'Res Bill Annual'!$D$3)*'Res Bill Annual'!K12</f>
        <v>8808.5378194368222</v>
      </c>
      <c r="N10" s="16">
        <f>N9*('Res Bill Annual'!$D$2/'Res Bill Annual'!$D$3)*'Res Bill Annual'!L12</f>
        <v>8230.7900972944208</v>
      </c>
      <c r="O10" s="16">
        <f>O9*('Res Bill Annual'!$D$2/'Res Bill Annual'!$D$3)*'Res Bill Annual'!M12</f>
        <v>8881.351459927273</v>
      </c>
      <c r="P10" s="16">
        <f>P9*('Res Bill Annual'!$D$2/'Res Bill Annual'!$D$3)*'Res Bill Annual'!N12</f>
        <v>8530.7846567512552</v>
      </c>
      <c r="Q10" s="16">
        <f>Q9*('Res Bill Annual'!$D$2/'Res Bill Annual'!$D$3)*'Res Bill Annual'!O12</f>
        <v>7737.0445893239257</v>
      </c>
      <c r="R10" s="16">
        <f>R9*('Res Bill Annual'!$D$2/'Res Bill Annual'!$D$3)*'Res Bill Annual'!P12</f>
        <v>7367.6351484219895</v>
      </c>
      <c r="S10" s="16">
        <f>S9*('Res Bill Annual'!$D$2/'Res Bill Annual'!$D$3)*'Res Bill Annual'!Q12</f>
        <v>6430.4096091392439</v>
      </c>
      <c r="T10" s="16">
        <f>T9*('Res Bill Annual'!$D$2/'Res Bill Annual'!$D$3)*'Res Bill Annual'!R12</f>
        <v>6424.8475177019063</v>
      </c>
      <c r="U10" s="16">
        <f>U9*('Res Bill Annual'!$D$2/'Res Bill Annual'!$D$3)*'Res Bill Annual'!S12</f>
        <v>5883.2985579964843</v>
      </c>
      <c r="V10" s="16">
        <f>V9*('Res Bill Annual'!$D$2/'Res Bill Annual'!$D$3)*'Res Bill Annual'!T12</f>
        <v>5430.7407739519704</v>
      </c>
      <c r="W10" s="16">
        <f>W9*('Res Bill Annual'!$D$2/'Res Bill Annual'!$D$3)*'Res Bill Annual'!U12</f>
        <v>3886.7914376528115</v>
      </c>
      <c r="X10" s="16">
        <f>X9*('Res Bill Annual'!$D$2/'Res Bill Annual'!$D$3)*'Res Bill Annual'!V12</f>
        <v>3626.5378743836122</v>
      </c>
      <c r="Y10" s="16">
        <f>Y9*('Res Bill Annual'!$D$2/'Res Bill Annual'!$D$3)*'Res Bill Annual'!W12</f>
        <v>3383.710488536276</v>
      </c>
      <c r="Z10" s="16">
        <f>Z9*('Res Bill Annual'!$D$2/'Res Bill Annual'!$D$3)*'Res Bill Annual'!X12</f>
        <v>3157.1424501326692</v>
      </c>
      <c r="AA10" s="16">
        <f>AA9*('Res Bill Annual'!$D$2/'Res Bill Annual'!$D$3)*'Res Bill Annual'!Y12</f>
        <v>2945.7450583313571</v>
      </c>
      <c r="AB10" s="16">
        <f>AB9*('Res Bill Annual'!$D$2/'Res Bill Annual'!$D$3)*'Res Bill Annual'!Z12</f>
        <v>2748.5025100210373</v>
      </c>
      <c r="AC10" s="16">
        <f>AC9*('Res Bill Annual'!$D$2/'Res Bill Annual'!$D$3)*'Res Bill Annual'!AA12</f>
        <v>2564.4670187009065</v>
      </c>
      <c r="AD10" s="16">
        <f>AD9*('Res Bill Annual'!$D$2/'Res Bill Annual'!$D$3)*'Res Bill Annual'!AB12</f>
        <v>2392.7542601932632</v>
      </c>
      <c r="AE10" s="16">
        <f>AE9*('Res Bill Annual'!$D$2/'Res Bill Annual'!$D$3)*'Res Bill Annual'!AC12</f>
        <v>2232.5391233041819</v>
      </c>
      <c r="AF10" s="16">
        <f>AF9*('Res Bill Annual'!$D$2/'Res Bill Annual'!$D$3)*'Res Bill Annual'!AD12</f>
        <v>2083.0517450133925</v>
      </c>
      <c r="AG10" s="16">
        <f>AG9*('Res Bill Annual'!$D$2/'Res Bill Annual'!$D$3)*'Res Bill Annual'!AE12</f>
        <v>1943.5738111417361</v>
      </c>
      <c r="AH10" s="16">
        <f>AH9*('Res Bill Annual'!$D$2/'Res Bill Annual'!$D$3)*'Res Bill Annual'!AF12</f>
        <v>1813.4351047202267</v>
      </c>
      <c r="AI10" s="16">
        <f>AI9*('Res Bill Annual'!$D$2/'Res Bill Annual'!$D$3)*'Res Bill Annual'!AG12</f>
        <v>1692.0102854749985</v>
      </c>
      <c r="AJ10" s="16">
        <f>AJ9*('Res Bill Annual'!$D$2/'Res Bill Annual'!$D$3)*'Res Bill Annual'!AH12</f>
        <v>1578.715884952976</v>
      </c>
      <c r="AK10" s="16">
        <f>AK9*('Res Bill Annual'!$D$2/'Res Bill Annual'!$D$3)*'Res Bill Annual'!AI12</f>
        <v>1473.0075028493</v>
      </c>
      <c r="AL10" s="16">
        <f>AL9*('Res Bill Annual'!$D$2/'Res Bill Annual'!$D$3)*'Res Bill Annual'!AJ12</f>
        <v>1374.3771910643436</v>
      </c>
    </row>
    <row r="11" spans="2:40" s="66" customFormat="1">
      <c r="B11" s="66" t="s">
        <v>6</v>
      </c>
      <c r="D11" s="67"/>
      <c r="E11" s="67">
        <f t="shared" ref="E11:AL11" si="3">E10*1.02^(E5-2016)</f>
        <v>12095.369682235045</v>
      </c>
      <c r="F11" s="67">
        <f>F10*1.02^(F5-2016)</f>
        <v>11834.680968387356</v>
      </c>
      <c r="G11" s="67">
        <f t="shared" si="3"/>
        <v>11552.105152780023</v>
      </c>
      <c r="H11" s="67">
        <f t="shared" si="3"/>
        <v>12168.427804857231</v>
      </c>
      <c r="I11" s="67">
        <f t="shared" si="3"/>
        <v>10843.555476184305</v>
      </c>
      <c r="J11" s="67">
        <f t="shared" si="3"/>
        <v>10633.626262038733</v>
      </c>
      <c r="K11" s="67">
        <f t="shared" si="3"/>
        <v>10243.432169611806</v>
      </c>
      <c r="L11" s="67">
        <f t="shared" si="3"/>
        <v>11128.119052974123</v>
      </c>
      <c r="M11" s="67">
        <f t="shared" si="3"/>
        <v>10527.01808843752</v>
      </c>
      <c r="N11" s="67">
        <f t="shared" si="3"/>
        <v>10033.287200750003</v>
      </c>
      <c r="O11" s="67">
        <f t="shared" si="3"/>
        <v>11042.844229096907</v>
      </c>
      <c r="P11" s="67">
        <f t="shared" si="3"/>
        <v>10819.097642104838</v>
      </c>
      <c r="Q11" s="67">
        <f t="shared" si="3"/>
        <v>10008.692180866097</v>
      </c>
      <c r="R11" s="67">
        <f t="shared" si="3"/>
        <v>9721.4381123383864</v>
      </c>
      <c r="S11" s="67">
        <f t="shared" si="3"/>
        <v>8654.4846953957476</v>
      </c>
      <c r="T11" s="67">
        <f t="shared" si="3"/>
        <v>8819.9388296880807</v>
      </c>
      <c r="U11" s="67">
        <f t="shared" si="3"/>
        <v>8238.0383223817407</v>
      </c>
      <c r="V11" s="67">
        <f t="shared" si="3"/>
        <v>7756.4351319563648</v>
      </c>
      <c r="W11" s="67">
        <f t="shared" si="3"/>
        <v>5662.3211916579985</v>
      </c>
      <c r="X11" s="67">
        <f t="shared" si="3"/>
        <v>5388.8445108572041</v>
      </c>
      <c r="Y11" s="67">
        <f t="shared" si="3"/>
        <v>5128.5761049688263</v>
      </c>
      <c r="Z11" s="67">
        <f t="shared" si="3"/>
        <v>4880.8780456486584</v>
      </c>
      <c r="AA11" s="67">
        <f t="shared" si="3"/>
        <v>4645.1432149781613</v>
      </c>
      <c r="AB11" s="67">
        <f>AB10*1.02^(AB5-2016)</f>
        <v>4420.7938173939892</v>
      </c>
      <c r="AC11" s="67">
        <f t="shared" si="3"/>
        <v>4207.2799634878011</v>
      </c>
      <c r="AD11" s="67">
        <f t="shared" si="3"/>
        <v>4004.0783222051691</v>
      </c>
      <c r="AE11" s="67">
        <f t="shared" si="3"/>
        <v>3810.6908381400954</v>
      </c>
      <c r="AF11" s="67">
        <f t="shared" si="3"/>
        <v>3626.6435107811549</v>
      </c>
      <c r="AG11" s="67">
        <f t="shared" si="3"/>
        <v>3451.4852327171438</v>
      </c>
      <c r="AH11" s="67">
        <f t="shared" si="3"/>
        <v>3284.7866839546605</v>
      </c>
      <c r="AI11" s="67">
        <f t="shared" si="3"/>
        <v>3126.139279637503</v>
      </c>
      <c r="AJ11" s="67">
        <f t="shared" si="3"/>
        <v>2975.1541685887391</v>
      </c>
      <c r="AK11" s="67">
        <f t="shared" si="3"/>
        <v>2831.4612802208057</v>
      </c>
      <c r="AL11" s="67">
        <f t="shared" si="3"/>
        <v>2694.7084174775991</v>
      </c>
    </row>
    <row r="12" spans="2:40" s="7" customFormat="1">
      <c r="C12" s="50"/>
      <c r="E12" s="13"/>
      <c r="F12" s="13"/>
      <c r="G12" s="13"/>
      <c r="H12" s="13"/>
      <c r="I12" s="13"/>
      <c r="J12" s="13"/>
      <c r="K12" s="13"/>
      <c r="L12" s="13"/>
      <c r="M12" s="13"/>
      <c r="N12" s="13"/>
      <c r="O12" s="13"/>
      <c r="P12" s="13"/>
      <c r="Q12" s="13"/>
      <c r="R12" s="13"/>
      <c r="S12" s="13"/>
      <c r="T12" s="13"/>
      <c r="U12" s="13"/>
      <c r="V12" s="13"/>
      <c r="W12" s="13"/>
      <c r="AJ12" s="20"/>
      <c r="AK12" s="20"/>
      <c r="AL12" s="20"/>
    </row>
    <row r="13" spans="2:40">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row>
    <row r="14" spans="2:40">
      <c r="D14" s="108"/>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2:40" s="50" customFormat="1">
      <c r="D15" s="108"/>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row>
    <row r="16" spans="2:40">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row>
    <row r="17" spans="3:3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row>
    <row r="20" spans="3:38">
      <c r="C20" s="23"/>
      <c r="E20" s="109"/>
    </row>
    <row r="21" spans="3:38">
      <c r="E21" s="109"/>
    </row>
    <row r="23" spans="3:38">
      <c r="E23" s="88"/>
    </row>
    <row r="24" spans="3:38">
      <c r="E24" s="110"/>
    </row>
    <row r="25" spans="3:38">
      <c r="E25" s="10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T70"/>
  <sheetViews>
    <sheetView zoomScaleNormal="100" workbookViewId="0">
      <selection activeCell="F25" sqref="F25"/>
    </sheetView>
  </sheetViews>
  <sheetFormatPr defaultRowHeight="15"/>
  <cols>
    <col min="2" max="2" width="56.5703125" bestFit="1" customWidth="1"/>
    <col min="3" max="3" width="12" bestFit="1" customWidth="1"/>
    <col min="4" max="4" width="12" style="50" bestFit="1" customWidth="1"/>
    <col min="12" max="12" width="12" bestFit="1" customWidth="1"/>
    <col min="13" max="13" width="12" style="50" bestFit="1" customWidth="1"/>
  </cols>
  <sheetData>
    <row r="1" spans="2:72" s="50" customFormat="1"/>
    <row r="2" spans="2:72" s="50" customFormat="1">
      <c r="B2" s="50" t="s">
        <v>34</v>
      </c>
      <c r="C2" s="23">
        <f ca="1">'Res Bill Annual'!C2</f>
        <v>0.50349650349650354</v>
      </c>
      <c r="D2" s="23"/>
    </row>
    <row r="3" spans="2:72" s="50" customFormat="1">
      <c r="B3" s="50" t="s">
        <v>36</v>
      </c>
      <c r="C3" s="23">
        <f ca="1">'Res Bill Annual'!C3</f>
        <v>1</v>
      </c>
      <c r="D3" s="23"/>
      <c r="G3" s="33"/>
      <c r="H3" s="33"/>
    </row>
    <row r="4" spans="2:72" s="50" customFormat="1">
      <c r="B4" s="50" t="s">
        <v>4</v>
      </c>
      <c r="C4" s="50">
        <f>'Res Bill Annual'!C4</f>
        <v>0.75</v>
      </c>
    </row>
    <row r="5" spans="2:72" s="50" customFormat="1">
      <c r="B5" s="50" t="s">
        <v>82</v>
      </c>
      <c r="C5" s="23">
        <f>'Res Bill Annual'!C5</f>
        <v>0.53</v>
      </c>
      <c r="D5" s="23"/>
    </row>
    <row r="6" spans="2:72" s="50" customFormat="1">
      <c r="H6" s="17"/>
    </row>
    <row r="7" spans="2:72">
      <c r="B7" s="50" t="s">
        <v>43</v>
      </c>
      <c r="C7" s="13">
        <f>'Res Bill Annual'!C7</f>
        <v>72</v>
      </c>
      <c r="D7" s="13"/>
    </row>
    <row r="8" spans="2:72">
      <c r="C8" s="50" t="str">
        <f t="shared" ref="C8:BN8" si="0">C9 &amp; "-" &amp; C11</f>
        <v>2017-May</v>
      </c>
      <c r="D8" s="50" t="str">
        <f t="shared" si="0"/>
        <v>2017-Jul</v>
      </c>
      <c r="E8" s="50" t="str">
        <f t="shared" si="0"/>
        <v>2017-Nov</v>
      </c>
      <c r="F8" s="50" t="str">
        <f t="shared" si="0"/>
        <v>2018-May</v>
      </c>
      <c r="G8" s="50" t="str">
        <f t="shared" si="0"/>
        <v>2018-Nov</v>
      </c>
      <c r="H8" s="50" t="str">
        <f t="shared" si="0"/>
        <v>2019-May</v>
      </c>
      <c r="I8" s="50" t="str">
        <f t="shared" si="0"/>
        <v>2019-Nov</v>
      </c>
      <c r="J8" s="50" t="str">
        <f t="shared" si="0"/>
        <v>2020-May</v>
      </c>
      <c r="K8" s="50" t="str">
        <f t="shared" si="0"/>
        <v>2020-Nov</v>
      </c>
      <c r="L8" s="50" t="str">
        <f t="shared" si="0"/>
        <v>2021-May</v>
      </c>
      <c r="M8" s="50" t="str">
        <f t="shared" si="0"/>
        <v>2021-Jul</v>
      </c>
      <c r="N8" s="50" t="str">
        <f t="shared" si="0"/>
        <v>2021-Nov</v>
      </c>
      <c r="O8" s="50" t="str">
        <f t="shared" si="0"/>
        <v>2022-May</v>
      </c>
      <c r="P8" s="50" t="str">
        <f t="shared" si="0"/>
        <v>2022-Nov</v>
      </c>
      <c r="Q8" s="50" t="str">
        <f t="shared" si="0"/>
        <v>2023-May</v>
      </c>
      <c r="R8" s="50" t="str">
        <f t="shared" si="0"/>
        <v>2023-Nov</v>
      </c>
      <c r="S8" s="50" t="str">
        <f t="shared" si="0"/>
        <v>2024-May</v>
      </c>
      <c r="T8" s="50" t="str">
        <f t="shared" si="0"/>
        <v>2024-Nov</v>
      </c>
      <c r="U8" s="50" t="str">
        <f t="shared" si="0"/>
        <v>2025-May</v>
      </c>
      <c r="V8" s="50" t="str">
        <f t="shared" si="0"/>
        <v>2025-Nov</v>
      </c>
      <c r="W8" s="50" t="str">
        <f t="shared" si="0"/>
        <v>2026-May</v>
      </c>
      <c r="X8" s="50" t="str">
        <f t="shared" si="0"/>
        <v>2026-Nov</v>
      </c>
      <c r="Y8" s="50" t="str">
        <f t="shared" si="0"/>
        <v>2027-May</v>
      </c>
      <c r="Z8" s="50" t="str">
        <f t="shared" si="0"/>
        <v>2027-Nov</v>
      </c>
      <c r="AA8" s="50" t="str">
        <f t="shared" si="0"/>
        <v>2028-May</v>
      </c>
      <c r="AB8" s="50" t="str">
        <f t="shared" si="0"/>
        <v>2028-Nov</v>
      </c>
      <c r="AC8" s="50" t="str">
        <f t="shared" si="0"/>
        <v>2029-May</v>
      </c>
      <c r="AD8" s="50" t="str">
        <f t="shared" si="0"/>
        <v>2029-Nov</v>
      </c>
      <c r="AE8" s="50" t="str">
        <f t="shared" si="0"/>
        <v>2030-May</v>
      </c>
      <c r="AF8" s="50" t="str">
        <f t="shared" si="0"/>
        <v>2030-Nov</v>
      </c>
      <c r="AG8" s="50" t="str">
        <f t="shared" si="0"/>
        <v>2031-May</v>
      </c>
      <c r="AH8" s="50" t="str">
        <f t="shared" si="0"/>
        <v>2031-Nov</v>
      </c>
      <c r="AI8" s="50" t="str">
        <f t="shared" si="0"/>
        <v>2032-May</v>
      </c>
      <c r="AJ8" s="50" t="str">
        <f t="shared" si="0"/>
        <v>2032-Nov</v>
      </c>
      <c r="AK8" s="50" t="str">
        <f t="shared" si="0"/>
        <v>2033-May</v>
      </c>
      <c r="AL8" s="50" t="str">
        <f t="shared" si="0"/>
        <v>2033-Nov</v>
      </c>
      <c r="AM8" s="50" t="str">
        <f t="shared" si="0"/>
        <v>2034-May</v>
      </c>
      <c r="AN8" s="50" t="str">
        <f t="shared" si="0"/>
        <v>2034-Nov</v>
      </c>
      <c r="AO8" s="50" t="str">
        <f t="shared" si="0"/>
        <v>2035-May</v>
      </c>
      <c r="AP8" s="50" t="str">
        <f t="shared" si="0"/>
        <v>2035-Nov</v>
      </c>
      <c r="AQ8" s="50" t="str">
        <f t="shared" si="0"/>
        <v>2036-May</v>
      </c>
      <c r="AR8" s="50" t="str">
        <f t="shared" si="0"/>
        <v>2036-Nov</v>
      </c>
      <c r="AS8" s="50" t="str">
        <f t="shared" si="0"/>
        <v>2037-May</v>
      </c>
      <c r="AT8" s="50" t="str">
        <f t="shared" si="0"/>
        <v>2037-Nov</v>
      </c>
      <c r="AU8" s="50" t="str">
        <f t="shared" si="0"/>
        <v>2038-May</v>
      </c>
      <c r="AV8" s="50" t="str">
        <f t="shared" si="0"/>
        <v>2038-Nov</v>
      </c>
      <c r="AW8" s="50" t="str">
        <f t="shared" si="0"/>
        <v>2039-May</v>
      </c>
      <c r="AX8" s="50" t="str">
        <f t="shared" si="0"/>
        <v>2039-Nov</v>
      </c>
      <c r="AY8" s="50" t="str">
        <f t="shared" si="0"/>
        <v>2040-May</v>
      </c>
      <c r="AZ8" s="50" t="str">
        <f t="shared" si="0"/>
        <v>2040-Nov</v>
      </c>
      <c r="BA8" s="50" t="str">
        <f t="shared" si="0"/>
        <v>2041-May</v>
      </c>
      <c r="BB8" s="50" t="str">
        <f t="shared" si="0"/>
        <v>2041-Nov</v>
      </c>
      <c r="BC8" s="50" t="str">
        <f t="shared" si="0"/>
        <v>2042-May</v>
      </c>
      <c r="BD8" s="50" t="str">
        <f t="shared" si="0"/>
        <v>2042-Nov</v>
      </c>
      <c r="BE8" s="50" t="str">
        <f t="shared" si="0"/>
        <v>2043-May</v>
      </c>
      <c r="BF8" s="50" t="str">
        <f t="shared" si="0"/>
        <v>2043-Nov</v>
      </c>
      <c r="BG8" s="50" t="str">
        <f t="shared" si="0"/>
        <v>2044-May</v>
      </c>
      <c r="BH8" s="50" t="str">
        <f t="shared" si="0"/>
        <v>2044-Nov</v>
      </c>
      <c r="BI8" s="50" t="str">
        <f t="shared" si="0"/>
        <v>2045-May</v>
      </c>
      <c r="BJ8" s="50" t="str">
        <f t="shared" si="0"/>
        <v>2045-Nov</v>
      </c>
      <c r="BK8" s="50" t="str">
        <f t="shared" si="0"/>
        <v>2046-May</v>
      </c>
      <c r="BL8" s="50" t="str">
        <f t="shared" si="0"/>
        <v>2046-Nov</v>
      </c>
      <c r="BM8" s="50" t="str">
        <f t="shared" si="0"/>
        <v>2047-May</v>
      </c>
      <c r="BN8" s="50" t="str">
        <f t="shared" si="0"/>
        <v>2047-Nov</v>
      </c>
      <c r="BO8" s="50" t="str">
        <f t="shared" ref="BO8:BT8" si="1">BO9 &amp; "-" &amp; BO11</f>
        <v>2048-May</v>
      </c>
      <c r="BP8" s="50" t="str">
        <f t="shared" si="1"/>
        <v>2048-Nov</v>
      </c>
      <c r="BQ8" s="50" t="str">
        <f t="shared" si="1"/>
        <v>2049-May</v>
      </c>
      <c r="BR8" s="50" t="str">
        <f t="shared" si="1"/>
        <v>2049-Nov</v>
      </c>
      <c r="BS8" s="50" t="str">
        <f t="shared" si="1"/>
        <v>2050-May</v>
      </c>
      <c r="BT8" s="50" t="str">
        <f t="shared" si="1"/>
        <v>2050-Nov</v>
      </c>
    </row>
    <row r="9" spans="2:72">
      <c r="C9">
        <v>2017</v>
      </c>
      <c r="D9" s="50">
        <v>2017</v>
      </c>
      <c r="E9">
        <v>2017</v>
      </c>
      <c r="F9">
        <v>2018</v>
      </c>
      <c r="G9">
        <v>2018</v>
      </c>
      <c r="H9">
        <f>F9+1</f>
        <v>2019</v>
      </c>
      <c r="I9" s="34">
        <f t="shared" ref="I9:BE9" si="2">G9+1</f>
        <v>2019</v>
      </c>
      <c r="J9" s="34">
        <f t="shared" si="2"/>
        <v>2020</v>
      </c>
      <c r="K9" s="34">
        <f t="shared" si="2"/>
        <v>2020</v>
      </c>
      <c r="L9" s="34">
        <f t="shared" si="2"/>
        <v>2021</v>
      </c>
      <c r="M9" s="50">
        <v>2021</v>
      </c>
      <c r="N9" s="34">
        <f>K9+1</f>
        <v>2021</v>
      </c>
      <c r="O9" s="34">
        <f>L9+1</f>
        <v>2022</v>
      </c>
      <c r="P9" s="34">
        <f t="shared" si="2"/>
        <v>2022</v>
      </c>
      <c r="Q9" s="34">
        <f t="shared" si="2"/>
        <v>2023</v>
      </c>
      <c r="R9" s="34">
        <f t="shared" si="2"/>
        <v>2023</v>
      </c>
      <c r="S9" s="34">
        <f t="shared" si="2"/>
        <v>2024</v>
      </c>
      <c r="T9" s="34">
        <f t="shared" si="2"/>
        <v>2024</v>
      </c>
      <c r="U9" s="34">
        <f t="shared" si="2"/>
        <v>2025</v>
      </c>
      <c r="V9" s="34">
        <f t="shared" si="2"/>
        <v>2025</v>
      </c>
      <c r="W9" s="34">
        <f t="shared" si="2"/>
        <v>2026</v>
      </c>
      <c r="X9" s="34">
        <f t="shared" si="2"/>
        <v>2026</v>
      </c>
      <c r="Y9" s="34">
        <f t="shared" si="2"/>
        <v>2027</v>
      </c>
      <c r="Z9" s="34">
        <f t="shared" si="2"/>
        <v>2027</v>
      </c>
      <c r="AA9" s="34">
        <f t="shared" si="2"/>
        <v>2028</v>
      </c>
      <c r="AB9" s="34">
        <f t="shared" si="2"/>
        <v>2028</v>
      </c>
      <c r="AC9" s="34">
        <f t="shared" si="2"/>
        <v>2029</v>
      </c>
      <c r="AD9" s="34">
        <f t="shared" si="2"/>
        <v>2029</v>
      </c>
      <c r="AE9" s="34">
        <f t="shared" si="2"/>
        <v>2030</v>
      </c>
      <c r="AF9" s="34">
        <f t="shared" si="2"/>
        <v>2030</v>
      </c>
      <c r="AG9" s="34">
        <f t="shared" si="2"/>
        <v>2031</v>
      </c>
      <c r="AH9" s="34">
        <f t="shared" si="2"/>
        <v>2031</v>
      </c>
      <c r="AI9" s="34">
        <f t="shared" si="2"/>
        <v>2032</v>
      </c>
      <c r="AJ9" s="34">
        <f t="shared" si="2"/>
        <v>2032</v>
      </c>
      <c r="AK9" s="34">
        <f t="shared" si="2"/>
        <v>2033</v>
      </c>
      <c r="AL9" s="34">
        <f t="shared" si="2"/>
        <v>2033</v>
      </c>
      <c r="AM9" s="34">
        <f t="shared" si="2"/>
        <v>2034</v>
      </c>
      <c r="AN9" s="34">
        <f t="shared" si="2"/>
        <v>2034</v>
      </c>
      <c r="AO9" s="34">
        <f t="shared" si="2"/>
        <v>2035</v>
      </c>
      <c r="AP9" s="34">
        <f t="shared" si="2"/>
        <v>2035</v>
      </c>
      <c r="AQ9" s="34">
        <f t="shared" si="2"/>
        <v>2036</v>
      </c>
      <c r="AR9" s="34">
        <f t="shared" si="2"/>
        <v>2036</v>
      </c>
      <c r="AS9" s="34">
        <f t="shared" si="2"/>
        <v>2037</v>
      </c>
      <c r="AT9" s="34">
        <f t="shared" si="2"/>
        <v>2037</v>
      </c>
      <c r="AU9" s="34">
        <f t="shared" si="2"/>
        <v>2038</v>
      </c>
      <c r="AV9" s="34">
        <f t="shared" si="2"/>
        <v>2038</v>
      </c>
      <c r="AW9" s="34">
        <f t="shared" si="2"/>
        <v>2039</v>
      </c>
      <c r="AX9" s="34">
        <f t="shared" si="2"/>
        <v>2039</v>
      </c>
      <c r="AY9" s="34">
        <f t="shared" si="2"/>
        <v>2040</v>
      </c>
      <c r="AZ9" s="34">
        <f t="shared" si="2"/>
        <v>2040</v>
      </c>
      <c r="BA9" s="34">
        <f t="shared" si="2"/>
        <v>2041</v>
      </c>
      <c r="BB9" s="34">
        <f t="shared" si="2"/>
        <v>2041</v>
      </c>
      <c r="BC9" s="34">
        <f t="shared" si="2"/>
        <v>2042</v>
      </c>
      <c r="BD9" s="34">
        <f t="shared" si="2"/>
        <v>2042</v>
      </c>
      <c r="BE9" s="34">
        <f t="shared" si="2"/>
        <v>2043</v>
      </c>
      <c r="BF9" s="34">
        <f t="shared" ref="BF9:BT9" si="3">BD9+1</f>
        <v>2043</v>
      </c>
      <c r="BG9" s="34">
        <f t="shared" si="3"/>
        <v>2044</v>
      </c>
      <c r="BH9" s="34">
        <f t="shared" si="3"/>
        <v>2044</v>
      </c>
      <c r="BI9" s="34">
        <f t="shared" si="3"/>
        <v>2045</v>
      </c>
      <c r="BJ9" s="34">
        <f t="shared" si="3"/>
        <v>2045</v>
      </c>
      <c r="BK9" s="34">
        <f t="shared" si="3"/>
        <v>2046</v>
      </c>
      <c r="BL9" s="34">
        <f t="shared" si="3"/>
        <v>2046</v>
      </c>
      <c r="BM9" s="34">
        <f t="shared" si="3"/>
        <v>2047</v>
      </c>
      <c r="BN9" s="34">
        <f t="shared" si="3"/>
        <v>2047</v>
      </c>
      <c r="BO9" s="34">
        <f t="shared" si="3"/>
        <v>2048</v>
      </c>
      <c r="BP9" s="34">
        <f t="shared" si="3"/>
        <v>2048</v>
      </c>
      <c r="BQ9" s="34">
        <f t="shared" si="3"/>
        <v>2049</v>
      </c>
      <c r="BR9" s="34">
        <f t="shared" si="3"/>
        <v>2049</v>
      </c>
      <c r="BS9" s="34">
        <f t="shared" si="3"/>
        <v>2050</v>
      </c>
      <c r="BT9" s="34">
        <f t="shared" si="3"/>
        <v>2050</v>
      </c>
    </row>
    <row r="10" spans="2:72" s="50" customFormat="1">
      <c r="B10" s="50" t="s">
        <v>198</v>
      </c>
      <c r="C10" s="50">
        <v>3</v>
      </c>
      <c r="D10" s="50">
        <v>4</v>
      </c>
      <c r="E10" s="50">
        <v>2</v>
      </c>
      <c r="F10" s="50">
        <v>1</v>
      </c>
      <c r="G10" s="50">
        <v>2</v>
      </c>
      <c r="H10" s="50">
        <v>1</v>
      </c>
      <c r="I10" s="50">
        <v>2</v>
      </c>
      <c r="J10" s="50">
        <v>1</v>
      </c>
      <c r="K10" s="50">
        <v>2</v>
      </c>
      <c r="L10" s="50">
        <v>3</v>
      </c>
      <c r="M10" s="50">
        <v>4</v>
      </c>
      <c r="N10" s="50">
        <v>2</v>
      </c>
      <c r="O10" s="50">
        <v>1</v>
      </c>
      <c r="P10" s="50">
        <v>2</v>
      </c>
      <c r="Q10" s="50">
        <v>1</v>
      </c>
      <c r="R10" s="50">
        <v>2</v>
      </c>
      <c r="S10" s="50">
        <v>1</v>
      </c>
      <c r="T10" s="50">
        <v>2</v>
      </c>
      <c r="U10" s="50">
        <v>1</v>
      </c>
      <c r="V10" s="50">
        <v>2</v>
      </c>
      <c r="W10" s="50">
        <v>1</v>
      </c>
      <c r="X10" s="50">
        <v>2</v>
      </c>
      <c r="Y10" s="50">
        <v>1</v>
      </c>
      <c r="Z10" s="50">
        <v>2</v>
      </c>
      <c r="AA10" s="50">
        <v>1</v>
      </c>
      <c r="AB10" s="50">
        <v>2</v>
      </c>
      <c r="AC10" s="50">
        <v>1</v>
      </c>
      <c r="AD10" s="50">
        <v>2</v>
      </c>
      <c r="AE10" s="50">
        <v>1</v>
      </c>
      <c r="AF10" s="50">
        <v>2</v>
      </c>
      <c r="AG10" s="50">
        <v>1</v>
      </c>
      <c r="AH10" s="50">
        <v>2</v>
      </c>
      <c r="AI10" s="50">
        <v>1</v>
      </c>
      <c r="AJ10" s="50">
        <v>2</v>
      </c>
      <c r="AK10" s="50">
        <v>1</v>
      </c>
      <c r="AL10" s="50">
        <v>2</v>
      </c>
      <c r="AM10" s="50">
        <v>1</v>
      </c>
      <c r="AN10" s="50">
        <v>2</v>
      </c>
      <c r="AO10" s="50">
        <v>1</v>
      </c>
      <c r="AP10" s="50">
        <v>2</v>
      </c>
      <c r="AQ10" s="50">
        <v>1</v>
      </c>
      <c r="AR10" s="50">
        <v>2</v>
      </c>
      <c r="AS10" s="50">
        <v>1</v>
      </c>
      <c r="AT10" s="50">
        <v>2</v>
      </c>
      <c r="AU10" s="50">
        <v>1</v>
      </c>
      <c r="AV10" s="50">
        <v>2</v>
      </c>
      <c r="AW10" s="50">
        <v>1</v>
      </c>
      <c r="AX10" s="50">
        <v>2</v>
      </c>
      <c r="AY10" s="50">
        <v>1</v>
      </c>
      <c r="AZ10" s="50">
        <v>2</v>
      </c>
      <c r="BA10" s="50">
        <v>1</v>
      </c>
      <c r="BB10" s="50">
        <v>2</v>
      </c>
      <c r="BC10" s="50">
        <v>1</v>
      </c>
      <c r="BD10" s="50">
        <v>2</v>
      </c>
      <c r="BE10" s="50">
        <v>1</v>
      </c>
      <c r="BF10" s="50">
        <v>2</v>
      </c>
      <c r="BG10" s="50">
        <v>1</v>
      </c>
      <c r="BH10" s="50">
        <v>2</v>
      </c>
      <c r="BI10" s="50">
        <v>1</v>
      </c>
      <c r="BJ10" s="50">
        <v>2</v>
      </c>
      <c r="BK10" s="50">
        <v>1</v>
      </c>
      <c r="BL10" s="50">
        <v>2</v>
      </c>
      <c r="BM10" s="50">
        <v>1</v>
      </c>
      <c r="BN10" s="50">
        <v>2</v>
      </c>
      <c r="BO10" s="50">
        <v>1</v>
      </c>
      <c r="BP10" s="50">
        <v>2</v>
      </c>
      <c r="BQ10" s="50">
        <v>1</v>
      </c>
      <c r="BR10" s="50">
        <v>2</v>
      </c>
      <c r="BS10" s="50">
        <v>1</v>
      </c>
      <c r="BT10" s="50">
        <v>2</v>
      </c>
    </row>
    <row r="11" spans="2:72" s="50" customFormat="1">
      <c r="B11" t="s">
        <v>59</v>
      </c>
      <c r="C11" t="s">
        <v>45</v>
      </c>
      <c r="D11" s="50" t="s">
        <v>70</v>
      </c>
      <c r="E11" t="s">
        <v>46</v>
      </c>
      <c r="F11" s="34" t="s">
        <v>45</v>
      </c>
      <c r="G11" s="34" t="s">
        <v>46</v>
      </c>
      <c r="H11" s="34" t="s">
        <v>45</v>
      </c>
      <c r="I11" s="34" t="s">
        <v>46</v>
      </c>
      <c r="J11" s="34" t="s">
        <v>45</v>
      </c>
      <c r="K11" s="34" t="s">
        <v>46</v>
      </c>
      <c r="L11" s="50" t="s">
        <v>45</v>
      </c>
      <c r="M11" s="50" t="s">
        <v>70</v>
      </c>
      <c r="N11" s="34" t="s">
        <v>46</v>
      </c>
      <c r="O11" s="34" t="s">
        <v>45</v>
      </c>
      <c r="P11" s="34" t="s">
        <v>46</v>
      </c>
      <c r="Q11" s="34" t="s">
        <v>45</v>
      </c>
      <c r="R11" s="34" t="s">
        <v>46</v>
      </c>
      <c r="S11" s="34" t="s">
        <v>45</v>
      </c>
      <c r="T11" s="34" t="s">
        <v>46</v>
      </c>
      <c r="U11" s="34" t="s">
        <v>45</v>
      </c>
      <c r="V11" s="34" t="s">
        <v>46</v>
      </c>
      <c r="W11" s="34" t="s">
        <v>45</v>
      </c>
      <c r="X11" s="34" t="s">
        <v>46</v>
      </c>
      <c r="Y11" s="34" t="s">
        <v>45</v>
      </c>
      <c r="Z11" s="34" t="s">
        <v>46</v>
      </c>
      <c r="AA11" s="34" t="s">
        <v>45</v>
      </c>
      <c r="AB11" s="34" t="s">
        <v>46</v>
      </c>
      <c r="AC11" s="34" t="s">
        <v>45</v>
      </c>
      <c r="AD11" s="34" t="s">
        <v>46</v>
      </c>
      <c r="AE11" s="34" t="s">
        <v>45</v>
      </c>
      <c r="AF11" s="34" t="s">
        <v>46</v>
      </c>
      <c r="AG11" s="34" t="s">
        <v>45</v>
      </c>
      <c r="AH11" s="34" t="s">
        <v>46</v>
      </c>
      <c r="AI11" s="34" t="s">
        <v>45</v>
      </c>
      <c r="AJ11" s="34" t="s">
        <v>46</v>
      </c>
      <c r="AK11" s="34" t="s">
        <v>45</v>
      </c>
      <c r="AL11" s="34" t="s">
        <v>46</v>
      </c>
      <c r="AM11" s="34" t="s">
        <v>45</v>
      </c>
      <c r="AN11" s="34" t="s">
        <v>46</v>
      </c>
      <c r="AO11" s="34" t="s">
        <v>45</v>
      </c>
      <c r="AP11" s="34" t="s">
        <v>46</v>
      </c>
      <c r="AQ11" s="34" t="s">
        <v>45</v>
      </c>
      <c r="AR11" s="34" t="s">
        <v>46</v>
      </c>
      <c r="AS11" s="34" t="s">
        <v>45</v>
      </c>
      <c r="AT11" s="34" t="s">
        <v>46</v>
      </c>
      <c r="AU11" s="34" t="s">
        <v>45</v>
      </c>
      <c r="AV11" s="34" t="s">
        <v>46</v>
      </c>
      <c r="AW11" s="34" t="s">
        <v>45</v>
      </c>
      <c r="AX11" s="34" t="s">
        <v>46</v>
      </c>
      <c r="AY11" s="34" t="s">
        <v>45</v>
      </c>
      <c r="AZ11" s="34" t="s">
        <v>46</v>
      </c>
      <c r="BA11" s="34" t="s">
        <v>45</v>
      </c>
      <c r="BB11" s="34" t="s">
        <v>46</v>
      </c>
      <c r="BC11" s="34" t="s">
        <v>45</v>
      </c>
      <c r="BD11" s="34" t="s">
        <v>46</v>
      </c>
      <c r="BE11" s="34" t="s">
        <v>45</v>
      </c>
      <c r="BF11" s="34" t="s">
        <v>46</v>
      </c>
      <c r="BG11" s="34" t="s">
        <v>45</v>
      </c>
      <c r="BH11" s="34" t="s">
        <v>46</v>
      </c>
      <c r="BI11" s="34" t="s">
        <v>45</v>
      </c>
      <c r="BJ11" s="34" t="s">
        <v>46</v>
      </c>
      <c r="BK11" s="34" t="s">
        <v>45</v>
      </c>
      <c r="BL11" s="34" t="s">
        <v>46</v>
      </c>
      <c r="BM11" s="34" t="s">
        <v>45</v>
      </c>
      <c r="BN11" s="34" t="s">
        <v>46</v>
      </c>
      <c r="BO11" s="34" t="s">
        <v>45</v>
      </c>
      <c r="BP11" s="34" t="s">
        <v>46</v>
      </c>
      <c r="BQ11" s="34" t="s">
        <v>45</v>
      </c>
      <c r="BR11" s="34" t="s">
        <v>46</v>
      </c>
      <c r="BS11" s="34" t="s">
        <v>45</v>
      </c>
      <c r="BT11" s="34" t="s">
        <v>46</v>
      </c>
    </row>
    <row r="12" spans="2:72">
      <c r="B12" t="s">
        <v>47</v>
      </c>
      <c r="C12" s="50">
        <f>IF(C10=1, 'Summary Biennial'!$C$3, 0)</f>
        <v>0</v>
      </c>
      <c r="D12" s="50">
        <f>IF(D10=1, 'Summary Biennial'!$C$3, 0)</f>
        <v>0</v>
      </c>
      <c r="E12" s="50">
        <f>IF(E10=1, 'Summary Biennial'!$C$3, 0)</f>
        <v>0</v>
      </c>
      <c r="F12" s="50">
        <f>IF(F10=1, 'Summary Biennial'!$C$3, 0)</f>
        <v>0.02</v>
      </c>
      <c r="G12" s="50">
        <f>IF(G10=1, 'Summary Biennial'!$C$3, 0)</f>
        <v>0</v>
      </c>
      <c r="H12" s="50">
        <f>IF(H10=1, 'Summary Biennial'!$C$3, 0)</f>
        <v>0.02</v>
      </c>
      <c r="I12" s="50">
        <f>IF(I10=1, 'Summary Biennial'!$C$3, 0)</f>
        <v>0</v>
      </c>
      <c r="J12" s="50">
        <f>IF(J10=1, 'Summary Biennial'!$C$3, 0)</f>
        <v>0.02</v>
      </c>
      <c r="K12" s="50">
        <f>IF(K10=1, 'Summary Biennial'!$C$3, 0)</f>
        <v>0</v>
      </c>
      <c r="L12" s="50">
        <f>IF(L10=1, 'Summary Biennial'!$C$3, 0)</f>
        <v>0</v>
      </c>
      <c r="M12" s="50">
        <f>IF(M10=1, 'Summary Biennial'!$C$3, 0)</f>
        <v>0</v>
      </c>
      <c r="N12" s="50">
        <f>IF(N10=1, 'Summary Biennial'!$C$3, 0)</f>
        <v>0</v>
      </c>
      <c r="O12" s="50">
        <f>IF(O10=1, 'Summary Biennial'!$C$3, 0)</f>
        <v>0.02</v>
      </c>
      <c r="P12" s="50">
        <f>IF(P10=1, 'Summary Biennial'!$C$3, 0)</f>
        <v>0</v>
      </c>
      <c r="Q12" s="50">
        <f>IF(Q10=1, 'Summary Biennial'!$C$3, 0)</f>
        <v>0.02</v>
      </c>
      <c r="R12" s="50">
        <f>IF(R10=1, 'Summary Biennial'!$C$3, 0)</f>
        <v>0</v>
      </c>
      <c r="S12" s="50">
        <f>IF(S10=1, 'Summary Biennial'!$C$3, 0)</f>
        <v>0.02</v>
      </c>
      <c r="T12" s="50">
        <f>IF(T10=1, 'Summary Biennial'!$C$3, 0)</f>
        <v>0</v>
      </c>
      <c r="U12" s="50">
        <f>IF(U10=1, 'Summary Biennial'!$C$3, 0)</f>
        <v>0.02</v>
      </c>
      <c r="V12" s="50">
        <f>IF(V10=1, 'Summary Biennial'!$C$3, 0)</f>
        <v>0</v>
      </c>
      <c r="W12" s="50">
        <f>IF(W10=1, 'Summary Biennial'!$C$3, 0)</f>
        <v>0.02</v>
      </c>
      <c r="X12" s="50">
        <f>IF(X10=1, 'Summary Biennial'!$C$3, 0)</f>
        <v>0</v>
      </c>
      <c r="Y12" s="50">
        <f>IF(Y10=1, 'Summary Biennial'!$C$3, 0)</f>
        <v>0.02</v>
      </c>
      <c r="Z12" s="50">
        <f>IF(Z10=1, 'Summary Biennial'!$C$3, 0)</f>
        <v>0</v>
      </c>
      <c r="AA12" s="50">
        <f>IF(AA10=1, 'Summary Biennial'!$C$3, 0)</f>
        <v>0.02</v>
      </c>
      <c r="AB12" s="50">
        <f>IF(AB10=1, 'Summary Biennial'!$C$3, 0)</f>
        <v>0</v>
      </c>
      <c r="AC12" s="50">
        <f>IF(AC10=1, 'Summary Biennial'!$C$3, 0)</f>
        <v>0.02</v>
      </c>
      <c r="AD12" s="50">
        <f>IF(AD10=1, 'Summary Biennial'!$C$3, 0)</f>
        <v>0</v>
      </c>
      <c r="AE12" s="50">
        <f>IF(AE10=1, 'Summary Biennial'!$C$3, 0)</f>
        <v>0.02</v>
      </c>
      <c r="AF12" s="50">
        <f>IF(AF10=1, 'Summary Biennial'!$C$3, 0)</f>
        <v>0</v>
      </c>
      <c r="AG12" s="50">
        <f>IF(AG10=1, 'Summary Biennial'!$C$3, 0)</f>
        <v>0.02</v>
      </c>
      <c r="AH12" s="50">
        <f>IF(AH10=1, 'Summary Biennial'!$C$3, 0)</f>
        <v>0</v>
      </c>
      <c r="AI12" s="50">
        <f>IF(AI10=1, 'Summary Biennial'!$C$3, 0)</f>
        <v>0.02</v>
      </c>
      <c r="AJ12" s="50">
        <f>IF(AJ10=1, 'Summary Biennial'!$C$3, 0)</f>
        <v>0</v>
      </c>
      <c r="AK12" s="50">
        <f>IF(AK10=1, 'Summary Biennial'!$C$3, 0)</f>
        <v>0.02</v>
      </c>
      <c r="AL12" s="50">
        <f>IF(AL10=1, 'Summary Biennial'!$C$3, 0)</f>
        <v>0</v>
      </c>
      <c r="AM12" s="50">
        <f>IF(AM10=1, 'Summary Biennial'!$C$3, 0)</f>
        <v>0.02</v>
      </c>
      <c r="AN12" s="50">
        <f>IF(AN10=1, 'Summary Biennial'!$C$3, 0)</f>
        <v>0</v>
      </c>
      <c r="AO12" s="50">
        <f>IF(AO10=1, 'Summary Biennial'!$C$3, 0)</f>
        <v>0.02</v>
      </c>
      <c r="AP12" s="50">
        <f>IF(AP10=1, 'Summary Biennial'!$C$3, 0)</f>
        <v>0</v>
      </c>
      <c r="AQ12" s="50">
        <f>IF(AQ10=1, 'Summary Biennial'!$C$3, 0)</f>
        <v>0.02</v>
      </c>
      <c r="AR12" s="50">
        <f>IF(AR10=1, 'Summary Biennial'!$C$3, 0)</f>
        <v>0</v>
      </c>
      <c r="AS12" s="50">
        <f>IF(AS10=1, 'Summary Biennial'!$C$3, 0)</f>
        <v>0.02</v>
      </c>
      <c r="AT12" s="50">
        <f>IF(AT10=1, 'Summary Biennial'!$C$3, 0)</f>
        <v>0</v>
      </c>
      <c r="AU12" s="50">
        <f>IF(AU10=1, 'Summary Biennial'!$C$3, 0)</f>
        <v>0.02</v>
      </c>
      <c r="AV12" s="50">
        <f>IF(AV10=1, 'Summary Biennial'!$C$3, 0)</f>
        <v>0</v>
      </c>
      <c r="AW12" s="50">
        <f>IF(AW10=1, 'Summary Biennial'!$C$3, 0)</f>
        <v>0.02</v>
      </c>
      <c r="AX12" s="50">
        <f>IF(AX10=1, 'Summary Biennial'!$C$3, 0)</f>
        <v>0</v>
      </c>
      <c r="AY12" s="50">
        <f>IF(AY10=1, 'Summary Biennial'!$C$3, 0)</f>
        <v>0.02</v>
      </c>
      <c r="AZ12" s="50">
        <f>IF(AZ10=1, 'Summary Biennial'!$C$3, 0)</f>
        <v>0</v>
      </c>
      <c r="BA12" s="50">
        <f>IF(BA10=1, 'Summary Biennial'!$C$3, 0)</f>
        <v>0.02</v>
      </c>
      <c r="BB12" s="50">
        <f>IF(BB10=1, 'Summary Biennial'!$C$3, 0)</f>
        <v>0</v>
      </c>
      <c r="BC12" s="50">
        <f>IF(BC10=1, 'Summary Biennial'!$C$3, 0)</f>
        <v>0.02</v>
      </c>
      <c r="BD12" s="50">
        <f>IF(BD10=1, 'Summary Biennial'!$C$3, 0)</f>
        <v>0</v>
      </c>
      <c r="BE12" s="50">
        <f>IF(BE10=1, 'Summary Biennial'!$C$3, 0)</f>
        <v>0.02</v>
      </c>
      <c r="BF12" s="50">
        <f>IF(BF10=1, 'Summary Biennial'!$C$3, 0)</f>
        <v>0</v>
      </c>
      <c r="BG12" s="50">
        <f>IF(BG10=1, 'Summary Biennial'!$C$3, 0)</f>
        <v>0.02</v>
      </c>
      <c r="BH12" s="50">
        <f>IF(BH10=1, 'Summary Biennial'!$C$3, 0)</f>
        <v>0</v>
      </c>
      <c r="BI12" s="50">
        <f>IF(BI10=1, 'Summary Biennial'!$C$3, 0)</f>
        <v>0.02</v>
      </c>
      <c r="BJ12" s="50">
        <f>IF(BJ10=1, 'Summary Biennial'!$C$3, 0)</f>
        <v>0</v>
      </c>
      <c r="BK12" s="50">
        <f>IF(BK10=1, 'Summary Biennial'!$C$3, 0)</f>
        <v>0.02</v>
      </c>
      <c r="BL12" s="50">
        <f>IF(BL10=1, 'Summary Biennial'!$C$3, 0)</f>
        <v>0</v>
      </c>
      <c r="BM12" s="50">
        <f>IF(BM10=1, 'Summary Biennial'!$C$3, 0)</f>
        <v>0.02</v>
      </c>
      <c r="BN12" s="50">
        <f>IF(BN10=1, 'Summary Biennial'!$C$3, 0)</f>
        <v>0</v>
      </c>
      <c r="BO12" s="50">
        <f>IF(BO10=1, 'Summary Biennial'!$C$3, 0)</f>
        <v>0.02</v>
      </c>
      <c r="BP12" s="50">
        <f>IF(BP10=1, 'Summary Biennial'!$C$3, 0)</f>
        <v>0</v>
      </c>
      <c r="BQ12" s="50">
        <f>IF(BQ10=1, 'Summary Biennial'!$C$3, 0)</f>
        <v>0.02</v>
      </c>
      <c r="BR12" s="50">
        <f>IF(BR10=1, 'Summary Biennial'!$C$3, 0)</f>
        <v>0</v>
      </c>
      <c r="BS12" s="50">
        <f>IF(BS10=1, 'Summary Biennial'!$C$3, 0)</f>
        <v>0.02</v>
      </c>
      <c r="BT12" s="50">
        <f>IF(BT10=1, 'Summary Biennial'!$C$3, 0)</f>
        <v>0</v>
      </c>
    </row>
    <row r="13" spans="2:72" s="50" customFormat="1">
      <c r="B13" s="50" t="s">
        <v>57</v>
      </c>
      <c r="C13" s="23">
        <f ca="1">OFFSET('Monthly Demand Stats'!$Q$3, 'Res Bill Biennial'!C10, 0)</f>
        <v>0.15747404073970589</v>
      </c>
      <c r="D13" s="23">
        <f ca="1">OFFSET('Monthly Demand Stats'!$Q$3, 'Res Bill Biennial'!D10, 0)</f>
        <v>0.34456529071478609</v>
      </c>
      <c r="E13" s="23">
        <f ca="1">OFFSET('Monthly Demand Stats'!$Q$3, 'Res Bill Biennial'!E10, 0)</f>
        <v>0.16531159080102542</v>
      </c>
      <c r="F13" s="23">
        <f ca="1">OFFSET('Monthly Demand Stats'!$Q$3, 'Res Bill Biennial'!F10, 0)</f>
        <v>0.50203933145449198</v>
      </c>
      <c r="G13" s="23">
        <f ca="1">OFFSET('Monthly Demand Stats'!$Q$3, 'Res Bill Biennial'!G10, 0)</f>
        <v>0.16531159080102542</v>
      </c>
      <c r="H13" s="23">
        <f ca="1">OFFSET('Monthly Demand Stats'!$Q$3, 'Res Bill Biennial'!H10, 0)</f>
        <v>0.50203933145449198</v>
      </c>
      <c r="I13" s="23">
        <f ca="1">OFFSET('Monthly Demand Stats'!$Q$3, 'Res Bill Biennial'!I10, 0)</f>
        <v>0.16531159080102542</v>
      </c>
      <c r="J13" s="23">
        <f ca="1">OFFSET('Monthly Demand Stats'!$Q$3, 'Res Bill Biennial'!J10, 0)</f>
        <v>0.50203933145449198</v>
      </c>
      <c r="K13" s="23">
        <f ca="1">OFFSET('Monthly Demand Stats'!$Q$3, 'Res Bill Biennial'!K10, 0)</f>
        <v>0.16531159080102542</v>
      </c>
      <c r="L13" s="23">
        <f ca="1">OFFSET('Monthly Demand Stats'!$Q$3, 'Res Bill Biennial'!L10, 0)</f>
        <v>0.15747404073970589</v>
      </c>
      <c r="M13" s="23">
        <f ca="1">OFFSET('Monthly Demand Stats'!$Q$3, 'Res Bill Biennial'!M10, 0)</f>
        <v>0.34456529071478609</v>
      </c>
      <c r="N13" s="23">
        <f ca="1">OFFSET('Monthly Demand Stats'!$Q$3, 'Res Bill Biennial'!N10, 0)</f>
        <v>0.16531159080102542</v>
      </c>
      <c r="O13" s="23">
        <f ca="1">OFFSET('Monthly Demand Stats'!$Q$3, 'Res Bill Biennial'!O10, 0)</f>
        <v>0.50203933145449198</v>
      </c>
      <c r="P13" s="23">
        <f ca="1">OFFSET('Monthly Demand Stats'!$Q$3, 'Res Bill Biennial'!P10, 0)</f>
        <v>0.16531159080102542</v>
      </c>
      <c r="Q13" s="23">
        <f ca="1">OFFSET('Monthly Demand Stats'!$Q$3, 'Res Bill Biennial'!Q10, 0)</f>
        <v>0.50203933145449198</v>
      </c>
      <c r="R13" s="23">
        <f ca="1">OFFSET('Monthly Demand Stats'!$Q$3, 'Res Bill Biennial'!R10, 0)</f>
        <v>0.16531159080102542</v>
      </c>
      <c r="S13" s="23">
        <f ca="1">OFFSET('Monthly Demand Stats'!$Q$3, 'Res Bill Biennial'!S10, 0)</f>
        <v>0.50203933145449198</v>
      </c>
      <c r="T13" s="23">
        <f ca="1">OFFSET('Monthly Demand Stats'!$Q$3, 'Res Bill Biennial'!T10, 0)</f>
        <v>0.16531159080102542</v>
      </c>
      <c r="U13" s="23">
        <f ca="1">OFFSET('Monthly Demand Stats'!$Q$3, 'Res Bill Biennial'!U10, 0)</f>
        <v>0.50203933145449198</v>
      </c>
      <c r="V13" s="23">
        <f ca="1">OFFSET('Monthly Demand Stats'!$Q$3, 'Res Bill Biennial'!V10, 0)</f>
        <v>0.16531159080102542</v>
      </c>
      <c r="W13" s="23">
        <f ca="1">OFFSET('Monthly Demand Stats'!$Q$3, 'Res Bill Biennial'!W10, 0)</f>
        <v>0.50203933145449198</v>
      </c>
      <c r="X13" s="23">
        <f ca="1">OFFSET('Monthly Demand Stats'!$Q$3, 'Res Bill Biennial'!X10, 0)</f>
        <v>0.16531159080102542</v>
      </c>
      <c r="Y13" s="23">
        <f ca="1">OFFSET('Monthly Demand Stats'!$Q$3, 'Res Bill Biennial'!Y10, 0)</f>
        <v>0.50203933145449198</v>
      </c>
      <c r="Z13" s="23">
        <f ca="1">OFFSET('Monthly Demand Stats'!$Q$3, 'Res Bill Biennial'!Z10, 0)</f>
        <v>0.16531159080102542</v>
      </c>
      <c r="AA13" s="23">
        <f ca="1">OFFSET('Monthly Demand Stats'!$Q$3, 'Res Bill Biennial'!AA10, 0)</f>
        <v>0.50203933145449198</v>
      </c>
      <c r="AB13" s="23">
        <f ca="1">OFFSET('Monthly Demand Stats'!$Q$3, 'Res Bill Biennial'!AB10, 0)</f>
        <v>0.16531159080102542</v>
      </c>
      <c r="AC13" s="23">
        <f ca="1">OFFSET('Monthly Demand Stats'!$Q$3, 'Res Bill Biennial'!AC10, 0)</f>
        <v>0.50203933145449198</v>
      </c>
      <c r="AD13" s="23">
        <f ca="1">OFFSET('Monthly Demand Stats'!$Q$3, 'Res Bill Biennial'!AD10, 0)</f>
        <v>0.16531159080102542</v>
      </c>
      <c r="AE13" s="23">
        <f ca="1">OFFSET('Monthly Demand Stats'!$Q$3, 'Res Bill Biennial'!AE10, 0)</f>
        <v>0.50203933145449198</v>
      </c>
      <c r="AF13" s="23">
        <f ca="1">OFFSET('Monthly Demand Stats'!$Q$3, 'Res Bill Biennial'!AF10, 0)</f>
        <v>0.16531159080102542</v>
      </c>
      <c r="AG13" s="23">
        <f ca="1">OFFSET('Monthly Demand Stats'!$Q$3, 'Res Bill Biennial'!AG10, 0)</f>
        <v>0.50203933145449198</v>
      </c>
      <c r="AH13" s="23">
        <f ca="1">OFFSET('Monthly Demand Stats'!$Q$3, 'Res Bill Biennial'!AH10, 0)</f>
        <v>0.16531159080102542</v>
      </c>
      <c r="AI13" s="23">
        <f ca="1">OFFSET('Monthly Demand Stats'!$Q$3, 'Res Bill Biennial'!AI10, 0)</f>
        <v>0.50203933145449198</v>
      </c>
      <c r="AJ13" s="23">
        <f ca="1">OFFSET('Monthly Demand Stats'!$Q$3, 'Res Bill Biennial'!AJ10, 0)</f>
        <v>0.16531159080102542</v>
      </c>
      <c r="AK13" s="23">
        <f ca="1">OFFSET('Monthly Demand Stats'!$Q$3, 'Res Bill Biennial'!AK10, 0)</f>
        <v>0.50203933145449198</v>
      </c>
      <c r="AL13" s="23">
        <f ca="1">OFFSET('Monthly Demand Stats'!$Q$3, 'Res Bill Biennial'!AL10, 0)</f>
        <v>0.16531159080102542</v>
      </c>
      <c r="AM13" s="23">
        <f ca="1">OFFSET('Monthly Demand Stats'!$Q$3, 'Res Bill Biennial'!AM10, 0)</f>
        <v>0.50203933145449198</v>
      </c>
      <c r="AN13" s="23">
        <f ca="1">OFFSET('Monthly Demand Stats'!$Q$3, 'Res Bill Biennial'!AN10, 0)</f>
        <v>0.16531159080102542</v>
      </c>
      <c r="AO13" s="23">
        <f ca="1">OFFSET('Monthly Demand Stats'!$Q$3, 'Res Bill Biennial'!AO10, 0)</f>
        <v>0.50203933145449198</v>
      </c>
      <c r="AP13" s="23">
        <f ca="1">OFFSET('Monthly Demand Stats'!$Q$3, 'Res Bill Biennial'!AP10, 0)</f>
        <v>0.16531159080102542</v>
      </c>
      <c r="AQ13" s="23">
        <f ca="1">OFFSET('Monthly Demand Stats'!$Q$3, 'Res Bill Biennial'!AQ10, 0)</f>
        <v>0.50203933145449198</v>
      </c>
      <c r="AR13" s="23">
        <f ca="1">OFFSET('Monthly Demand Stats'!$Q$3, 'Res Bill Biennial'!AR10, 0)</f>
        <v>0.16531159080102542</v>
      </c>
      <c r="AS13" s="23">
        <f ca="1">OFFSET('Monthly Demand Stats'!$Q$3, 'Res Bill Biennial'!AS10, 0)</f>
        <v>0.50203933145449198</v>
      </c>
      <c r="AT13" s="23">
        <f ca="1">OFFSET('Monthly Demand Stats'!$Q$3, 'Res Bill Biennial'!AT10, 0)</f>
        <v>0.16531159080102542</v>
      </c>
      <c r="AU13" s="23">
        <f ca="1">OFFSET('Monthly Demand Stats'!$Q$3, 'Res Bill Biennial'!AU10, 0)</f>
        <v>0.50203933145449198</v>
      </c>
      <c r="AV13" s="23">
        <f ca="1">OFFSET('Monthly Demand Stats'!$Q$3, 'Res Bill Biennial'!AV10, 0)</f>
        <v>0.16531159080102542</v>
      </c>
      <c r="AW13" s="23">
        <f ca="1">OFFSET('Monthly Demand Stats'!$Q$3, 'Res Bill Biennial'!AW10, 0)</f>
        <v>0.50203933145449198</v>
      </c>
      <c r="AX13" s="23">
        <f ca="1">OFFSET('Monthly Demand Stats'!$Q$3, 'Res Bill Biennial'!AX10, 0)</f>
        <v>0.16531159080102542</v>
      </c>
      <c r="AY13" s="23">
        <f ca="1">OFFSET('Monthly Demand Stats'!$Q$3, 'Res Bill Biennial'!AY10, 0)</f>
        <v>0.50203933145449198</v>
      </c>
      <c r="AZ13" s="23">
        <f ca="1">OFFSET('Monthly Demand Stats'!$Q$3, 'Res Bill Biennial'!AZ10, 0)</f>
        <v>0.16531159080102542</v>
      </c>
      <c r="BA13" s="23">
        <f ca="1">OFFSET('Monthly Demand Stats'!$Q$3, 'Res Bill Biennial'!BA10, 0)</f>
        <v>0.50203933145449198</v>
      </c>
      <c r="BB13" s="23">
        <f ca="1">OFFSET('Monthly Demand Stats'!$Q$3, 'Res Bill Biennial'!BB10, 0)</f>
        <v>0.16531159080102542</v>
      </c>
      <c r="BC13" s="23">
        <f ca="1">OFFSET('Monthly Demand Stats'!$Q$3, 'Res Bill Biennial'!BC10, 0)</f>
        <v>0.50203933145449198</v>
      </c>
      <c r="BD13" s="23">
        <f ca="1">OFFSET('Monthly Demand Stats'!$Q$3, 'Res Bill Biennial'!BD10, 0)</f>
        <v>0.16531159080102542</v>
      </c>
      <c r="BE13" s="23">
        <f ca="1">OFFSET('Monthly Demand Stats'!$Q$3, 'Res Bill Biennial'!BE10, 0)</f>
        <v>0.50203933145449198</v>
      </c>
      <c r="BF13" s="23">
        <f ca="1">OFFSET('Monthly Demand Stats'!$Q$3, 'Res Bill Biennial'!BF10, 0)</f>
        <v>0.16531159080102542</v>
      </c>
      <c r="BG13" s="23">
        <f ca="1">OFFSET('Monthly Demand Stats'!$Q$3, 'Res Bill Biennial'!BG10, 0)</f>
        <v>0.50203933145449198</v>
      </c>
      <c r="BH13" s="23">
        <f ca="1">OFFSET('Monthly Demand Stats'!$Q$3, 'Res Bill Biennial'!BH10, 0)</f>
        <v>0.16531159080102542</v>
      </c>
      <c r="BI13" s="23">
        <f ca="1">OFFSET('Monthly Demand Stats'!$Q$3, 'Res Bill Biennial'!BI10, 0)</f>
        <v>0.50203933145449198</v>
      </c>
      <c r="BJ13" s="23">
        <f ca="1">OFFSET('Monthly Demand Stats'!$Q$3, 'Res Bill Biennial'!BJ10, 0)</f>
        <v>0.16531159080102542</v>
      </c>
      <c r="BK13" s="23">
        <f ca="1">OFFSET('Monthly Demand Stats'!$Q$3, 'Res Bill Biennial'!BK10, 0)</f>
        <v>0.50203933145449198</v>
      </c>
      <c r="BL13" s="23">
        <f ca="1">OFFSET('Monthly Demand Stats'!$Q$3, 'Res Bill Biennial'!BL10, 0)</f>
        <v>0.16531159080102542</v>
      </c>
      <c r="BM13" s="23">
        <f ca="1">OFFSET('Monthly Demand Stats'!$Q$3, 'Res Bill Biennial'!BM10, 0)</f>
        <v>0.50203933145449198</v>
      </c>
      <c r="BN13" s="23">
        <f ca="1">OFFSET('Monthly Demand Stats'!$Q$3, 'Res Bill Biennial'!BN10, 0)</f>
        <v>0.16531159080102542</v>
      </c>
      <c r="BO13" s="23">
        <f ca="1">OFFSET('Monthly Demand Stats'!$Q$3, 'Res Bill Biennial'!BO10, 0)</f>
        <v>0.50203933145449198</v>
      </c>
      <c r="BP13" s="23">
        <f ca="1">OFFSET('Monthly Demand Stats'!$Q$3, 'Res Bill Biennial'!BP10, 0)</f>
        <v>0.16531159080102542</v>
      </c>
      <c r="BQ13" s="23">
        <f ca="1">OFFSET('Monthly Demand Stats'!$Q$3, 'Res Bill Biennial'!BQ10, 0)</f>
        <v>0.50203933145449198</v>
      </c>
      <c r="BR13" s="23">
        <f ca="1">OFFSET('Monthly Demand Stats'!$Q$3, 'Res Bill Biennial'!BR10, 0)</f>
        <v>0.16531159080102542</v>
      </c>
      <c r="BS13" s="23">
        <f ca="1">OFFSET('Monthly Demand Stats'!$Q$3, 'Res Bill Biennial'!BS10, 0)</f>
        <v>0.50203933145449198</v>
      </c>
      <c r="BT13" s="23">
        <f ca="1">OFFSET('Monthly Demand Stats'!$Q$3, 'Res Bill Biennial'!BT10, 0)</f>
        <v>0.16531159080102542</v>
      </c>
    </row>
    <row r="14" spans="2:72" s="50" customFormat="1">
      <c r="B14" s="50" t="s">
        <v>58</v>
      </c>
      <c r="C14" s="23">
        <f ca="1">OFFSET('Monthly Demand Stats'!$R$3, 'Res Bill Biennial'!C10, 0)</f>
        <v>0</v>
      </c>
      <c r="D14" s="23">
        <f ca="1">OFFSET('Monthly Demand Stats'!$R$3, 'Res Bill Biennial'!D10, 0)</f>
        <v>0</v>
      </c>
      <c r="E14" s="23">
        <f ca="1">OFFSET('Monthly Demand Stats'!$R$3, 'Res Bill Biennial'!E10, 0)</f>
        <v>0.3326490777444826</v>
      </c>
      <c r="F14" s="23">
        <f ca="1">OFFSET('Monthly Demand Stats'!$R$3, 'Res Bill Biennial'!F10, 0)</f>
        <v>0</v>
      </c>
      <c r="G14" s="23">
        <f ca="1">OFFSET('Monthly Demand Stats'!$R$3, 'Res Bill Biennial'!G10, 0)</f>
        <v>0.3326490777444826</v>
      </c>
      <c r="H14" s="23">
        <f ca="1">OFFSET('Monthly Demand Stats'!$R$3, 'Res Bill Biennial'!H10, 0)</f>
        <v>0</v>
      </c>
      <c r="I14" s="23">
        <f ca="1">OFFSET('Monthly Demand Stats'!$R$3, 'Res Bill Biennial'!I10, 0)</f>
        <v>0.3326490777444826</v>
      </c>
      <c r="J14" s="23">
        <f ca="1">OFFSET('Monthly Demand Stats'!$R$3, 'Res Bill Biennial'!J10, 0)</f>
        <v>0</v>
      </c>
      <c r="K14" s="23">
        <f ca="1">OFFSET('Monthly Demand Stats'!$R$3, 'Res Bill Biennial'!K10, 0)</f>
        <v>0.3326490777444826</v>
      </c>
      <c r="L14" s="23">
        <f ca="1">OFFSET('Monthly Demand Stats'!$R$3, 'Res Bill Biennial'!L10, 0)</f>
        <v>0</v>
      </c>
      <c r="M14" s="23">
        <f ca="1">OFFSET('Monthly Demand Stats'!$R$3, 'Res Bill Biennial'!M10, 0)</f>
        <v>0</v>
      </c>
      <c r="N14" s="23">
        <f ca="1">OFFSET('Monthly Demand Stats'!$R$3, 'Res Bill Biennial'!N10, 0)</f>
        <v>0.3326490777444826</v>
      </c>
      <c r="O14" s="23">
        <f ca="1">OFFSET('Monthly Demand Stats'!$R$3, 'Res Bill Biennial'!O10, 0)</f>
        <v>0</v>
      </c>
      <c r="P14" s="23">
        <f ca="1">OFFSET('Monthly Demand Stats'!$R$3, 'Res Bill Biennial'!P10, 0)</f>
        <v>0.3326490777444826</v>
      </c>
      <c r="Q14" s="23">
        <f ca="1">OFFSET('Monthly Demand Stats'!$R$3, 'Res Bill Biennial'!Q10, 0)</f>
        <v>0</v>
      </c>
      <c r="R14" s="23">
        <f ca="1">OFFSET('Monthly Demand Stats'!$R$3, 'Res Bill Biennial'!R10, 0)</f>
        <v>0.3326490777444826</v>
      </c>
      <c r="S14" s="23">
        <f ca="1">OFFSET('Monthly Demand Stats'!$R$3, 'Res Bill Biennial'!S10, 0)</f>
        <v>0</v>
      </c>
      <c r="T14" s="23">
        <f ca="1">OFFSET('Monthly Demand Stats'!$R$3, 'Res Bill Biennial'!T10, 0)</f>
        <v>0.3326490777444826</v>
      </c>
      <c r="U14" s="23">
        <f ca="1">OFFSET('Monthly Demand Stats'!$R$3, 'Res Bill Biennial'!U10, 0)</f>
        <v>0</v>
      </c>
      <c r="V14" s="23">
        <f ca="1">OFFSET('Monthly Demand Stats'!$R$3, 'Res Bill Biennial'!V10, 0)</f>
        <v>0.3326490777444826</v>
      </c>
      <c r="W14" s="23">
        <f ca="1">OFFSET('Monthly Demand Stats'!$R$3, 'Res Bill Biennial'!W10, 0)</f>
        <v>0</v>
      </c>
      <c r="X14" s="23">
        <f ca="1">OFFSET('Monthly Demand Stats'!$R$3, 'Res Bill Biennial'!X10, 0)</f>
        <v>0.3326490777444826</v>
      </c>
      <c r="Y14" s="23">
        <f ca="1">OFFSET('Monthly Demand Stats'!$R$3, 'Res Bill Biennial'!Y10, 0)</f>
        <v>0</v>
      </c>
      <c r="Z14" s="23">
        <f ca="1">OFFSET('Monthly Demand Stats'!$R$3, 'Res Bill Biennial'!Z10, 0)</f>
        <v>0.3326490777444826</v>
      </c>
      <c r="AA14" s="23">
        <f ca="1">OFFSET('Monthly Demand Stats'!$R$3, 'Res Bill Biennial'!AA10, 0)</f>
        <v>0</v>
      </c>
      <c r="AB14" s="23">
        <f ca="1">OFFSET('Monthly Demand Stats'!$R$3, 'Res Bill Biennial'!AB10, 0)</f>
        <v>0.3326490777444826</v>
      </c>
      <c r="AC14" s="23">
        <f ca="1">OFFSET('Monthly Demand Stats'!$R$3, 'Res Bill Biennial'!AC10, 0)</f>
        <v>0</v>
      </c>
      <c r="AD14" s="23">
        <f ca="1">OFFSET('Monthly Demand Stats'!$R$3, 'Res Bill Biennial'!AD10, 0)</f>
        <v>0.3326490777444826</v>
      </c>
      <c r="AE14" s="23">
        <f ca="1">OFFSET('Monthly Demand Stats'!$R$3, 'Res Bill Biennial'!AE10, 0)</f>
        <v>0</v>
      </c>
      <c r="AF14" s="23">
        <f ca="1">OFFSET('Monthly Demand Stats'!$R$3, 'Res Bill Biennial'!AF10, 0)</f>
        <v>0.3326490777444826</v>
      </c>
      <c r="AG14" s="23">
        <f ca="1">OFFSET('Monthly Demand Stats'!$R$3, 'Res Bill Biennial'!AG10, 0)</f>
        <v>0</v>
      </c>
      <c r="AH14" s="23">
        <f ca="1">OFFSET('Monthly Demand Stats'!$R$3, 'Res Bill Biennial'!AH10, 0)</f>
        <v>0.3326490777444826</v>
      </c>
      <c r="AI14" s="23">
        <f ca="1">OFFSET('Monthly Demand Stats'!$R$3, 'Res Bill Biennial'!AI10, 0)</f>
        <v>0</v>
      </c>
      <c r="AJ14" s="23">
        <f ca="1">OFFSET('Monthly Demand Stats'!$R$3, 'Res Bill Biennial'!AJ10, 0)</f>
        <v>0.3326490777444826</v>
      </c>
      <c r="AK14" s="23">
        <f ca="1">OFFSET('Monthly Demand Stats'!$R$3, 'Res Bill Biennial'!AK10, 0)</f>
        <v>0</v>
      </c>
      <c r="AL14" s="23">
        <f ca="1">OFFSET('Monthly Demand Stats'!$R$3, 'Res Bill Biennial'!AL10, 0)</f>
        <v>0.3326490777444826</v>
      </c>
      <c r="AM14" s="23">
        <f ca="1">OFFSET('Monthly Demand Stats'!$R$3, 'Res Bill Biennial'!AM10, 0)</f>
        <v>0</v>
      </c>
      <c r="AN14" s="23">
        <f ca="1">OFFSET('Monthly Demand Stats'!$R$3, 'Res Bill Biennial'!AN10, 0)</f>
        <v>0.3326490777444826</v>
      </c>
      <c r="AO14" s="23">
        <f ca="1">OFFSET('Monthly Demand Stats'!$R$3, 'Res Bill Biennial'!AO10, 0)</f>
        <v>0</v>
      </c>
      <c r="AP14" s="23">
        <f ca="1">OFFSET('Monthly Demand Stats'!$R$3, 'Res Bill Biennial'!AP10, 0)</f>
        <v>0.3326490777444826</v>
      </c>
      <c r="AQ14" s="23">
        <f ca="1">OFFSET('Monthly Demand Stats'!$R$3, 'Res Bill Biennial'!AQ10, 0)</f>
        <v>0</v>
      </c>
      <c r="AR14" s="23">
        <f ca="1">OFFSET('Monthly Demand Stats'!$R$3, 'Res Bill Biennial'!AR10, 0)</f>
        <v>0.3326490777444826</v>
      </c>
      <c r="AS14" s="23">
        <f ca="1">OFFSET('Monthly Demand Stats'!$R$3, 'Res Bill Biennial'!AS10, 0)</f>
        <v>0</v>
      </c>
      <c r="AT14" s="23">
        <f ca="1">OFFSET('Monthly Demand Stats'!$R$3, 'Res Bill Biennial'!AT10, 0)</f>
        <v>0.3326490777444826</v>
      </c>
      <c r="AU14" s="23">
        <f ca="1">OFFSET('Monthly Demand Stats'!$R$3, 'Res Bill Biennial'!AU10, 0)</f>
        <v>0</v>
      </c>
      <c r="AV14" s="23">
        <f ca="1">OFFSET('Monthly Demand Stats'!$R$3, 'Res Bill Biennial'!AV10, 0)</f>
        <v>0.3326490777444826</v>
      </c>
      <c r="AW14" s="23">
        <f ca="1">OFFSET('Monthly Demand Stats'!$R$3, 'Res Bill Biennial'!AW10, 0)</f>
        <v>0</v>
      </c>
      <c r="AX14" s="23">
        <f ca="1">OFFSET('Monthly Demand Stats'!$R$3, 'Res Bill Biennial'!AX10, 0)</f>
        <v>0.3326490777444826</v>
      </c>
      <c r="AY14" s="23">
        <f ca="1">OFFSET('Monthly Demand Stats'!$R$3, 'Res Bill Biennial'!AY10, 0)</f>
        <v>0</v>
      </c>
      <c r="AZ14" s="23">
        <f ca="1">OFFSET('Monthly Demand Stats'!$R$3, 'Res Bill Biennial'!AZ10, 0)</f>
        <v>0.3326490777444826</v>
      </c>
      <c r="BA14" s="23">
        <f ca="1">OFFSET('Monthly Demand Stats'!$R$3, 'Res Bill Biennial'!BA10, 0)</f>
        <v>0</v>
      </c>
      <c r="BB14" s="23">
        <f ca="1">OFFSET('Monthly Demand Stats'!$R$3, 'Res Bill Biennial'!BB10, 0)</f>
        <v>0.3326490777444826</v>
      </c>
      <c r="BC14" s="23">
        <f ca="1">OFFSET('Monthly Demand Stats'!$R$3, 'Res Bill Biennial'!BC10, 0)</f>
        <v>0</v>
      </c>
      <c r="BD14" s="23">
        <f ca="1">OFFSET('Monthly Demand Stats'!$R$3, 'Res Bill Biennial'!BD10, 0)</f>
        <v>0.3326490777444826</v>
      </c>
      <c r="BE14" s="23">
        <f ca="1">OFFSET('Monthly Demand Stats'!$R$3, 'Res Bill Biennial'!BE10, 0)</f>
        <v>0</v>
      </c>
      <c r="BF14" s="23">
        <f ca="1">OFFSET('Monthly Demand Stats'!$R$3, 'Res Bill Biennial'!BF10, 0)</f>
        <v>0.3326490777444826</v>
      </c>
      <c r="BG14" s="23">
        <f ca="1">OFFSET('Monthly Demand Stats'!$R$3, 'Res Bill Biennial'!BG10, 0)</f>
        <v>0</v>
      </c>
      <c r="BH14" s="23">
        <f ca="1">OFFSET('Monthly Demand Stats'!$R$3, 'Res Bill Biennial'!BH10, 0)</f>
        <v>0.3326490777444826</v>
      </c>
      <c r="BI14" s="23">
        <f ca="1">OFFSET('Monthly Demand Stats'!$R$3, 'Res Bill Biennial'!BI10, 0)</f>
        <v>0</v>
      </c>
      <c r="BJ14" s="23">
        <f ca="1">OFFSET('Monthly Demand Stats'!$R$3, 'Res Bill Biennial'!BJ10, 0)</f>
        <v>0.3326490777444826</v>
      </c>
      <c r="BK14" s="23">
        <f ca="1">OFFSET('Monthly Demand Stats'!$R$3, 'Res Bill Biennial'!BK10, 0)</f>
        <v>0</v>
      </c>
      <c r="BL14" s="23">
        <f ca="1">OFFSET('Monthly Demand Stats'!$R$3, 'Res Bill Biennial'!BL10, 0)</f>
        <v>0.3326490777444826</v>
      </c>
      <c r="BM14" s="23">
        <f ca="1">OFFSET('Monthly Demand Stats'!$R$3, 'Res Bill Biennial'!BM10, 0)</f>
        <v>0</v>
      </c>
      <c r="BN14" s="23">
        <f ca="1">OFFSET('Monthly Demand Stats'!$R$3, 'Res Bill Biennial'!BN10, 0)</f>
        <v>0.3326490777444826</v>
      </c>
      <c r="BO14" s="23">
        <f ca="1">OFFSET('Monthly Demand Stats'!$R$3, 'Res Bill Biennial'!BO10, 0)</f>
        <v>0</v>
      </c>
      <c r="BP14" s="23">
        <f ca="1">OFFSET('Monthly Demand Stats'!$R$3, 'Res Bill Biennial'!BP10, 0)</f>
        <v>0.3326490777444826</v>
      </c>
      <c r="BQ14" s="23">
        <f ca="1">OFFSET('Monthly Demand Stats'!$R$3, 'Res Bill Biennial'!BQ10, 0)</f>
        <v>0</v>
      </c>
      <c r="BR14" s="23">
        <f ca="1">OFFSET('Monthly Demand Stats'!$R$3, 'Res Bill Biennial'!BR10, 0)</f>
        <v>0.3326490777444826</v>
      </c>
      <c r="BS14" s="23">
        <f ca="1">OFFSET('Monthly Demand Stats'!$R$3, 'Res Bill Biennial'!BS10, 0)</f>
        <v>0</v>
      </c>
      <c r="BT14" s="23">
        <f ca="1">OFFSET('Monthly Demand Stats'!$R$3, 'Res Bill Biennial'!BT10, 0)</f>
        <v>0.3326490777444826</v>
      </c>
    </row>
    <row r="15" spans="2:72">
      <c r="B15" s="9" t="s">
        <v>48</v>
      </c>
      <c r="C15" s="50">
        <f ca="1">OFFSET('Res Bill Annual'!$B$12, 0, 'Res Bill Biennial'!C9-2016)*C13 + OFFSET('Res Bill Annual'!$B$12, 0, 'Res Bill Biennial'!C9-2015)*C14</f>
        <v>22.518787825777942</v>
      </c>
      <c r="D15" s="50">
        <f ca="1">OFFSET('Res Bill Annual'!$B$12, 0, 'Res Bill Biennial'!D9-2016)*D13 + OFFSET('Res Bill Annual'!$B$12, 0, 'Res Bill Biennial'!D9-2015)*D14</f>
        <v>49.272836572214409</v>
      </c>
      <c r="E15" s="50">
        <f ca="1">OFFSET('Res Bill Annual'!$B$12, 0, 'Res Bill Biennial'!E9-2016)*E13 + OFFSET('Res Bill Annual'!$B$12, 0, 'Res Bill Biennial'!E9-2015)*E14</f>
        <v>71.208375602007649</v>
      </c>
      <c r="F15" s="50">
        <f ca="1">OFFSET('Res Bill Annual'!$B$12, 0, 'Res Bill Biennial'!F9-2016)*F13 + OFFSET('Res Bill Annual'!$B$12, 0, 'Res Bill Biennial'!F9-2015)*F14</f>
        <v>71.791624397992351</v>
      </c>
      <c r="G15" s="50">
        <f ca="1">OFFSET('Res Bill Annual'!$B$12, 0, 'Res Bill Biennial'!G9-2016)*G13 + OFFSET('Res Bill Annual'!$B$12, 0, 'Res Bill Biennial'!G9-2015)*G14</f>
        <v>70.875726524263172</v>
      </c>
      <c r="H15" s="50">
        <f ca="1">OFFSET('Res Bill Annual'!$B$12, 0, 'Res Bill Biennial'!H9-2016)*H13 + OFFSET('Res Bill Annual'!$B$12, 0, 'Res Bill Biennial'!H9-2015)*H14</f>
        <v>71.289585066537867</v>
      </c>
      <c r="I15" s="50">
        <f ca="1">OFFSET('Res Bill Annual'!$B$12, 0, 'Res Bill Biennial'!I9-2016)*I13 + OFFSET('Res Bill Annual'!$B$12, 0, 'Res Bill Biennial'!I9-2015)*I14</f>
        <v>70.710414933462147</v>
      </c>
      <c r="J15" s="50">
        <f ca="1">OFFSET('Res Bill Annual'!$B$12, 0, 'Res Bill Biennial'!J9-2016)*J13 + OFFSET('Res Bill Annual'!$B$12, 0, 'Res Bill Biennial'!J9-2015)*J14</f>
        <v>71.289585066537867</v>
      </c>
      <c r="K15" s="50">
        <f ca="1">OFFSET('Res Bill Annual'!$B$12, 0, 'Res Bill Biennial'!K9-2016)*K13 + OFFSET('Res Bill Annual'!$B$12, 0, 'Res Bill Biennial'!K9-2015)*K14</f>
        <v>70.710414933462147</v>
      </c>
      <c r="L15" s="50">
        <f ca="1">OFFSET('Res Bill Annual'!$B$12, 0, 'Res Bill Biennial'!L9-2016)*L13 + OFFSET('Res Bill Annual'!$B$12, 0, 'Res Bill Biennial'!L9-2015)*L14</f>
        <v>22.361313785038238</v>
      </c>
      <c r="M15" s="50">
        <f ca="1">OFFSET('Res Bill Annual'!$B$12, 0, 'Res Bill Biennial'!M9-2016)*M13 + OFFSET('Res Bill Annual'!$B$12, 0, 'Res Bill Biennial'!M9-2015)*M14</f>
        <v>48.928271281499626</v>
      </c>
      <c r="N15" s="50">
        <f ca="1">OFFSET('Res Bill Annual'!$B$12, 0, 'Res Bill Biennial'!N9-2016)*N13 + OFFSET('Res Bill Annual'!$B$12, 0, 'Res Bill Biennial'!N9-2015)*N14</f>
        <v>70.710414933462147</v>
      </c>
      <c r="O15" s="50">
        <f ca="1">OFFSET('Res Bill Annual'!$B$12, 0, 'Res Bill Biennial'!O9-2016)*O13 + OFFSET('Res Bill Annual'!$B$12, 0, 'Res Bill Biennial'!O9-2015)*O14</f>
        <v>71.289585066537867</v>
      </c>
      <c r="P15" s="50">
        <f ca="1">OFFSET('Res Bill Annual'!$B$12, 0, 'Res Bill Biennial'!P9-2016)*P13 + OFFSET('Res Bill Annual'!$B$12, 0, 'Res Bill Biennial'!P9-2015)*P14</f>
        <v>70.710414933462147</v>
      </c>
      <c r="Q15" s="50">
        <f ca="1">OFFSET('Res Bill Annual'!$B$12, 0, 'Res Bill Biennial'!Q9-2016)*Q13 + OFFSET('Res Bill Annual'!$B$12, 0, 'Res Bill Biennial'!Q9-2015)*Q14</f>
        <v>71.289585066537867</v>
      </c>
      <c r="R15" s="50">
        <f ca="1">OFFSET('Res Bill Annual'!$B$12, 0, 'Res Bill Biennial'!R9-2016)*R13 + OFFSET('Res Bill Annual'!$B$12, 0, 'Res Bill Biennial'!R9-2015)*R14</f>
        <v>70.710414933462147</v>
      </c>
      <c r="S15" s="50">
        <f ca="1">OFFSET('Res Bill Annual'!$B$12, 0, 'Res Bill Biennial'!S9-2016)*S13 + OFFSET('Res Bill Annual'!$B$12, 0, 'Res Bill Biennial'!S9-2015)*S14</f>
        <v>71.289585066537867</v>
      </c>
      <c r="T15" s="50">
        <f ca="1">OFFSET('Res Bill Annual'!$B$12, 0, 'Res Bill Biennial'!T9-2016)*T13 + OFFSET('Res Bill Annual'!$B$12, 0, 'Res Bill Biennial'!T9-2015)*T14</f>
        <v>70.710414933462147</v>
      </c>
      <c r="U15" s="50">
        <f ca="1">OFFSET('Res Bill Annual'!$B$12, 0, 'Res Bill Biennial'!U9-2016)*U13 + OFFSET('Res Bill Annual'!$B$12, 0, 'Res Bill Biennial'!U9-2015)*U14</f>
        <v>71.289585066537867</v>
      </c>
      <c r="V15" s="50">
        <f ca="1">OFFSET('Res Bill Annual'!$B$12, 0, 'Res Bill Biennial'!V9-2016)*V13 + OFFSET('Res Bill Annual'!$B$12, 0, 'Res Bill Biennial'!V9-2015)*V14</f>
        <v>70.377765855717655</v>
      </c>
      <c r="W15" s="50">
        <f ca="1">OFFSET('Res Bill Annual'!$B$12, 0, 'Res Bill Biennial'!W9-2016)*W13 + OFFSET('Res Bill Annual'!$B$12, 0, 'Res Bill Biennial'!W9-2015)*W14</f>
        <v>70.78754573508337</v>
      </c>
      <c r="X15" s="50">
        <f ca="1">OFFSET('Res Bill Annual'!$B$12, 0, 'Res Bill Biennial'!X9-2016)*X13 + OFFSET('Res Bill Annual'!$B$12, 0, 'Res Bill Biennial'!X9-2015)*X14</f>
        <v>70.545103342661122</v>
      </c>
      <c r="Y15" s="50">
        <f ca="1">OFFSET('Res Bill Annual'!$B$12, 0, 'Res Bill Biennial'!Y9-2016)*Y13 + OFFSET('Res Bill Annual'!$B$12, 0, 'Res Bill Biennial'!Y9-2015)*Y14</f>
        <v>71.289585066537867</v>
      </c>
      <c r="Z15" s="50">
        <f ca="1">OFFSET('Res Bill Annual'!$B$12, 0, 'Res Bill Biennial'!Z9-2016)*Z13 + OFFSET('Res Bill Annual'!$B$12, 0, 'Res Bill Biennial'!Z9-2015)*Z14</f>
        <v>70.710414933462147</v>
      </c>
      <c r="AA15" s="50">
        <f ca="1">OFFSET('Res Bill Annual'!$B$12, 0, 'Res Bill Biennial'!AA9-2016)*AA13 + OFFSET('Res Bill Annual'!$B$12, 0, 'Res Bill Biennial'!AA9-2015)*AA14</f>
        <v>71.289585066537867</v>
      </c>
      <c r="AB15" s="50">
        <f ca="1">OFFSET('Res Bill Annual'!$B$12, 0, 'Res Bill Biennial'!AB9-2016)*AB13 + OFFSET('Res Bill Annual'!$B$12, 0, 'Res Bill Biennial'!AB9-2015)*AB14</f>
        <v>70.710414933462147</v>
      </c>
      <c r="AC15" s="50">
        <f ca="1">OFFSET('Res Bill Annual'!$B$12, 0, 'Res Bill Biennial'!AC9-2016)*AC13 + OFFSET('Res Bill Annual'!$B$12, 0, 'Res Bill Biennial'!AC9-2015)*AC14</f>
        <v>71.289585066537867</v>
      </c>
      <c r="AD15" s="50">
        <f ca="1">OFFSET('Res Bill Annual'!$B$12, 0, 'Res Bill Biennial'!AD9-2016)*AD13 + OFFSET('Res Bill Annual'!$B$12, 0, 'Res Bill Biennial'!AD9-2015)*AD14</f>
        <v>71.043064011206624</v>
      </c>
      <c r="AE15" s="50">
        <f ca="1">OFFSET('Res Bill Annual'!$B$12, 0, 'Res Bill Biennial'!AE9-2016)*AE13 + OFFSET('Res Bill Annual'!$B$12, 0, 'Res Bill Biennial'!AE9-2015)*AE14</f>
        <v>71.791624397992351</v>
      </c>
      <c r="AF15" s="50">
        <f ca="1">OFFSET('Res Bill Annual'!$B$12, 0, 'Res Bill Biennial'!AF9-2016)*AF13 + OFFSET('Res Bill Annual'!$B$12, 0, 'Res Bill Biennial'!AF9-2015)*AF14</f>
        <v>71.208375602007649</v>
      </c>
      <c r="AG15" s="50">
        <f ca="1">OFFSET('Res Bill Annual'!$B$12, 0, 'Res Bill Biennial'!AG9-2016)*AG13 + OFFSET('Res Bill Annual'!$B$12, 0, 'Res Bill Biennial'!AG9-2015)*AG14</f>
        <v>71.791624397992351</v>
      </c>
      <c r="AH15" s="50">
        <f ca="1">OFFSET('Res Bill Annual'!$B$12, 0, 'Res Bill Biennial'!AH9-2016)*AH13 + OFFSET('Res Bill Annual'!$B$12, 0, 'Res Bill Biennial'!AH9-2015)*AH14</f>
        <v>71.541024679752127</v>
      </c>
      <c r="AI15" s="50">
        <f ca="1">OFFSET('Res Bill Annual'!$B$12, 0, 'Res Bill Biennial'!AI9-2016)*AI13 + OFFSET('Res Bill Annual'!$B$12, 0, 'Res Bill Biennial'!AI9-2015)*AI14</f>
        <v>72.293663729446848</v>
      </c>
      <c r="AJ15" s="50">
        <f ca="1">OFFSET('Res Bill Annual'!$B$12, 0, 'Res Bill Biennial'!AJ9-2016)*AJ13 + OFFSET('Res Bill Annual'!$B$12, 0, 'Res Bill Biennial'!AJ9-2015)*AJ14</f>
        <v>72.038985348297643</v>
      </c>
      <c r="AK15" s="50">
        <f ca="1">OFFSET('Res Bill Annual'!$B$12, 0, 'Res Bill Biennial'!AK9-2016)*AK13 + OFFSET('Res Bill Annual'!$B$12, 0, 'Res Bill Biennial'!AK9-2015)*AK14</f>
        <v>72.795703060901332</v>
      </c>
      <c r="AL15" s="50">
        <f ca="1">OFFSET('Res Bill Annual'!$B$12, 0, 'Res Bill Biennial'!AL9-2016)*AL13 + OFFSET('Res Bill Annual'!$B$12, 0, 'Res Bill Biennial'!AL9-2015)*AL14</f>
        <v>72.536946016843146</v>
      </c>
      <c r="AM15" s="50">
        <f ca="1">OFFSET('Res Bill Annual'!$B$12, 0, 'Res Bill Biennial'!AM9-2016)*AM13 + OFFSET('Res Bill Annual'!$B$12, 0, 'Res Bill Biennial'!AM9-2015)*AM14</f>
        <v>73.297742392355829</v>
      </c>
      <c r="AN15" s="50">
        <f ca="1">OFFSET('Res Bill Annual'!$B$12, 0, 'Res Bill Biennial'!AN9-2016)*AN13 + OFFSET('Res Bill Annual'!$B$12, 0, 'Res Bill Biennial'!AN9-2015)*AN14</f>
        <v>73.36755576313314</v>
      </c>
      <c r="AO15" s="50">
        <f ca="1">OFFSET('Res Bill Annual'!$B$12, 0, 'Res Bill Biennial'!AO9-2016)*AO13 + OFFSET('Res Bill Annual'!$B$12, 0, 'Res Bill Biennial'!AO9-2015)*AO14</f>
        <v>74.30182105526481</v>
      </c>
      <c r="AP15" s="50">
        <f ca="1">OFFSET('Res Bill Annual'!$B$12, 0, 'Res Bill Biennial'!AP9-2016)*AP13 + OFFSET('Res Bill Annual'!$B$12, 0, 'Res Bill Biennial'!AP9-2015)*AP14</f>
        <v>73.903106581390887</v>
      </c>
      <c r="AQ15" s="50">
        <f ca="1">OFFSET('Res Bill Annual'!$B$12, 0, 'Res Bill Biennial'!AQ9-2016)*AQ13 + OFFSET('Res Bill Annual'!$B$12, 0, 'Res Bill Biennial'!AQ9-2015)*AQ14</f>
        <v>74.611101136246148</v>
      </c>
      <c r="AR15" s="50">
        <f ca="1">OFFSET('Res Bill Annual'!$B$12, 0, 'Res Bill Biennial'!AR9-2016)*AR13 + OFFSET('Res Bill Annual'!$B$12, 0, 'Res Bill Biennial'!AR9-2015)*AR14</f>
        <v>74.210727020077911</v>
      </c>
      <c r="AS15" s="50">
        <f ca="1">OFFSET('Res Bill Annual'!$B$12, 0, 'Res Bill Biennial'!AS9-2016)*AS13 + OFFSET('Res Bill Annual'!$B$12, 0, 'Res Bill Biennial'!AS9-2015)*AS14</f>
        <v>74.921668590364959</v>
      </c>
      <c r="AT15" s="50">
        <f ca="1">OFFSET('Res Bill Annual'!$B$12, 0, 'Res Bill Biennial'!AT9-2016)*AT13 + OFFSET('Res Bill Annual'!$B$12, 0, 'Res Bill Biennial'!AT9-2015)*AT14</f>
        <v>74.519627923669262</v>
      </c>
      <c r="AU15" s="50">
        <f ca="1">OFFSET('Res Bill Annual'!$B$12, 0, 'Res Bill Biennial'!AU9-2016)*AU13 + OFFSET('Res Bill Annual'!$B$12, 0, 'Res Bill Biennial'!AU9-2015)*AU14</f>
        <v>75.233528776290285</v>
      </c>
      <c r="AV15" s="50">
        <f ca="1">OFFSET('Res Bill Annual'!$B$12, 0, 'Res Bill Biennial'!AV9-2016)*AV13 + OFFSET('Res Bill Annual'!$B$12, 0, 'Res Bill Biennial'!AV9-2015)*AV14</f>
        <v>74.829814622078558</v>
      </c>
      <c r="AW15" s="50">
        <f ca="1">OFFSET('Res Bill Annual'!$B$12, 0, 'Res Bill Biennial'!AW9-2016)*AW13 + OFFSET('Res Bill Annual'!$B$12, 0, 'Res Bill Biennial'!AW9-2015)*AW14</f>
        <v>75.546687074996527</v>
      </c>
      <c r="AX15" s="50">
        <f ca="1">OFFSET('Res Bill Annual'!$B$12, 0, 'Res Bill Biennial'!AX9-2016)*AX13 + OFFSET('Res Bill Annual'!$B$12, 0, 'Res Bill Biennial'!AX9-2015)*AX14</f>
        <v>75.141292467405137</v>
      </c>
      <c r="AY15" s="50">
        <f ca="1">OFFSET('Res Bill Annual'!$B$12, 0, 'Res Bill Biennial'!AY9-2016)*AY13 + OFFSET('Res Bill Annual'!$B$12, 0, 'Res Bill Biennial'!AY9-2015)*AY14</f>
        <v>75.861148889856324</v>
      </c>
      <c r="AZ15" s="50">
        <f ca="1">OFFSET('Res Bill Annual'!$B$12, 0, 'Res Bill Biennial'!AZ9-2016)*AZ13 + OFFSET('Res Bill Annual'!$B$12, 0, 'Res Bill Biennial'!AZ9-2015)*AZ14</f>
        <v>75.454066834026321</v>
      </c>
      <c r="BA15" s="50">
        <f ca="1">OFFSET('Res Bill Annual'!$B$12, 0, 'Res Bill Biennial'!BA9-2016)*BA13 + OFFSET('Res Bill Annual'!$B$12, 0, 'Res Bill Biennial'!BA9-2015)*BA14</f>
        <v>76.176919646733751</v>
      </c>
      <c r="BB15" s="50">
        <f ca="1">OFFSET('Res Bill Annual'!$B$12, 0, 'Res Bill Biennial'!BB9-2016)*BB13 + OFFSET('Res Bill Annual'!$B$12, 0, 'Res Bill Biennial'!BB9-2015)*BB14</f>
        <v>75.768143118690219</v>
      </c>
      <c r="BC15" s="50">
        <f ca="1">OFFSET('Res Bill Annual'!$B$12, 0, 'Res Bill Biennial'!BC9-2016)*BC13 + OFFSET('Res Bill Annual'!$B$12, 0, 'Res Bill Biennial'!BC9-2015)*BC14</f>
        <v>76.494004794077938</v>
      </c>
      <c r="BD15" s="50">
        <f ca="1">OFFSET('Res Bill Annual'!$B$12, 0, 'Res Bill Biennial'!BD9-2016)*BD13 + OFFSET('Res Bill Annual'!$B$12, 0, 'Res Bill Biennial'!BD9-2015)*BD14</f>
        <v>76.083526740608775</v>
      </c>
      <c r="BE15" s="50">
        <f ca="1">OFFSET('Res Bill Annual'!$B$12, 0, 'Res Bill Biennial'!BE9-2016)*BE13 + OFFSET('Res Bill Annual'!$B$12, 0, 'Res Bill Biennial'!BE9-2015)*BE14</f>
        <v>76.812409803017133</v>
      </c>
      <c r="BF15" s="50">
        <f ca="1">OFFSET('Res Bill Annual'!$B$12, 0, 'Res Bill Biennial'!BF9-2016)*BF13 + OFFSET('Res Bill Annual'!$B$12, 0, 'Res Bill Biennial'!BF9-2015)*BF14</f>
        <v>76.400223141551351</v>
      </c>
      <c r="BG15" s="50">
        <f ca="1">OFFSET('Res Bill Annual'!$B$12, 0, 'Res Bill Biennial'!BG9-2016)*BG13 + OFFSET('Res Bill Annual'!$B$12, 0, 'Res Bill Biennial'!BG9-2015)*BG14</f>
        <v>77.132140167453002</v>
      </c>
      <c r="BH15" s="50">
        <f ca="1">OFFSET('Res Bill Annual'!$B$12, 0, 'Res Bill Biennial'!BH9-2016)*BH13 + OFFSET('Res Bill Annual'!$B$12, 0, 'Res Bill Biennial'!BH9-2015)*BH14</f>
        <v>76.718237785938541</v>
      </c>
      <c r="BI15" s="50">
        <f ca="1">OFFSET('Res Bill Annual'!$B$12, 0, 'Res Bill Biennial'!BI9-2016)*BI13 + OFFSET('Res Bill Annual'!$B$12, 0, 'Res Bill Biennial'!BI9-2015)*BI14</f>
        <v>77.453201404155536</v>
      </c>
      <c r="BJ15" s="50">
        <f ca="1">OFFSET('Res Bill Annual'!$B$12, 0, 'Res Bill Biennial'!BJ9-2016)*BJ13 + OFFSET('Res Bill Annual'!$B$12, 0, 'Res Bill Biennial'!BJ9-2015)*BJ14</f>
        <v>77.037576160936538</v>
      </c>
      <c r="BK15" s="50">
        <f ca="1">OFFSET('Res Bill Annual'!$B$12, 0, 'Res Bill Biennial'!BK9-2016)*BK13 + OFFSET('Res Bill Annual'!$B$12, 0, 'Res Bill Biennial'!BK9-2015)*BK14</f>
        <v>77.775599052858155</v>
      </c>
      <c r="BL15" s="50">
        <f ca="1">OFFSET('Res Bill Annual'!$B$12, 0, 'Res Bill Biennial'!BL9-2016)*BL13 + OFFSET('Res Bill Annual'!$B$12, 0, 'Res Bill Biennial'!BL9-2015)*BL14</f>
        <v>77.358243776551745</v>
      </c>
      <c r="BM15" s="50">
        <f ca="1">OFFSET('Res Bill Annual'!$B$12, 0, 'Res Bill Biennial'!BM9-2016)*BM13 + OFFSET('Res Bill Annual'!$B$12, 0, 'Res Bill Biennial'!BM9-2015)*BM14</f>
        <v>78.099338676353369</v>
      </c>
      <c r="BN15" s="50">
        <f ca="1">OFFSET('Res Bill Annual'!$B$12, 0, 'Res Bill Biennial'!BN9-2016)*BN13 + OFFSET('Res Bill Annual'!$B$12, 0, 'Res Bill Biennial'!BN9-2015)*BN14</f>
        <v>77.68024616572589</v>
      </c>
      <c r="BO15" s="50">
        <f ca="1">OFFSET('Res Bill Annual'!$B$12, 0, 'Res Bill Biennial'!BO9-2016)*BO13 + OFFSET('Res Bill Annual'!$B$12, 0, 'Res Bill Biennial'!BO9-2015)*BO14</f>
        <v>78.424425860588656</v>
      </c>
      <c r="BP15" s="50">
        <f ca="1">OFFSET('Res Bill Annual'!$B$12, 0, 'Res Bill Biennial'!BP9-2016)*BP13 + OFFSET('Res Bill Annual'!$B$12, 0, 'Res Bill Biennial'!BP9-2015)*BP14</f>
        <v>78.003588884431494</v>
      </c>
      <c r="BQ15" s="50">
        <f ca="1">OFFSET('Res Bill Annual'!$B$12, 0, 'Res Bill Biennial'!BQ9-2016)*BQ13 + OFFSET('Res Bill Annual'!$B$12, 0, 'Res Bill Biennial'!BQ9-2015)*BQ14</f>
        <v>78.750866214762979</v>
      </c>
      <c r="BR15" s="50">
        <f ca="1">OFFSET('Res Bill Annual'!$B$12, 0, 'Res Bill Biennial'!BR9-2016)*BR13 + OFFSET('Res Bill Annual'!$B$12, 0, 'Res Bill Biennial'!BR9-2015)*BR14</f>
        <v>78.328277511767666</v>
      </c>
      <c r="BS15" s="50">
        <f ca="1">OFFSET('Res Bill Annual'!$B$12, 0, 'Res Bill Biennial'!BS9-2016)*BS13 + OFFSET('Res Bill Annual'!$B$12, 0, 'Res Bill Biennial'!BS9-2015)*BS14</f>
        <v>79.07866537142344</v>
      </c>
      <c r="BT15" s="50">
        <f ca="1">OFFSET('Res Bill Annual'!$B$12, 0, 'Res Bill Biennial'!BT9-2016)*BT13 + OFFSET('Res Bill Annual'!$B$12, 0, 'Res Bill Biennial'!BT9-2015)*BT14</f>
        <v>26.039035493690111</v>
      </c>
    </row>
    <row r="16" spans="2:72" s="50" customFormat="1">
      <c r="B16" s="50" t="s">
        <v>212</v>
      </c>
      <c r="C16" s="50">
        <f ca="1">(OFFSET('Res Bill Annual'!$B$21, 0, 'Res Bill Biennial'!C9-2016)*'Res Bill Biennial'!C13 + OFFSET('Res Bill Annual'!$B$21, 0, 'Res Bill Biennial'!C9-2015)*'Res Bill Biennial'!C14)/SUM('Res Bill Biennial'!C13:C14)</f>
        <v>164.34035338359607</v>
      </c>
      <c r="D16" s="50">
        <f ca="1">(OFFSET('Res Bill Annual'!$B$21, 0, 'Res Bill Biennial'!D9-2016)*'Res Bill Biennial'!D13 + OFFSET('Res Bill Annual'!$B$21, 0, 'Res Bill Biennial'!D9-2015)*'Res Bill Biennial'!D14)/SUM('Res Bill Biennial'!D13:D14)</f>
        <v>164.34035338359607</v>
      </c>
      <c r="E16" s="50">
        <f ca="1">(OFFSET('Res Bill Annual'!$B$21, 0, 'Res Bill Biennial'!E9-2016)*'Res Bill Biennial'!E13 + OFFSET('Res Bill Annual'!$B$21, 0, 'Res Bill Biennial'!E9-2015)*'Res Bill Biennial'!E14)/SUM('Res Bill Biennial'!E13:E14)</f>
        <v>166.17012747090601</v>
      </c>
      <c r="F16" s="50">
        <f ca="1">(OFFSET('Res Bill Annual'!$B$21, 0, 'Res Bill Biennial'!F9-2016)*'Res Bill Biennial'!F13 + OFFSET('Res Bill Annual'!$B$21, 0, 'Res Bill Biennial'!F9-2015)*'Res Bill Biennial'!F14)/SUM('Res Bill Biennial'!F13:F14)</f>
        <v>167.07944267848356</v>
      </c>
      <c r="G16" s="50">
        <f ca="1">(OFFSET('Res Bill Annual'!$B$21, 0, 'Res Bill Biennial'!G9-2016)*'Res Bill Biennial'!G13 + OFFSET('Res Bill Annual'!$B$21, 0, 'Res Bill Biennial'!G9-2015)*'Res Bill Biennial'!G14)/SUM('Res Bill Biennial'!G13:G14)</f>
        <v>168.97056927938465</v>
      </c>
      <c r="H16" s="50">
        <f ca="1">(OFFSET('Res Bill Annual'!$B$21, 0, 'Res Bill Biennial'!H9-2016)*'Res Bill Biennial'!H13 + OFFSET('Res Bill Annual'!$B$21, 0, 'Res Bill Biennial'!H9-2015)*'Res Bill Biennial'!H14)/SUM('Res Bill Biennial'!H13:H14)</f>
        <v>169.91037391952025</v>
      </c>
      <c r="I16" s="50">
        <f ca="1">(OFFSET('Res Bill Annual'!$B$21, 0, 'Res Bill Biennial'!I9-2016)*'Res Bill Biennial'!I13 + OFFSET('Res Bill Annual'!$B$21, 0, 'Res Bill Biennial'!I9-2015)*'Res Bill Biennial'!I14)/SUM('Res Bill Biennial'!I13:I14)</f>
        <v>177.05138995625683</v>
      </c>
      <c r="J16" s="50">
        <f ca="1">(OFFSET('Res Bill Annual'!$B$21, 0, 'Res Bill Biennial'!J9-2016)*'Res Bill Biennial'!J13 + OFFSET('Res Bill Annual'!$B$21, 0, 'Res Bill Biennial'!J9-2015)*'Res Bill Biennial'!J14)/SUM('Res Bill Biennial'!J13:J14)</f>
        <v>180.60015290179948</v>
      </c>
      <c r="K16" s="50">
        <f ca="1">(OFFSET('Res Bill Annual'!$B$21, 0, 'Res Bill Biennial'!K9-2016)*'Res Bill Biennial'!K13 + OFFSET('Res Bill Annual'!$B$21, 0, 'Res Bill Biennial'!K9-2015)*'Res Bill Biennial'!K14)/SUM('Res Bill Biennial'!K13:K14)</f>
        <v>179.19683834265922</v>
      </c>
      <c r="L16" s="50">
        <f ca="1">(OFFSET('Res Bill Annual'!$B$21, 0, 'Res Bill Biennial'!L9-2016)*'Res Bill Biennial'!L13 + OFFSET('Res Bill Annual'!$B$21, 0, 'Res Bill Biennial'!L9-2015)*'Res Bill Biennial'!L14)/SUM('Res Bill Biennial'!L13:L14)</f>
        <v>178.49945428935391</v>
      </c>
      <c r="M16" s="50">
        <f ca="1">(OFFSET('Res Bill Annual'!$B$21, 0, 'Res Bill Biennial'!M9-2016)*'Res Bill Biennial'!M13 + OFFSET('Res Bill Annual'!$B$21, 0, 'Res Bill Biennial'!M9-2015)*'Res Bill Biennial'!M14)/SUM('Res Bill Biennial'!M13:M14)</f>
        <v>178.49945428935391</v>
      </c>
      <c r="N16" s="50">
        <f ca="1">(OFFSET('Res Bill Annual'!$B$21, 0, 'Res Bill Biennial'!N9-2016)*'Res Bill Biennial'!N13 + OFFSET('Res Bill Annual'!$B$21, 0, 'Res Bill Biennial'!N9-2015)*'Res Bill Biennial'!N14)/SUM('Res Bill Biennial'!N13:N14)</f>
        <v>180.83996507767006</v>
      </c>
      <c r="O16" s="50">
        <f ca="1">(OFFSET('Res Bill Annual'!$B$21, 0, 'Res Bill Biennial'!O9-2016)*'Res Bill Biennial'!O13 + OFFSET('Res Bill Annual'!$B$21, 0, 'Res Bill Biennial'!O9-2015)*'Res Bill Biennial'!O14)/SUM('Res Bill Biennial'!O13:O14)</f>
        <v>182.00309339393343</v>
      </c>
      <c r="P16" s="50">
        <f ca="1">(OFFSET('Res Bill Annual'!$B$21, 0, 'Res Bill Biennial'!P9-2016)*'Res Bill Biennial'!P13 + OFFSET('Res Bill Annual'!$B$21, 0, 'Res Bill Biennial'!P9-2015)*'Res Bill Biennial'!P14)/SUM('Res Bill Biennial'!P13:P14)</f>
        <v>185.34591097630454</v>
      </c>
      <c r="Q16" s="50">
        <f ca="1">(OFFSET('Res Bill Annual'!$B$21, 0, 'Res Bill Biennial'!Q9-2016)*'Res Bill Biennial'!Q13 + OFFSET('Res Bill Annual'!$B$21, 0, 'Res Bill Biennial'!Q9-2015)*'Res Bill Biennial'!Q14)/SUM('Res Bill Biennial'!Q13:Q14)</f>
        <v>187.0071405701045</v>
      </c>
      <c r="R16" s="50">
        <f ca="1">(OFFSET('Res Bill Annual'!$B$21, 0, 'Res Bill Biennial'!R9-2016)*'Res Bill Biennial'!R13 + OFFSET('Res Bill Annual'!$B$21, 0, 'Res Bill Biennial'!R9-2015)*'Res Bill Biennial'!R14)/SUM('Res Bill Biennial'!R13:R14)</f>
        <v>188.9145828961673</v>
      </c>
      <c r="S16" s="50">
        <f ca="1">(OFFSET('Res Bill Annual'!$B$21, 0, 'Res Bill Biennial'!S9-2016)*'Res Bill Biennial'!S13 + OFFSET('Res Bill Annual'!$B$21, 0, 'Res Bill Biennial'!S9-2015)*'Res Bill Biennial'!S14)/SUM('Res Bill Biennial'!S13:S14)</f>
        <v>189.86249571594928</v>
      </c>
      <c r="T16" s="50">
        <f ca="1">(OFFSET('Res Bill Annual'!$B$21, 0, 'Res Bill Biennial'!T9-2016)*'Res Bill Biennial'!T13 + OFFSET('Res Bill Annual'!$B$21, 0, 'Res Bill Biennial'!T9-2015)*'Res Bill Biennial'!T14)/SUM('Res Bill Biennial'!T13:T14)</f>
        <v>196.01130562367848</v>
      </c>
      <c r="U16" s="50">
        <f ca="1">(OFFSET('Res Bill Annual'!$B$21, 0, 'Res Bill Biennial'!U9-2016)*'Res Bill Biennial'!U13 + OFFSET('Res Bill Annual'!$B$21, 0, 'Res Bill Biennial'!U9-2015)*'Res Bill Biennial'!U14)/SUM('Res Bill Biennial'!U13:U14)</f>
        <v>199.06698686672286</v>
      </c>
      <c r="V16" s="50">
        <f ca="1">(OFFSET('Res Bill Annual'!$B$21, 0, 'Res Bill Biennial'!V9-2016)*'Res Bill Biennial'!V13 + OFFSET('Res Bill Annual'!$B$21, 0, 'Res Bill Biennial'!V9-2015)*'Res Bill Biennial'!V14)/SUM('Res Bill Biennial'!V13:V14)</f>
        <v>195.87771912957311</v>
      </c>
      <c r="W16" s="50">
        <f ca="1">(OFFSET('Res Bill Annual'!$B$21, 0, 'Res Bill Biennial'!W9-2016)*'Res Bill Biennial'!W13 + OFFSET('Res Bill Annual'!$B$21, 0, 'Res Bill Biennial'!W9-2015)*'Res Bill Biennial'!W14)/SUM('Res Bill Biennial'!W13:W14)</f>
        <v>194.29279688450504</v>
      </c>
      <c r="X16" s="50">
        <f ca="1">(OFFSET('Res Bill Annual'!$B$21, 0, 'Res Bill Biennial'!X9-2016)*'Res Bill Biennial'!X13 + OFFSET('Res Bill Annual'!$B$21, 0, 'Res Bill Biennial'!X9-2015)*'Res Bill Biennial'!X14)/SUM('Res Bill Biennial'!X13:X14)</f>
        <v>201.02662611975404</v>
      </c>
      <c r="Y16" s="50">
        <f ca="1">(OFFSET('Res Bill Annual'!$B$21, 0, 'Res Bill Biennial'!Y9-2016)*'Res Bill Biennial'!Y13 + OFFSET('Res Bill Annual'!$B$21, 0, 'Res Bill Biennial'!Y9-2015)*'Res Bill Biennial'!Y14)/SUM('Res Bill Biennial'!Y13:Y14)</f>
        <v>204.37303558708021</v>
      </c>
      <c r="Z16" s="50">
        <f ca="1">(OFFSET('Res Bill Annual'!$B$21, 0, 'Res Bill Biennial'!Z9-2016)*'Res Bill Biennial'!Z13 + OFFSET('Res Bill Annual'!$B$21, 0, 'Res Bill Biennial'!Z9-2015)*'Res Bill Biennial'!Z14)/SUM('Res Bill Biennial'!Z13:Z14)</f>
        <v>204.7638508972164</v>
      </c>
      <c r="AA16" s="50">
        <f ca="1">(OFFSET('Res Bill Annual'!$B$21, 0, 'Res Bill Biennial'!AA9-2016)*'Res Bill Biennial'!AA13 + OFFSET('Res Bill Annual'!$B$21, 0, 'Res Bill Biennial'!AA9-2015)*'Res Bill Biennial'!AA14)/SUM('Res Bill Biennial'!AA13:AA14)</f>
        <v>204.95806848250501</v>
      </c>
      <c r="AB16" s="50">
        <f ca="1">(OFFSET('Res Bill Annual'!$B$21, 0, 'Res Bill Biennial'!AB9-2016)*'Res Bill Biennial'!AB13 + OFFSET('Res Bill Annual'!$B$21, 0, 'Res Bill Biennial'!AB9-2015)*'Res Bill Biennial'!AB14)/SUM('Res Bill Biennial'!AB13:AB14)</f>
        <v>204.34477581999425</v>
      </c>
      <c r="AC16" s="50">
        <f ca="1">(OFFSET('Res Bill Annual'!$B$21, 0, 'Res Bill Biennial'!AC9-2016)*'Res Bill Biennial'!AC13 + OFFSET('Res Bill Annual'!$B$21, 0, 'Res Bill Biennial'!AC9-2015)*'Res Bill Biennial'!AC14)/SUM('Res Bill Biennial'!AC13:AC14)</f>
        <v>204.03999702321033</v>
      </c>
      <c r="AD16" s="50">
        <f ca="1">(OFFSET('Res Bill Annual'!$B$21, 0, 'Res Bill Biennial'!AD9-2016)*'Res Bill Biennial'!AD13 + OFFSET('Res Bill Annual'!$B$21, 0, 'Res Bill Biennial'!AD9-2015)*'Res Bill Biennial'!AD14)/SUM('Res Bill Biennial'!AD13:AD14)</f>
        <v>205.58511220795421</v>
      </c>
      <c r="AE16" s="50">
        <f ca="1">(OFFSET('Res Bill Annual'!$B$21, 0, 'Res Bill Biennial'!AE9-2016)*'Res Bill Biennial'!AE13 + OFFSET('Res Bill Annual'!$B$21, 0, 'Res Bill Biennial'!AE9-2015)*'Res Bill Biennial'!AE14)/SUM('Res Bill Biennial'!AE13:AE14)</f>
        <v>206.35296477767341</v>
      </c>
      <c r="AF16" s="50">
        <f ca="1">(OFFSET('Res Bill Annual'!$B$21, 0, 'Res Bill Biennial'!AF9-2016)*'Res Bill Biennial'!AF13 + OFFSET('Res Bill Annual'!$B$21, 0, 'Res Bill Biennial'!AF9-2015)*'Res Bill Biennial'!AF14)/SUM('Res Bill Biennial'!AF13:AF14)</f>
        <v>208.19579556772666</v>
      </c>
      <c r="AG16" s="50">
        <f ca="1">(OFFSET('Res Bill Annual'!$B$21, 0, 'Res Bill Biennial'!AG9-2016)*'Res Bill Biennial'!AG13 + OFFSET('Res Bill Annual'!$B$21, 0, 'Res Bill Biennial'!AG9-2015)*'Res Bill Biennial'!AG14)/SUM('Res Bill Biennial'!AG13:AG14)</f>
        <v>209.11159936777455</v>
      </c>
      <c r="AH16" s="50">
        <f ca="1">(OFFSET('Res Bill Annual'!$B$21, 0, 'Res Bill Biennial'!AH9-2016)*'Res Bill Biennial'!AH13 + OFFSET('Res Bill Annual'!$B$21, 0, 'Res Bill Biennial'!AH9-2015)*'Res Bill Biennial'!AH14)/SUM('Res Bill Biennial'!AH13:AH14)</f>
        <v>210.76516620951162</v>
      </c>
      <c r="AI16" s="50">
        <f ca="1">(OFFSET('Res Bill Annual'!$B$21, 0, 'Res Bill Biennial'!AI9-2016)*'Res Bill Biennial'!AI13 + OFFSET('Res Bill Annual'!$B$21, 0, 'Res Bill Biennial'!AI9-2015)*'Res Bill Biennial'!AI14)/SUM('Res Bill Biennial'!AI13:AI14)</f>
        <v>211.58691436211993</v>
      </c>
      <c r="AJ16" s="50">
        <f ca="1">(OFFSET('Res Bill Annual'!$B$21, 0, 'Res Bill Biennial'!AJ9-2016)*'Res Bill Biennial'!AJ13 + OFFSET('Res Bill Annual'!$B$21, 0, 'Res Bill Biennial'!AJ9-2015)*'Res Bill Biennial'!AJ14)/SUM('Res Bill Biennial'!AJ13:AJ14)</f>
        <v>213.05628191543718</v>
      </c>
      <c r="AK16" s="50">
        <f ca="1">(OFFSET('Res Bill Annual'!$B$21, 0, 'Res Bill Biennial'!AK9-2016)*'Res Bill Biennial'!AK13 + OFFSET('Res Bill Annual'!$B$21, 0, 'Res Bill Biennial'!AK9-2015)*'Res Bill Biennial'!AK14)/SUM('Res Bill Biennial'!AK13:AK14)</f>
        <v>213.78649132818316</v>
      </c>
      <c r="AL16" s="50">
        <f ca="1">(OFFSET('Res Bill Annual'!$B$21, 0, 'Res Bill Biennial'!AL9-2016)*'Res Bill Biennial'!AL13 + OFFSET('Res Bill Annual'!$B$21, 0, 'Res Bill Biennial'!AL9-2015)*'Res Bill Biennial'!AL14)/SUM('Res Bill Biennial'!AL13:AL14)</f>
        <v>214.81967138840432</v>
      </c>
      <c r="AM16" s="50">
        <f ca="1">(OFFSET('Res Bill Annual'!$B$21, 0, 'Res Bill Biennial'!AM9-2016)*'Res Bill Biennial'!AM13 + OFFSET('Res Bill Annual'!$B$21, 0, 'Res Bill Biennial'!AM9-2015)*'Res Bill Biennial'!AM14)/SUM('Res Bill Biennial'!AM13:AM14)</f>
        <v>215.33311528699301</v>
      </c>
      <c r="AN16" s="50">
        <f ca="1">(OFFSET('Res Bill Annual'!$B$21, 0, 'Res Bill Biennial'!AN9-2016)*'Res Bill Biennial'!AN13 + OFFSET('Res Bill Annual'!$B$21, 0, 'Res Bill Biennial'!AN9-2015)*'Res Bill Biennial'!AN14)/SUM('Res Bill Biennial'!AN13:AN14)</f>
        <v>213.10166773720042</v>
      </c>
      <c r="AO16" s="50">
        <f ca="1">(OFFSET('Res Bill Annual'!$B$21, 0, 'Res Bill Biennial'!AO9-2016)*'Res Bill Biennial'!AO13 + OFFSET('Res Bill Annual'!$B$21, 0, 'Res Bill Biennial'!AO9-2015)*'Res Bill Biennial'!AO14)/SUM('Res Bill Biennial'!AO13:AO14)</f>
        <v>211.9927389322674</v>
      </c>
      <c r="AP16" s="50">
        <f ca="1">(OFFSET('Res Bill Annual'!$B$21, 0, 'Res Bill Biennial'!AP9-2016)*'Res Bill Biennial'!AP13 + OFFSET('Res Bill Annual'!$B$21, 0, 'Res Bill Biennial'!AP9-2015)*'Res Bill Biennial'!AP14)/SUM('Res Bill Biennial'!AP13:AP14)</f>
        <v>212.6842256813284</v>
      </c>
      <c r="AQ16" s="50">
        <f ca="1">(OFFSET('Res Bill Annual'!$B$21, 0, 'Res Bill Biennial'!AQ9-2016)*'Res Bill Biennial'!AQ13 + OFFSET('Res Bill Annual'!$B$21, 0, 'Res Bill Biennial'!AQ9-2015)*'Res Bill Biennial'!AQ14)/SUM('Res Bill Biennial'!AQ13:AQ14)</f>
        <v>213.02786341295896</v>
      </c>
      <c r="AR16" s="50">
        <f ca="1">(OFFSET('Res Bill Annual'!$B$21, 0, 'Res Bill Biennial'!AR9-2016)*'Res Bill Biennial'!AR13 + OFFSET('Res Bill Annual'!$B$21, 0, 'Res Bill Biennial'!AR9-2015)*'Res Bill Biennial'!AR14)/SUM('Res Bill Biennial'!AR13:AR14)</f>
        <v>213.72272657418219</v>
      </c>
      <c r="AS16" s="50">
        <f ca="1">(OFFSET('Res Bill Annual'!$B$21, 0, 'Res Bill Biennial'!AS9-2016)*'Res Bill Biennial'!AS13 + OFFSET('Res Bill Annual'!$B$21, 0, 'Res Bill Biennial'!AS9-2015)*'Res Bill Biennial'!AS14)/SUM('Res Bill Biennial'!AS13:AS14)</f>
        <v>214.06804223039774</v>
      </c>
      <c r="AT16" s="50">
        <f ca="1">(OFFSET('Res Bill Annual'!$B$21, 0, 'Res Bill Biennial'!AT9-2016)*'Res Bill Biennial'!AT13 + OFFSET('Res Bill Annual'!$B$21, 0, 'Res Bill Biennial'!AT9-2015)*'Res Bill Biennial'!AT14)/SUM('Res Bill Biennial'!AT13:AT14)</f>
        <v>214.76629829022934</v>
      </c>
      <c r="AU16" s="50">
        <f ca="1">(OFFSET('Res Bill Annual'!$B$21, 0, 'Res Bill Biennial'!AU9-2016)*'Res Bill Biennial'!AU13 + OFFSET('Res Bill Annual'!$B$21, 0, 'Res Bill Biennial'!AU9-2015)*'Res Bill Biennial'!AU14)/SUM('Res Bill Biennial'!AU13:AU14)</f>
        <v>215.11330006405021</v>
      </c>
      <c r="AV16" s="50">
        <f ca="1">(OFFSET('Res Bill Annual'!$B$21, 0, 'Res Bill Biennial'!AV9-2016)*'Res Bill Biennial'!AV13 + OFFSET('Res Bill Annual'!$B$21, 0, 'Res Bill Biennial'!AV9-2015)*'Res Bill Biennial'!AV14)/SUM('Res Bill Biennial'!AV13:AV14)</f>
        <v>215.81496558943692</v>
      </c>
      <c r="AW16" s="50">
        <f ca="1">(OFFSET('Res Bill Annual'!$B$21, 0, 'Res Bill Biennial'!AW9-2016)*'Res Bill Biennial'!AW13 + OFFSET('Res Bill Annual'!$B$21, 0, 'Res Bill Biennial'!AW9-2015)*'Res Bill Biennial'!AW14)/SUM('Res Bill Biennial'!AW13:AW14)</f>
        <v>216.16366171388859</v>
      </c>
      <c r="AX16" s="50">
        <f ca="1">(OFFSET('Res Bill Annual'!$B$21, 0, 'Res Bill Biennial'!AX9-2016)*'Res Bill Biennial'!AX13 + OFFSET('Res Bill Annual'!$B$21, 0, 'Res Bill Biennial'!AX9-2015)*'Res Bill Biennial'!AX14)/SUM('Res Bill Biennial'!AX13:AX14)</f>
        <v>216.86875335267069</v>
      </c>
      <c r="AY16" s="50">
        <f ca="1">(OFFSET('Res Bill Annual'!$B$21, 0, 'Res Bill Biennial'!AY9-2016)*'Res Bill Biennial'!AY13 + OFFSET('Res Bill Annual'!$B$21, 0, 'Res Bill Biennial'!AY9-2015)*'Res Bill Biennial'!AY14)/SUM('Res Bill Biennial'!AY13:AY14)</f>
        <v>217.21915210097899</v>
      </c>
      <c r="AZ16" s="50">
        <f ca="1">(OFFSET('Res Bill Annual'!$B$21, 0, 'Res Bill Biennial'!AZ9-2016)*'Res Bill Biennial'!AZ13 + OFFSET('Res Bill Annual'!$B$21, 0, 'Res Bill Biennial'!AZ9-2015)*'Res Bill Biennial'!AZ14)/SUM('Res Bill Biennial'!AZ13:AZ14)</f>
        <v>217.92768658228542</v>
      </c>
      <c r="BA16" s="50">
        <f ca="1">(OFFSET('Res Bill Annual'!$B$21, 0, 'Res Bill Biennial'!BA9-2016)*'Res Bill Biennial'!BA13 + OFFSET('Res Bill Annual'!$B$21, 0, 'Res Bill Biennial'!BA9-2015)*'Res Bill Biennial'!BA14)/SUM('Res Bill Biennial'!BA13:BA14)</f>
        <v>218.279796268073</v>
      </c>
      <c r="BB16" s="50">
        <f ca="1">(OFFSET('Res Bill Annual'!$B$21, 0, 'Res Bill Biennial'!BB9-2016)*'Res Bill Biennial'!BB13 + OFFSET('Res Bill Annual'!$B$21, 0, 'Res Bill Biennial'!BB9-2015)*'Res Bill Biennial'!BB14)/SUM('Res Bill Biennial'!BB13:BB14)</f>
        <v>218.99179040271807</v>
      </c>
      <c r="BC16" s="50">
        <f ca="1">(OFFSET('Res Bill Annual'!$B$21, 0, 'Res Bill Biennial'!BC9-2016)*'Res Bill Biennial'!BC13 + OFFSET('Res Bill Annual'!$B$21, 0, 'Res Bill Biennial'!BC9-2015)*'Res Bill Biennial'!BC14)/SUM('Res Bill Biennial'!BC13:BC14)</f>
        <v>219.34561938020158</v>
      </c>
      <c r="BD16" s="50">
        <f ca="1">(OFFSET('Res Bill Annual'!$B$21, 0, 'Res Bill Biennial'!BD9-2016)*'Res Bill Biennial'!BD13 + OFFSET('Res Bill Annual'!$B$21, 0, 'Res Bill Biennial'!BD9-2015)*'Res Bill Biennial'!BD14)/SUM('Res Bill Biennial'!BD13:BD14)</f>
        <v>220.06109006108397</v>
      </c>
      <c r="BE16" s="50">
        <f ca="1">(OFFSET('Res Bill Annual'!$B$21, 0, 'Res Bill Biennial'!BE9-2016)*'Res Bill Biennial'!BE13 + OFFSET('Res Bill Annual'!$B$21, 0, 'Res Bill Biennial'!BE9-2015)*'Res Bill Biennial'!BE14)/SUM('Res Bill Biennial'!BE13:BE14)</f>
        <v>220.41664672527233</v>
      </c>
      <c r="BF16" s="50">
        <f ca="1">(OFFSET('Res Bill Annual'!$B$21, 0, 'Res Bill Biennial'!BF9-2016)*'Res Bill Biennial'!BF13 + OFFSET('Res Bill Annual'!$B$21, 0, 'Res Bill Biennial'!BF9-2015)*'Res Bill Biennial'!BF14)/SUM('Res Bill Biennial'!BF13:BF14)</f>
        <v>221.1356109277759</v>
      </c>
      <c r="BG16" s="50">
        <f ca="1">(OFFSET('Res Bill Annual'!$B$21, 0, 'Res Bill Biennial'!BG9-2016)*'Res Bill Biennial'!BG13 + OFFSET('Res Bill Annual'!$B$21, 0, 'Res Bill Biennial'!BG9-2015)*'Res Bill Biennial'!BG14)/SUM('Res Bill Biennial'!BG13:BG14)</f>
        <v>221.49290371466935</v>
      </c>
      <c r="BH16" s="50">
        <f ca="1">(OFFSET('Res Bill Annual'!$B$21, 0, 'Res Bill Biennial'!BH9-2016)*'Res Bill Biennial'!BH13 + OFFSET('Res Bill Annual'!$B$21, 0, 'Res Bill Biennial'!BH9-2015)*'Res Bill Biennial'!BH14)/SUM('Res Bill Biennial'!BH13:BH14)</f>
        <v>222.2153784970659</v>
      </c>
      <c r="BI16" s="50">
        <f ca="1">(OFFSET('Res Bill Annual'!$B$21, 0, 'Res Bill Biennial'!BI9-2016)*'Res Bill Biennial'!BI13 + OFFSET('Res Bill Annual'!$B$21, 0, 'Res Bill Biennial'!BI9-2015)*'Res Bill Biennial'!BI14)/SUM('Res Bill Biennial'!BI13:BI14)</f>
        <v>222.57441588385629</v>
      </c>
      <c r="BJ16" s="50">
        <f ca="1">(OFFSET('Res Bill Annual'!$B$21, 0, 'Res Bill Biennial'!BJ9-2016)*'Res Bill Biennial'!BJ13 + OFFSET('Res Bill Annual'!$B$21, 0, 'Res Bill Biennial'!BJ9-2015)*'Res Bill Biennial'!BJ14)/SUM('Res Bill Biennial'!BJ13:BJ14)</f>
        <v>223.30041838771024</v>
      </c>
      <c r="BK16" s="50">
        <f ca="1">(OFFSET('Res Bill Annual'!$B$21, 0, 'Res Bill Biennial'!BK9-2016)*'Res Bill Biennial'!BK13 + OFFSET('Res Bill Annual'!$B$21, 0, 'Res Bill Biennial'!BK9-2015)*'Res Bill Biennial'!BK14)/SUM('Res Bill Biennial'!BK13:BK14)</f>
        <v>223.66120889298202</v>
      </c>
      <c r="BL16" s="50">
        <f ca="1">(OFFSET('Res Bill Annual'!$B$21, 0, 'Res Bill Biennial'!BL9-2016)*'Res Bill Biennial'!BL13 + OFFSET('Res Bill Annual'!$B$21, 0, 'Res Bill Biennial'!BL9-2015)*'Res Bill Biennial'!BL14)/SUM('Res Bill Biennial'!BL13:BL14)</f>
        <v>224.39075634355711</v>
      </c>
      <c r="BM16" s="50">
        <f ca="1">(OFFSET('Res Bill Annual'!$B$21, 0, 'Res Bill Biennial'!BM9-2016)*'Res Bill Biennial'!BM13 + OFFSET('Res Bill Annual'!$B$21, 0, 'Res Bill Biennial'!BM9-2015)*'Res Bill Biennial'!BM14)/SUM('Res Bill Biennial'!BM13:BM14)</f>
        <v>224.75330852748962</v>
      </c>
      <c r="BN16" s="50">
        <f ca="1">(OFFSET('Res Bill Annual'!$B$21, 0, 'Res Bill Biennial'!BN9-2016)*'Res Bill Biennial'!BN13 + OFFSET('Res Bill Annual'!$B$21, 0, 'Res Bill Biennial'!BN9-2015)*'Res Bill Biennial'!BN14)/SUM('Res Bill Biennial'!BN13:BN14)</f>
        <v>225.48641823415761</v>
      </c>
      <c r="BO16" s="50">
        <f ca="1">(OFFSET('Res Bill Annual'!$B$21, 0, 'Res Bill Biennial'!BO9-2016)*'Res Bill Biennial'!BO13 + OFFSET('Res Bill Annual'!$B$21, 0, 'Res Bill Biennial'!BO9-2015)*'Res Bill Biennial'!BO14)/SUM('Res Bill Biennial'!BO13:BO14)</f>
        <v>225.85074069872809</v>
      </c>
      <c r="BP16" s="50">
        <f ca="1">(OFFSET('Res Bill Annual'!$B$21, 0, 'Res Bill Biennial'!BP9-2016)*'Res Bill Biennial'!BP13 + OFFSET('Res Bill Annual'!$B$21, 0, 'Res Bill Biennial'!BP9-2015)*'Res Bill Biennial'!BP14)/SUM('Res Bill Biennial'!BP13:BP14)</f>
        <v>226.58743005537954</v>
      </c>
      <c r="BQ16" s="50">
        <f ca="1">(OFFSET('Res Bill Annual'!$B$21, 0, 'Res Bill Biennial'!BQ9-2016)*'Res Bill Biennial'!BQ13 + OFFSET('Res Bill Annual'!$B$21, 0, 'Res Bill Biennial'!BQ9-2015)*'Res Bill Biennial'!BQ14)/SUM('Res Bill Biennial'!BQ13:BQ14)</f>
        <v>226.95353144456715</v>
      </c>
      <c r="BR16" s="50">
        <f ca="1">(OFFSET('Res Bill Annual'!$B$21, 0, 'Res Bill Biennial'!BR9-2016)*'Res Bill Biennial'!BR13 + OFFSET('Res Bill Annual'!$B$21, 0, 'Res Bill Biennial'!BR9-2015)*'Res Bill Biennial'!BR14)/SUM('Res Bill Biennial'!BR13:BR14)</f>
        <v>227.69381793002393</v>
      </c>
      <c r="BS16" s="50">
        <f ca="1">(OFFSET('Res Bill Annual'!$B$21, 0, 'Res Bill Biennial'!BS9-2016)*'Res Bill Biennial'!BS13 + OFFSET('Res Bill Annual'!$B$21, 0, 'Res Bill Biennial'!BS9-2015)*'Res Bill Biennial'!BS14)/SUM('Res Bill Biennial'!BS13:BS14)</f>
        <v>228.06170693001494</v>
      </c>
      <c r="BT16" s="50">
        <f ca="1">(OFFSET('Res Bill Annual'!$B$21, 0, 'Res Bill Biennial'!BT9-2016)*'Res Bill Biennial'!BT13 + OFFSET('Res Bill Annual'!$B$21, 0, 'Res Bill Biennial'!BT9-2015)*'Res Bill Biennial'!BT14)/SUM('Res Bill Biennial'!BT13:BT14)</f>
        <v>75.711287968825872</v>
      </c>
    </row>
    <row r="17" spans="2:72">
      <c r="B17" t="s">
        <v>213</v>
      </c>
      <c r="C17" s="50">
        <f ca="1">(OFFSET('Res Bill Annual'!$B$22, 0, 'Res Bill Biennial'!C9-2016)*'Res Bill Biennial'!C13 + OFFSET('Res Bill Annual'!$B$22, 0, 'Res Bill Biennial'!C9-2015)*'Res Bill Biennial'!C14)/SUM('Res Bill Biennial'!C13:C14)</f>
        <v>145.43394104743015</v>
      </c>
      <c r="D17" s="50">
        <f ca="1">(OFFSET('Res Bill Annual'!$B$22, 0, 'Res Bill Biennial'!D9-2016)*'Res Bill Biennial'!D13 + OFFSET('Res Bill Annual'!$B$22, 0, 'Res Bill Biennial'!D9-2015)*'Res Bill Biennial'!D14)/SUM('Res Bill Biennial'!D13:D14)</f>
        <v>145.43394104743015</v>
      </c>
      <c r="E17" s="50">
        <f ca="1">(OFFSET('Res Bill Annual'!$B$22, 0, 'Res Bill Biennial'!E9-2016)*'Res Bill Biennial'!E13 + OFFSET('Res Bill Annual'!$B$22, 0, 'Res Bill Biennial'!E9-2015)*'Res Bill Biennial'!E14)/SUM('Res Bill Biennial'!E13:E14)</f>
        <v>147.05321015124429</v>
      </c>
      <c r="F17" s="50">
        <f ca="1">(OFFSET('Res Bill Annual'!$B$22, 0, 'Res Bill Biennial'!F9-2016)*'Res Bill Biennial'!F13 + OFFSET('Res Bill Annual'!$B$22, 0, 'Res Bill Biennial'!F9-2015)*'Res Bill Biennial'!F14)/SUM('Res Bill Biennial'!F13:F14)</f>
        <v>147.85791387476422</v>
      </c>
      <c r="G17" s="50">
        <f ca="1">(OFFSET('Res Bill Annual'!$B$22, 0, 'Res Bill Biennial'!G9-2016)*'Res Bill Biennial'!G13 + OFFSET('Res Bill Annual'!$B$22, 0, 'Res Bill Biennial'!G9-2015)*'Res Bill Biennial'!G14)/SUM('Res Bill Biennial'!G13:G14)</f>
        <v>149.53147723839351</v>
      </c>
      <c r="H17" s="50">
        <f ca="1">(OFFSET('Res Bill Annual'!$B$22, 0, 'Res Bill Biennial'!H9-2016)*'Res Bill Biennial'!H13 + OFFSET('Res Bill Annual'!$B$22, 0, 'Res Bill Biennial'!H9-2015)*'Res Bill Biennial'!H14)/SUM('Res Bill Biennial'!H13:H14)</f>
        <v>150.36316276063741</v>
      </c>
      <c r="I17" s="50">
        <f ca="1">(OFFSET('Res Bill Annual'!$B$22, 0, 'Res Bill Biennial'!I9-2016)*'Res Bill Biennial'!I13 + OFFSET('Res Bill Annual'!$B$22, 0, 'Res Bill Biennial'!I9-2015)*'Res Bill Biennial'!I14)/SUM('Res Bill Biennial'!I13:I14)</f>
        <v>156.68264597898835</v>
      </c>
      <c r="J17" s="50">
        <f ca="1">(OFFSET('Res Bill Annual'!$B$22, 0, 'Res Bill Biennial'!J9-2016)*'Res Bill Biennial'!J13 + OFFSET('Res Bill Annual'!$B$22, 0, 'Res Bill Biennial'!J9-2015)*'Res Bill Biennial'!J14)/SUM('Res Bill Biennial'!J13:J14)</f>
        <v>159.82314416088451</v>
      </c>
      <c r="K17" s="50">
        <f ca="1">(OFFSET('Res Bill Annual'!$B$22, 0, 'Res Bill Biennial'!K9-2016)*'Res Bill Biennial'!K13 + OFFSET('Res Bill Annual'!$B$22, 0, 'Res Bill Biennial'!K9-2015)*'Res Bill Biennial'!K14)/SUM('Res Bill Biennial'!K13:K14)</f>
        <v>158.58127286960993</v>
      </c>
      <c r="L17" s="50">
        <f ca="1">(OFFSET('Res Bill Annual'!$B$22, 0, 'Res Bill Biennial'!L9-2016)*'Res Bill Biennial'!L13 + OFFSET('Res Bill Annual'!$B$22, 0, 'Res Bill Biennial'!L9-2015)*'Res Bill Biennial'!L14)/SUM('Res Bill Biennial'!L13:L14)</f>
        <v>157.96411884013622</v>
      </c>
      <c r="M17" s="50">
        <f ca="1">(OFFSET('Res Bill Annual'!$B$22, 0, 'Res Bill Biennial'!M9-2016)*'Res Bill Biennial'!M13 + OFFSET('Res Bill Annual'!$B$22, 0, 'Res Bill Biennial'!M9-2015)*'Res Bill Biennial'!M14)/SUM('Res Bill Biennial'!M13:M14)</f>
        <v>157.96411884013622</v>
      </c>
      <c r="N17" s="50">
        <f ca="1">(OFFSET('Res Bill Annual'!$B$22, 0, 'Res Bill Biennial'!N9-2016)*'Res Bill Biennial'!N13 + OFFSET('Res Bill Annual'!$B$22, 0, 'Res Bill Biennial'!N9-2015)*'Res Bill Biennial'!N14)/SUM('Res Bill Biennial'!N13:N14)</f>
        <v>160.03536732537177</v>
      </c>
      <c r="O17" s="50">
        <f ca="1">(OFFSET('Res Bill Annual'!$B$22, 0, 'Res Bill Biennial'!O9-2016)*'Res Bill Biennial'!O13 + OFFSET('Res Bill Annual'!$B$22, 0, 'Res Bill Biennial'!O9-2015)*'Res Bill Biennial'!O14)/SUM('Res Bill Biennial'!O13:O14)</f>
        <v>161.06468441941013</v>
      </c>
      <c r="P17" s="50">
        <f ca="1">(OFFSET('Res Bill Annual'!$B$22, 0, 'Res Bill Biennial'!P9-2016)*'Res Bill Biennial'!P13 + OFFSET('Res Bill Annual'!$B$22, 0, 'Res Bill Biennial'!P9-2015)*'Res Bill Biennial'!P14)/SUM('Res Bill Biennial'!P13:P14)</f>
        <v>164.02293006752612</v>
      </c>
      <c r="Q17" s="50">
        <f ca="1">(OFFSET('Res Bill Annual'!$B$22, 0, 'Res Bill Biennial'!Q9-2016)*'Res Bill Biennial'!Q13 + OFFSET('Res Bill Annual'!$B$22, 0, 'Res Bill Biennial'!Q9-2015)*'Res Bill Biennial'!Q14)/SUM('Res Bill Biennial'!Q13:Q14)</f>
        <v>165.49304475230488</v>
      </c>
      <c r="R17" s="50">
        <f ca="1">(OFFSET('Res Bill Annual'!$B$22, 0, 'Res Bill Biennial'!R9-2016)*'Res Bill Biennial'!R13 + OFFSET('Res Bill Annual'!$B$22, 0, 'Res Bill Biennial'!R9-2015)*'Res Bill Biennial'!R14)/SUM('Res Bill Biennial'!R13:R14)</f>
        <v>167.18104681076753</v>
      </c>
      <c r="S17" s="50">
        <f ca="1">(OFFSET('Res Bill Annual'!$B$22, 0, 'Res Bill Biennial'!S9-2016)*'Res Bill Biennial'!S13 + OFFSET('Res Bill Annual'!$B$22, 0, 'Res Bill Biennial'!S9-2015)*'Res Bill Biennial'!S14)/SUM('Res Bill Biennial'!S13:S14)</f>
        <v>168.01990771322946</v>
      </c>
      <c r="T17" s="50">
        <f ca="1">(OFFSET('Res Bill Annual'!$B$22, 0, 'Res Bill Biennial'!T9-2016)*'Res Bill Biennial'!T13 + OFFSET('Res Bill Annual'!$B$22, 0, 'Res Bill Biennial'!T9-2015)*'Res Bill Biennial'!T14)/SUM('Res Bill Biennial'!T13:T14)</f>
        <v>173.46133241033496</v>
      </c>
      <c r="U17" s="50">
        <f ca="1">(OFFSET('Res Bill Annual'!$B$22, 0, 'Res Bill Biennial'!U9-2016)*'Res Bill Biennial'!U13 + OFFSET('Res Bill Annual'!$B$22, 0, 'Res Bill Biennial'!U9-2015)*'Res Bill Biennial'!U14)/SUM('Res Bill Biennial'!U13:U14)</f>
        <v>176.16547510329457</v>
      </c>
      <c r="V17" s="50">
        <f ca="1">(OFFSET('Res Bill Annual'!$B$22, 0, 'Res Bill Biennial'!V9-2016)*'Res Bill Biennial'!V13 + OFFSET('Res Bill Annual'!$B$22, 0, 'Res Bill Biennial'!V9-2015)*'Res Bill Biennial'!V14)/SUM('Res Bill Biennial'!V13:V14)</f>
        <v>173.34311427395852</v>
      </c>
      <c r="W17" s="50">
        <f ca="1">(OFFSET('Res Bill Annual'!$B$22, 0, 'Res Bill Biennial'!W9-2016)*'Res Bill Biennial'!W13 + OFFSET('Res Bill Annual'!$B$22, 0, 'Res Bill Biennial'!W9-2015)*'Res Bill Biennial'!W14)/SUM('Res Bill Biennial'!W13:W14)</f>
        <v>171.94052821637615</v>
      </c>
      <c r="X17" s="50">
        <f ca="1">(OFFSET('Res Bill Annual'!$B$22, 0, 'Res Bill Biennial'!X9-2016)*'Res Bill Biennial'!X13 + OFFSET('Res Bill Annual'!$B$22, 0, 'Res Bill Biennial'!X9-2015)*'Res Bill Biennial'!X14)/SUM('Res Bill Biennial'!X13:X14)</f>
        <v>177.8996691325257</v>
      </c>
      <c r="Y17" s="50">
        <f ca="1">(OFFSET('Res Bill Annual'!$B$22, 0, 'Res Bill Biennial'!Y9-2016)*'Res Bill Biennial'!Y13 + OFFSET('Res Bill Annual'!$B$22, 0, 'Res Bill Biennial'!Y9-2015)*'Res Bill Biennial'!Y14)/SUM('Res Bill Biennial'!Y13:Y14)</f>
        <v>180.86109343989401</v>
      </c>
      <c r="Z17" s="50">
        <f ca="1">(OFFSET('Res Bill Annual'!$B$22, 0, 'Res Bill Biennial'!Z9-2016)*'Res Bill Biennial'!Z13 + OFFSET('Res Bill Annual'!$B$22, 0, 'Res Bill Biennial'!Z9-2015)*'Res Bill Biennial'!Z14)/SUM('Res Bill Biennial'!Z13:Z14)</f>
        <v>181.20694769665172</v>
      </c>
      <c r="AA17" s="50">
        <f ca="1">(OFFSET('Res Bill Annual'!$B$22, 0, 'Res Bill Biennial'!AA9-2016)*'Res Bill Biennial'!AA13 + OFFSET('Res Bill Annual'!$B$22, 0, 'Res Bill Biennial'!AA9-2015)*'Res Bill Biennial'!AA14)/SUM('Res Bill Biennial'!AA13:AA14)</f>
        <v>181.37882166593366</v>
      </c>
      <c r="AB17" s="50">
        <f ca="1">(OFFSET('Res Bill Annual'!$B$22, 0, 'Res Bill Biennial'!AB9-2016)*'Res Bill Biennial'!AB13 + OFFSET('Res Bill Annual'!$B$22, 0, 'Res Bill Biennial'!AB9-2015)*'Res Bill Biennial'!AB14)/SUM('Res Bill Biennial'!AB13:AB14)</f>
        <v>180.83608479645511</v>
      </c>
      <c r="AC17" s="50">
        <f ca="1">(OFFSET('Res Bill Annual'!$B$22, 0, 'Res Bill Biennial'!AC9-2016)*'Res Bill Biennial'!AC13 + OFFSET('Res Bill Annual'!$B$22, 0, 'Res Bill Biennial'!AC9-2015)*'Res Bill Biennial'!AC14)/SUM('Res Bill Biennial'!AC13:AC14)</f>
        <v>180.56636904708881</v>
      </c>
      <c r="AD17" s="50">
        <f ca="1">(OFFSET('Res Bill Annual'!$B$22, 0, 'Res Bill Biennial'!AD9-2016)*'Res Bill Biennial'!AD13 + OFFSET('Res Bill Annual'!$B$22, 0, 'Res Bill Biennial'!AD9-2015)*'Res Bill Biennial'!AD14)/SUM('Res Bill Biennial'!AD13:AD14)</f>
        <v>181.9337276176586</v>
      </c>
      <c r="AE17" s="50">
        <f ca="1">(OFFSET('Res Bill Annual'!$B$22, 0, 'Res Bill Biennial'!AE9-2016)*'Res Bill Biennial'!AE13 + OFFSET('Res Bill Annual'!$B$22, 0, 'Res Bill Biennial'!AE9-2015)*'Res Bill Biennial'!AE14)/SUM('Res Bill Biennial'!AE13:AE14)</f>
        <v>182.61324316608267</v>
      </c>
      <c r="AF17" s="50">
        <f ca="1">(OFFSET('Res Bill Annual'!$B$22, 0, 'Res Bill Biennial'!AF9-2016)*'Res Bill Biennial'!AF13 + OFFSET('Res Bill Annual'!$B$22, 0, 'Res Bill Biennial'!AF9-2015)*'Res Bill Biennial'!AF14)/SUM('Res Bill Biennial'!AF13:AF14)</f>
        <v>184.24406687409441</v>
      </c>
      <c r="AG17" s="50">
        <f ca="1">(OFFSET('Res Bill Annual'!$B$22, 0, 'Res Bill Biennial'!AG9-2016)*'Res Bill Biennial'!AG13 + OFFSET('Res Bill Annual'!$B$22, 0, 'Res Bill Biennial'!AG9-2015)*'Res Bill Biennial'!AG14)/SUM('Res Bill Biennial'!AG13:AG14)</f>
        <v>185.05451271484475</v>
      </c>
      <c r="AH17" s="50">
        <f ca="1">(OFFSET('Res Bill Annual'!$B$22, 0, 'Res Bill Biennial'!AH9-2016)*'Res Bill Biennial'!AH13 + OFFSET('Res Bill Annual'!$B$22, 0, 'Res Bill Biennial'!AH9-2015)*'Res Bill Biennial'!AH14)/SUM('Res Bill Biennial'!AH13:AH14)</f>
        <v>186.51784620310764</v>
      </c>
      <c r="AI17" s="50">
        <f ca="1">(OFFSET('Res Bill Annual'!$B$22, 0, 'Res Bill Biennial'!AI9-2016)*'Res Bill Biennial'!AI13 + OFFSET('Res Bill Annual'!$B$22, 0, 'Res Bill Biennial'!AI9-2015)*'Res Bill Biennial'!AI14)/SUM('Res Bill Biennial'!AI13:AI14)</f>
        <v>187.24505695762826</v>
      </c>
      <c r="AJ17" s="50">
        <f ca="1">(OFFSET('Res Bill Annual'!$B$22, 0, 'Res Bill Biennial'!AJ9-2016)*'Res Bill Biennial'!AJ13 + OFFSET('Res Bill Annual'!$B$22, 0, 'Res Bill Biennial'!AJ9-2015)*'Res Bill Biennial'!AJ14)/SUM('Res Bill Biennial'!AJ13:AJ14)</f>
        <v>188.54538222605063</v>
      </c>
      <c r="AK17" s="50">
        <f ca="1">(OFFSET('Res Bill Annual'!$B$22, 0, 'Res Bill Biennial'!AK9-2016)*'Res Bill Biennial'!AK13 + OFFSET('Res Bill Annual'!$B$22, 0, 'Res Bill Biennial'!AK9-2015)*'Res Bill Biennial'!AK14)/SUM('Res Bill Biennial'!AK13:AK14)</f>
        <v>189.19158524617981</v>
      </c>
      <c r="AL17" s="50">
        <f ca="1">(OFFSET('Res Bill Annual'!$B$22, 0, 'Res Bill Biennial'!AL9-2016)*'Res Bill Biennial'!AL13 + OFFSET('Res Bill Annual'!$B$22, 0, 'Res Bill Biennial'!AL9-2015)*'Res Bill Biennial'!AL14)/SUM('Res Bill Biennial'!AL13:AL14)</f>
        <v>190.10590388354368</v>
      </c>
      <c r="AM17" s="50">
        <f ca="1">(OFFSET('Res Bill Annual'!$B$22, 0, 'Res Bill Biennial'!AM9-2016)*'Res Bill Biennial'!AM13 + OFFSET('Res Bill Annual'!$B$22, 0, 'Res Bill Biennial'!AM9-2015)*'Res Bill Biennial'!AM14)/SUM('Res Bill Biennial'!AM13:AM14)</f>
        <v>190.56027901503808</v>
      </c>
      <c r="AN17" s="50">
        <f ca="1">(OFFSET('Res Bill Annual'!$B$22, 0, 'Res Bill Biennial'!AN9-2016)*'Res Bill Biennial'!AN13 + OFFSET('Res Bill Annual'!$B$22, 0, 'Res Bill Biennial'!AN9-2015)*'Res Bill Biennial'!AN14)/SUM('Res Bill Biennial'!AN13:AN14)</f>
        <v>188.58554667008889</v>
      </c>
      <c r="AO17" s="50">
        <f ca="1">(OFFSET('Res Bill Annual'!$B$22, 0, 'Res Bill Biennial'!AO9-2016)*'Res Bill Biennial'!AO13 + OFFSET('Res Bill Annual'!$B$22, 0, 'Res Bill Biennial'!AO9-2015)*'Res Bill Biennial'!AO14)/SUM('Res Bill Biennial'!AO13:AO14)</f>
        <v>187.6041937453694</v>
      </c>
      <c r="AP17" s="50">
        <f ca="1">(OFFSET('Res Bill Annual'!$B$22, 0, 'Res Bill Biennial'!AP9-2016)*'Res Bill Biennial'!AP13 + OFFSET('Res Bill Annual'!$B$22, 0, 'Res Bill Biennial'!AP9-2015)*'Res Bill Biennial'!AP14)/SUM('Res Bill Biennial'!AP13:AP14)</f>
        <v>188.21612892152959</v>
      </c>
      <c r="AQ17" s="50">
        <f ca="1">(OFFSET('Res Bill Annual'!$B$22, 0, 'Res Bill Biennial'!AQ9-2016)*'Res Bill Biennial'!AQ13 + OFFSET('Res Bill Annual'!$B$22, 0, 'Res Bill Biennial'!AQ9-2015)*'Res Bill Biennial'!AQ14)/SUM('Res Bill Biennial'!AQ13:AQ14)</f>
        <v>188.52023310881327</v>
      </c>
      <c r="AR17" s="50">
        <f ca="1">(OFFSET('Res Bill Annual'!$B$22, 0, 'Res Bill Biennial'!AR9-2016)*'Res Bill Biennial'!AR13 + OFFSET('Res Bill Annual'!$B$22, 0, 'Res Bill Biennial'!AR9-2015)*'Res Bill Biennial'!AR14)/SUM('Res Bill Biennial'!AR13:AR14)</f>
        <v>189.13515626033822</v>
      </c>
      <c r="AS17" s="50">
        <f ca="1">(OFFSET('Res Bill Annual'!$B$22, 0, 'Res Bill Biennial'!AS9-2016)*'Res Bill Biennial'!AS13 + OFFSET('Res Bill Annual'!$B$22, 0, 'Res Bill Biennial'!AS9-2015)*'Res Bill Biennial'!AS14)/SUM('Res Bill Biennial'!AS13:AS14)</f>
        <v>189.44074533663519</v>
      </c>
      <c r="AT17" s="50">
        <f ca="1">(OFFSET('Res Bill Annual'!$B$22, 0, 'Res Bill Biennial'!AT9-2016)*'Res Bill Biennial'!AT13 + OFFSET('Res Bill Annual'!$B$22, 0, 'Res Bill Biennial'!AT9-2015)*'Res Bill Biennial'!AT14)/SUM('Res Bill Biennial'!AT13:AT14)</f>
        <v>190.05867105330029</v>
      </c>
      <c r="AU17" s="50">
        <f ca="1">(OFFSET('Res Bill Annual'!$B$22, 0, 'Res Bill Biennial'!AU9-2016)*'Res Bill Biennial'!AU13 + OFFSET('Res Bill Annual'!$B$22, 0, 'Res Bill Biennial'!AU9-2015)*'Res Bill Biennial'!AU14)/SUM('Res Bill Biennial'!AU13:AU14)</f>
        <v>190.36575226907101</v>
      </c>
      <c r="AV17" s="50">
        <f ca="1">(OFFSET('Res Bill Annual'!$B$22, 0, 'Res Bill Biennial'!AV9-2016)*'Res Bill Biennial'!AV13 + OFFSET('Res Bill Annual'!$B$22, 0, 'Res Bill Biennial'!AV9-2015)*'Res Bill Biennial'!AV14)/SUM('Res Bill Biennial'!AV13:AV14)</f>
        <v>190.98669521189112</v>
      </c>
      <c r="AW17" s="50">
        <f ca="1">(OFFSET('Res Bill Annual'!$B$22, 0, 'Res Bill Biennial'!AW9-2016)*'Res Bill Biennial'!AW13 + OFFSET('Res Bill Annual'!$B$22, 0, 'Res Bill Biennial'!AW9-2015)*'Res Bill Biennial'!AW14)/SUM('Res Bill Biennial'!AW13:AW14)</f>
        <v>191.29527585299877</v>
      </c>
      <c r="AX17" s="50">
        <f ca="1">(OFFSET('Res Bill Annual'!$B$22, 0, 'Res Bill Biennial'!AX9-2016)*'Res Bill Biennial'!AX13 + OFFSET('Res Bill Annual'!$B$22, 0, 'Res Bill Biennial'!AX9-2015)*'Res Bill Biennial'!AX14)/SUM('Res Bill Biennial'!AX13:AX14)</f>
        <v>191.91925075457584</v>
      </c>
      <c r="AY17" s="50">
        <f ca="1">(OFFSET('Res Bill Annual'!$B$22, 0, 'Res Bill Biennial'!AY9-2016)*'Res Bill Biennial'!AY13 + OFFSET('Res Bill Annual'!$B$22, 0, 'Res Bill Biennial'!AY9-2015)*'Res Bill Biennial'!AY14)/SUM('Res Bill Biennial'!AY13:AY14)</f>
        <v>192.22933814245931</v>
      </c>
      <c r="AZ17" s="50">
        <f ca="1">(OFFSET('Res Bill Annual'!$B$22, 0, 'Res Bill Biennial'!AZ9-2016)*'Res Bill Biennial'!AZ13 + OFFSET('Res Bill Annual'!$B$22, 0, 'Res Bill Biennial'!AZ9-2015)*'Res Bill Biennial'!AZ14)/SUM('Res Bill Biennial'!AZ13:AZ14)</f>
        <v>192.85635980733227</v>
      </c>
      <c r="BA17" s="50">
        <f ca="1">(OFFSET('Res Bill Annual'!$B$22, 0, 'Res Bill Biennial'!BA9-2016)*'Res Bill Biennial'!BA13 + OFFSET('Res Bill Annual'!$B$22, 0, 'Res Bill Biennial'!BA9-2015)*'Res Bill Biennial'!BA14)/SUM('Res Bill Biennial'!BA13:BA14)</f>
        <v>193.16796129917967</v>
      </c>
      <c r="BB17" s="50">
        <f ca="1">(OFFSET('Res Bill Annual'!$B$22, 0, 'Res Bill Biennial'!BB9-2016)*'Res Bill Biennial'!BB13 + OFFSET('Res Bill Annual'!$B$22, 0, 'Res Bill Biennial'!BB9-2015)*'Res Bill Biennial'!BB14)/SUM('Res Bill Biennial'!BB13:BB14)</f>
        <v>193.79804460417526</v>
      </c>
      <c r="BC17" s="50">
        <f ca="1">(OFFSET('Res Bill Annual'!$B$22, 0, 'Res Bill Biennial'!BC9-2016)*'Res Bill Biennial'!BC13 + OFFSET('Res Bill Annual'!$B$22, 0, 'Res Bill Biennial'!BC9-2015)*'Res Bill Biennial'!BC14)/SUM('Res Bill Biennial'!BC13:BC14)</f>
        <v>194.11116759309877</v>
      </c>
      <c r="BD17" s="50">
        <f ca="1">(OFFSET('Res Bill Annual'!$B$22, 0, 'Res Bill Biennial'!BD9-2016)*'Res Bill Biennial'!BD13 + OFFSET('Res Bill Annual'!$B$22, 0, 'Res Bill Biennial'!BD9-2015)*'Res Bill Biennial'!BD14)/SUM('Res Bill Biennial'!BD13:BD14)</f>
        <v>194.74432748768493</v>
      </c>
      <c r="BE17" s="50">
        <f ca="1">(OFFSET('Res Bill Annual'!$B$22, 0, 'Res Bill Biennial'!BE9-2016)*'Res Bill Biennial'!BE13 + OFFSET('Res Bill Annual'!$B$22, 0, 'Res Bill Biennial'!BE9-2015)*'Res Bill Biennial'!BE14)/SUM('Res Bill Biennial'!BE13:BE14)</f>
        <v>195.05897940289589</v>
      </c>
      <c r="BF17" s="50">
        <f ca="1">(OFFSET('Res Bill Annual'!$B$22, 0, 'Res Bill Biennial'!BF9-2016)*'Res Bill Biennial'!BF13 + OFFSET('Res Bill Annual'!$B$22, 0, 'Res Bill Biennial'!BF9-2015)*'Res Bill Biennial'!BF14)/SUM('Res Bill Biennial'!BF13:BF14)</f>
        <v>195.69523090953624</v>
      </c>
      <c r="BG17" s="50">
        <f ca="1">(OFFSET('Res Bill Annual'!$B$22, 0, 'Res Bill Biennial'!BG9-2016)*'Res Bill Biennial'!BG13 + OFFSET('Res Bill Annual'!$B$22, 0, 'Res Bill Biennial'!BG9-2015)*'Res Bill Biennial'!BG14)/SUM('Res Bill Biennial'!BG13:BG14)</f>
        <v>196.01141921652157</v>
      </c>
      <c r="BH17" s="50">
        <f ca="1">(OFFSET('Res Bill Annual'!$B$22, 0, 'Res Bill Biennial'!BH9-2016)*'Res Bill Biennial'!BH13 + OFFSET('Res Bill Annual'!$B$22, 0, 'Res Bill Biennial'!BH9-2015)*'Res Bill Biennial'!BH14)/SUM('Res Bill Biennial'!BH13:BH14)</f>
        <v>196.65077743103183</v>
      </c>
      <c r="BI17" s="50">
        <f ca="1">(OFFSET('Res Bill Annual'!$B$22, 0, 'Res Bill Biennial'!BI9-2016)*'Res Bill Biennial'!BI13 + OFFSET('Res Bill Annual'!$B$22, 0, 'Res Bill Biennial'!BI9-2015)*'Res Bill Biennial'!BI14)/SUM('Res Bill Biennial'!BI13:BI14)</f>
        <v>196.96850963173125</v>
      </c>
      <c r="BJ17" s="50">
        <f ca="1">(OFFSET('Res Bill Annual'!$B$22, 0, 'Res Bill Biennial'!BJ9-2016)*'Res Bill Biennial'!BJ13 + OFFSET('Res Bill Annual'!$B$22, 0, 'Res Bill Biennial'!BJ9-2015)*'Res Bill Biennial'!BJ14)/SUM('Res Bill Biennial'!BJ13:BJ14)</f>
        <v>197.6109897236374</v>
      </c>
      <c r="BK17" s="50">
        <f ca="1">(OFFSET('Res Bill Annual'!$B$22, 0, 'Res Bill Biennial'!BK9-2016)*'Res Bill Biennial'!BK13 + OFFSET('Res Bill Annual'!$B$22, 0, 'Res Bill Biennial'!BK9-2015)*'Res Bill Biennial'!BK14)/SUM('Res Bill Biennial'!BK13:BK14)</f>
        <v>197.93027335662129</v>
      </c>
      <c r="BL17" s="50">
        <f ca="1">(OFFSET('Res Bill Annual'!$B$22, 0, 'Res Bill Biennial'!BL9-2016)*'Res Bill Biennial'!BL13 + OFFSET('Res Bill Annual'!$B$22, 0, 'Res Bill Biennial'!BL9-2015)*'Res Bill Biennial'!BL14)/SUM('Res Bill Biennial'!BL13:BL14)</f>
        <v>198.5758905695196</v>
      </c>
      <c r="BM17" s="50">
        <f ca="1">(OFFSET('Res Bill Annual'!$B$22, 0, 'Res Bill Biennial'!BM9-2016)*'Res Bill Biennial'!BM13 + OFFSET('Res Bill Annual'!$B$22, 0, 'Res Bill Biennial'!BM9-2015)*'Res Bill Biennial'!BM14)/SUM('Res Bill Biennial'!BM13:BM14)</f>
        <v>198.89673321016784</v>
      </c>
      <c r="BN17" s="50">
        <f ca="1">(OFFSET('Res Bill Annual'!$B$22, 0, 'Res Bill Biennial'!BN9-2016)*'Res Bill Biennial'!BN13 + OFFSET('Res Bill Annual'!$B$22, 0, 'Res Bill Biennial'!BN9-2015)*'Res Bill Biennial'!BN14)/SUM('Res Bill Biennial'!BN13:BN14)</f>
        <v>199.54550286208641</v>
      </c>
      <c r="BO17" s="50">
        <f ca="1">(OFFSET('Res Bill Annual'!$B$22, 0, 'Res Bill Biennial'!BO9-2016)*'Res Bill Biennial'!BO13 + OFFSET('Res Bill Annual'!$B$22, 0, 'Res Bill Biennial'!BO9-2015)*'Res Bill Biennial'!BO14)/SUM('Res Bill Biennial'!BO13:BO14)</f>
        <v>199.86791212276825</v>
      </c>
      <c r="BP17" s="50">
        <f ca="1">(OFFSET('Res Bill Annual'!$B$22, 0, 'Res Bill Biennial'!BP9-2016)*'Res Bill Biennial'!BP13 + OFFSET('Res Bill Annual'!$B$22, 0, 'Res Bill Biennial'!BP9-2015)*'Res Bill Biennial'!BP14)/SUM('Res Bill Biennial'!BP13:BP14)</f>
        <v>200.51984960653061</v>
      </c>
      <c r="BQ17" s="50">
        <f ca="1">(OFFSET('Res Bill Annual'!$B$22, 0, 'Res Bill Biennial'!BQ9-2016)*'Res Bill Biennial'!BQ13 + OFFSET('Res Bill Annual'!$B$22, 0, 'Res Bill Biennial'!BQ9-2015)*'Res Bill Biennial'!BQ14)/SUM('Res Bill Biennial'!BQ13:BQ14)</f>
        <v>200.84383313678509</v>
      </c>
      <c r="BR17" s="50">
        <f ca="1">(OFFSET('Res Bill Annual'!$B$22, 0, 'Res Bill Biennial'!BR9-2016)*'Res Bill Biennial'!BR13 + OFFSET('Res Bill Annual'!$B$22, 0, 'Res Bill Biennial'!BR9-2015)*'Res Bill Biennial'!BR14)/SUM('Res Bill Biennial'!BR13:BR14)</f>
        <v>201.49895392037516</v>
      </c>
      <c r="BS17" s="50">
        <f ca="1">(OFFSET('Res Bill Annual'!$B$22, 0, 'Res Bill Biennial'!BS9-2016)*'Res Bill Biennial'!BS13 + OFFSET('Res Bill Annual'!$B$22, 0, 'Res Bill Biennial'!BS9-2015)*'Res Bill Biennial'!BS14)/SUM('Res Bill Biennial'!BS13:BS14)</f>
        <v>201.82451940709288</v>
      </c>
      <c r="BT17" s="50">
        <f ca="1">(OFFSET('Res Bill Annual'!$B$22, 0, 'Res Bill Biennial'!BT9-2016)*'Res Bill Biennial'!BT13 + OFFSET('Res Bill Annual'!$B$22, 0, 'Res Bill Biennial'!BT9-2015)*'Res Bill Biennial'!BT14)/SUM('Res Bill Biennial'!BT13:BT14)</f>
        <v>67.001139795421125</v>
      </c>
    </row>
    <row r="18" spans="2:72" s="50" customFormat="1">
      <c r="B18" s="50" t="s">
        <v>214</v>
      </c>
      <c r="C18" s="68">
        <v>152.70563809980166</v>
      </c>
      <c r="D18" s="50">
        <f t="shared" ref="D18:BQ18" ca="1" si="4">D17*(1-0.08 + 0.13)</f>
        <v>152.70563809980166</v>
      </c>
      <c r="E18" s="50">
        <f t="shared" ca="1" si="4"/>
        <v>154.40587065880652</v>
      </c>
      <c r="F18" s="50">
        <f t="shared" ca="1" si="4"/>
        <v>155.25080956850243</v>
      </c>
      <c r="G18" s="50">
        <f t="shared" ca="1" si="4"/>
        <v>157.0080511003132</v>
      </c>
      <c r="H18" s="50">
        <f t="shared" ca="1" si="4"/>
        <v>157.88132089866929</v>
      </c>
      <c r="I18" s="50">
        <f t="shared" ca="1" si="4"/>
        <v>164.51677827793776</v>
      </c>
      <c r="J18" s="50">
        <f t="shared" ca="1" si="4"/>
        <v>167.81430136892874</v>
      </c>
      <c r="K18" s="50">
        <f t="shared" ca="1" si="4"/>
        <v>166.51033651309044</v>
      </c>
      <c r="L18" s="50">
        <f t="shared" ca="1" si="4"/>
        <v>165.86232478214305</v>
      </c>
      <c r="M18" s="50">
        <f t="shared" ref="M18" ca="1" si="5">M17*(1-0.08 + 0.13)</f>
        <v>165.86232478214305</v>
      </c>
      <c r="N18" s="50">
        <f t="shared" ca="1" si="4"/>
        <v>168.03713569164037</v>
      </c>
      <c r="O18" s="50">
        <f t="shared" ca="1" si="4"/>
        <v>169.11791864038065</v>
      </c>
      <c r="P18" s="50">
        <f t="shared" ca="1" si="4"/>
        <v>172.22407657090244</v>
      </c>
      <c r="Q18" s="50">
        <f t="shared" ca="1" si="4"/>
        <v>173.76769698992013</v>
      </c>
      <c r="R18" s="50">
        <f t="shared" ca="1" si="4"/>
        <v>175.54009915130592</v>
      </c>
      <c r="S18" s="50">
        <f t="shared" ca="1" si="4"/>
        <v>176.42090309889093</v>
      </c>
      <c r="T18" s="50">
        <f t="shared" ca="1" si="4"/>
        <v>182.13439903085171</v>
      </c>
      <c r="U18" s="50">
        <f t="shared" ca="1" si="4"/>
        <v>184.97374885845932</v>
      </c>
      <c r="V18" s="50">
        <f t="shared" ca="1" si="4"/>
        <v>182.01026998765644</v>
      </c>
      <c r="W18" s="50">
        <f t="shared" ca="1" si="4"/>
        <v>180.53755462719496</v>
      </c>
      <c r="X18" s="50">
        <f t="shared" ca="1" si="4"/>
        <v>186.79465258915201</v>
      </c>
      <c r="Y18" s="50">
        <f t="shared" ca="1" si="4"/>
        <v>189.9041481118887</v>
      </c>
      <c r="Z18" s="50">
        <f t="shared" ca="1" si="4"/>
        <v>190.26729508148432</v>
      </c>
      <c r="AA18" s="50">
        <f t="shared" ca="1" si="4"/>
        <v>190.44776274923035</v>
      </c>
      <c r="AB18" s="50">
        <f t="shared" ca="1" si="4"/>
        <v>189.87788903627788</v>
      </c>
      <c r="AC18" s="50">
        <f t="shared" ca="1" si="4"/>
        <v>189.59468749944327</v>
      </c>
      <c r="AD18" s="50">
        <f t="shared" ca="1" si="4"/>
        <v>191.03041399854155</v>
      </c>
      <c r="AE18" s="50">
        <f t="shared" ca="1" si="4"/>
        <v>191.74390532438682</v>
      </c>
      <c r="AF18" s="50">
        <f t="shared" ca="1" si="4"/>
        <v>193.45627021779913</v>
      </c>
      <c r="AG18" s="50">
        <f t="shared" ca="1" si="4"/>
        <v>194.307238350587</v>
      </c>
      <c r="AH18" s="50">
        <f t="shared" ca="1" si="4"/>
        <v>195.84373851326302</v>
      </c>
      <c r="AI18" s="50">
        <f t="shared" ca="1" si="4"/>
        <v>196.60730980550969</v>
      </c>
      <c r="AJ18" s="50">
        <f t="shared" ca="1" si="4"/>
        <v>197.97265133735317</v>
      </c>
      <c r="AK18" s="50">
        <f t="shared" ca="1" si="4"/>
        <v>198.65116450848882</v>
      </c>
      <c r="AL18" s="50">
        <f t="shared" ca="1" si="4"/>
        <v>199.61119907772087</v>
      </c>
      <c r="AM18" s="50">
        <f t="shared" ca="1" si="4"/>
        <v>200.08829296578998</v>
      </c>
      <c r="AN18" s="50">
        <f t="shared" ca="1" si="4"/>
        <v>198.01482400359333</v>
      </c>
      <c r="AO18" s="50">
        <f t="shared" ca="1" si="4"/>
        <v>196.98440343263789</v>
      </c>
      <c r="AP18" s="50">
        <f t="shared" ca="1" si="4"/>
        <v>197.62693536760608</v>
      </c>
      <c r="AQ18" s="50">
        <f t="shared" ca="1" si="4"/>
        <v>197.94624476425395</v>
      </c>
      <c r="AR18" s="50">
        <f t="shared" ca="1" si="4"/>
        <v>198.59191407335513</v>
      </c>
      <c r="AS18" s="50">
        <f t="shared" ca="1" si="4"/>
        <v>198.91278260346695</v>
      </c>
      <c r="AT18" s="50">
        <f t="shared" ca="1" si="4"/>
        <v>199.5616046059653</v>
      </c>
      <c r="AU18" s="50">
        <f t="shared" ca="1" si="4"/>
        <v>199.88403988252458</v>
      </c>
      <c r="AV18" s="50">
        <f t="shared" ca="1" si="4"/>
        <v>200.53602997248569</v>
      </c>
      <c r="AW18" s="50">
        <f t="shared" ca="1" si="4"/>
        <v>200.86003964564873</v>
      </c>
      <c r="AX18" s="50">
        <f t="shared" ca="1" si="4"/>
        <v>201.51521329230465</v>
      </c>
      <c r="AY18" s="50">
        <f t="shared" ca="1" si="4"/>
        <v>201.84080504958229</v>
      </c>
      <c r="AZ18" s="50">
        <f t="shared" ca="1" si="4"/>
        <v>202.49917779769888</v>
      </c>
      <c r="BA18" s="50">
        <f t="shared" ca="1" si="4"/>
        <v>202.82635936413865</v>
      </c>
      <c r="BB18" s="50">
        <f t="shared" ca="1" si="4"/>
        <v>203.48794683438402</v>
      </c>
      <c r="BC18" s="50">
        <f t="shared" ca="1" si="4"/>
        <v>203.81672597275372</v>
      </c>
      <c r="BD18" s="50">
        <f t="shared" ca="1" si="4"/>
        <v>204.48154386206917</v>
      </c>
      <c r="BE18" s="50">
        <f t="shared" ca="1" si="4"/>
        <v>204.8119283730407</v>
      </c>
      <c r="BF18" s="50">
        <f t="shared" ca="1" si="4"/>
        <v>205.47999245501305</v>
      </c>
      <c r="BG18" s="50">
        <f t="shared" ca="1" si="4"/>
        <v>205.81199017734767</v>
      </c>
      <c r="BH18" s="50">
        <f t="shared" ca="1" si="4"/>
        <v>206.48331630258343</v>
      </c>
      <c r="BI18" s="50">
        <f t="shared" ca="1" si="4"/>
        <v>206.81693511331781</v>
      </c>
      <c r="BJ18" s="50">
        <f t="shared" ca="1" si="4"/>
        <v>207.49153920981928</v>
      </c>
      <c r="BK18" s="50">
        <f t="shared" ca="1" si="4"/>
        <v>207.82678702445236</v>
      </c>
      <c r="BL18" s="50">
        <f t="shared" ca="1" si="4"/>
        <v>208.50468509799558</v>
      </c>
      <c r="BM18" s="50">
        <f t="shared" ca="1" si="4"/>
        <v>208.84156987067624</v>
      </c>
      <c r="BN18" s="50">
        <f t="shared" ca="1" si="4"/>
        <v>209.52277800519073</v>
      </c>
      <c r="BO18" s="50">
        <f t="shared" ca="1" si="4"/>
        <v>209.86130772890667</v>
      </c>
      <c r="BP18" s="50">
        <f t="shared" ca="1" si="4"/>
        <v>210.54584208685716</v>
      </c>
      <c r="BQ18" s="50">
        <f t="shared" ca="1" si="4"/>
        <v>210.88602479362436</v>
      </c>
      <c r="BR18" s="50">
        <f ca="1">BR17*(1-0.08 + 0.13)</f>
        <v>211.57390161639393</v>
      </c>
      <c r="BS18" s="50">
        <f ca="1">BS17*(1-0.08 + 0.13)</f>
        <v>211.91574537744754</v>
      </c>
      <c r="BT18" s="50">
        <f ca="1">BT17*(1-0.08 + 0.13)</f>
        <v>70.351196785192187</v>
      </c>
    </row>
    <row r="19" spans="2:72">
      <c r="B19" t="s">
        <v>60</v>
      </c>
      <c r="C19" s="82">
        <v>141.06</v>
      </c>
      <c r="D19" s="52">
        <f ca="1">C16*(1+'Summary Biennial'!$C$2)</f>
        <v>123.25526503769706</v>
      </c>
      <c r="E19" s="53">
        <f ca="1">D19*(1+E12)</f>
        <v>123.25526503769706</v>
      </c>
      <c r="F19" s="53">
        <f t="shared" ref="F19:J19" ca="1" si="6">E19*(1+F12)</f>
        <v>125.720370338451</v>
      </c>
      <c r="G19" s="53">
        <f t="shared" ca="1" si="6"/>
        <v>125.720370338451</v>
      </c>
      <c r="H19" s="53">
        <f t="shared" ca="1" si="6"/>
        <v>128.23477774522001</v>
      </c>
      <c r="I19" s="53">
        <f ca="1">H19*(1+I12)</f>
        <v>128.23477774522001</v>
      </c>
      <c r="J19" s="53">
        <f t="shared" ca="1" si="6"/>
        <v>130.79947330012442</v>
      </c>
      <c r="K19" s="53">
        <f ca="1">J19*(1+K12)</f>
        <v>130.79947330012442</v>
      </c>
      <c r="L19" s="53">
        <f ca="1">K19*(1+L12)</f>
        <v>130.79947330012442</v>
      </c>
      <c r="M19" s="61">
        <f ca="1">IF(L19*(1+'Summary Biennial'!$C$4/(12/4))&gt;(1+'Summary Biennial'!$C$5)*M16,(1+'Summary Biennial'!$C$5)*M16,L19*(1+'Summary Biennial'!$C$4/(12/4)))</f>
        <v>132.97946452179315</v>
      </c>
      <c r="N19" s="61">
        <f ca="1">IF(M19*(1+'Summary Biennial'!$C$4/2)&gt;(1+'Summary Biennial'!$C$5)*N16, (1+'Summary Biennial'!$C$5)*N16, M19*(1+'Summary Biennial'!$C$4/2))</f>
        <v>136.30395113483797</v>
      </c>
      <c r="O19" s="61">
        <f ca="1">IF(N19*(1+'Summary Biennial'!$C$4/2)&gt;(1+'Summary Biennial'!$C$5)*O16, (1+'Summary Biennial'!$C$5)*O16, N19*(1+'Summary Biennial'!$C$4/2))</f>
        <v>139.7115499132089</v>
      </c>
      <c r="P19" s="61">
        <f ca="1">IF(O19*(1+'Summary Biennial'!$C$4/2)&gt;(1+'Summary Biennial'!$C$5)*P16, (1+'Summary Biennial'!$C$5)*P16, O19*(1+'Summary Biennial'!$C$4/2))</f>
        <v>143.20433866103912</v>
      </c>
      <c r="Q19" s="61">
        <f ca="1">IF(P19*(1+'Summary Biennial'!$C$4/2)&gt;(1+'Summary Biennial'!$C$5)*Q16, (1+'Summary Biennial'!$C$5)*Q16, P19*(1+'Summary Biennial'!$C$4/2))</f>
        <v>146.78444712756507</v>
      </c>
      <c r="R19" s="61">
        <f ca="1">IF(Q19*(1+'Summary Biennial'!$C$4/2)&gt;(1+'Summary Biennial'!$C$5)*R16, (1+'Summary Biennial'!$C$5)*R16, Q19*(1+'Summary Biennial'!$C$4/2))</f>
        <v>150.45405830575419</v>
      </c>
      <c r="S19" s="61">
        <f ca="1">IF(R19*(1+'Summary Biennial'!$C$4/2)&gt;(1+'Summary Biennial'!$C$5)*S16, (1+'Summary Biennial'!$C$5)*S16, R19*(1+'Summary Biennial'!$C$4/2))</f>
        <v>154.21540976339804</v>
      </c>
      <c r="T19" s="61">
        <f ca="1">IF(S19*(1+'Summary Biennial'!$C$4/2)&gt;(1+'Summary Biennial'!$C$5)*T16, (1+'Summary Biennial'!$C$5)*T16, S19*(1+'Summary Biennial'!$C$4/2))</f>
        <v>158.07079500748299</v>
      </c>
      <c r="U19" s="61">
        <f ca="1">IF(T19*(1+'Summary Biennial'!$C$4/2)&gt;(1+'Summary Biennial'!$C$5)*U16, (1+'Summary Biennial'!$C$5)*U16, T19*(1+'Summary Biennial'!$C$4/2))</f>
        <v>162.02256488267005</v>
      </c>
      <c r="V19" s="61">
        <f ca="1">IF(U19*(1+'Summary Biennial'!$C$4/2)&gt;(1+'Summary Biennial'!$C$5)*V16, (1+'Summary Biennial'!$C$5)*V16, U19*(1+'Summary Biennial'!$C$4/2))</f>
        <v>166.07312900473678</v>
      </c>
      <c r="W19" s="61">
        <f ca="1">IF(V19*(1+'Summary Biennial'!$C$4/2)&gt;(1+'Summary Biennial'!$C$5)*W16, (1+'Summary Biennial'!$C$5)*W16, V19*(1+'Summary Biennial'!$C$4/2))</f>
        <v>170.22495722985519</v>
      </c>
      <c r="X19" s="61">
        <f ca="1">IF(W19*(1+'Summary Biennial'!$C$4/2)&gt;(1+'Summary Biennial'!$C$5)*X16, (1+'Summary Biennial'!$C$5)*X16, W19*(1+'Summary Biennial'!$C$4/2))</f>
        <v>174.48058116060156</v>
      </c>
      <c r="Y19" s="61">
        <f ca="1">IF(X19*(1+'Summary Biennial'!$C$4/2)&gt;(1+'Summary Biennial'!$C$5)*Y16, (1+'Summary Biennial'!$C$5)*Y16, X19*(1+'Summary Biennial'!$C$4/2))</f>
        <v>178.84259568961659</v>
      </c>
      <c r="Z19" s="61">
        <f ca="1">IF(Y19*(1+'Summary Biennial'!$C$4/2)&gt;(1+'Summary Biennial'!$C$5)*Z16, (1+'Summary Biennial'!$C$5)*Z16, Y19*(1+'Summary Biennial'!$C$4/2))</f>
        <v>183.31366058185699</v>
      </c>
      <c r="AA19" s="61">
        <f ca="1">IF(Z19*(1+'Summary Biennial'!$C$4/2)&gt;(1+'Summary Biennial'!$C$5)*AA16, (1+'Summary Biennial'!$C$5)*AA16, Z19*(1+'Summary Biennial'!$C$4/2))</f>
        <v>187.8965020964034</v>
      </c>
      <c r="AB19" s="61">
        <f ca="1">IF(AA19*(1+'Summary Biennial'!$C$4/2)&gt;(1+'Summary Biennial'!$C$5)*AB16, (1+'Summary Biennial'!$C$5)*AB16, AA19*(1+'Summary Biennial'!$C$4/2))</f>
        <v>192.59391464881347</v>
      </c>
      <c r="AC19" s="61">
        <f ca="1">IF(AB19*(1+'Summary Biennial'!$C$4/2)&gt;(1+'Summary Biennial'!$C$5)*AC16, (1+'Summary Biennial'!$C$5)*AC16, AB19*(1+'Summary Biennial'!$C$4/2))</f>
        <v>197.4087625150338</v>
      </c>
      <c r="AD19" s="61">
        <f ca="1">IF(AC19*(1+'Summary Biennial'!$C$4/2)&gt;(1+'Summary Biennial'!$C$5)*AD16, (1+'Summary Biennial'!$C$5)*AD16, AC19*(1+'Summary Biennial'!$C$4/2))</f>
        <v>202.34398157790963</v>
      </c>
      <c r="AE19" s="61">
        <f ca="1">IF(AD19*(1+'Summary Biennial'!$C$4/2)&gt;(1+'Summary Biennial'!$C$5)*AE16, (1+'Summary Biennial'!$C$5)*AE16, AD19*(1+'Summary Biennial'!$C$4/2))</f>
        <v>207.40258111735736</v>
      </c>
      <c r="AF19" s="61">
        <f ca="1">IF(AE19*(1+'Summary Biennial'!$C$4/2)&gt;(1+'Summary Biennial'!$C$5)*AF16, (1+'Summary Biennial'!$C$5)*AF16, AE19*(1+'Summary Biennial'!$C$4/2))</f>
        <v>212.58764564529127</v>
      </c>
      <c r="AG19" s="61">
        <f ca="1">IF(AF19*(1+'Summary Biennial'!$C$4/2)&gt;(1+'Summary Biennial'!$C$5)*AG16, (1+'Summary Biennial'!$C$5)*AG16, AF19*(1+'Summary Biennial'!$C$4/2))</f>
        <v>217.90233678642355</v>
      </c>
      <c r="AH19" s="61">
        <f ca="1">IF(AG19*(1+'Summary Biennial'!$C$4/2)&gt;(1+'Summary Biennial'!$C$5)*AH16, (1+'Summary Biennial'!$C$5)*AH16, AG19*(1+'Summary Biennial'!$C$4/2))</f>
        <v>222.46479032325806</v>
      </c>
      <c r="AI19" s="61">
        <f ca="1">IF(AH19*(1+'Summary Biennial'!$C$4/2)&gt;(1+'Summary Biennial'!$C$5)*AI16, (1+'Summary Biennial'!$C$5)*AI16, AH19*(1+'Summary Biennial'!$C$4/2))</f>
        <v>223.33215390973803</v>
      </c>
      <c r="AJ19" s="61">
        <f ca="1">IF(AI19*(1+'Summary Biennial'!$C$4/2)&gt;(1+'Summary Biennial'!$C$5)*AJ16, (1+'Summary Biennial'!$C$5)*AJ16, AI19*(1+'Summary Biennial'!$C$4/2))</f>
        <v>224.88308640268889</v>
      </c>
      <c r="AK19" s="61">
        <f ca="1">IF(AJ19*(1+'Summary Biennial'!$C$4/2)&gt;(1+'Summary Biennial'!$C$5)*AK16, (1+'Summary Biennial'!$C$5)*AK16, AJ19*(1+'Summary Biennial'!$C$4/2))</f>
        <v>225.65382991225502</v>
      </c>
      <c r="AL19" s="61">
        <f ca="1">IF(AK19*(1+'Summary Biennial'!$C$4/2)&gt;(1+'Summary Biennial'!$C$5)*AL16, (1+'Summary Biennial'!$C$5)*AL16, AK19*(1+'Summary Biennial'!$C$4/2))</f>
        <v>226.74436204143421</v>
      </c>
      <c r="AM19" s="61">
        <f ca="1">IF(AL19*(1+'Summary Biennial'!$C$4/2)&gt;(1+'Summary Biennial'!$C$5)*AM16, (1+'Summary Biennial'!$C$5)*AM16, AL19*(1+'Summary Biennial'!$C$4/2))</f>
        <v>227.28630733199873</v>
      </c>
      <c r="AN19" s="61">
        <f ca="1">IF(AM19*(1+'Summary Biennial'!$C$4/2)&gt;(1+'Summary Biennial'!$C$5)*AN16, (1+'Summary Biennial'!$C$5)*AN16, AM19*(1+'Summary Biennial'!$C$4/2))</f>
        <v>224.93099160212859</v>
      </c>
      <c r="AO19" s="61">
        <f ca="1">IF(AN19*(1+'Summary Biennial'!$C$4/2)&gt;(1+'Summary Biennial'!$C$5)*AO16, (1+'Summary Biennial'!$C$5)*AO16, AN19*(1+'Summary Biennial'!$C$4/2))</f>
        <v>223.76050589754297</v>
      </c>
      <c r="AP19" s="61">
        <f ca="1">IF(AO19*(1+'Summary Biennial'!$C$4/2)&gt;(1+'Summary Biennial'!$C$5)*AP16, (1+'Summary Biennial'!$C$5)*AP16, AO19*(1+'Summary Biennial'!$C$4/2))</f>
        <v>224.49037723922498</v>
      </c>
      <c r="AQ19" s="61">
        <f ca="1">IF(AP19*(1+'Summary Biennial'!$C$4/2)&gt;(1+'Summary Biennial'!$C$5)*AQ16, (1+'Summary Biennial'!$C$5)*AQ16, AP19*(1+'Summary Biennial'!$C$4/2))</f>
        <v>224.85309038243176</v>
      </c>
      <c r="AR19" s="61">
        <f ca="1">IF(AQ19*(1+'Summary Biennial'!$C$4/2)&gt;(1+'Summary Biennial'!$C$5)*AR16, (1+'Summary Biennial'!$C$5)*AR16, AQ19*(1+'Summary Biennial'!$C$4/2))</f>
        <v>225.58652556171191</v>
      </c>
      <c r="AS19" s="61">
        <f ca="1">IF(AR19*(1+'Summary Biennial'!$C$4/2)&gt;(1+'Summary Biennial'!$C$5)*AS16, (1+'Summary Biennial'!$C$5)*AS16, AR19*(1+'Summary Biennial'!$C$4/2))</f>
        <v>225.95100977149335</v>
      </c>
      <c r="AT19" s="61">
        <f ca="1">IF(AS19*(1+'Summary Biennial'!$C$4/2)&gt;(1+'Summary Biennial'!$C$5)*AT16, (1+'Summary Biennial'!$C$5)*AT16, AS19*(1+'Summary Biennial'!$C$4/2))</f>
        <v>226.6880261899843</v>
      </c>
      <c r="AU19" s="61">
        <f ca="1">IF(AT19*(1+'Summary Biennial'!$C$4/2)&gt;(1+'Summary Biennial'!$C$5)*AU16, (1+'Summary Biennial'!$C$5)*AU16, AT19*(1+'Summary Biennial'!$C$4/2))</f>
        <v>227.05429011415723</v>
      </c>
      <c r="AV19" s="61">
        <f ca="1">IF(AU19*(1+'Summary Biennial'!$C$4/2)&gt;(1+'Summary Biennial'!$C$5)*AV16, (1+'Summary Biennial'!$C$5)*AV16, AU19*(1+'Summary Biennial'!$C$4/2))</f>
        <v>227.79490525844085</v>
      </c>
      <c r="AW19" s="61">
        <f ca="1">IF(AV19*(1+'Summary Biennial'!$C$4/2)&gt;(1+'Summary Biennial'!$C$5)*AW16, (1+'Summary Biennial'!$C$5)*AW16, AV19*(1+'Summary Biennial'!$C$4/2))</f>
        <v>228.16295758704794</v>
      </c>
      <c r="AX19" s="61">
        <f ca="1">IF(AW19*(1+'Summary Biennial'!$C$4/2)&gt;(1+'Summary Biennial'!$C$5)*AX16, (1+'Summary Biennial'!$C$5)*AX16, AW19*(1+'Summary Biennial'!$C$4/2))</f>
        <v>228.90718902909001</v>
      </c>
      <c r="AY19" s="61">
        <f ca="1">IF(AX19*(1+'Summary Biennial'!$C$4/2)&gt;(1+'Summary Biennial'!$C$5)*AY16, (1+'Summary Biennial'!$C$5)*AY16, AX19*(1+'Summary Biennial'!$C$4/2))</f>
        <v>229.27703849460582</v>
      </c>
      <c r="AZ19" s="61">
        <f ca="1">IF(AY19*(1+'Summary Biennial'!$C$4/2)&gt;(1+'Summary Biennial'!$C$5)*AZ16, (1+'Summary Biennial'!$C$5)*AZ16, AY19*(1+'Summary Biennial'!$C$4/2))</f>
        <v>230.0249038921732</v>
      </c>
      <c r="BA19" s="61">
        <f ca="1">IF(AZ19*(1+'Summary Biennial'!$C$4/2)&gt;(1+'Summary Biennial'!$C$5)*BA16, (1+'Summary Biennial'!$C$5)*BA16, AZ19*(1+'Summary Biennial'!$C$4/2))</f>
        <v>230.39655926971153</v>
      </c>
      <c r="BB19" s="61">
        <f ca="1">IF(BA19*(1+'Summary Biennial'!$C$4/2)&gt;(1+'Summary Biennial'!$C$5)*BB16, (1+'Summary Biennial'!$C$5)*BB16, BA19*(1+'Summary Biennial'!$C$4/2))</f>
        <v>231.1480763667908</v>
      </c>
      <c r="BC19" s="61">
        <f ca="1">IF(BB19*(1+'Summary Biennial'!$C$4/2)&gt;(1+'Summary Biennial'!$C$5)*BC16, (1+'Summary Biennial'!$C$5)*BC16, BB19*(1+'Summary Biennial'!$C$4/2))</f>
        <v>231.52154647431283</v>
      </c>
      <c r="BD19" s="61">
        <f ca="1">IF(BC19*(1+'Summary Biennial'!$C$4/2)&gt;(1+'Summary Biennial'!$C$5)*BD16, (1+'Summary Biennial'!$C$5)*BD16, BC19*(1+'Summary Biennial'!$C$4/2))</f>
        <v>232.27673310153148</v>
      </c>
      <c r="BE19" s="61">
        <f ca="1">IF(BD19*(1+'Summary Biennial'!$C$4/2)&gt;(1+'Summary Biennial'!$C$5)*BE16, (1+'Summary Biennial'!$C$5)*BE16, BD19*(1+'Summary Biennial'!$C$4/2))</f>
        <v>232.65202680005504</v>
      </c>
      <c r="BF19" s="61">
        <f ca="1">IF(BE19*(1+'Summary Biennial'!$C$4/2)&gt;(1+'Summary Biennial'!$C$5)*BF16, (1+'Summary Biennial'!$C$5)*BF16, BE19*(1+'Summary Biennial'!$C$4/2))</f>
        <v>233.41090087510449</v>
      </c>
      <c r="BG19" s="61">
        <f ca="1">IF(BF19*(1+'Summary Biennial'!$C$4/2)&gt;(1+'Summary Biennial'!$C$5)*BG16, (1+'Summary Biennial'!$C$5)*BG16, BF19*(1+'Summary Biennial'!$C$4/2))</f>
        <v>233.7880270689142</v>
      </c>
      <c r="BH19" s="61">
        <f ca="1">IF(BG19*(1+'Summary Biennial'!$C$4/2)&gt;(1+'Summary Biennial'!$C$5)*BH16, (1+'Summary Biennial'!$C$5)*BH16, BG19*(1+'Summary Biennial'!$C$4/2))</f>
        <v>234.55060659697492</v>
      </c>
      <c r="BI19" s="61">
        <f ca="1">IF(BH19*(1+'Summary Biennial'!$C$4/2)&gt;(1+'Summary Biennial'!$C$5)*BI16, (1+'Summary Biennial'!$C$5)*BI16, BH19*(1+'Summary Biennial'!$C$4/2))</f>
        <v>234.92957423383353</v>
      </c>
      <c r="BJ19" s="61">
        <f ca="1">IF(BI19*(1+'Summary Biennial'!$C$4/2)&gt;(1+'Summary Biennial'!$C$5)*BJ16, (1+'Summary Biennial'!$C$5)*BJ16, BI19*(1+'Summary Biennial'!$C$4/2))</f>
        <v>235.69587730800225</v>
      </c>
      <c r="BK19" s="61">
        <f ca="1">IF(BJ19*(1+'Summary Biennial'!$C$4/2)&gt;(1+'Summary Biennial'!$C$5)*BK16, (1+'Summary Biennial'!$C$5)*BK16, BJ19*(1+'Summary Biennial'!$C$4/2))</f>
        <v>236.07669537936289</v>
      </c>
      <c r="BL19" s="61">
        <f ca="1">IF(BK19*(1+'Summary Biennial'!$C$4/2)&gt;(1+'Summary Biennial'!$C$5)*BL16, (1+'Summary Biennial'!$C$5)*BL16, BK19*(1+'Summary Biennial'!$C$4/2))</f>
        <v>236.8467401810818</v>
      </c>
      <c r="BM19" s="61">
        <f ca="1">IF(BL19*(1+'Summary Biennial'!$C$4/2)&gt;(1+'Summary Biennial'!$C$5)*BM16, (1+'Summary Biennial'!$C$5)*BM16, BL19*(1+'Summary Biennial'!$C$4/2))</f>
        <v>237.22941772230135</v>
      </c>
      <c r="BN19" s="61">
        <f ca="1">IF(BM19*(1+'Summary Biennial'!$C$4/2)&gt;(1+'Summary Biennial'!$C$5)*BN16, (1+'Summary Biennial'!$C$5)*BN16, BM19*(1+'Summary Biennial'!$C$4/2))</f>
        <v>238.0032225217895</v>
      </c>
      <c r="BO19" s="61">
        <f ca="1">IF(BN19*(1+'Summary Biennial'!$C$4/2)&gt;(1+'Summary Biennial'!$C$5)*BO16, (1+'Summary Biennial'!$C$5)*BO16, BN19*(1+'Summary Biennial'!$C$4/2))</f>
        <v>238.387768612343</v>
      </c>
      <c r="BP19" s="61">
        <f ca="1">IF(BO19*(1+'Summary Biennial'!$C$4/2)&gt;(1+'Summary Biennial'!$C$5)*BP16, (1+'Summary Biennial'!$C$5)*BP16, BO19*(1+'Summary Biennial'!$C$4/2))</f>
        <v>239.16535176902994</v>
      </c>
      <c r="BQ19" s="61">
        <f ca="1">IF(BP19*(1+'Summary Biennial'!$C$4/2)&gt;(1+'Summary Biennial'!$C$5)*BQ16, (1+'Summary Biennial'!$C$5)*BQ16, BP19*(1+'Summary Biennial'!$C$4/2))</f>
        <v>239.55177553272586</v>
      </c>
      <c r="BR19" s="61">
        <f ca="1">IF(BQ19*(1+'Summary Biennial'!$C$4/2)&gt;(1+'Summary Biennial'!$C$5)*BR16, (1+'Summary Biennial'!$C$5)*BR16, BQ19*(1+'Summary Biennial'!$C$4/2))</f>
        <v>240.33315549568698</v>
      </c>
      <c r="BS19" s="61">
        <f ca="1">IF(BR19*(1+'Summary Biennial'!$C$4/2)&gt;(1+'Summary Biennial'!$C$5)*BS16, (1+'Summary Biennial'!$C$5)*BS16, BR19*(1+'Summary Biennial'!$C$4/2))</f>
        <v>240.72146610088384</v>
      </c>
      <c r="BT19" s="61">
        <f ca="1">IF(BS19*(1+'Summary Biennial'!$C$4/2)&gt;(1+'Summary Biennial'!$C$5)*BT16, (1+'Summary Biennial'!$C$5)*BT16, BS19*(1+'Summary Biennial'!$C$4/2))</f>
        <v>79.91403943071758</v>
      </c>
    </row>
    <row r="20" spans="2:72">
      <c r="B20" t="s">
        <v>61</v>
      </c>
      <c r="C20">
        <f>C19*0.13/1.05</f>
        <v>17.464571428571428</v>
      </c>
      <c r="D20" s="50">
        <f ca="1">D19*0.13/1.05</f>
        <v>15.260175671333922</v>
      </c>
      <c r="E20" s="50">
        <f t="shared" ref="E20:N20" ca="1" si="7">E19*0.13/1.05</f>
        <v>15.260175671333922</v>
      </c>
      <c r="F20" s="50">
        <f t="shared" ca="1" si="7"/>
        <v>15.565379184760602</v>
      </c>
      <c r="G20" s="50">
        <f t="shared" ca="1" si="7"/>
        <v>15.565379184760602</v>
      </c>
      <c r="H20" s="50">
        <f t="shared" ca="1" si="7"/>
        <v>15.876686768455812</v>
      </c>
      <c r="I20" s="50">
        <f t="shared" ca="1" si="7"/>
        <v>15.876686768455812</v>
      </c>
      <c r="J20" s="50">
        <f t="shared" ca="1" si="7"/>
        <v>16.194220503824926</v>
      </c>
      <c r="K20" s="50">
        <f t="shared" ca="1" si="7"/>
        <v>16.194220503824926</v>
      </c>
      <c r="L20" s="50">
        <f t="shared" ca="1" si="7"/>
        <v>16.194220503824926</v>
      </c>
      <c r="M20" s="50">
        <f ca="1">M19*0.13/1.05</f>
        <v>16.464124178888675</v>
      </c>
      <c r="N20" s="50">
        <f t="shared" ca="1" si="7"/>
        <v>16.875727283360892</v>
      </c>
      <c r="O20" s="50">
        <f t="shared" ref="O20:BT20" ca="1" si="8">O19*0.13/1.05</f>
        <v>17.297620465444911</v>
      </c>
      <c r="P20" s="50">
        <f t="shared" ca="1" si="8"/>
        <v>17.730060977081035</v>
      </c>
      <c r="Q20" s="50">
        <f t="shared" ca="1" si="8"/>
        <v>18.173312501508057</v>
      </c>
      <c r="R20" s="50">
        <f t="shared" ca="1" si="8"/>
        <v>18.627645314045754</v>
      </c>
      <c r="S20" s="50">
        <f t="shared" ca="1" si="8"/>
        <v>19.093336446896902</v>
      </c>
      <c r="T20" s="50">
        <f t="shared" ca="1" si="8"/>
        <v>19.570669858069323</v>
      </c>
      <c r="U20" s="50">
        <f t="shared" ca="1" si="8"/>
        <v>20.059936604521056</v>
      </c>
      <c r="V20" s="50">
        <f t="shared" ca="1" si="8"/>
        <v>20.561435019634075</v>
      </c>
      <c r="W20" s="50">
        <f t="shared" ca="1" si="8"/>
        <v>21.07547089512493</v>
      </c>
      <c r="X20" s="50">
        <f t="shared" ca="1" si="8"/>
        <v>21.60235766750305</v>
      </c>
      <c r="Y20" s="50">
        <f t="shared" ca="1" si="8"/>
        <v>22.142416609190626</v>
      </c>
      <c r="Z20" s="50">
        <f t="shared" ca="1" si="8"/>
        <v>22.69597702442039</v>
      </c>
      <c r="AA20" s="50">
        <f t="shared" ca="1" si="8"/>
        <v>23.263376450030897</v>
      </c>
      <c r="AB20" s="50">
        <f t="shared" ca="1" si="8"/>
        <v>23.844960861281667</v>
      </c>
      <c r="AC20" s="50">
        <f t="shared" ca="1" si="8"/>
        <v>24.441084882813708</v>
      </c>
      <c r="AD20" s="50">
        <f t="shared" ca="1" si="8"/>
        <v>25.052112004884052</v>
      </c>
      <c r="AE20" s="50">
        <f t="shared" ca="1" si="8"/>
        <v>25.678414805006149</v>
      </c>
      <c r="AF20" s="50">
        <f t="shared" ca="1" si="8"/>
        <v>26.3203751751313</v>
      </c>
      <c r="AG20" s="50">
        <f t="shared" ca="1" si="8"/>
        <v>26.978384554509582</v>
      </c>
      <c r="AH20" s="50">
        <f t="shared" ca="1" si="8"/>
        <v>27.543259754308139</v>
      </c>
      <c r="AI20" s="50">
        <f t="shared" ca="1" si="8"/>
        <v>27.650647626919945</v>
      </c>
      <c r="AJ20" s="50">
        <f t="shared" ca="1" si="8"/>
        <v>27.842667840332911</v>
      </c>
      <c r="AK20" s="50">
        <f t="shared" ca="1" si="8"/>
        <v>27.938093227231573</v>
      </c>
      <c r="AL20" s="50">
        <f t="shared" ca="1" si="8"/>
        <v>28.073111490844237</v>
      </c>
      <c r="AM20" s="50">
        <f t="shared" ca="1" si="8"/>
        <v>28.140209479199843</v>
      </c>
      <c r="AN20" s="50">
        <f t="shared" ca="1" si="8"/>
        <v>27.848598960263541</v>
      </c>
      <c r="AO20" s="50">
        <f t="shared" ca="1" si="8"/>
        <v>27.70368168255294</v>
      </c>
      <c r="AP20" s="50">
        <f t="shared" ca="1" si="8"/>
        <v>27.794046705808807</v>
      </c>
      <c r="AQ20" s="50">
        <f t="shared" ca="1" si="8"/>
        <v>27.838954047348693</v>
      </c>
      <c r="AR20" s="50">
        <f t="shared" ca="1" si="8"/>
        <v>27.929760307640525</v>
      </c>
      <c r="AS20" s="50">
        <f t="shared" ca="1" si="8"/>
        <v>27.974886924089652</v>
      </c>
      <c r="AT20" s="50">
        <f t="shared" ca="1" si="8"/>
        <v>28.066136575902817</v>
      </c>
      <c r="AU20" s="50">
        <f t="shared" ca="1" si="8"/>
        <v>28.111483537943275</v>
      </c>
      <c r="AV20" s="50">
        <f t="shared" ca="1" si="8"/>
        <v>28.203178746283154</v>
      </c>
      <c r="AW20" s="50">
        <f t="shared" ca="1" si="8"/>
        <v>28.248747129824984</v>
      </c>
      <c r="AX20" s="50">
        <f t="shared" ca="1" si="8"/>
        <v>28.340890070268284</v>
      </c>
      <c r="AY20" s="50">
        <f t="shared" ca="1" si="8"/>
        <v>28.386680956475004</v>
      </c>
      <c r="AZ20" s="50">
        <f t="shared" ca="1" si="8"/>
        <v>28.479273815221443</v>
      </c>
      <c r="BA20" s="50">
        <f t="shared" ca="1" si="8"/>
        <v>28.525288290535713</v>
      </c>
      <c r="BB20" s="50">
        <f t="shared" ca="1" si="8"/>
        <v>28.618333264459814</v>
      </c>
      <c r="BC20" s="50">
        <f t="shared" ca="1" si="8"/>
        <v>28.664572420629209</v>
      </c>
      <c r="BD20" s="50">
        <f t="shared" ca="1" si="8"/>
        <v>28.758071717332466</v>
      </c>
      <c r="BE20" s="50">
        <f t="shared" ca="1" si="8"/>
        <v>28.804536651435384</v>
      </c>
      <c r="BF20" s="50">
        <f t="shared" ca="1" si="8"/>
        <v>28.898492489298651</v>
      </c>
      <c r="BG20" s="50">
        <f t="shared" ca="1" si="8"/>
        <v>28.945184303770329</v>
      </c>
      <c r="BH20" s="50">
        <f t="shared" ca="1" si="8"/>
        <v>29.039598912006419</v>
      </c>
      <c r="BI20" s="50">
        <f t="shared" ca="1" si="8"/>
        <v>29.086518714665104</v>
      </c>
      <c r="BJ20" s="50">
        <f t="shared" ca="1" si="8"/>
        <v>29.181394333371706</v>
      </c>
      <c r="BK20" s="50">
        <f t="shared" ca="1" si="8"/>
        <v>29.228543237444928</v>
      </c>
      <c r="BL20" s="50">
        <f t="shared" ca="1" si="8"/>
        <v>29.323882117657746</v>
      </c>
      <c r="BM20" s="50">
        <f t="shared" ca="1" si="8"/>
        <v>29.371261241808739</v>
      </c>
      <c r="BN20" s="50">
        <f t="shared" ca="1" si="8"/>
        <v>29.467065645554889</v>
      </c>
      <c r="BO20" s="50">
        <f t="shared" ca="1" si="8"/>
        <v>29.514676113909132</v>
      </c>
      <c r="BP20" s="50">
        <f t="shared" ca="1" si="8"/>
        <v>29.610948314260849</v>
      </c>
      <c r="BQ20" s="50">
        <f t="shared" ca="1" si="8"/>
        <v>29.658791256432725</v>
      </c>
      <c r="BR20" s="50">
        <f t="shared" ca="1" si="8"/>
        <v>29.755533537561245</v>
      </c>
      <c r="BS20" s="50">
        <f t="shared" ca="1" si="8"/>
        <v>29.803610088680859</v>
      </c>
      <c r="BT20" s="50">
        <f t="shared" ca="1" si="8"/>
        <v>9.8941191676126525</v>
      </c>
    </row>
    <row r="21" spans="2:72">
      <c r="B21" t="s">
        <v>62</v>
      </c>
      <c r="C21" s="33">
        <f>-C19*0.08/1.05</f>
        <v>-10.747428571428571</v>
      </c>
      <c r="D21" s="33">
        <f ca="1">-D19*0.08/1.05</f>
        <v>-9.3908773362054898</v>
      </c>
      <c r="E21" s="33">
        <f t="shared" ref="E21:N21" ca="1" si="9">-E19*0.08/1.05</f>
        <v>-9.3908773362054898</v>
      </c>
      <c r="F21" s="33">
        <f t="shared" ca="1" si="9"/>
        <v>-9.5786948829296001</v>
      </c>
      <c r="G21" s="33">
        <f t="shared" ca="1" si="9"/>
        <v>-9.5786948829296001</v>
      </c>
      <c r="H21" s="33">
        <f t="shared" ca="1" si="9"/>
        <v>-9.7702687805881911</v>
      </c>
      <c r="I21" s="33">
        <f t="shared" ca="1" si="9"/>
        <v>-9.7702687805881911</v>
      </c>
      <c r="J21" s="33">
        <f t="shared" ca="1" si="9"/>
        <v>-9.965674156199956</v>
      </c>
      <c r="K21" s="33">
        <f t="shared" ca="1" si="9"/>
        <v>-9.965674156199956</v>
      </c>
      <c r="L21" s="33">
        <f t="shared" ca="1" si="9"/>
        <v>-9.965674156199956</v>
      </c>
      <c r="M21" s="33">
        <f t="shared" ca="1" si="9"/>
        <v>-10.131768725469954</v>
      </c>
      <c r="N21" s="33">
        <f t="shared" ca="1" si="9"/>
        <v>-10.385062943606702</v>
      </c>
      <c r="O21" s="33">
        <f t="shared" ref="O21:BT21" ca="1" si="10">-O19*0.08/1.05</f>
        <v>-10.644689517196868</v>
      </c>
      <c r="P21" s="33">
        <f t="shared" ca="1" si="10"/>
        <v>-10.91080675512679</v>
      </c>
      <c r="Q21" s="33">
        <f t="shared" ca="1" si="10"/>
        <v>-11.183576924004957</v>
      </c>
      <c r="R21" s="33">
        <f t="shared" ca="1" si="10"/>
        <v>-11.463166347105082</v>
      </c>
      <c r="S21" s="33">
        <f t="shared" ca="1" si="10"/>
        <v>-11.749745505782707</v>
      </c>
      <c r="T21" s="33">
        <f t="shared" ca="1" si="10"/>
        <v>-12.043489143427275</v>
      </c>
      <c r="U21" s="33">
        <f t="shared" ca="1" si="10"/>
        <v>-12.344576372012957</v>
      </c>
      <c r="V21" s="33">
        <f t="shared" ca="1" si="10"/>
        <v>-12.653190781313278</v>
      </c>
      <c r="W21" s="33">
        <f t="shared" ca="1" si="10"/>
        <v>-12.969520550846109</v>
      </c>
      <c r="X21" s="33">
        <f t="shared" ca="1" si="10"/>
        <v>-13.293758564617262</v>
      </c>
      <c r="Y21" s="33">
        <f t="shared" ca="1" si="10"/>
        <v>-13.626102528732693</v>
      </c>
      <c r="Z21" s="33">
        <f t="shared" ca="1" si="10"/>
        <v>-13.96675509195101</v>
      </c>
      <c r="AA21" s="33">
        <f t="shared" ca="1" si="10"/>
        <v>-14.315923969249782</v>
      </c>
      <c r="AB21" s="33">
        <f t="shared" ca="1" si="10"/>
        <v>-14.673822068481027</v>
      </c>
      <c r="AC21" s="33">
        <f t="shared" ca="1" si="10"/>
        <v>-15.040667620193052</v>
      </c>
      <c r="AD21" s="33">
        <f t="shared" ca="1" si="10"/>
        <v>-15.416684310697878</v>
      </c>
      <c r="AE21" s="33">
        <f t="shared" ca="1" si="10"/>
        <v>-15.802101418465321</v>
      </c>
      <c r="AF21" s="33">
        <f t="shared" ca="1" si="10"/>
        <v>-16.197153953926954</v>
      </c>
      <c r="AG21" s="33">
        <f t="shared" ca="1" si="10"/>
        <v>-16.602082802775126</v>
      </c>
      <c r="AH21" s="33">
        <f t="shared" ca="1" si="10"/>
        <v>-16.949698310343472</v>
      </c>
      <c r="AI21" s="33">
        <f t="shared" ca="1" si="10"/>
        <v>-17.015783155027659</v>
      </c>
      <c r="AJ21" s="33">
        <f t="shared" ca="1" si="10"/>
        <v>-17.133949440204869</v>
      </c>
      <c r="AK21" s="33">
        <f t="shared" ca="1" si="10"/>
        <v>-17.19267275521943</v>
      </c>
      <c r="AL21" s="33">
        <f t="shared" ca="1" si="10"/>
        <v>-17.275760917442607</v>
      </c>
      <c r="AM21" s="33">
        <f t="shared" ca="1" si="10"/>
        <v>-17.317051987199903</v>
      </c>
      <c r="AN21" s="33">
        <f t="shared" ca="1" si="10"/>
        <v>-17.137599360162177</v>
      </c>
      <c r="AO21" s="33">
        <f t="shared" ca="1" si="10"/>
        <v>-17.048419496955653</v>
      </c>
      <c r="AP21" s="33">
        <f t="shared" ca="1" si="10"/>
        <v>-17.104028742036189</v>
      </c>
      <c r="AQ21" s="33">
        <f t="shared" ca="1" si="10"/>
        <v>-17.13166402913766</v>
      </c>
      <c r="AR21" s="33">
        <f t="shared" ca="1" si="10"/>
        <v>-17.187544804701858</v>
      </c>
      <c r="AS21" s="33">
        <f t="shared" ca="1" si="10"/>
        <v>-17.215315030209016</v>
      </c>
      <c r="AT21" s="33">
        <f t="shared" ca="1" si="10"/>
        <v>-17.271468662094044</v>
      </c>
      <c r="AU21" s="33">
        <f t="shared" ca="1" si="10"/>
        <v>-17.299374484888169</v>
      </c>
      <c r="AV21" s="33">
        <f t="shared" ca="1" si="10"/>
        <v>-17.355802305405014</v>
      </c>
      <c r="AW21" s="33">
        <f t="shared" ca="1" si="10"/>
        <v>-17.383844387584606</v>
      </c>
      <c r="AX21" s="33">
        <f t="shared" ca="1" si="10"/>
        <v>-17.440547735549714</v>
      </c>
      <c r="AY21" s="33">
        <f t="shared" ca="1" si="10"/>
        <v>-17.468726742446158</v>
      </c>
      <c r="AZ21" s="33">
        <f t="shared" ca="1" si="10"/>
        <v>-17.525706963213196</v>
      </c>
      <c r="BA21" s="33">
        <f t="shared" ca="1" si="10"/>
        <v>-17.554023563406592</v>
      </c>
      <c r="BB21" s="33">
        <f t="shared" ca="1" si="10"/>
        <v>-17.611282008898346</v>
      </c>
      <c r="BC21" s="33">
        <f t="shared" ca="1" si="10"/>
        <v>-17.639736874233357</v>
      </c>
      <c r="BD21" s="33">
        <f t="shared" ca="1" si="10"/>
        <v>-17.697274902973827</v>
      </c>
      <c r="BE21" s="33">
        <f t="shared" ca="1" si="10"/>
        <v>-17.725868708575621</v>
      </c>
      <c r="BF21" s="33">
        <f t="shared" ca="1" si="10"/>
        <v>-17.783687685722246</v>
      </c>
      <c r="BG21" s="33">
        <f t="shared" ca="1" si="10"/>
        <v>-17.812421110012508</v>
      </c>
      <c r="BH21" s="33">
        <f t="shared" ca="1" si="10"/>
        <v>-17.870522407388563</v>
      </c>
      <c r="BI21" s="33">
        <f t="shared" ca="1" si="10"/>
        <v>-17.899396132101604</v>
      </c>
      <c r="BJ21" s="33">
        <f t="shared" ca="1" si="10"/>
        <v>-17.957781128228746</v>
      </c>
      <c r="BK21" s="33">
        <f t="shared" ca="1" si="10"/>
        <v>-17.986795838427646</v>
      </c>
      <c r="BL21" s="33">
        <f t="shared" ca="1" si="10"/>
        <v>-18.045465918558612</v>
      </c>
      <c r="BM21" s="33">
        <f t="shared" ca="1" si="10"/>
        <v>-18.074622302651534</v>
      </c>
      <c r="BN21" s="33">
        <f t="shared" ca="1" si="10"/>
        <v>-18.133578858803009</v>
      </c>
      <c r="BO21" s="33">
        <f t="shared" ca="1" si="10"/>
        <v>-18.162877608559466</v>
      </c>
      <c r="BP21" s="33">
        <f t="shared" ca="1" si="10"/>
        <v>-18.222122039545138</v>
      </c>
      <c r="BQ21" s="33">
        <f t="shared" ca="1" si="10"/>
        <v>-18.251563850112444</v>
      </c>
      <c r="BR21" s="33">
        <f t="shared" ca="1" si="10"/>
        <v>-18.311097561576151</v>
      </c>
      <c r="BS21" s="33">
        <f t="shared" ca="1" si="10"/>
        <v>-18.340683131495911</v>
      </c>
      <c r="BT21" s="33">
        <f t="shared" ca="1" si="10"/>
        <v>-6.0886887185308627</v>
      </c>
    </row>
    <row r="22" spans="2:72">
      <c r="B22" t="s">
        <v>63</v>
      </c>
      <c r="C22" s="33">
        <f>C19-C20-C21</f>
        <v>134.34285714285716</v>
      </c>
      <c r="D22" s="33">
        <f ca="1">D19-D20-D21</f>
        <v>117.38596670256862</v>
      </c>
      <c r="E22" s="33">
        <f t="shared" ref="E22:N22" ca="1" si="11">E19-E20-E21</f>
        <v>117.38596670256862</v>
      </c>
      <c r="F22" s="33">
        <f t="shared" ca="1" si="11"/>
        <v>119.73368603662</v>
      </c>
      <c r="G22" s="33">
        <f t="shared" ca="1" si="11"/>
        <v>119.73368603662</v>
      </c>
      <c r="H22" s="33">
        <f t="shared" ca="1" si="11"/>
        <v>122.1283597573524</v>
      </c>
      <c r="I22" s="33">
        <f t="shared" ca="1" si="11"/>
        <v>122.1283597573524</v>
      </c>
      <c r="J22" s="33">
        <f t="shared" ca="1" si="11"/>
        <v>124.57092695249945</v>
      </c>
      <c r="K22" s="33">
        <f t="shared" ca="1" si="11"/>
        <v>124.57092695249945</v>
      </c>
      <c r="L22" s="33">
        <f t="shared" ca="1" si="11"/>
        <v>124.57092695249945</v>
      </c>
      <c r="M22" s="33">
        <f ca="1">M19-M20-M21</f>
        <v>126.64710906837442</v>
      </c>
      <c r="N22" s="33">
        <f t="shared" ca="1" si="11"/>
        <v>129.8132867950838</v>
      </c>
      <c r="O22" s="33">
        <f t="shared" ref="O22:BT22" ca="1" si="12">O19-O20-O21</f>
        <v>133.05861896496086</v>
      </c>
      <c r="P22" s="33">
        <f t="shared" ca="1" si="12"/>
        <v>136.38508443908486</v>
      </c>
      <c r="Q22" s="33">
        <f t="shared" ca="1" si="12"/>
        <v>139.79471155006198</v>
      </c>
      <c r="R22" s="33">
        <f t="shared" ca="1" si="12"/>
        <v>143.2895793388135</v>
      </c>
      <c r="S22" s="33">
        <f t="shared" ca="1" si="12"/>
        <v>146.87181882228384</v>
      </c>
      <c r="T22" s="33">
        <f t="shared" ca="1" si="12"/>
        <v>150.54361429284094</v>
      </c>
      <c r="U22" s="33">
        <f t="shared" ca="1" si="12"/>
        <v>154.30720465016196</v>
      </c>
      <c r="V22" s="33">
        <f t="shared" ca="1" si="12"/>
        <v>158.16488476641598</v>
      </c>
      <c r="W22" s="33">
        <f t="shared" ca="1" si="12"/>
        <v>162.11900688557637</v>
      </c>
      <c r="X22" s="33">
        <f t="shared" ca="1" si="12"/>
        <v>166.17198205771578</v>
      </c>
      <c r="Y22" s="33">
        <f t="shared" ca="1" si="12"/>
        <v>170.32628160915866</v>
      </c>
      <c r="Z22" s="33">
        <f t="shared" ca="1" si="12"/>
        <v>174.58443864938761</v>
      </c>
      <c r="AA22" s="33">
        <f t="shared" ca="1" si="12"/>
        <v>178.94904961562227</v>
      </c>
      <c r="AB22" s="33">
        <f t="shared" ca="1" si="12"/>
        <v>183.42277585601283</v>
      </c>
      <c r="AC22" s="33">
        <f t="shared" ca="1" si="12"/>
        <v>188.00834525241316</v>
      </c>
      <c r="AD22" s="33">
        <f t="shared" ca="1" si="12"/>
        <v>192.70855388372345</v>
      </c>
      <c r="AE22" s="33">
        <f t="shared" ca="1" si="12"/>
        <v>197.52626773081653</v>
      </c>
      <c r="AF22" s="33">
        <f t="shared" ca="1" si="12"/>
        <v>202.46442442408693</v>
      </c>
      <c r="AG22" s="33">
        <f t="shared" ca="1" si="12"/>
        <v>207.5260350346891</v>
      </c>
      <c r="AH22" s="33">
        <f t="shared" ca="1" si="12"/>
        <v>211.8712288792934</v>
      </c>
      <c r="AI22" s="33">
        <f t="shared" ca="1" si="12"/>
        <v>212.69728943784574</v>
      </c>
      <c r="AJ22" s="33">
        <f t="shared" ca="1" si="12"/>
        <v>214.17436800256084</v>
      </c>
      <c r="AK22" s="33">
        <f t="shared" ca="1" si="12"/>
        <v>214.90840944024288</v>
      </c>
      <c r="AL22" s="33">
        <f t="shared" ca="1" si="12"/>
        <v>215.94701146803257</v>
      </c>
      <c r="AM22" s="33">
        <f t="shared" ca="1" si="12"/>
        <v>216.46314983999878</v>
      </c>
      <c r="AN22" s="33">
        <f t="shared" ca="1" si="12"/>
        <v>214.21999200202723</v>
      </c>
      <c r="AO22" s="33">
        <f t="shared" ca="1" si="12"/>
        <v>213.10524371194569</v>
      </c>
      <c r="AP22" s="33">
        <f t="shared" ca="1" si="12"/>
        <v>213.80035927545237</v>
      </c>
      <c r="AQ22" s="33">
        <f t="shared" ca="1" si="12"/>
        <v>214.14580036422072</v>
      </c>
      <c r="AR22" s="33">
        <f t="shared" ca="1" si="12"/>
        <v>214.84431005877326</v>
      </c>
      <c r="AS22" s="33">
        <f t="shared" ca="1" si="12"/>
        <v>215.19143787761271</v>
      </c>
      <c r="AT22" s="33">
        <f t="shared" ca="1" si="12"/>
        <v>215.89335827617552</v>
      </c>
      <c r="AU22" s="33">
        <f t="shared" ca="1" si="12"/>
        <v>216.24218106110212</v>
      </c>
      <c r="AV22" s="33">
        <f t="shared" ca="1" si="12"/>
        <v>216.9475288175627</v>
      </c>
      <c r="AW22" s="33">
        <f t="shared" ca="1" si="12"/>
        <v>217.29805484480758</v>
      </c>
      <c r="AX22" s="33">
        <f t="shared" ca="1" si="12"/>
        <v>218.00684669437146</v>
      </c>
      <c r="AY22" s="33">
        <f t="shared" ca="1" si="12"/>
        <v>218.35908428057698</v>
      </c>
      <c r="AZ22" s="33">
        <f t="shared" ca="1" si="12"/>
        <v>219.07133704016496</v>
      </c>
      <c r="BA22" s="33">
        <f t="shared" ca="1" si="12"/>
        <v>219.42529454258241</v>
      </c>
      <c r="BB22" s="33">
        <f t="shared" ca="1" si="12"/>
        <v>220.14102511122934</v>
      </c>
      <c r="BC22" s="33">
        <f t="shared" ca="1" si="12"/>
        <v>220.49671092791698</v>
      </c>
      <c r="BD22" s="33">
        <f t="shared" ca="1" si="12"/>
        <v>221.21593628717284</v>
      </c>
      <c r="BE22" s="33">
        <f t="shared" ca="1" si="12"/>
        <v>221.5733588571953</v>
      </c>
      <c r="BF22" s="33">
        <f t="shared" ca="1" si="12"/>
        <v>222.29609607152807</v>
      </c>
      <c r="BG22" s="33">
        <f t="shared" ca="1" si="12"/>
        <v>222.65526387515638</v>
      </c>
      <c r="BH22" s="33">
        <f t="shared" ca="1" si="12"/>
        <v>223.38153009235705</v>
      </c>
      <c r="BI22" s="33">
        <f t="shared" ca="1" si="12"/>
        <v>223.74245165127004</v>
      </c>
      <c r="BJ22" s="33">
        <f t="shared" ca="1" si="12"/>
        <v>224.4722641028593</v>
      </c>
      <c r="BK22" s="33">
        <f t="shared" ca="1" si="12"/>
        <v>224.83494798034559</v>
      </c>
      <c r="BL22" s="33">
        <f t="shared" ca="1" si="12"/>
        <v>225.56832398198267</v>
      </c>
      <c r="BM22" s="33">
        <f t="shared" ca="1" si="12"/>
        <v>225.93277878314413</v>
      </c>
      <c r="BN22" s="33">
        <f t="shared" ca="1" si="12"/>
        <v>226.66973573503762</v>
      </c>
      <c r="BO22" s="33">
        <f t="shared" ca="1" si="12"/>
        <v>227.03597010699332</v>
      </c>
      <c r="BP22" s="33">
        <f t="shared" ca="1" si="12"/>
        <v>227.77652549431423</v>
      </c>
      <c r="BQ22" s="33">
        <f t="shared" ca="1" si="12"/>
        <v>228.14454812640557</v>
      </c>
      <c r="BR22" s="33">
        <f t="shared" ca="1" si="12"/>
        <v>228.88871951970191</v>
      </c>
      <c r="BS22" s="33">
        <f t="shared" ca="1" si="12"/>
        <v>229.2585391436989</v>
      </c>
      <c r="BT22" s="33">
        <f t="shared" ca="1" si="12"/>
        <v>76.108608981635783</v>
      </c>
    </row>
    <row r="23" spans="2:72">
      <c r="B23" t="s">
        <v>84</v>
      </c>
      <c r="C23">
        <f ca="1">(OFFSET('Res Bill Annual'!$B$23, 0, 'Res Bill Biennial'!C9-2016)*'Res Bill Biennial'!C13 + OFFSET('Res Bill Annual'!$B$23, 0, 'Res Bill Biennial'!C9-2015)*'Res Bill Biennial'!C14)/SUM('Res Bill Biennial'!C13:C14)</f>
        <v>-2.41</v>
      </c>
      <c r="D23" s="50">
        <f ca="1">(OFFSET('Res Bill Annual'!$B$23, 0, 'Res Bill Biennial'!D9-2016)*'Res Bill Biennial'!D13 + OFFSET('Res Bill Annual'!$B$23, 0, 'Res Bill Biennial'!D9-2015)*'Res Bill Biennial'!D14)/SUM('Res Bill Biennial'!D13:D14)</f>
        <v>-2.41</v>
      </c>
      <c r="E23" s="50">
        <f ca="1">(OFFSET('Res Bill Annual'!$B$23, 0, 'Res Bill Biennial'!E9-2016)*'Res Bill Biennial'!E13 + OFFSET('Res Bill Annual'!$B$23, 0, 'Res Bill Biennial'!E9-2015)*'Res Bill Biennial'!E14)/SUM('Res Bill Biennial'!E13:E14)</f>
        <v>-2.4367209118114581</v>
      </c>
      <c r="F23" s="50">
        <f ca="1">(OFFSET('Res Bill Annual'!$B$23, 0, 'Res Bill Biennial'!F9-2016)*'Res Bill Biennial'!F13 + OFFSET('Res Bill Annual'!$B$23, 0, 'Res Bill Biennial'!F9-2015)*'Res Bill Biennial'!F14)/SUM('Res Bill Biennial'!F13:F14)</f>
        <v>-2.4500000000000002</v>
      </c>
      <c r="G23" s="50">
        <f ca="1">(OFFSET('Res Bill Annual'!$B$23, 0, 'Res Bill Biennial'!G9-2016)*'Res Bill Biennial'!G13 + OFFSET('Res Bill Annual'!$B$23, 0, 'Res Bill Biennial'!G9-2015)*'Res Bill Biennial'!G14)/SUM('Res Bill Biennial'!G13:G14)</f>
        <v>-2.4767209118114581</v>
      </c>
      <c r="H23" s="50">
        <f ca="1">(OFFSET('Res Bill Annual'!$B$23, 0, 'Res Bill Biennial'!H9-2016)*'Res Bill Biennial'!H13 + OFFSET('Res Bill Annual'!$B$23, 0, 'Res Bill Biennial'!H9-2015)*'Res Bill Biennial'!H14)/SUM('Res Bill Biennial'!H13:H14)</f>
        <v>-2.4899999999999998</v>
      </c>
      <c r="I23" s="50">
        <f ca="1">(OFFSET('Res Bill Annual'!$B$23, 0, 'Res Bill Biennial'!I9-2016)*'Res Bill Biennial'!I13 + OFFSET('Res Bill Annual'!$B$23, 0, 'Res Bill Biennial'!I9-2015)*'Res Bill Biennial'!I14)/SUM('Res Bill Biennial'!I13:I14)</f>
        <v>-2.5234011397643226</v>
      </c>
      <c r="J23" s="50">
        <f ca="1">(OFFSET('Res Bill Annual'!$B$23, 0, 'Res Bill Biennial'!J9-2016)*'Res Bill Biennial'!J13 + OFFSET('Res Bill Annual'!$B$23, 0, 'Res Bill Biennial'!J9-2015)*'Res Bill Biennial'!J14)/SUM('Res Bill Biennial'!J13:J14)</f>
        <v>-2.54</v>
      </c>
      <c r="K23" s="50">
        <f ca="1">(OFFSET('Res Bill Annual'!$B$23, 0, 'Res Bill Biennial'!K9-2016)*'Res Bill Biennial'!K13 + OFFSET('Res Bill Annual'!$B$23, 0, 'Res Bill Biennial'!K9-2015)*'Res Bill Biennial'!K14)/SUM('Res Bill Biennial'!K13:K14)</f>
        <v>-2.5667209118114584</v>
      </c>
      <c r="L23" s="50">
        <f ca="1">(OFFSET('Res Bill Annual'!$B$23, 0, 'Res Bill Biennial'!L9-2016)*'Res Bill Biennial'!L13 + OFFSET('Res Bill Annual'!$B$23, 0, 'Res Bill Biennial'!L9-2015)*'Res Bill Biennial'!L14)/SUM('Res Bill Biennial'!L13:L14)</f>
        <v>-2.58</v>
      </c>
      <c r="M23" s="50">
        <f ca="1">(OFFSET('Res Bill Annual'!$B$23, 0, 'Res Bill Biennial'!M9-2016)*'Res Bill Biennial'!M13 + OFFSET('Res Bill Annual'!$B$23, 0, 'Res Bill Biennial'!M9-2015)*'Res Bill Biennial'!M14)/SUM('Res Bill Biennial'!M13:M14)</f>
        <v>-2.58</v>
      </c>
      <c r="N23" s="50">
        <f ca="1">(OFFSET('Res Bill Annual'!$B$23, 0, 'Res Bill Biennial'!N9-2016)*'Res Bill Biennial'!N13 + OFFSET('Res Bill Annual'!$B$23, 0, 'Res Bill Biennial'!N9-2015)*'Res Bill Biennial'!N14)/SUM('Res Bill Biennial'!N13:N14)</f>
        <v>-2.6036565325777339</v>
      </c>
      <c r="O23" s="50">
        <f ca="1">(OFFSET('Res Bill Annual'!$B$23, 0, 'Res Bill Biennial'!O9-2016)*'Res Bill Biennial'!O13 + OFFSET('Res Bill Annual'!$B$23, 0, 'Res Bill Biennial'!O9-2015)*'Res Bill Biennial'!O14)/SUM('Res Bill Biennial'!O13:O14)</f>
        <v>-2.6154127624755521</v>
      </c>
      <c r="P23" s="50">
        <f ca="1">(OFFSET('Res Bill Annual'!$B$23, 0, 'Res Bill Biennial'!P9-2016)*'Res Bill Biennial'!P13 + OFFSET('Res Bill Annual'!$B$23, 0, 'Res Bill Biennial'!P9-2015)*'Res Bill Biennial'!P14)/SUM('Res Bill Biennial'!P13:P14)</f>
        <v>-2.6393940017080029</v>
      </c>
      <c r="Q23" s="50">
        <f ca="1">(OFFSET('Res Bill Annual'!$B$23, 0, 'Res Bill Biennial'!Q9-2016)*'Res Bill Biennial'!Q13 + OFFSET('Res Bill Annual'!$B$23, 0, 'Res Bill Biennial'!Q9-2015)*'Res Bill Biennial'!Q14)/SUM('Res Bill Biennial'!Q13:Q14)</f>
        <v>-2.651311596170542</v>
      </c>
      <c r="R23" s="50">
        <f ca="1">(OFFSET('Res Bill Annual'!$B$23, 0, 'Res Bill Biennial'!R9-2016)*'Res Bill Biennial'!R13 + OFFSET('Res Bill Annual'!$B$23, 0, 'Res Bill Biennial'!R9-2015)*'Res Bill Biennial'!R14)/SUM('Res Bill Biennial'!R13:R14)</f>
        <v>-2.6756219989412906</v>
      </c>
      <c r="S23" s="50">
        <f ca="1">(OFFSET('Res Bill Annual'!$B$23, 0, 'Res Bill Biennial'!S9-2016)*'Res Bill Biennial'!S13 + OFFSET('Res Bill Annual'!$B$23, 0, 'Res Bill Biennial'!S9-2015)*'Res Bill Biennial'!S14)/SUM('Res Bill Biennial'!S13:S14)</f>
        <v>-2.6877031728387064</v>
      </c>
      <c r="T23" s="50">
        <f ca="1">(OFFSET('Res Bill Annual'!$B$23, 0, 'Res Bill Biennial'!T9-2016)*'Res Bill Biennial'!T13 + OFFSET('Res Bill Annual'!$B$23, 0, 'Res Bill Biennial'!T9-2015)*'Res Bill Biennial'!T14)/SUM('Res Bill Biennial'!T13:T14)</f>
        <v>-2.7123472572059684</v>
      </c>
      <c r="U23" s="50">
        <f ca="1">(OFFSET('Res Bill Annual'!$B$23, 0, 'Res Bill Biennial'!U9-2016)*'Res Bill Biennial'!U13 + OFFSET('Res Bill Annual'!$B$23, 0, 'Res Bill Biennial'!U9-2015)*'Res Bill Biennial'!U14)/SUM('Res Bill Biennial'!U13:U14)</f>
        <v>-2.724594255809452</v>
      </c>
      <c r="V23" s="50">
        <f ca="1">(OFFSET('Res Bill Annual'!$B$23, 0, 'Res Bill Biennial'!V9-2016)*'Res Bill Biennial'!V13 + OFFSET('Res Bill Annual'!$B$23, 0, 'Res Bill Biennial'!V9-2015)*'Res Bill Biennial'!V14)/SUM('Res Bill Biennial'!V13:V14)</f>
        <v>-2.7495766018457548</v>
      </c>
      <c r="W23" s="50">
        <f ca="1">(OFFSET('Res Bill Annual'!$B$23, 0, 'Res Bill Biennial'!W9-2016)*'Res Bill Biennial'!W13 + OFFSET('Res Bill Annual'!$B$23, 0, 'Res Bill Biennial'!W9-2015)*'Res Bill Biennial'!W14)/SUM('Res Bill Biennial'!W13:W14)</f>
        <v>-2.7619917012448139</v>
      </c>
      <c r="X23" s="50">
        <f ca="1">(OFFSET('Res Bill Annual'!$B$23, 0, 'Res Bill Biennial'!X9-2016)*'Res Bill Biennial'!X13 + OFFSET('Res Bill Annual'!$B$23, 0, 'Res Bill Biennial'!X9-2015)*'Res Bill Biennial'!X14)/SUM('Res Bill Biennial'!X13:X14)</f>
        <v>-2.7873169518881964</v>
      </c>
      <c r="Y23" s="50">
        <f ca="1">(OFFSET('Res Bill Annual'!$B$23, 0, 'Res Bill Biennial'!Y9-2016)*'Res Bill Biennial'!Y13 + OFFSET('Res Bill Annual'!$B$23, 0, 'Res Bill Biennial'!Y9-2015)*'Res Bill Biennial'!Y14)/SUM('Res Bill Biennial'!Y13:Y14)</f>
        <v>-2.7999024594136617</v>
      </c>
      <c r="Z23" s="50">
        <f ca="1">(OFFSET('Res Bill Annual'!$B$23, 0, 'Res Bill Biennial'!Z9-2016)*'Res Bill Biennial'!Z13 + OFFSET('Res Bill Annual'!$B$23, 0, 'Res Bill Biennial'!Z9-2015)*'Res Bill Biennial'!Z14)/SUM('Res Bill Biennial'!Z13:Z14)</f>
        <v>-2.8255753213305592</v>
      </c>
      <c r="AA23" s="50">
        <f ca="1">(OFFSET('Res Bill Annual'!$B$23, 0, 'Res Bill Biennial'!AA9-2016)*'Res Bill Biennial'!AA13 + OFFSET('Res Bill Annual'!$B$23, 0, 'Res Bill Biennial'!AA9-2015)*'Res Bill Biennial'!AA14)/SUM('Res Bill Biennial'!AA13:AA14)</f>
        <v>-2.8383335759834019</v>
      </c>
      <c r="AB23" s="50">
        <f ca="1">(OFFSET('Res Bill Annual'!$B$23, 0, 'Res Bill Biennial'!AB9-2016)*'Res Bill Biennial'!AB13 + OFFSET('Res Bill Annual'!$B$23, 0, 'Res Bill Biennial'!AB9-2015)*'Res Bill Biennial'!AB14)/SUM('Res Bill Biennial'!AB13:AB14)</f>
        <v>-2.864358820443373</v>
      </c>
      <c r="AC23" s="50">
        <f ca="1">(OFFSET('Res Bill Annual'!$B$23, 0, 'Res Bill Biennial'!AC9-2016)*'Res Bill Biennial'!AC13 + OFFSET('Res Bill Annual'!$B$23, 0, 'Res Bill Biennial'!AC9-2015)*'Res Bill Biennial'!AC14)/SUM('Res Bill Biennial'!AC13:AC14)</f>
        <v>-2.8772921933294033</v>
      </c>
      <c r="AD23" s="50">
        <f ca="1">(OFFSET('Res Bill Annual'!$B$23, 0, 'Res Bill Biennial'!AD9-2016)*'Res Bill Biennial'!AD13 + OFFSET('Res Bill Annual'!$B$23, 0, 'Res Bill Biennial'!AD9-2015)*'Res Bill Biennial'!AD14)/SUM('Res Bill Biennial'!AD13:AD14)</f>
        <v>-2.9036746570918668</v>
      </c>
      <c r="AE23" s="50">
        <f ca="1">(OFFSET('Res Bill Annual'!$B$23, 0, 'Res Bill Biennial'!AE9-2016)*'Res Bill Biennial'!AE13 + OFFSET('Res Bill Annual'!$B$23, 0, 'Res Bill Biennial'!AE9-2015)*'Res Bill Biennial'!AE14)/SUM('Res Bill Biennial'!AE13:AE14)</f>
        <v>-2.9167855518624011</v>
      </c>
      <c r="AF23" s="50">
        <f ca="1">(OFFSET('Res Bill Annual'!$B$23, 0, 'Res Bill Biennial'!AF9-2016)*'Res Bill Biennial'!AF13 + OFFSET('Res Bill Annual'!$B$23, 0, 'Res Bill Biennial'!AF9-2015)*'Res Bill Biennial'!AF14)/SUM('Res Bill Biennial'!AF13:AF14)</f>
        <v>-2.943530138075539</v>
      </c>
      <c r="AG23" s="50">
        <f ca="1">(OFFSET('Res Bill Annual'!$B$23, 0, 'Res Bill Biennial'!AG9-2016)*'Res Bill Biennial'!AG13 + OFFSET('Res Bill Annual'!$B$23, 0, 'Res Bill Biennial'!AG9-2015)*'Res Bill Biennial'!AG14)/SUM('Res Bill Biennial'!AG13:AG14)</f>
        <v>-2.9568209913741161</v>
      </c>
      <c r="AH23" s="50">
        <f ca="1">(OFFSET('Res Bill Annual'!$B$23, 0, 'Res Bill Biennial'!AH9-2016)*'Res Bill Biennial'!AH13 + OFFSET('Res Bill Annual'!$B$23, 0, 'Res Bill Biennial'!AH9-2015)*'Res Bill Biennial'!AH14)/SUM('Res Bill Biennial'!AH13:AH14)</f>
        <v>-2.9839326704861193</v>
      </c>
      <c r="AI23" s="50">
        <f ca="1">(OFFSET('Res Bill Annual'!$B$23, 0, 'Res Bill Biennial'!AI9-2016)*'Res Bill Biennial'!AI13 + OFFSET('Res Bill Annual'!$B$23, 0, 'Res Bill Biennial'!AI9-2015)*'Res Bill Biennial'!AI14)/SUM('Res Bill Biennial'!AI13:AI14)</f>
        <v>-2.9974059524013477</v>
      </c>
      <c r="AJ23" s="50">
        <f ca="1">(OFFSET('Res Bill Annual'!$B$23, 0, 'Res Bill Biennial'!AJ9-2016)*'Res Bill Biennial'!AJ13 + OFFSET('Res Bill Annual'!$B$23, 0, 'Res Bill Biennial'!AJ9-2015)*'Res Bill Biennial'!AJ14)/SUM('Res Bill Biennial'!AJ13:AJ14)</f>
        <v>-3.0248897630841673</v>
      </c>
      <c r="AK23" s="50">
        <f ca="1">(OFFSET('Res Bill Annual'!$B$23, 0, 'Res Bill Biennial'!AK9-2016)*'Res Bill Biennial'!AK13 + OFFSET('Res Bill Annual'!$B$23, 0, 'Res Bill Biennial'!AK9-2015)*'Res Bill Biennial'!AK14)/SUM('Res Bill Biennial'!AK13:AK14)</f>
        <v>-3.0385479776087871</v>
      </c>
      <c r="AL23" s="50">
        <f ca="1">(OFFSET('Res Bill Annual'!$B$23, 0, 'Res Bill Biennial'!AL9-2016)*'Res Bill Biennial'!AL13 + OFFSET('Res Bill Annual'!$B$23, 0, 'Res Bill Biennial'!AL9-2015)*'Res Bill Biennial'!AL14)/SUM('Res Bill Biennial'!AL13:AL14)</f>
        <v>-3.0664090276945655</v>
      </c>
      <c r="AM23" s="50">
        <f ca="1">(OFFSET('Res Bill Annual'!$B$23, 0, 'Res Bill Biennial'!AM9-2016)*'Res Bill Biennial'!AM13 + OFFSET('Res Bill Annual'!$B$23, 0, 'Res Bill Biennial'!AM9-2015)*'Res Bill Biennial'!AM14)/SUM('Res Bill Biennial'!AM13:AM14)</f>
        <v>-3.0802547131908136</v>
      </c>
      <c r="AN23" s="50">
        <f ca="1">(OFFSET('Res Bill Annual'!$B$23, 0, 'Res Bill Biennial'!AN9-2016)*'Res Bill Biennial'!AN13 + OFFSET('Res Bill Annual'!$B$23, 0, 'Res Bill Biennial'!AN9-2015)*'Res Bill Biennial'!AN14)/SUM('Res Bill Biennial'!AN13:AN14)</f>
        <v>-3.1084981806211678</v>
      </c>
      <c r="AO23" s="50">
        <f ca="1">(OFFSET('Res Bill Annual'!$B$23, 0, 'Res Bill Biennial'!AO9-2016)*'Res Bill Biennial'!AO13 + OFFSET('Res Bill Annual'!$B$23, 0, 'Res Bill Biennial'!AO9-2015)*'Res Bill Biennial'!AO14)/SUM('Res Bill Biennial'!AO13:AO14)</f>
        <v>-3.1225339102925287</v>
      </c>
      <c r="AP23" s="50">
        <f ca="1">(OFFSET('Res Bill Annual'!$B$23, 0, 'Res Bill Biennial'!AP9-2016)*'Res Bill Biennial'!AP13 + OFFSET('Res Bill Annual'!$B$23, 0, 'Res Bill Biennial'!AP9-2015)*'Res Bill Biennial'!AP14)/SUM('Res Bill Biennial'!AP13:AP14)</f>
        <v>-3.1511650440808667</v>
      </c>
      <c r="AQ23" s="50">
        <f ca="1">(OFFSET('Res Bill Annual'!$B$23, 0, 'Res Bill Biennial'!AQ9-2016)*'Res Bill Biennial'!AQ13 + OFFSET('Res Bill Annual'!$B$23, 0, 'Res Bill Biennial'!AQ9-2015)*'Res Bill Biennial'!AQ14)/SUM('Res Bill Biennial'!AQ13:AQ14)</f>
        <v>-3.1653934264502981</v>
      </c>
      <c r="AR23" s="50">
        <f ca="1">(OFFSET('Res Bill Annual'!$B$23, 0, 'Res Bill Biennial'!AR9-2016)*'Res Bill Biennial'!AR13 + OFFSET('Res Bill Annual'!$B$23, 0, 'Res Bill Biennial'!AR9-2015)*'Res Bill Biennial'!AR14)/SUM('Res Bill Biennial'!AR13:AR14)</f>
        <v>-3.1944175476573387</v>
      </c>
      <c r="AS23" s="50">
        <f ca="1">(OFFSET('Res Bill Annual'!$B$23, 0, 'Res Bill Biennial'!AS9-2016)*'Res Bill Biennial'!AS13 + OFFSET('Res Bill Annual'!$B$23, 0, 'Res Bill Biennial'!AS9-2015)*'Res Bill Biennial'!AS14)/SUM('Res Bill Biennial'!AS13:AS14)</f>
        <v>-3.2088412270520648</v>
      </c>
      <c r="AT23" s="50">
        <f ca="1">(OFFSET('Res Bill Annual'!$B$23, 0, 'Res Bill Biennial'!AT9-2016)*'Res Bill Biennial'!AT13 + OFFSET('Res Bill Annual'!$B$23, 0, 'Res Bill Biennial'!AT9-2015)*'Res Bill Biennial'!AT14)/SUM('Res Bill Biennial'!AT13:AT14)</f>
        <v>-3.2382637297747516</v>
      </c>
      <c r="AU23" s="50">
        <f ca="1">(OFFSET('Res Bill Annual'!$B$23, 0, 'Res Bill Biennial'!AU9-2016)*'Res Bill Biennial'!AU13 + OFFSET('Res Bill Annual'!$B$23, 0, 'Res Bill Biennial'!AU9-2015)*'Res Bill Biennial'!AU14)/SUM('Res Bill Biennial'!AU13:AU14)</f>
        <v>-3.2528853868177054</v>
      </c>
      <c r="AV23" s="50">
        <f ca="1">(OFFSET('Res Bill Annual'!$B$23, 0, 'Res Bill Biennial'!AV9-2016)*'Res Bill Biennial'!AV13 + OFFSET('Res Bill Annual'!$B$23, 0, 'Res Bill Biennial'!AV9-2015)*'Res Bill Biennial'!AV14)/SUM('Res Bill Biennial'!AV13:AV14)</f>
        <v>-3.2827117391916922</v>
      </c>
      <c r="AW23" s="50">
        <f ca="1">(OFFSET('Res Bill Annual'!$B$23, 0, 'Res Bill Biennial'!AW9-2016)*'Res Bill Biennial'!AW13 + OFFSET('Res Bill Annual'!$B$23, 0, 'Res Bill Biennial'!AW9-2015)*'Res Bill Biennial'!AW14)/SUM('Res Bill Biennial'!AW13:AW14)</f>
        <v>-3.2975340912997089</v>
      </c>
      <c r="AX23" s="50">
        <f ca="1">(OFFSET('Res Bill Annual'!$B$23, 0, 'Res Bill Biennial'!AX9-2016)*'Res Bill Biennial'!AX13 + OFFSET('Res Bill Annual'!$B$23, 0, 'Res Bill Biennial'!AX9-2015)*'Res Bill Biennial'!AX14)/SUM('Res Bill Biennial'!AX13:AX14)</f>
        <v>-3.327769836515607</v>
      </c>
      <c r="AY23" s="50">
        <f ca="1">(OFFSET('Res Bill Annual'!$B$23, 0, 'Res Bill Biennial'!AY9-2016)*'Res Bill Biennial'!AY13 + OFFSET('Res Bill Annual'!$B$23, 0, 'Res Bill Biennial'!AY9-2015)*'Res Bill Biennial'!AY14)/SUM('Res Bill Biennial'!AY13:AY14)</f>
        <v>-3.3427956384044495</v>
      </c>
      <c r="AZ23" s="50">
        <f ca="1">(OFFSET('Res Bill Annual'!$B$23, 0, 'Res Bill Biennial'!AZ9-2016)*'Res Bill Biennial'!AZ13 + OFFSET('Res Bill Annual'!$B$23, 0, 'Res Bill Biennial'!AZ9-2015)*'Res Bill Biennial'!AZ14)/SUM('Res Bill Biennial'!AZ13:AZ14)</f>
        <v>-3.3734463957380232</v>
      </c>
      <c r="BA23" s="50">
        <f ca="1">(OFFSET('Res Bill Annual'!$B$23, 0, 'Res Bill Biennial'!BA9-2016)*'Res Bill Biennial'!BA13 + OFFSET('Res Bill Annual'!$B$23, 0, 'Res Bill Biennial'!BA9-2015)*'Res Bill Biennial'!BA14)/SUM('Res Bill Biennial'!BA13:BA14)</f>
        <v>-3.3886784399343437</v>
      </c>
      <c r="BB23" s="50">
        <f ca="1">(OFFSET('Res Bill Annual'!$B$23, 0, 'Res Bill Biennial'!BB9-2016)*'Res Bill Biennial'!BB13 + OFFSET('Res Bill Annual'!$B$23, 0, 'Res Bill Biennial'!BB9-2015)*'Res Bill Biennial'!BB14)/SUM('Res Bill Biennial'!BB13:BB14)</f>
        <v>-3.4197499057908436</v>
      </c>
      <c r="BC23" s="50">
        <f ca="1">(OFFSET('Res Bill Annual'!$B$23, 0, 'Res Bill Biennial'!BC9-2016)*'Res Bill Biennial'!BC13 + OFFSET('Res Bill Annual'!$B$23, 0, 'Res Bill Biennial'!BC9-2015)*'Res Bill Biennial'!BC14)/SUM('Res Bill Biennial'!BC13:BC14)</f>
        <v>-3.4351910231511726</v>
      </c>
      <c r="BD23" s="50">
        <f ca="1">(OFFSET('Res Bill Annual'!$B$23, 0, 'Res Bill Biennial'!BD9-2016)*'Res Bill Biennial'!BD13 + OFFSET('Res Bill Annual'!$B$23, 0, 'Res Bill Biennial'!BD9-2015)*'Res Bill Biennial'!BD14)/SUM('Res Bill Biennial'!BD13:BD14)</f>
        <v>-3.4666889721240071</v>
      </c>
      <c r="BE23" s="50">
        <f ca="1">(OFFSET('Res Bill Annual'!$B$23, 0, 'Res Bill Biennial'!BE9-2016)*'Res Bill Biennial'!BE13 + OFFSET('Res Bill Annual'!$B$23, 0, 'Res Bill Biennial'!BE9-2015)*'Res Bill Biennial'!BE14)/SUM('Res Bill Biennial'!BE13:BE14)</f>
        <v>-3.4823420323608625</v>
      </c>
      <c r="BF23" s="50">
        <f ca="1">(OFFSET('Res Bill Annual'!$B$23, 0, 'Res Bill Biennial'!BF9-2016)*'Res Bill Biennial'!BF13 + OFFSET('Res Bill Annual'!$B$23, 0, 'Res Bill Biennial'!BF9-2015)*'Res Bill Biennial'!BF14)/SUM('Res Bill Biennial'!BF13:BF14)</f>
        <v>-3.5142723183047986</v>
      </c>
      <c r="BG23" s="50">
        <f ca="1">(OFFSET('Res Bill Annual'!$B$23, 0, 'Res Bill Biennial'!BG9-2016)*'Res Bill Biennial'!BG13 + OFFSET('Res Bill Annual'!$B$23, 0, 'Res Bill Biennial'!BG9-2015)*'Res Bill Biennial'!BG14)/SUM('Res Bill Biennial'!BG13:BG14)</f>
        <v>-3.5301402305200198</v>
      </c>
      <c r="BH23" s="50">
        <f ca="1">(OFFSET('Res Bill Annual'!$B$23, 0, 'Res Bill Biennial'!BH9-2016)*'Res Bill Biennial'!BH13 + OFFSET('Res Bill Annual'!$B$23, 0, 'Res Bill Biennial'!BH9-2015)*'Res Bill Biennial'!BH14)/SUM('Res Bill Biennial'!BH13:BH14)</f>
        <v>-3.5625087876391146</v>
      </c>
      <c r="BI23" s="50">
        <f ca="1">(OFFSET('Res Bill Annual'!$B$23, 0, 'Res Bill Biennial'!BI9-2016)*'Res Bill Biennial'!BI13 + OFFSET('Res Bill Annual'!$B$23, 0, 'Res Bill Biennial'!BI9-2015)*'Res Bill Biennial'!BI14)/SUM('Res Bill Biennial'!BI13:BI14)</f>
        <v>-3.5785945008645141</v>
      </c>
      <c r="BJ23" s="50">
        <f ca="1">(OFFSET('Res Bill Annual'!$B$23, 0, 'Res Bill Biennial'!BJ9-2016)*'Res Bill Biennial'!BJ13 + OFFSET('Res Bill Annual'!$B$23, 0, 'Res Bill Biennial'!BJ9-2015)*'Res Bill Biennial'!BJ14)/SUM('Res Bill Biennial'!BJ13:BJ14)</f>
        <v>-3.6114073448149786</v>
      </c>
      <c r="BK23" s="50">
        <f ca="1">(OFFSET('Res Bill Annual'!$B$23, 0, 'Res Bill Biennial'!BK9-2016)*'Res Bill Biennial'!BK13 + OFFSET('Res Bill Annual'!$B$23, 0, 'Res Bill Biennial'!BK9-2015)*'Res Bill Biennial'!BK14)/SUM('Res Bill Biennial'!BK13:BK14)</f>
        <v>-3.6277138485604175</v>
      </c>
      <c r="BL23" s="50">
        <f ca="1">(OFFSET('Res Bill Annual'!$B$23, 0, 'Res Bill Biennial'!BL9-2016)*'Res Bill Biennial'!BL13 + OFFSET('Res Bill Annual'!$B$23, 0, 'Res Bill Biennial'!BL9-2015)*'Res Bill Biennial'!BL14)/SUM('Res Bill Biennial'!BL13:BL14)</f>
        <v>-3.6609770775686208</v>
      </c>
      <c r="BM23" s="50">
        <f ca="1">(OFFSET('Res Bill Annual'!$B$23, 0, 'Res Bill Biennial'!BM9-2016)*'Res Bill Biennial'!BM13 + OFFSET('Res Bill Annual'!$B$23, 0, 'Res Bill Biennial'!BM9-2015)*'Res Bill Biennial'!BM14)/SUM('Res Bill Biennial'!BM13:BM14)</f>
        <v>-3.6775074023776035</v>
      </c>
      <c r="BN23" s="50">
        <f ca="1">(OFFSET('Res Bill Annual'!$B$23, 0, 'Res Bill Biennial'!BN9-2016)*'Res Bill Biennial'!BN13 + OFFSET('Res Bill Annual'!$B$23, 0, 'Res Bill Biennial'!BN9-2015)*'Res Bill Biennial'!BN14)/SUM('Res Bill Biennial'!BN13:BN14)</f>
        <v>-3.7112271983734182</v>
      </c>
      <c r="BO23" s="50">
        <f ca="1">(OFFSET('Res Bill Annual'!$B$23, 0, 'Res Bill Biennial'!BO9-2016)*'Res Bill Biennial'!BO13 + OFFSET('Res Bill Annual'!$B$23, 0, 'Res Bill Biennial'!BO9-2015)*'Res Bill Biennial'!BO14)/SUM('Res Bill Biennial'!BO13:BO14)</f>
        <v>-3.7279844163863172</v>
      </c>
      <c r="BP23" s="50">
        <f ca="1">(OFFSET('Res Bill Annual'!$B$23, 0, 'Res Bill Biennial'!BP9-2016)*'Res Bill Biennial'!BP13 + OFFSET('Res Bill Annual'!$B$23, 0, 'Res Bill Biennial'!BP9-2015)*'Res Bill Biennial'!BP14)/SUM('Res Bill Biennial'!BP13:BP14)</f>
        <v>-3.7621670461520247</v>
      </c>
      <c r="BQ23" s="50">
        <f ca="1">(OFFSET('Res Bill Annual'!$B$23, 0, 'Res Bill Biennial'!BQ9-2016)*'Res Bill Biennial'!BQ13 + OFFSET('Res Bill Annual'!$B$23, 0, 'Res Bill Biennial'!BQ9-2015)*'Res Bill Biennial'!BQ14)/SUM('Res Bill Biennial'!BQ13:BQ14)</f>
        <v>-3.779154271677033</v>
      </c>
      <c r="BR23" s="50">
        <f ca="1">(OFFSET('Res Bill Annual'!$B$23, 0, 'Res Bill Biennial'!BR9-2016)*'Res Bill Biennial'!BR13 + OFFSET('Res Bill Annual'!$B$23, 0, 'Res Bill Biennial'!BR9-2015)*'Res Bill Biennial'!BR14)/SUM('Res Bill Biennial'!BR13:BR14)</f>
        <v>-3.8138060880119973</v>
      </c>
      <c r="BS23" s="50">
        <f ca="1">(OFFSET('Res Bill Annual'!$B$23, 0, 'Res Bill Biennial'!BS9-2016)*'Res Bill Biennial'!BS13 + OFFSET('Res Bill Annual'!$B$23, 0, 'Res Bill Biennial'!BS9-2015)*'Res Bill Biennial'!BS14)/SUM('Res Bill Biennial'!BS13:BS14)</f>
        <v>-3.8310264781039192</v>
      </c>
      <c r="BT23" s="50">
        <f ca="1">(OFFSET('Res Bill Annual'!$B$23, 0, 'Res Bill Biennial'!BT9-2016)*'Res Bill Biennial'!BT13 + OFFSET('Res Bill Annual'!$B$23, 0, 'Res Bill Biennial'!BT9-2015)*'Res Bill Biennial'!BT14)/SUM('Res Bill Biennial'!BT13:BT14)</f>
        <v>-1.2718134613845129</v>
      </c>
    </row>
    <row r="24" spans="2:72">
      <c r="B24" t="s">
        <v>85</v>
      </c>
      <c r="C24" s="33">
        <f ca="1">C22-C23-C17</f>
        <v>-8.6810839045730006</v>
      </c>
      <c r="D24" s="33">
        <f ca="1">D22-D23-D17</f>
        <v>-25.637974344861533</v>
      </c>
      <c r="E24" s="33">
        <f t="shared" ref="E24:N24" ca="1" si="13">E22-E23-E17</f>
        <v>-27.2305225368642</v>
      </c>
      <c r="F24" s="33">
        <f t="shared" ca="1" si="13"/>
        <v>-25.674227838144219</v>
      </c>
      <c r="G24" s="33">
        <f t="shared" ca="1" si="13"/>
        <v>-27.321070289962051</v>
      </c>
      <c r="H24" s="33">
        <f t="shared" ca="1" si="13"/>
        <v>-25.744803003285014</v>
      </c>
      <c r="I24" s="33">
        <f t="shared" ca="1" si="13"/>
        <v>-32.030885081871631</v>
      </c>
      <c r="J24" s="33">
        <f t="shared" ca="1" si="13"/>
        <v>-32.712217208385056</v>
      </c>
      <c r="K24" s="33">
        <f t="shared" ca="1" si="13"/>
        <v>-31.443625005299026</v>
      </c>
      <c r="L24" s="33">
        <f t="shared" ca="1" si="13"/>
        <v>-30.813191887636776</v>
      </c>
      <c r="M24" s="33">
        <f t="shared" ca="1" si="13"/>
        <v>-28.737009771761791</v>
      </c>
      <c r="N24" s="33">
        <f t="shared" ca="1" si="13"/>
        <v>-27.618423997710238</v>
      </c>
      <c r="O24" s="33">
        <f t="shared" ref="O24:BT24" ca="1" si="14">O22-O23-O17</f>
        <v>-25.390652691973713</v>
      </c>
      <c r="P24" s="33">
        <f t="shared" ca="1" si="14"/>
        <v>-24.998451626733242</v>
      </c>
      <c r="Q24" s="33">
        <f t="shared" ca="1" si="14"/>
        <v>-23.047021606072377</v>
      </c>
      <c r="R24" s="33">
        <f t="shared" ca="1" si="14"/>
        <v>-21.215845473012735</v>
      </c>
      <c r="S24" s="33">
        <f t="shared" ca="1" si="14"/>
        <v>-18.46038571810692</v>
      </c>
      <c r="T24" s="33">
        <f t="shared" ca="1" si="14"/>
        <v>-20.205370860288042</v>
      </c>
      <c r="U24" s="33">
        <f t="shared" ca="1" si="14"/>
        <v>-19.133676197323155</v>
      </c>
      <c r="V24" s="33">
        <f t="shared" ca="1" si="14"/>
        <v>-12.428652905696794</v>
      </c>
      <c r="W24" s="33">
        <f t="shared" ca="1" si="14"/>
        <v>-7.0595296295549588</v>
      </c>
      <c r="X24" s="33">
        <f t="shared" ca="1" si="14"/>
        <v>-8.9403701229217347</v>
      </c>
      <c r="Y24" s="33">
        <f t="shared" ca="1" si="14"/>
        <v>-7.7349093713216917</v>
      </c>
      <c r="Z24" s="33">
        <f t="shared" ca="1" si="14"/>
        <v>-3.7969337259335703</v>
      </c>
      <c r="AA24" s="33">
        <f t="shared" ca="1" si="14"/>
        <v>0.4085615256720132</v>
      </c>
      <c r="AB24" s="33">
        <f t="shared" ca="1" si="14"/>
        <v>5.4510498800011078</v>
      </c>
      <c r="AC24" s="33">
        <f t="shared" ca="1" si="14"/>
        <v>10.319268398653747</v>
      </c>
      <c r="AD24" s="33">
        <f t="shared" ca="1" si="14"/>
        <v>13.678500923156719</v>
      </c>
      <c r="AE24" s="33">
        <f t="shared" ca="1" si="14"/>
        <v>17.829810116596263</v>
      </c>
      <c r="AF24" s="33">
        <f t="shared" ca="1" si="14"/>
        <v>21.163887688068058</v>
      </c>
      <c r="AG24" s="33">
        <f t="shared" ca="1" si="14"/>
        <v>25.42834331121847</v>
      </c>
      <c r="AH24" s="33">
        <f t="shared" ca="1" si="14"/>
        <v>28.337315346671886</v>
      </c>
      <c r="AI24" s="33">
        <f t="shared" ca="1" si="14"/>
        <v>28.449638432618826</v>
      </c>
      <c r="AJ24" s="33">
        <f t="shared" ca="1" si="14"/>
        <v>28.653875539594367</v>
      </c>
      <c r="AK24" s="33">
        <f t="shared" ca="1" si="14"/>
        <v>28.755372171671866</v>
      </c>
      <c r="AL24" s="33">
        <f t="shared" ca="1" si="14"/>
        <v>28.907516612183457</v>
      </c>
      <c r="AM24" s="33">
        <f t="shared" ca="1" si="14"/>
        <v>28.983125538151512</v>
      </c>
      <c r="AN24" s="33">
        <f t="shared" ca="1" si="14"/>
        <v>28.742943512559492</v>
      </c>
      <c r="AO24" s="33">
        <f t="shared" ca="1" si="14"/>
        <v>28.623583876868821</v>
      </c>
      <c r="AP24" s="33">
        <f t="shared" ca="1" si="14"/>
        <v>28.735395398003647</v>
      </c>
      <c r="AQ24" s="33">
        <f t="shared" ca="1" si="14"/>
        <v>28.79096068185774</v>
      </c>
      <c r="AR24" s="33">
        <f t="shared" ca="1" si="14"/>
        <v>28.903571346092377</v>
      </c>
      <c r="AS24" s="33">
        <f t="shared" ca="1" si="14"/>
        <v>28.959533768029587</v>
      </c>
      <c r="AT24" s="33">
        <f t="shared" ca="1" si="14"/>
        <v>29.07295095264999</v>
      </c>
      <c r="AU24" s="33">
        <f t="shared" ca="1" si="14"/>
        <v>29.129314178848801</v>
      </c>
      <c r="AV24" s="33">
        <f t="shared" ca="1" si="14"/>
        <v>29.243545344863264</v>
      </c>
      <c r="AW24" s="33">
        <f t="shared" ca="1" si="14"/>
        <v>29.300313083108506</v>
      </c>
      <c r="AX24" s="33">
        <f t="shared" ca="1" si="14"/>
        <v>29.415365776311234</v>
      </c>
      <c r="AY24" s="33">
        <f t="shared" ca="1" si="14"/>
        <v>29.472541776522121</v>
      </c>
      <c r="AZ24" s="33">
        <f t="shared" ca="1" si="14"/>
        <v>29.588423628570723</v>
      </c>
      <c r="BA24" s="33">
        <f t="shared" ca="1" si="14"/>
        <v>29.646011683337093</v>
      </c>
      <c r="BB24" s="33">
        <f t="shared" ca="1" si="14"/>
        <v>29.762730412844917</v>
      </c>
      <c r="BC24" s="33">
        <f t="shared" ca="1" si="14"/>
        <v>29.820734357969371</v>
      </c>
      <c r="BD24" s="33">
        <f t="shared" ca="1" si="14"/>
        <v>29.938297771611929</v>
      </c>
      <c r="BE24" s="33">
        <f t="shared" ca="1" si="14"/>
        <v>29.996721486660277</v>
      </c>
      <c r="BF24" s="33">
        <f t="shared" ca="1" si="14"/>
        <v>30.115137480296625</v>
      </c>
      <c r="BG24" s="33">
        <f t="shared" ca="1" si="14"/>
        <v>30.173984889154838</v>
      </c>
      <c r="BH24" s="33">
        <f t="shared" ca="1" si="14"/>
        <v>30.29326144896433</v>
      </c>
      <c r="BI24" s="33">
        <f t="shared" ca="1" si="14"/>
        <v>30.352536520403305</v>
      </c>
      <c r="BJ24" s="33">
        <f t="shared" ca="1" si="14"/>
        <v>30.472681724036875</v>
      </c>
      <c r="BK24" s="33">
        <f t="shared" ca="1" si="14"/>
        <v>30.532388472284708</v>
      </c>
      <c r="BL24" s="33">
        <f t="shared" ca="1" si="14"/>
        <v>30.653410490031689</v>
      </c>
      <c r="BM24" s="33">
        <f t="shared" ca="1" si="14"/>
        <v>30.713552975353906</v>
      </c>
      <c r="BN24" s="33">
        <f t="shared" ca="1" si="14"/>
        <v>30.835460071324633</v>
      </c>
      <c r="BO24" s="33">
        <f t="shared" ca="1" si="14"/>
        <v>30.896042400611378</v>
      </c>
      <c r="BP24" s="33">
        <f t="shared" ca="1" si="14"/>
        <v>31.018842933935645</v>
      </c>
      <c r="BQ24" s="33">
        <f t="shared" ca="1" si="14"/>
        <v>31.079869261297517</v>
      </c>
      <c r="BR24" s="33">
        <f t="shared" ca="1" si="14"/>
        <v>31.203571687338751</v>
      </c>
      <c r="BS24" s="33">
        <f t="shared" ca="1" si="14"/>
        <v>31.26504621470994</v>
      </c>
      <c r="BT24" s="33">
        <f t="shared" ca="1" si="14"/>
        <v>10.379282647599169</v>
      </c>
    </row>
    <row r="25" spans="2:72">
      <c r="B25" s="50" t="s">
        <v>80</v>
      </c>
      <c r="C25" s="23">
        <f ca="1">OFFSET('Monthly GA Stats'!$T$3, 'Res Bill Biennial'!C10, 0)</f>
        <v>0.16671261310933089</v>
      </c>
      <c r="D25" s="23">
        <f ca="1">OFFSET('Monthly GA Stats'!$T$3, 'Res Bill Biennial'!D10, 0)</f>
        <v>0.31544124801349205</v>
      </c>
      <c r="E25" s="23">
        <f ca="1">OFFSET('Monthly GA Stats'!$T$3, 'Res Bill Biennial'!E10, 0)</f>
        <v>0.1655369247235105</v>
      </c>
      <c r="F25" s="23">
        <f ca="1">OFFSET('Monthly GA Stats'!$T$3, 'Res Bill Biennial'!F10, 0)</f>
        <v>0.48215386112282288</v>
      </c>
      <c r="G25" s="23">
        <f ca="1">OFFSET('Monthly GA Stats'!$T$3, 'Res Bill Biennial'!G10, 0)</f>
        <v>0.1655369247235105</v>
      </c>
      <c r="H25" s="23">
        <f ca="1">OFFSET('Monthly GA Stats'!$T$3, 'Res Bill Biennial'!H10, 0)</f>
        <v>0.48215386112282288</v>
      </c>
      <c r="I25" s="23">
        <f ca="1">OFFSET('Monthly GA Stats'!$T$3, 'Res Bill Biennial'!I10, 0)</f>
        <v>0.1655369247235105</v>
      </c>
      <c r="J25" s="23">
        <f ca="1">OFFSET('Monthly GA Stats'!$T$3, 'Res Bill Biennial'!J10, 0)</f>
        <v>0.48215386112282288</v>
      </c>
      <c r="K25" s="23">
        <f ca="1">OFFSET('Monthly GA Stats'!$T$3, 'Res Bill Biennial'!K10, 0)</f>
        <v>0.1655369247235105</v>
      </c>
      <c r="L25" s="23">
        <f ca="1">OFFSET('Monthly GA Stats'!$T$3, 'Res Bill Biennial'!L10, 0)</f>
        <v>0.16671261310933089</v>
      </c>
      <c r="M25" s="23">
        <f ca="1">OFFSET('Monthly GA Stats'!$T$3, 'Res Bill Biennial'!M10, 0)</f>
        <v>0.31544124801349205</v>
      </c>
      <c r="N25" s="23">
        <f ca="1">OFFSET('Monthly GA Stats'!$T$3, 'Res Bill Biennial'!N10, 0)</f>
        <v>0.1655369247235105</v>
      </c>
      <c r="O25" s="23">
        <f ca="1">OFFSET('Monthly GA Stats'!$T$3, 'Res Bill Biennial'!O10, 0)</f>
        <v>0.48215386112282288</v>
      </c>
      <c r="P25" s="23">
        <f ca="1">OFFSET('Monthly GA Stats'!$T$3, 'Res Bill Biennial'!P10, 0)</f>
        <v>0.1655369247235105</v>
      </c>
      <c r="Q25" s="23">
        <f ca="1">OFFSET('Monthly GA Stats'!$T$3, 'Res Bill Biennial'!Q10, 0)</f>
        <v>0.48215386112282288</v>
      </c>
      <c r="R25" s="23">
        <f ca="1">OFFSET('Monthly GA Stats'!$T$3, 'Res Bill Biennial'!R10, 0)</f>
        <v>0.1655369247235105</v>
      </c>
      <c r="S25" s="23">
        <f ca="1">OFFSET('Monthly GA Stats'!$T$3, 'Res Bill Biennial'!S10, 0)</f>
        <v>0.48215386112282288</v>
      </c>
      <c r="T25" s="23">
        <f ca="1">OFFSET('Monthly GA Stats'!$T$3, 'Res Bill Biennial'!T10, 0)</f>
        <v>0.1655369247235105</v>
      </c>
      <c r="U25" s="23">
        <f ca="1">OFFSET('Monthly GA Stats'!$T$3, 'Res Bill Biennial'!U10, 0)</f>
        <v>0.48215386112282288</v>
      </c>
      <c r="V25" s="23">
        <f ca="1">OFFSET('Monthly GA Stats'!$T$3, 'Res Bill Biennial'!V10, 0)</f>
        <v>0.1655369247235105</v>
      </c>
      <c r="W25" s="23">
        <f ca="1">OFFSET('Monthly GA Stats'!$T$3, 'Res Bill Biennial'!W10, 0)</f>
        <v>0.48215386112282288</v>
      </c>
      <c r="X25" s="23">
        <f ca="1">OFFSET('Monthly GA Stats'!$T$3, 'Res Bill Biennial'!X10, 0)</f>
        <v>0.1655369247235105</v>
      </c>
      <c r="Y25" s="23">
        <f ca="1">OFFSET('Monthly GA Stats'!$T$3, 'Res Bill Biennial'!Y10, 0)</f>
        <v>0.48215386112282288</v>
      </c>
      <c r="Z25" s="23">
        <f ca="1">OFFSET('Monthly GA Stats'!$T$3, 'Res Bill Biennial'!Z10, 0)</f>
        <v>0.1655369247235105</v>
      </c>
      <c r="AA25" s="23">
        <f ca="1">OFFSET('Monthly GA Stats'!$T$3, 'Res Bill Biennial'!AA10, 0)</f>
        <v>0.48215386112282288</v>
      </c>
      <c r="AB25" s="23">
        <f ca="1">OFFSET('Monthly GA Stats'!$T$3, 'Res Bill Biennial'!AB10, 0)</f>
        <v>0.1655369247235105</v>
      </c>
      <c r="AC25" s="23">
        <f ca="1">OFFSET('Monthly GA Stats'!$T$3, 'Res Bill Biennial'!AC10, 0)</f>
        <v>0.48215386112282288</v>
      </c>
      <c r="AD25" s="23">
        <f ca="1">OFFSET('Monthly GA Stats'!$T$3, 'Res Bill Biennial'!AD10, 0)</f>
        <v>0.1655369247235105</v>
      </c>
      <c r="AE25" s="23">
        <f ca="1">OFFSET('Monthly GA Stats'!$T$3, 'Res Bill Biennial'!AE10, 0)</f>
        <v>0.48215386112282288</v>
      </c>
      <c r="AF25" s="23">
        <f ca="1">OFFSET('Monthly GA Stats'!$T$3, 'Res Bill Biennial'!AF10, 0)</f>
        <v>0.1655369247235105</v>
      </c>
      <c r="AG25" s="23">
        <f ca="1">OFFSET('Monthly GA Stats'!$T$3, 'Res Bill Biennial'!AG10, 0)</f>
        <v>0.48215386112282288</v>
      </c>
      <c r="AH25" s="23">
        <f ca="1">OFFSET('Monthly GA Stats'!$T$3, 'Res Bill Biennial'!AH10, 0)</f>
        <v>0.1655369247235105</v>
      </c>
      <c r="AI25" s="23">
        <f ca="1">OFFSET('Monthly GA Stats'!$T$3, 'Res Bill Biennial'!AI10, 0)</f>
        <v>0.48215386112282288</v>
      </c>
      <c r="AJ25" s="23">
        <f ca="1">OFFSET('Monthly GA Stats'!$T$3, 'Res Bill Biennial'!AJ10, 0)</f>
        <v>0.1655369247235105</v>
      </c>
      <c r="AK25" s="23">
        <f ca="1">OFFSET('Monthly GA Stats'!$T$3, 'Res Bill Biennial'!AK10, 0)</f>
        <v>0.48215386112282288</v>
      </c>
      <c r="AL25" s="23">
        <f ca="1">OFFSET('Monthly GA Stats'!$T$3, 'Res Bill Biennial'!AL10, 0)</f>
        <v>0.1655369247235105</v>
      </c>
      <c r="AM25" s="23">
        <f ca="1">OFFSET('Monthly GA Stats'!$T$3, 'Res Bill Biennial'!AM10, 0)</f>
        <v>0.48215386112282288</v>
      </c>
      <c r="AN25" s="23">
        <f ca="1">OFFSET('Monthly GA Stats'!$T$3, 'Res Bill Biennial'!AN10, 0)</f>
        <v>0.1655369247235105</v>
      </c>
      <c r="AO25" s="23">
        <f ca="1">OFFSET('Monthly GA Stats'!$T$3, 'Res Bill Biennial'!AO10, 0)</f>
        <v>0.48215386112282288</v>
      </c>
      <c r="AP25" s="23">
        <f ca="1">OFFSET('Monthly GA Stats'!$T$3, 'Res Bill Biennial'!AP10, 0)</f>
        <v>0.1655369247235105</v>
      </c>
      <c r="AQ25" s="23">
        <f ca="1">OFFSET('Monthly GA Stats'!$T$3, 'Res Bill Biennial'!AQ10, 0)</f>
        <v>0.48215386112282288</v>
      </c>
      <c r="AR25" s="23">
        <f ca="1">OFFSET('Monthly GA Stats'!$T$3, 'Res Bill Biennial'!AR10, 0)</f>
        <v>0.1655369247235105</v>
      </c>
      <c r="AS25" s="23">
        <f ca="1">OFFSET('Monthly GA Stats'!$T$3, 'Res Bill Biennial'!AS10, 0)</f>
        <v>0.48215386112282288</v>
      </c>
      <c r="AT25" s="23">
        <f ca="1">OFFSET('Monthly GA Stats'!$T$3, 'Res Bill Biennial'!AT10, 0)</f>
        <v>0.1655369247235105</v>
      </c>
      <c r="AU25" s="23">
        <f ca="1">OFFSET('Monthly GA Stats'!$T$3, 'Res Bill Biennial'!AU10, 0)</f>
        <v>0.48215386112282288</v>
      </c>
      <c r="AV25" s="23">
        <f ca="1">OFFSET('Monthly GA Stats'!$T$3, 'Res Bill Biennial'!AV10, 0)</f>
        <v>0.1655369247235105</v>
      </c>
      <c r="AW25" s="23">
        <f ca="1">OFFSET('Monthly GA Stats'!$T$3, 'Res Bill Biennial'!AW10, 0)</f>
        <v>0.48215386112282288</v>
      </c>
      <c r="AX25" s="23">
        <f ca="1">OFFSET('Monthly GA Stats'!$T$3, 'Res Bill Biennial'!AX10, 0)</f>
        <v>0.1655369247235105</v>
      </c>
      <c r="AY25" s="23">
        <f ca="1">OFFSET('Monthly GA Stats'!$T$3, 'Res Bill Biennial'!AY10, 0)</f>
        <v>0.48215386112282288</v>
      </c>
      <c r="AZ25" s="23">
        <f ca="1">OFFSET('Monthly GA Stats'!$T$3, 'Res Bill Biennial'!AZ10, 0)</f>
        <v>0.1655369247235105</v>
      </c>
      <c r="BA25" s="23">
        <f ca="1">OFFSET('Monthly GA Stats'!$T$3, 'Res Bill Biennial'!BA10, 0)</f>
        <v>0.48215386112282288</v>
      </c>
      <c r="BB25" s="23">
        <f ca="1">OFFSET('Monthly GA Stats'!$T$3, 'Res Bill Biennial'!BB10, 0)</f>
        <v>0.1655369247235105</v>
      </c>
      <c r="BC25" s="23">
        <f ca="1">OFFSET('Monthly GA Stats'!$T$3, 'Res Bill Biennial'!BC10, 0)</f>
        <v>0.48215386112282288</v>
      </c>
      <c r="BD25" s="23">
        <f ca="1">OFFSET('Monthly GA Stats'!$T$3, 'Res Bill Biennial'!BD10, 0)</f>
        <v>0.1655369247235105</v>
      </c>
      <c r="BE25" s="23">
        <f ca="1">OFFSET('Monthly GA Stats'!$T$3, 'Res Bill Biennial'!BE10, 0)</f>
        <v>0.48215386112282288</v>
      </c>
      <c r="BF25" s="23">
        <f ca="1">OFFSET('Monthly GA Stats'!$T$3, 'Res Bill Biennial'!BF10, 0)</f>
        <v>0.1655369247235105</v>
      </c>
      <c r="BG25" s="23">
        <f ca="1">OFFSET('Monthly GA Stats'!$T$3, 'Res Bill Biennial'!BG10, 0)</f>
        <v>0.48215386112282288</v>
      </c>
      <c r="BH25" s="23">
        <f ca="1">OFFSET('Monthly GA Stats'!$T$3, 'Res Bill Biennial'!BH10, 0)</f>
        <v>0.1655369247235105</v>
      </c>
      <c r="BI25" s="23">
        <f ca="1">OFFSET('Monthly GA Stats'!$T$3, 'Res Bill Biennial'!BI10, 0)</f>
        <v>0.48215386112282288</v>
      </c>
      <c r="BJ25" s="23">
        <f ca="1">OFFSET('Monthly GA Stats'!$T$3, 'Res Bill Biennial'!BJ10, 0)</f>
        <v>0.1655369247235105</v>
      </c>
      <c r="BK25" s="23">
        <f ca="1">OFFSET('Monthly GA Stats'!$T$3, 'Res Bill Biennial'!BK10, 0)</f>
        <v>0.48215386112282288</v>
      </c>
      <c r="BL25" s="23">
        <f ca="1">OFFSET('Monthly GA Stats'!$T$3, 'Res Bill Biennial'!BL10, 0)</f>
        <v>0.1655369247235105</v>
      </c>
      <c r="BM25" s="23">
        <f ca="1">OFFSET('Monthly GA Stats'!$T$3, 'Res Bill Biennial'!BM10, 0)</f>
        <v>0.48215386112282288</v>
      </c>
      <c r="BN25" s="23">
        <f ca="1">OFFSET('Monthly GA Stats'!$T$3, 'Res Bill Biennial'!BN10, 0)</f>
        <v>0.1655369247235105</v>
      </c>
      <c r="BO25" s="23">
        <f ca="1">OFFSET('Monthly GA Stats'!$T$3, 'Res Bill Biennial'!BO10, 0)</f>
        <v>0.48215386112282288</v>
      </c>
      <c r="BP25" s="23">
        <f ca="1">OFFSET('Monthly GA Stats'!$T$3, 'Res Bill Biennial'!BP10, 0)</f>
        <v>0.1655369247235105</v>
      </c>
      <c r="BQ25" s="23">
        <f ca="1">OFFSET('Monthly GA Stats'!$T$3, 'Res Bill Biennial'!BQ10, 0)</f>
        <v>0.48215386112282288</v>
      </c>
      <c r="BR25" s="23">
        <f ca="1">OFFSET('Monthly GA Stats'!$T$3, 'Res Bill Biennial'!BR10, 0)</f>
        <v>0.1655369247235105</v>
      </c>
      <c r="BS25" s="23">
        <f ca="1">OFFSET('Monthly GA Stats'!$T$3, 'Res Bill Biennial'!BS10, 0)</f>
        <v>0.48215386112282288</v>
      </c>
      <c r="BT25" s="23">
        <f ca="1">OFFSET('Monthly GA Stats'!$T$3, 'Res Bill Biennial'!BT10, 0)</f>
        <v>0.1655369247235105</v>
      </c>
    </row>
    <row r="26" spans="2:72">
      <c r="B26" s="50" t="s">
        <v>81</v>
      </c>
      <c r="C26" s="23">
        <f ca="1">OFFSET('Monthly GA Stats'!$U$3, 'Res Bill Biennial'!C10, 0)</f>
        <v>0</v>
      </c>
      <c r="D26" s="23">
        <f ca="1">OFFSET('Monthly GA Stats'!$U$3, 'Res Bill Biennial'!D10, 0)</f>
        <v>0</v>
      </c>
      <c r="E26" s="23">
        <f ca="1">OFFSET('Monthly GA Stats'!$U$3, 'Res Bill Biennial'!E10, 0)</f>
        <v>0.35230921415366645</v>
      </c>
      <c r="F26" s="23">
        <f ca="1">OFFSET('Monthly GA Stats'!$U$3, 'Res Bill Biennial'!F10, 0)</f>
        <v>0</v>
      </c>
      <c r="G26" s="23">
        <f ca="1">OFFSET('Monthly GA Stats'!$U$3, 'Res Bill Biennial'!G10, 0)</f>
        <v>0.35230921415366645</v>
      </c>
      <c r="H26" s="23">
        <f ca="1">OFFSET('Monthly GA Stats'!$U$3, 'Res Bill Biennial'!H10, 0)</f>
        <v>0</v>
      </c>
      <c r="I26" s="23">
        <f ca="1">OFFSET('Monthly GA Stats'!$U$3, 'Res Bill Biennial'!I10, 0)</f>
        <v>0.35230921415366645</v>
      </c>
      <c r="J26" s="23">
        <f ca="1">OFFSET('Monthly GA Stats'!$U$3, 'Res Bill Biennial'!J10, 0)</f>
        <v>0</v>
      </c>
      <c r="K26" s="23">
        <f ca="1">OFFSET('Monthly GA Stats'!$U$3, 'Res Bill Biennial'!K10, 0)</f>
        <v>0.35230921415366645</v>
      </c>
      <c r="L26" s="23">
        <f ca="1">OFFSET('Monthly GA Stats'!$U$3, 'Res Bill Biennial'!L10, 0)</f>
        <v>0</v>
      </c>
      <c r="M26" s="23">
        <f ca="1">OFFSET('Monthly GA Stats'!$U$3, 'Res Bill Biennial'!M10, 0)</f>
        <v>0</v>
      </c>
      <c r="N26" s="23">
        <f ca="1">OFFSET('Monthly GA Stats'!$U$3, 'Res Bill Biennial'!N10, 0)</f>
        <v>0.35230921415366645</v>
      </c>
      <c r="O26" s="23">
        <f ca="1">OFFSET('Monthly GA Stats'!$U$3, 'Res Bill Biennial'!O10, 0)</f>
        <v>0</v>
      </c>
      <c r="P26" s="23">
        <f ca="1">OFFSET('Monthly GA Stats'!$U$3, 'Res Bill Biennial'!P10, 0)</f>
        <v>0.35230921415366645</v>
      </c>
      <c r="Q26" s="23">
        <f ca="1">OFFSET('Monthly GA Stats'!$U$3, 'Res Bill Biennial'!Q10, 0)</f>
        <v>0</v>
      </c>
      <c r="R26" s="23">
        <f ca="1">OFFSET('Monthly GA Stats'!$U$3, 'Res Bill Biennial'!R10, 0)</f>
        <v>0.35230921415366645</v>
      </c>
      <c r="S26" s="23">
        <f ca="1">OFFSET('Monthly GA Stats'!$U$3, 'Res Bill Biennial'!S10, 0)</f>
        <v>0</v>
      </c>
      <c r="T26" s="23">
        <f ca="1">OFFSET('Monthly GA Stats'!$U$3, 'Res Bill Biennial'!T10, 0)</f>
        <v>0.35230921415366645</v>
      </c>
      <c r="U26" s="23">
        <f ca="1">OFFSET('Monthly GA Stats'!$U$3, 'Res Bill Biennial'!U10, 0)</f>
        <v>0</v>
      </c>
      <c r="V26" s="23">
        <f ca="1">OFFSET('Monthly GA Stats'!$U$3, 'Res Bill Biennial'!V10, 0)</f>
        <v>0.35230921415366645</v>
      </c>
      <c r="W26" s="23">
        <f ca="1">OFFSET('Monthly GA Stats'!$U$3, 'Res Bill Biennial'!W10, 0)</f>
        <v>0</v>
      </c>
      <c r="X26" s="23">
        <f ca="1">OFFSET('Monthly GA Stats'!$U$3, 'Res Bill Biennial'!X10, 0)</f>
        <v>0.35230921415366645</v>
      </c>
      <c r="Y26" s="23">
        <f ca="1">OFFSET('Monthly GA Stats'!$U$3, 'Res Bill Biennial'!Y10, 0)</f>
        <v>0</v>
      </c>
      <c r="Z26" s="23">
        <f ca="1">OFFSET('Monthly GA Stats'!$U$3, 'Res Bill Biennial'!Z10, 0)</f>
        <v>0.35230921415366645</v>
      </c>
      <c r="AA26" s="23">
        <f ca="1">OFFSET('Monthly GA Stats'!$U$3, 'Res Bill Biennial'!AA10, 0)</f>
        <v>0</v>
      </c>
      <c r="AB26" s="23">
        <f ca="1">OFFSET('Monthly GA Stats'!$U$3, 'Res Bill Biennial'!AB10, 0)</f>
        <v>0.35230921415366645</v>
      </c>
      <c r="AC26" s="23">
        <f ca="1">OFFSET('Monthly GA Stats'!$U$3, 'Res Bill Biennial'!AC10, 0)</f>
        <v>0</v>
      </c>
      <c r="AD26" s="23">
        <f ca="1">OFFSET('Monthly GA Stats'!$U$3, 'Res Bill Biennial'!AD10, 0)</f>
        <v>0.35230921415366645</v>
      </c>
      <c r="AE26" s="23">
        <f ca="1">OFFSET('Monthly GA Stats'!$U$3, 'Res Bill Biennial'!AE10, 0)</f>
        <v>0</v>
      </c>
      <c r="AF26" s="23">
        <f ca="1">OFFSET('Monthly GA Stats'!$U$3, 'Res Bill Biennial'!AF10, 0)</f>
        <v>0.35230921415366645</v>
      </c>
      <c r="AG26" s="23">
        <f ca="1">OFFSET('Monthly GA Stats'!$U$3, 'Res Bill Biennial'!AG10, 0)</f>
        <v>0</v>
      </c>
      <c r="AH26" s="23">
        <f ca="1">OFFSET('Monthly GA Stats'!$U$3, 'Res Bill Biennial'!AH10, 0)</f>
        <v>0.35230921415366645</v>
      </c>
      <c r="AI26" s="23">
        <f ca="1">OFFSET('Monthly GA Stats'!$U$3, 'Res Bill Biennial'!AI10, 0)</f>
        <v>0</v>
      </c>
      <c r="AJ26" s="23">
        <f ca="1">OFFSET('Monthly GA Stats'!$U$3, 'Res Bill Biennial'!AJ10, 0)</f>
        <v>0.35230921415366645</v>
      </c>
      <c r="AK26" s="23">
        <f ca="1">OFFSET('Monthly GA Stats'!$U$3, 'Res Bill Biennial'!AK10, 0)</f>
        <v>0</v>
      </c>
      <c r="AL26" s="23">
        <f ca="1">OFFSET('Monthly GA Stats'!$U$3, 'Res Bill Biennial'!AL10, 0)</f>
        <v>0.35230921415366645</v>
      </c>
      <c r="AM26" s="23">
        <f ca="1">OFFSET('Monthly GA Stats'!$U$3, 'Res Bill Biennial'!AM10, 0)</f>
        <v>0</v>
      </c>
      <c r="AN26" s="23">
        <f ca="1">OFFSET('Monthly GA Stats'!$U$3, 'Res Bill Biennial'!AN10, 0)</f>
        <v>0.35230921415366645</v>
      </c>
      <c r="AO26" s="23">
        <f ca="1">OFFSET('Monthly GA Stats'!$U$3, 'Res Bill Biennial'!AO10, 0)</f>
        <v>0</v>
      </c>
      <c r="AP26" s="23">
        <f ca="1">OFFSET('Monthly GA Stats'!$U$3, 'Res Bill Biennial'!AP10, 0)</f>
        <v>0.35230921415366645</v>
      </c>
      <c r="AQ26" s="23">
        <f ca="1">OFFSET('Monthly GA Stats'!$U$3, 'Res Bill Biennial'!AQ10, 0)</f>
        <v>0</v>
      </c>
      <c r="AR26" s="23">
        <f ca="1">OFFSET('Monthly GA Stats'!$U$3, 'Res Bill Biennial'!AR10, 0)</f>
        <v>0.35230921415366645</v>
      </c>
      <c r="AS26" s="23">
        <f ca="1">OFFSET('Monthly GA Stats'!$U$3, 'Res Bill Biennial'!AS10, 0)</f>
        <v>0</v>
      </c>
      <c r="AT26" s="23">
        <f ca="1">OFFSET('Monthly GA Stats'!$U$3, 'Res Bill Biennial'!AT10, 0)</f>
        <v>0.35230921415366645</v>
      </c>
      <c r="AU26" s="23">
        <f ca="1">OFFSET('Monthly GA Stats'!$U$3, 'Res Bill Biennial'!AU10, 0)</f>
        <v>0</v>
      </c>
      <c r="AV26" s="23">
        <f ca="1">OFFSET('Monthly GA Stats'!$U$3, 'Res Bill Biennial'!AV10, 0)</f>
        <v>0.35230921415366645</v>
      </c>
      <c r="AW26" s="23">
        <f ca="1">OFFSET('Monthly GA Stats'!$U$3, 'Res Bill Biennial'!AW10, 0)</f>
        <v>0</v>
      </c>
      <c r="AX26" s="23">
        <f ca="1">OFFSET('Monthly GA Stats'!$U$3, 'Res Bill Biennial'!AX10, 0)</f>
        <v>0.35230921415366645</v>
      </c>
      <c r="AY26" s="23">
        <f ca="1">OFFSET('Monthly GA Stats'!$U$3, 'Res Bill Biennial'!AY10, 0)</f>
        <v>0</v>
      </c>
      <c r="AZ26" s="23">
        <f ca="1">OFFSET('Monthly GA Stats'!$U$3, 'Res Bill Biennial'!AZ10, 0)</f>
        <v>0.35230921415366645</v>
      </c>
      <c r="BA26" s="23">
        <f ca="1">OFFSET('Monthly GA Stats'!$U$3, 'Res Bill Biennial'!BA10, 0)</f>
        <v>0</v>
      </c>
      <c r="BB26" s="23">
        <f ca="1">OFFSET('Monthly GA Stats'!$U$3, 'Res Bill Biennial'!BB10, 0)</f>
        <v>0.35230921415366645</v>
      </c>
      <c r="BC26" s="23">
        <f ca="1">OFFSET('Monthly GA Stats'!$U$3, 'Res Bill Biennial'!BC10, 0)</f>
        <v>0</v>
      </c>
      <c r="BD26" s="23">
        <f ca="1">OFFSET('Monthly GA Stats'!$U$3, 'Res Bill Biennial'!BD10, 0)</f>
        <v>0.35230921415366645</v>
      </c>
      <c r="BE26" s="23">
        <f ca="1">OFFSET('Monthly GA Stats'!$U$3, 'Res Bill Biennial'!BE10, 0)</f>
        <v>0</v>
      </c>
      <c r="BF26" s="23">
        <f ca="1">OFFSET('Monthly GA Stats'!$U$3, 'Res Bill Biennial'!BF10, 0)</f>
        <v>0.35230921415366645</v>
      </c>
      <c r="BG26" s="23">
        <f ca="1">OFFSET('Monthly GA Stats'!$U$3, 'Res Bill Biennial'!BG10, 0)</f>
        <v>0</v>
      </c>
      <c r="BH26" s="23">
        <f ca="1">OFFSET('Monthly GA Stats'!$U$3, 'Res Bill Biennial'!BH10, 0)</f>
        <v>0.35230921415366645</v>
      </c>
      <c r="BI26" s="23">
        <f ca="1">OFFSET('Monthly GA Stats'!$U$3, 'Res Bill Biennial'!BI10, 0)</f>
        <v>0</v>
      </c>
      <c r="BJ26" s="23">
        <f ca="1">OFFSET('Monthly GA Stats'!$U$3, 'Res Bill Biennial'!BJ10, 0)</f>
        <v>0.35230921415366645</v>
      </c>
      <c r="BK26" s="23">
        <f ca="1">OFFSET('Monthly GA Stats'!$U$3, 'Res Bill Biennial'!BK10, 0)</f>
        <v>0</v>
      </c>
      <c r="BL26" s="23">
        <f ca="1">OFFSET('Monthly GA Stats'!$U$3, 'Res Bill Biennial'!BL10, 0)</f>
        <v>0.35230921415366645</v>
      </c>
      <c r="BM26" s="23">
        <f ca="1">OFFSET('Monthly GA Stats'!$U$3, 'Res Bill Biennial'!BM10, 0)</f>
        <v>0</v>
      </c>
      <c r="BN26" s="23">
        <f ca="1">OFFSET('Monthly GA Stats'!$U$3, 'Res Bill Biennial'!BN10, 0)</f>
        <v>0.35230921415366645</v>
      </c>
      <c r="BO26" s="23">
        <f ca="1">OFFSET('Monthly GA Stats'!$U$3, 'Res Bill Biennial'!BO10, 0)</f>
        <v>0</v>
      </c>
      <c r="BP26" s="23">
        <f ca="1">OFFSET('Monthly GA Stats'!$U$3, 'Res Bill Biennial'!BP10, 0)</f>
        <v>0.35230921415366645</v>
      </c>
      <c r="BQ26" s="23">
        <f ca="1">OFFSET('Monthly GA Stats'!$U$3, 'Res Bill Biennial'!BQ10, 0)</f>
        <v>0</v>
      </c>
      <c r="BR26" s="23">
        <f ca="1">OFFSET('Monthly GA Stats'!$U$3, 'Res Bill Biennial'!BR10, 0)</f>
        <v>0.35230921415366645</v>
      </c>
      <c r="BS26" s="23">
        <f ca="1">OFFSET('Monthly GA Stats'!$U$3, 'Res Bill Biennial'!BS10, 0)</f>
        <v>0</v>
      </c>
      <c r="BT26" s="23">
        <f ca="1">OFFSET('Monthly GA Stats'!$U$3, 'Res Bill Biennial'!BT10, 0)</f>
        <v>0.35230921415366645</v>
      </c>
    </row>
    <row r="27" spans="2:72">
      <c r="B27" t="s">
        <v>83</v>
      </c>
      <c r="C27" s="13">
        <f ca="1">C24*C15*$C$2/($C$4*$C$3)</f>
        <v>-131.23635460353924</v>
      </c>
      <c r="D27" s="13">
        <f ca="1">D24*D15*$C$2/($C$4*$C$3)</f>
        <v>-848.05978401364246</v>
      </c>
      <c r="E27" s="13">
        <f t="shared" ref="E27:N27" ca="1" si="15">E24*E15*$C$2/($C$4*$C$3)</f>
        <v>-1301.7340039008404</v>
      </c>
      <c r="F27" s="13">
        <f t="shared" ca="1" si="15"/>
        <v>-1237.3893292293344</v>
      </c>
      <c r="G27" s="13">
        <f t="shared" ca="1" si="15"/>
        <v>-1299.9613132675952</v>
      </c>
      <c r="H27" s="13">
        <f t="shared" ca="1" si="15"/>
        <v>-1232.1138956468455</v>
      </c>
      <c r="I27" s="13">
        <f t="shared" ca="1" si="15"/>
        <v>-1520.5038376448799</v>
      </c>
      <c r="J27" s="13">
        <f t="shared" ca="1" si="15"/>
        <v>-1565.565577438141</v>
      </c>
      <c r="K27" s="13">
        <f t="shared" ca="1" si="15"/>
        <v>-1492.626643560423</v>
      </c>
      <c r="L27" s="13">
        <f t="shared" ca="1" si="15"/>
        <v>-462.56119889323014</v>
      </c>
      <c r="M27" s="13">
        <f ca="1">M24*M15*$C$2/($C$4*$C$3)</f>
        <v>-943.92316191230213</v>
      </c>
      <c r="N27" s="13">
        <f t="shared" ca="1" si="15"/>
        <v>-1311.0446236775695</v>
      </c>
      <c r="O27" s="13">
        <f t="shared" ref="O27:BT27" ca="1" si="16">O24*O15*$C$2/($C$4*$C$3)</f>
        <v>-1215.1647071190237</v>
      </c>
      <c r="P27" s="13">
        <f t="shared" ca="1" si="16"/>
        <v>-1186.6747214906111</v>
      </c>
      <c r="Q27" s="13">
        <f t="shared" ca="1" si="16"/>
        <v>-1103.001470645997</v>
      </c>
      <c r="R27" s="13">
        <f t="shared" ca="1" si="16"/>
        <v>-1007.1146762926624</v>
      </c>
      <c r="S27" s="13">
        <f ca="1">S24*S15*$C$2/($C$4*$C$3)</f>
        <v>-883.4908450990215</v>
      </c>
      <c r="T27" s="13">
        <f t="shared" ca="1" si="16"/>
        <v>-959.1475182649192</v>
      </c>
      <c r="U27" s="13">
        <f t="shared" ca="1" si="16"/>
        <v>-915.71368071921222</v>
      </c>
      <c r="V27" s="13">
        <f t="shared" ca="1" si="16"/>
        <v>-587.21174205255204</v>
      </c>
      <c r="W27" s="13">
        <f t="shared" ca="1" si="16"/>
        <v>-335.4809129087314</v>
      </c>
      <c r="X27" s="13">
        <f t="shared" ca="1" si="16"/>
        <v>-423.40654606533394</v>
      </c>
      <c r="Y27" s="13">
        <f t="shared" ca="1" si="16"/>
        <v>-370.18303526185088</v>
      </c>
      <c r="Z27" s="13">
        <f t="shared" ca="1" si="16"/>
        <v>-180.2401740323038</v>
      </c>
      <c r="AA27" s="13">
        <f t="shared" ca="1" si="16"/>
        <v>19.553240820795178</v>
      </c>
      <c r="AB27" s="13">
        <f t="shared" ca="1" si="16"/>
        <v>258.76095026878482</v>
      </c>
      <c r="AC27" s="13">
        <f t="shared" ca="1" si="16"/>
        <v>493.86720827765868</v>
      </c>
      <c r="AD27" s="13">
        <f t="shared" ca="1" si="16"/>
        <v>652.37210629001743</v>
      </c>
      <c r="AE27" s="13">
        <f t="shared" ca="1" si="16"/>
        <v>859.3215312860666</v>
      </c>
      <c r="AF27" s="13">
        <f t="shared" ca="1" si="16"/>
        <v>1011.723231568552</v>
      </c>
      <c r="AG27" s="13">
        <f t="shared" ca="1" si="16"/>
        <v>1225.5387336921046</v>
      </c>
      <c r="AH27" s="13">
        <f t="shared" ca="1" si="16"/>
        <v>1360.9715758819618</v>
      </c>
      <c r="AI27" s="13">
        <f t="shared" ca="1" si="16"/>
        <v>1380.7408743421045</v>
      </c>
      <c r="AJ27" s="13">
        <f t="shared" ca="1" si="16"/>
        <v>1385.7540387147073</v>
      </c>
      <c r="AK27" s="13">
        <f t="shared" ca="1" si="16"/>
        <v>1405.2705123455535</v>
      </c>
      <c r="AL27" s="13">
        <f t="shared" ca="1" si="16"/>
        <v>1407.6842329369163</v>
      </c>
      <c r="AM27" s="13">
        <f t="shared" ca="1" si="16"/>
        <v>1426.1690647859507</v>
      </c>
      <c r="AN27" s="13">
        <f t="shared" ca="1" si="16"/>
        <v>1415.6975737874984</v>
      </c>
      <c r="AO27" s="13">
        <f t="shared" ca="1" si="16"/>
        <v>1427.7713502743297</v>
      </c>
      <c r="AP27" s="13">
        <f t="shared" ca="1" si="16"/>
        <v>1425.6570553893637</v>
      </c>
      <c r="AQ27" s="13">
        <f t="shared" ca="1" si="16"/>
        <v>1442.098089562254</v>
      </c>
      <c r="AR27" s="13">
        <f t="shared" ca="1" si="16"/>
        <v>1439.9698191240557</v>
      </c>
      <c r="AS27" s="13">
        <f t="shared" ca="1" si="16"/>
        <v>1456.5795299579049</v>
      </c>
      <c r="AT27" s="13">
        <f t="shared" ca="1" si="16"/>
        <v>1454.4372504399864</v>
      </c>
      <c r="AU27" s="13">
        <f t="shared" ca="1" si="16"/>
        <v>1471.217519334057</v>
      </c>
      <c r="AV27" s="13">
        <f t="shared" ca="1" si="16"/>
        <v>1469.0611985779915</v>
      </c>
      <c r="AW27" s="13">
        <f t="shared" ca="1" si="16"/>
        <v>1486.0139303087162</v>
      </c>
      <c r="AX27" s="13">
        <f t="shared" ca="1" si="16"/>
        <v>1483.843537566547</v>
      </c>
      <c r="AY27" s="13">
        <f t="shared" ca="1" si="16"/>
        <v>1500.9706606128709</v>
      </c>
      <c r="AZ27" s="13">
        <f t="shared" ca="1" si="16"/>
        <v>1498.7861665904286</v>
      </c>
      <c r="BA27" s="13">
        <f t="shared" ca="1" si="16"/>
        <v>1516.0896334641902</v>
      </c>
      <c r="BB27" s="13">
        <f t="shared" ca="1" si="16"/>
        <v>1513.8910103653782</v>
      </c>
      <c r="BC27" s="13">
        <f t="shared" ca="1" si="16"/>
        <v>1531.3727979466969</v>
      </c>
      <c r="BD27" s="13">
        <f t="shared" ca="1" si="16"/>
        <v>1529.1600195187095</v>
      </c>
      <c r="BE27" s="13">
        <f t="shared" ca="1" si="16"/>
        <v>1546.8221293965778</v>
      </c>
      <c r="BF27" s="13">
        <f t="shared" ca="1" si="16"/>
        <v>1544.5951709761066</v>
      </c>
      <c r="BG27" s="13">
        <f t="shared" ca="1" si="16"/>
        <v>1562.4396297941705</v>
      </c>
      <c r="BH27" s="13">
        <f t="shared" ca="1" si="16"/>
        <v>1560.19846835463</v>
      </c>
      <c r="BI27" s="13">
        <f t="shared" ca="1" si="16"/>
        <v>1578.2273281623163</v>
      </c>
      <c r="BJ27" s="13">
        <f t="shared" ca="1" si="16"/>
        <v>1575.97194236205</v>
      </c>
      <c r="BK27" s="13">
        <f t="shared" ca="1" si="16"/>
        <v>1594.1872809710931</v>
      </c>
      <c r="BL27" s="13">
        <f t="shared" ca="1" si="16"/>
        <v>1591.9176512026272</v>
      </c>
      <c r="BM27" s="13">
        <f t="shared" ca="1" si="16"/>
        <v>1610.3215725491148</v>
      </c>
      <c r="BN27" s="13">
        <f t="shared" ca="1" si="16"/>
        <v>1608.0376809894776</v>
      </c>
      <c r="BO27" s="13">
        <f t="shared" ca="1" si="16"/>
        <v>1626.6323155014381</v>
      </c>
      <c r="BP27" s="13">
        <f t="shared" ca="1" si="16"/>
        <v>1624.3341461635598</v>
      </c>
      <c r="BQ27" s="13">
        <f t="shared" ca="1" si="16"/>
        <v>1643.1216511342761</v>
      </c>
      <c r="BR27" s="13">
        <f t="shared" ca="1" si="16"/>
        <v>1640.8091899194671</v>
      </c>
      <c r="BS27" s="13">
        <f t="shared" ca="1" si="16"/>
        <v>1659.7917498865252</v>
      </c>
      <c r="BT27" s="13">
        <f t="shared" ca="1" si="16"/>
        <v>181.43765656607104</v>
      </c>
    </row>
    <row r="28" spans="2:72">
      <c r="B28" t="s">
        <v>160</v>
      </c>
      <c r="C28">
        <f ca="1">IF('Calcs Biennial'!C16&lt;0, 'Res Bill Biennial'!C19, (C17+C23)*(1+0.13-0.08))</f>
        <v>141.06</v>
      </c>
      <c r="D28" s="50">
        <f ca="1">IF('Calcs Biennial'!D16&lt;0, 'Res Bill Biennial'!D19, (D17+D23)*(1+0.13-0.08))</f>
        <v>123.25526503769706</v>
      </c>
      <c r="E28" s="50">
        <f ca="1">IF('Calcs Biennial'!E16&lt;0, 'Res Bill Biennial'!E19, (E17+E23)*(1+0.13-0.08))</f>
        <v>123.25526503769706</v>
      </c>
      <c r="F28" s="50">
        <f ca="1">IF('Calcs Biennial'!F16&lt;0, 'Res Bill Biennial'!F19, (F17+F23)*(1+0.13-0.08))</f>
        <v>125.720370338451</v>
      </c>
      <c r="G28" s="50">
        <f ca="1">IF('Calcs Biennial'!G16&lt;0, 'Res Bill Biennial'!G19, (G17+G23)*(1+0.13-0.08))</f>
        <v>125.720370338451</v>
      </c>
      <c r="H28" s="50">
        <f ca="1">IF('Calcs Biennial'!H16&lt;0, 'Res Bill Biennial'!H19, (H17+H23)*(1+0.13-0.08))</f>
        <v>128.23477774522001</v>
      </c>
      <c r="I28" s="50">
        <f ca="1">IF('Calcs Biennial'!I16&lt;0, 'Res Bill Biennial'!I19, (I17+I23)*(1+0.13-0.08))</f>
        <v>128.23477774522001</v>
      </c>
      <c r="J28" s="50">
        <f ca="1">IF('Calcs Biennial'!J16&lt;0, 'Res Bill Biennial'!J19, (J17+J23)*(1+0.13-0.08))</f>
        <v>130.79947330012442</v>
      </c>
      <c r="K28" s="50">
        <f ca="1">IF('Calcs Biennial'!K16&lt;0, 'Res Bill Biennial'!K19, (K17+K23)*(1+0.13-0.08))</f>
        <v>130.79947330012442</v>
      </c>
      <c r="L28" s="50">
        <f ca="1">IF('Calcs Biennial'!L16&lt;0, 'Res Bill Biennial'!L19, (L17+L23)*(1+0.13-0.08))</f>
        <v>130.79947330012442</v>
      </c>
      <c r="M28" s="68">
        <f ca="1">IF('Calcs Biennial'!M16&lt;0, 'Res Bill Biennial'!M19, (M17+M23)*(1+0.13-0.08))</f>
        <v>132.97946452179315</v>
      </c>
      <c r="N28" s="50">
        <f ca="1">IF('Calcs Biennial'!N16&lt;0, 'Res Bill Biennial'!N19, (N17+N23)*(1+0.13-0.08))</f>
        <v>136.30395113483797</v>
      </c>
      <c r="O28" s="50">
        <f ca="1">IF('Calcs Biennial'!O16&lt;0, 'Res Bill Biennial'!O19, (O17+O23)*(1+0.13-0.08))</f>
        <v>139.7115499132089</v>
      </c>
      <c r="P28" s="50">
        <f ca="1">IF('Calcs Biennial'!P16&lt;0, 'Res Bill Biennial'!P19, (P17+P23)*(1+0.13-0.08))</f>
        <v>143.20433866103912</v>
      </c>
      <c r="Q28" s="50">
        <f ca="1">IF('Calcs Biennial'!Q16&lt;0, 'Res Bill Biennial'!Q19, (Q17+Q23)*(1+0.13-0.08))</f>
        <v>146.78444712756507</v>
      </c>
      <c r="R28" s="50">
        <f ca="1">IF('Calcs Biennial'!R16&lt;0, 'Res Bill Biennial'!R19, (R17+R23)*(1+0.13-0.08))</f>
        <v>150.45405830575419</v>
      </c>
      <c r="S28" s="50">
        <f ca="1">IF('Calcs Biennial'!S16&lt;0, 'Res Bill Biennial'!S19, (S17+S23)*(1+0.13-0.08))</f>
        <v>154.21540976339804</v>
      </c>
      <c r="T28" s="50">
        <f ca="1">IF('Calcs Biennial'!T16&lt;0, 'Res Bill Biennial'!T19, (T17+T23)*(1+0.13-0.08))</f>
        <v>158.07079500748299</v>
      </c>
      <c r="U28" s="50">
        <f ca="1">IF('Calcs Biennial'!U16&lt;0, 'Res Bill Biennial'!U19, (U17+U23)*(1+0.13-0.08))</f>
        <v>162.02256488267005</v>
      </c>
      <c r="V28" s="50">
        <f ca="1">IF('Calcs Biennial'!V16&lt;0, 'Res Bill Biennial'!V19, (V17+V23)*(1+0.13-0.08))</f>
        <v>166.07312900473678</v>
      </c>
      <c r="W28" s="50">
        <f ca="1">IF('Calcs Biennial'!W16&lt;0, 'Res Bill Biennial'!W19, (W17+W23)*(1+0.13-0.08))</f>
        <v>170.22495722985519</v>
      </c>
      <c r="X28" s="50">
        <f ca="1">IF('Calcs Biennial'!X16&lt;0, 'Res Bill Biennial'!X19, (X17+X23)*(1+0.13-0.08))</f>
        <v>174.48058116060156</v>
      </c>
      <c r="Y28" s="50">
        <f ca="1">IF('Calcs Biennial'!Y16&lt;0, 'Res Bill Biennial'!Y19, (Y17+Y23)*(1+0.13-0.08))</f>
        <v>178.84259568961659</v>
      </c>
      <c r="Z28" s="50">
        <f ca="1">IF('Calcs Biennial'!Z16&lt;0, 'Res Bill Biennial'!Z19, (Z17+Z23)*(1+0.13-0.08))</f>
        <v>183.31366058185699</v>
      </c>
      <c r="AA28" s="50">
        <f ca="1">IF('Calcs Biennial'!AA16&lt;0, 'Res Bill Biennial'!AA19, (AA17+AA23)*(1+0.13-0.08))</f>
        <v>187.8965020964034</v>
      </c>
      <c r="AB28" s="50">
        <f ca="1">IF('Calcs Biennial'!AB16&lt;0, 'Res Bill Biennial'!AB19, (AB17+AB23)*(1+0.13-0.08))</f>
        <v>192.59391464881347</v>
      </c>
      <c r="AC28" s="50">
        <f ca="1">IF('Calcs Biennial'!AC16&lt;0, 'Res Bill Biennial'!AC19, (AC17+AC23)*(1+0.13-0.08))</f>
        <v>197.4087625150338</v>
      </c>
      <c r="AD28" s="50">
        <f ca="1">IF('Calcs Biennial'!AD16&lt;0, 'Res Bill Biennial'!AD19, (AD17+AD23)*(1+0.13-0.08))</f>
        <v>202.34398157790963</v>
      </c>
      <c r="AE28" s="50">
        <f ca="1">IF('Calcs Biennial'!AE16&lt;0, 'Res Bill Biennial'!AE19, (AE17+AE23)*(1+0.13-0.08))</f>
        <v>207.40258111735736</v>
      </c>
      <c r="AF28" s="50">
        <f ca="1">IF('Calcs Biennial'!AF16&lt;0, 'Res Bill Biennial'!AF19, (AF17+AF23)*(1+0.13-0.08))</f>
        <v>212.58764564529127</v>
      </c>
      <c r="AG28" s="50">
        <f ca="1">IF('Calcs Biennial'!AG16&lt;0, 'Res Bill Biennial'!AG19, (AG17+AG23)*(1+0.13-0.08))</f>
        <v>217.90233678642355</v>
      </c>
      <c r="AH28" s="50">
        <f ca="1">IF('Calcs Biennial'!AH16&lt;0, 'Res Bill Biennial'!AH19, (AH17+AH23)*(1+0.13-0.08))</f>
        <v>222.46479032325806</v>
      </c>
      <c r="AI28" s="50">
        <f ca="1">IF('Calcs Biennial'!AI16&lt;0, 'Res Bill Biennial'!AI19, (AI17+AI23)*(1+0.13-0.08))</f>
        <v>223.33215390973803</v>
      </c>
      <c r="AJ28" s="50">
        <f ca="1">IF('Calcs Biennial'!AJ16&lt;0, 'Res Bill Biennial'!AJ19, (AJ17+AJ23)*(1+0.13-0.08))</f>
        <v>224.88308640268889</v>
      </c>
      <c r="AK28" s="50">
        <f ca="1">IF('Calcs Biennial'!AK16&lt;0, 'Res Bill Biennial'!AK19, (AK17+AK23)*(1+0.13-0.08))</f>
        <v>225.65382991225502</v>
      </c>
      <c r="AL28" s="50">
        <f ca="1">IF('Calcs Biennial'!AL16&lt;0, 'Res Bill Biennial'!AL19, (AL17+AL23)*(1+0.13-0.08))</f>
        <v>226.74436204143421</v>
      </c>
      <c r="AM28" s="50">
        <f ca="1">IF('Calcs Biennial'!AM16&lt;0, 'Res Bill Biennial'!AM19, (AM17+AM23)*(1+0.13-0.08))</f>
        <v>227.28630733199873</v>
      </c>
      <c r="AN28" s="50">
        <f ca="1">IF('Calcs Biennial'!AN16&lt;0, 'Res Bill Biennial'!AN19, (AN17+AN23)*(1+0.13-0.08))</f>
        <v>224.93099160212859</v>
      </c>
      <c r="AO28" s="50">
        <f ca="1">IF('Calcs Biennial'!AO16&lt;0, 'Res Bill Biennial'!AO19, (AO17+AO23)*(1+0.13-0.08))</f>
        <v>223.76050589754297</v>
      </c>
      <c r="AP28" s="50">
        <f ca="1">IF('Calcs Biennial'!AP16&lt;0, 'Res Bill Biennial'!AP19, (AP17+AP23)*(1+0.13-0.08))</f>
        <v>224.49037723922498</v>
      </c>
      <c r="AQ28" s="50">
        <f ca="1">IF('Calcs Biennial'!AQ16&lt;0, 'Res Bill Biennial'!AQ19, (AQ17+AQ23)*(1+0.13-0.08))</f>
        <v>224.85309038243176</v>
      </c>
      <c r="AR28" s="50">
        <f ca="1">IF('Calcs Biennial'!AR16&lt;0, 'Res Bill Biennial'!AR19, (AR17+AR23)*(1+0.13-0.08))</f>
        <v>225.58652556171191</v>
      </c>
      <c r="AS28" s="50">
        <f ca="1">IF('Calcs Biennial'!AS16&lt;0, 'Res Bill Biennial'!AS19, (AS17+AS23)*(1+0.13-0.08))</f>
        <v>225.95100977149335</v>
      </c>
      <c r="AT28" s="50">
        <f ca="1">IF('Calcs Biennial'!AT16&lt;0, 'Res Bill Biennial'!AT19, (AT17+AT23)*(1+0.13-0.08))</f>
        <v>226.6880261899843</v>
      </c>
      <c r="AU28" s="50">
        <f ca="1">IF('Calcs Biennial'!AU16&lt;0, 'Res Bill Biennial'!AU19, (AU17+AU23)*(1+0.13-0.08))</f>
        <v>227.05429011415723</v>
      </c>
      <c r="AV28" s="50">
        <f ca="1">IF('Calcs Biennial'!AV16&lt;0, 'Res Bill Biennial'!AV19, (AV17+AV23)*(1+0.13-0.08))</f>
        <v>227.79490525844085</v>
      </c>
      <c r="AW28" s="50">
        <f ca="1">IF('Calcs Biennial'!AW16&lt;0, 'Res Bill Biennial'!AW19, (AW17+AW23)*(1+0.13-0.08))</f>
        <v>228.16295758704794</v>
      </c>
      <c r="AX28" s="50">
        <f ca="1">IF('Calcs Biennial'!AX16&lt;0, 'Res Bill Biennial'!AX19, (AX17+AX23)*(1+0.13-0.08))</f>
        <v>228.90718902909001</v>
      </c>
      <c r="AY28" s="50">
        <f ca="1">IF('Calcs Biennial'!AY16&lt;0, 'Res Bill Biennial'!AY19, (AY17+AY23)*(1+0.13-0.08))</f>
        <v>229.27703849460582</v>
      </c>
      <c r="AZ28" s="50">
        <f ca="1">IF('Calcs Biennial'!AZ16&lt;0, 'Res Bill Biennial'!AZ19, (AZ17+AZ23)*(1+0.13-0.08))</f>
        <v>230.0249038921732</v>
      </c>
      <c r="BA28" s="50">
        <f ca="1">IF('Calcs Biennial'!BA16&lt;0, 'Res Bill Biennial'!BA19, (BA17+BA23)*(1+0.13-0.08))</f>
        <v>230.39655926971153</v>
      </c>
      <c r="BB28" s="50">
        <f ca="1">IF('Calcs Biennial'!BB16&lt;0, 'Res Bill Biennial'!BB19, (BB17+BB23)*(1+0.13-0.08))</f>
        <v>231.1480763667908</v>
      </c>
      <c r="BC28" s="50">
        <f ca="1">IF('Calcs Biennial'!BC16&lt;0, 'Res Bill Biennial'!BC19, (BC17+BC23)*(1+0.13-0.08))</f>
        <v>231.52154647431283</v>
      </c>
      <c r="BD28" s="50">
        <f ca="1">IF('Calcs Biennial'!BD16&lt;0, 'Res Bill Biennial'!BD19, (BD17+BD23)*(1+0.13-0.08))</f>
        <v>232.27673310153148</v>
      </c>
      <c r="BE28" s="50">
        <f ca="1">IF('Calcs Biennial'!BE16&lt;0, 'Res Bill Biennial'!BE19, (BE17+BE23)*(1+0.13-0.08))</f>
        <v>232.65202680005504</v>
      </c>
      <c r="BF28" s="50">
        <f ca="1">IF('Calcs Biennial'!BF16&lt;0, 'Res Bill Biennial'!BF19, (BF17+BF23)*(1+0.13-0.08))</f>
        <v>233.41090087510449</v>
      </c>
      <c r="BG28" s="50">
        <f ca="1">IF('Calcs Biennial'!BG16&lt;0, 'Res Bill Biennial'!BG19, (BG17+BG23)*(1+0.13-0.08))</f>
        <v>233.7880270689142</v>
      </c>
      <c r="BH28" s="50">
        <f ca="1">IF('Calcs Biennial'!BH16&lt;0, 'Res Bill Biennial'!BH19, (BH17+BH23)*(1+0.13-0.08))</f>
        <v>234.55060659697492</v>
      </c>
      <c r="BI28" s="50">
        <f ca="1">IF('Calcs Biennial'!BI16&lt;0, 'Res Bill Biennial'!BI19, (BI17+BI23)*(1+0.13-0.08))</f>
        <v>234.92957423383353</v>
      </c>
      <c r="BJ28" s="50">
        <f ca="1">IF('Calcs Biennial'!BJ16&lt;0, 'Res Bill Biennial'!BJ19, (BJ17+BJ23)*(1+0.13-0.08))</f>
        <v>235.69587730800225</v>
      </c>
      <c r="BK28" s="50">
        <f ca="1">IF('Calcs Biennial'!BK16&lt;0, 'Res Bill Biennial'!BK19, (BK17+BK23)*(1+0.13-0.08))</f>
        <v>236.07669537936289</v>
      </c>
      <c r="BL28" s="50">
        <f ca="1">IF('Calcs Biennial'!BL16&lt;0, 'Res Bill Biennial'!BL19, (BL17+BL23)*(1+0.13-0.08))</f>
        <v>236.8467401810818</v>
      </c>
      <c r="BM28" s="50">
        <f ca="1">IF('Calcs Biennial'!BM16&lt;0, 'Res Bill Biennial'!BM19, (BM17+BM23)*(1+0.13-0.08))</f>
        <v>237.22941772230135</v>
      </c>
      <c r="BN28" s="50">
        <f ca="1">IF('Calcs Biennial'!BN16&lt;0, 'Res Bill Biennial'!BN19, (BN17+BN23)*(1+0.13-0.08))</f>
        <v>238.0032225217895</v>
      </c>
      <c r="BO28" s="50">
        <f ca="1">IF('Calcs Biennial'!BO16&lt;0, 'Res Bill Biennial'!BO19, (BO17+BO23)*(1+0.13-0.08))</f>
        <v>205.94692409170099</v>
      </c>
      <c r="BP28" s="50">
        <f ca="1">IF('Calcs Biennial'!BP16&lt;0, 'Res Bill Biennial'!BP19, (BP17+BP23)*(1+0.13-0.08))</f>
        <v>206.59556668839747</v>
      </c>
      <c r="BQ28" s="50">
        <f ca="1">IF('Calcs Biennial'!BQ16&lt;0, 'Res Bill Biennial'!BQ19, (BQ17+BQ23)*(1+0.13-0.08))</f>
        <v>206.91791280836341</v>
      </c>
      <c r="BR28" s="50">
        <f ca="1">IF('Calcs Biennial'!BR16&lt;0, 'Res Bill Biennial'!BR19, (BR17+BR23)*(1+0.13-0.08))</f>
        <v>207.56940522398128</v>
      </c>
      <c r="BS28" s="50">
        <f ca="1">IF('Calcs Biennial'!BS16&lt;0, 'Res Bill Biennial'!BS19, (BS17+BS23)*(1+0.13-0.08))</f>
        <v>207.89316757543838</v>
      </c>
      <c r="BT28" s="50">
        <f ca="1">IF('Calcs Biennial'!BT16&lt;0, 'Res Bill Biennial'!BT19, (BT17+BT23)*(1+0.13-0.08))</f>
        <v>69.015792650738433</v>
      </c>
    </row>
    <row r="29" spans="2:72">
      <c r="B29" t="s">
        <v>193</v>
      </c>
      <c r="C29" s="79">
        <f ca="1">(C24/C19)*100</f>
        <v>-6.1541782961668794</v>
      </c>
      <c r="D29" s="79">
        <f ca="1">(D24/D19)*100</f>
        <v>-20.800713330193464</v>
      </c>
      <c r="E29" s="79">
        <f t="shared" ref="E29:BQ29" ca="1" si="17">(E24/E19)*100</f>
        <v>-22.092786485458348</v>
      </c>
      <c r="F29" s="79">
        <f t="shared" ca="1" si="17"/>
        <v>-20.421692816388305</v>
      </c>
      <c r="G29" s="79">
        <f t="shared" ca="1" si="17"/>
        <v>-21.731617729419007</v>
      </c>
      <c r="H29" s="79">
        <f t="shared" ca="1" si="17"/>
        <v>-20.076303367901815</v>
      </c>
      <c r="I29" s="79">
        <f t="shared" ca="1" si="17"/>
        <v>-24.978313718850416</v>
      </c>
      <c r="J29" s="79">
        <f t="shared" ca="1" si="17"/>
        <v>-25.009441080336476</v>
      </c>
      <c r="K29" s="79">
        <f t="shared" ca="1" si="17"/>
        <v>-24.03956545998501</v>
      </c>
      <c r="L29" s="79">
        <f t="shared" ca="1" si="17"/>
        <v>-23.557581013292555</v>
      </c>
      <c r="M29" s="79">
        <f ca="1">(M24/M19)*100</f>
        <v>-21.610110910810796</v>
      </c>
      <c r="N29" s="79">
        <f t="shared" ca="1" si="17"/>
        <v>-20.262379606581511</v>
      </c>
      <c r="O29" s="79">
        <f t="shared" ca="1" si="17"/>
        <v>-18.173624662919281</v>
      </c>
      <c r="P29" s="79">
        <f t="shared" ca="1" si="17"/>
        <v>-17.456490397196635</v>
      </c>
      <c r="Q29" s="79">
        <f t="shared" ca="1" si="17"/>
        <v>-15.701269485344751</v>
      </c>
      <c r="R29" s="79">
        <f t="shared" ca="1" si="17"/>
        <v>-14.101211832982058</v>
      </c>
      <c r="S29" s="79">
        <f t="shared" ca="1" si="17"/>
        <v>-11.970519513211684</v>
      </c>
      <c r="T29" s="79">
        <f t="shared" ca="1" si="17"/>
        <v>-12.782481962801246</v>
      </c>
      <c r="U29" s="79">
        <f t="shared" ca="1" si="17"/>
        <v>-11.809266327303829</v>
      </c>
      <c r="V29" s="79">
        <f t="shared" ca="1" si="17"/>
        <v>-7.4838434009046093</v>
      </c>
      <c r="W29" s="79">
        <f t="shared" ca="1" si="17"/>
        <v>-4.1471766211240446</v>
      </c>
      <c r="X29" s="79">
        <f t="shared" ca="1" si="17"/>
        <v>-5.1239914857301647</v>
      </c>
      <c r="Y29" s="79">
        <f t="shared" ca="1" si="17"/>
        <v>-4.3249816082661408</v>
      </c>
      <c r="Z29" s="79">
        <f t="shared" ca="1" si="17"/>
        <v>-2.071277019880406</v>
      </c>
      <c r="AA29" s="79">
        <f t="shared" ca="1" si="17"/>
        <v>0.21743966551457886</v>
      </c>
      <c r="AB29" s="79">
        <f t="shared" ca="1" si="17"/>
        <v>2.8303333934204815</v>
      </c>
      <c r="AC29" s="79">
        <f t="shared" ca="1" si="17"/>
        <v>5.2273608664498248</v>
      </c>
      <c r="AD29" s="79">
        <f t="shared" ca="1" si="17"/>
        <v>6.7600236075665094</v>
      </c>
      <c r="AE29" s="79">
        <f t="shared" ca="1" si="17"/>
        <v>8.5967156341739965</v>
      </c>
      <c r="AF29" s="79">
        <f t="shared" ca="1" si="17"/>
        <v>9.9553704655916953</v>
      </c>
      <c r="AG29" s="79">
        <f t="shared" ca="1" si="17"/>
        <v>11.669605606910952</v>
      </c>
      <c r="AH29" s="79">
        <f t="shared" ca="1" si="17"/>
        <v>12.737887782374745</v>
      </c>
      <c r="AI29" s="79">
        <f t="shared" ca="1" si="17"/>
        <v>12.738711347456505</v>
      </c>
      <c r="AJ29" s="79">
        <f t="shared" ca="1" si="17"/>
        <v>12.741676574237804</v>
      </c>
      <c r="AK29" s="79">
        <f t="shared" ca="1" si="17"/>
        <v>12.743134997023239</v>
      </c>
      <c r="AL29" s="79">
        <f t="shared" ca="1" si="17"/>
        <v>12.74894614883568</v>
      </c>
      <c r="AM29" s="79">
        <f t="shared" ca="1" si="17"/>
        <v>12.751813287113531</v>
      </c>
      <c r="AN29" s="79">
        <f t="shared" ca="1" si="17"/>
        <v>12.778560796727263</v>
      </c>
      <c r="AO29" s="79">
        <f t="shared" ca="1" si="17"/>
        <v>12.792062550115608</v>
      </c>
      <c r="AP29" s="79">
        <f t="shared" ca="1" si="17"/>
        <v>12.800279348892616</v>
      </c>
      <c r="AQ29" s="79">
        <f t="shared" ca="1" si="17"/>
        <v>12.804342885788166</v>
      </c>
      <c r="AR29" s="79">
        <f t="shared" ca="1" si="17"/>
        <v>12.812631993033404</v>
      </c>
      <c r="AS29" s="79">
        <f t="shared" ca="1" si="17"/>
        <v>12.816731289369615</v>
      </c>
      <c r="AT29" s="79">
        <f t="shared" ca="1" si="17"/>
        <v>12.825093341403187</v>
      </c>
      <c r="AU29" s="79">
        <f t="shared" ca="1" si="17"/>
        <v>12.82922871186592</v>
      </c>
      <c r="AV29" s="79">
        <f t="shared" ca="1" si="17"/>
        <v>12.83766435060762</v>
      </c>
      <c r="AW29" s="79">
        <f t="shared" ca="1" si="17"/>
        <v>12.841836112652052</v>
      </c>
      <c r="AX29" s="79">
        <f t="shared" ca="1" si="17"/>
        <v>12.850345985670666</v>
      </c>
      <c r="AY29" s="79">
        <f t="shared" ca="1" si="17"/>
        <v>12.854554459545465</v>
      </c>
      <c r="AZ29" s="79">
        <f t="shared" ca="1" si="17"/>
        <v>12.863139220108375</v>
      </c>
      <c r="BA29" s="79">
        <f t="shared" ca="1" si="17"/>
        <v>12.867384728880552</v>
      </c>
      <c r="BB29" s="79">
        <f t="shared" ca="1" si="17"/>
        <v>12.876045036004005</v>
      </c>
      <c r="BC29" s="79">
        <f t="shared" ca="1" si="17"/>
        <v>12.880327905583494</v>
      </c>
      <c r="BD29" s="79">
        <f t="shared" ca="1" si="17"/>
        <v>12.889064424083092</v>
      </c>
      <c r="BE29" s="79">
        <f t="shared" ca="1" si="17"/>
        <v>12.893384983247943</v>
      </c>
      <c r="BF29" s="79">
        <f t="shared" ca="1" si="17"/>
        <v>12.902198383789662</v>
      </c>
      <c r="BG29" s="79">
        <f t="shared" ca="1" si="17"/>
        <v>12.90655696421117</v>
      </c>
      <c r="BH29" s="79">
        <f t="shared" ca="1" si="17"/>
        <v>12.915447923363004</v>
      </c>
      <c r="BI29" s="79">
        <f t="shared" ca="1" si="17"/>
        <v>12.919844859631159</v>
      </c>
      <c r="BJ29" s="79">
        <f t="shared" ca="1" si="17"/>
        <v>12.928814059914945</v>
      </c>
      <c r="BK29" s="79">
        <f t="shared" ca="1" si="17"/>
        <v>12.93324968956413</v>
      </c>
      <c r="BL29" s="79">
        <f t="shared" ca="1" si="17"/>
        <v>12.9422978195079</v>
      </c>
      <c r="BM29" s="79">
        <f t="shared" ca="1" si="17"/>
        <v>12.946772483042942</v>
      </c>
      <c r="BN29" s="79">
        <f t="shared" ca="1" si="17"/>
        <v>12.955900237233809</v>
      </c>
      <c r="BO29" s="79">
        <f t="shared" ca="1" si="17"/>
        <v>12.960414278155913</v>
      </c>
      <c r="BP29" s="79">
        <f t="shared" ca="1" si="17"/>
        <v>12.969622357293456</v>
      </c>
      <c r="BQ29" s="79">
        <f t="shared" ca="1" si="17"/>
        <v>12.974176122126721</v>
      </c>
      <c r="BR29" s="79">
        <f t="shared" ref="BR29:BT29" ca="1" si="18">(BR24/BR19)*100</f>
        <v>12.983465233076727</v>
      </c>
      <c r="BS29" s="79">
        <f t="shared" ca="1" si="18"/>
        <v>12.988059071394609</v>
      </c>
      <c r="BT29" s="79">
        <f t="shared" ca="1" si="18"/>
        <v>12.988059071394595</v>
      </c>
    </row>
    <row r="30" spans="2:72">
      <c r="E30" s="50"/>
      <c r="F30" s="50"/>
      <c r="G30" s="50"/>
      <c r="H30" s="50"/>
      <c r="I30" s="50"/>
      <c r="J30" s="50"/>
      <c r="K30" s="50"/>
      <c r="L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row>
    <row r="31" spans="2:72">
      <c r="L31" s="50">
        <f ca="1">L19/K19-1</f>
        <v>0</v>
      </c>
      <c r="M31" s="50">
        <f ca="1">M19/L19-1</f>
        <v>1.6666666666666607E-2</v>
      </c>
      <c r="N31" s="50">
        <f ca="1">N19/M19-1</f>
        <v>2.4999999999999911E-2</v>
      </c>
      <c r="O31" s="50">
        <f t="shared" ref="O31:Q31" ca="1" si="19">O19/N19-1</f>
        <v>2.4999999999999911E-2</v>
      </c>
      <c r="P31" s="50">
        <f t="shared" ca="1" si="19"/>
        <v>2.4999999999999911E-2</v>
      </c>
      <c r="Q31" s="50">
        <f t="shared" ca="1" si="19"/>
        <v>2.4999999999999911E-2</v>
      </c>
    </row>
    <row r="32" spans="2:72">
      <c r="B32" s="82" t="s">
        <v>202</v>
      </c>
      <c r="I32" s="50"/>
      <c r="J32" s="50"/>
      <c r="K32" s="50"/>
      <c r="L32" s="50"/>
      <c r="N32" s="50"/>
      <c r="O32" s="50"/>
      <c r="P32" s="50"/>
      <c r="Q32" s="50"/>
      <c r="R32" s="50"/>
    </row>
    <row r="33" spans="2:72">
      <c r="B33" s="52" t="s">
        <v>199</v>
      </c>
      <c r="D33" s="13"/>
      <c r="I33" s="50"/>
      <c r="J33" s="50"/>
      <c r="K33" s="50"/>
      <c r="L33" s="50"/>
      <c r="N33" s="50"/>
      <c r="O33" s="50"/>
      <c r="P33" s="50"/>
      <c r="Q33" s="50"/>
      <c r="R33" s="50"/>
    </row>
    <row r="34" spans="2:72">
      <c r="B34" s="53" t="s">
        <v>200</v>
      </c>
      <c r="C34" s="13"/>
      <c r="D34" s="13"/>
      <c r="E34" s="50"/>
      <c r="F34" s="50"/>
      <c r="G34" s="50"/>
      <c r="H34" s="50"/>
      <c r="I34" s="50"/>
      <c r="J34" s="50"/>
      <c r="K34" s="50"/>
      <c r="L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row>
    <row r="35" spans="2:72">
      <c r="B35" s="61" t="s">
        <v>201</v>
      </c>
      <c r="I35" s="50"/>
      <c r="J35" s="50"/>
      <c r="K35" s="50"/>
      <c r="L35" s="50"/>
      <c r="N35" s="50"/>
      <c r="O35" s="50"/>
      <c r="P35" s="50"/>
      <c r="Q35" s="50"/>
      <c r="R35" s="50"/>
    </row>
    <row r="36" spans="2:72">
      <c r="I36" s="50"/>
      <c r="J36" s="50"/>
      <c r="K36" s="50"/>
      <c r="L36" s="50"/>
      <c r="N36" s="50"/>
      <c r="O36" s="50"/>
      <c r="P36" s="50"/>
      <c r="Q36" s="50"/>
      <c r="R36" s="50"/>
    </row>
    <row r="37" spans="2:72">
      <c r="C37" s="50"/>
      <c r="I37" s="50"/>
      <c r="J37" s="50"/>
      <c r="K37" s="50"/>
      <c r="L37" s="50"/>
      <c r="N37" s="50"/>
      <c r="O37" s="50"/>
      <c r="P37" s="50"/>
      <c r="Q37" s="50"/>
      <c r="R37" s="50"/>
    </row>
    <row r="38" spans="2:72">
      <c r="C38" s="50"/>
      <c r="I38" s="50"/>
      <c r="J38" s="50"/>
      <c r="K38" s="50"/>
      <c r="L38" s="50"/>
      <c r="N38" s="50"/>
      <c r="O38" s="50"/>
      <c r="P38" s="50"/>
      <c r="Q38" s="50"/>
      <c r="R38" s="50"/>
    </row>
    <row r="39" spans="2:72">
      <c r="C39" s="50"/>
      <c r="I39" s="50"/>
      <c r="J39" s="50"/>
      <c r="K39" s="50"/>
      <c r="L39" s="50"/>
      <c r="N39" s="50"/>
      <c r="O39" s="50"/>
      <c r="P39" s="50"/>
      <c r="Q39" s="50"/>
      <c r="R39" s="50"/>
    </row>
    <row r="40" spans="2:72">
      <c r="C40" s="50"/>
      <c r="I40" s="50"/>
      <c r="J40" s="50"/>
      <c r="K40" s="50"/>
      <c r="L40" s="50"/>
      <c r="N40" s="50"/>
      <c r="O40" s="50"/>
      <c r="P40" s="50"/>
      <c r="Q40" s="50"/>
      <c r="R40" s="50"/>
    </row>
    <row r="41" spans="2:72">
      <c r="C41" s="50"/>
      <c r="I41" s="50"/>
      <c r="J41" s="50"/>
      <c r="K41" s="50"/>
      <c r="L41" s="50"/>
      <c r="N41" s="50"/>
      <c r="O41" s="50"/>
      <c r="P41" s="50"/>
      <c r="Q41" s="50"/>
      <c r="R41" s="50"/>
    </row>
    <row r="42" spans="2:72">
      <c r="C42" s="50"/>
      <c r="I42" s="50"/>
      <c r="J42" s="50"/>
      <c r="K42" s="50"/>
      <c r="L42" s="50"/>
      <c r="N42" s="50"/>
      <c r="O42" s="50"/>
      <c r="P42" s="50"/>
      <c r="Q42" s="50"/>
      <c r="R42" s="50"/>
    </row>
    <row r="43" spans="2:72">
      <c r="C43" s="50"/>
      <c r="I43" s="50"/>
      <c r="J43" s="50"/>
      <c r="K43" s="50"/>
      <c r="L43" s="50"/>
      <c r="N43" s="50"/>
      <c r="O43" s="50"/>
      <c r="P43" s="50"/>
      <c r="Q43" s="50"/>
      <c r="R43" s="50"/>
    </row>
    <row r="44" spans="2:72">
      <c r="C44" s="50"/>
      <c r="I44" s="50"/>
      <c r="J44" s="50"/>
      <c r="K44" s="50"/>
      <c r="L44" s="50"/>
      <c r="N44" s="50"/>
      <c r="O44" s="50"/>
      <c r="P44" s="50"/>
      <c r="Q44" s="50"/>
      <c r="R44" s="50"/>
    </row>
    <row r="45" spans="2:72">
      <c r="C45" s="50"/>
    </row>
    <row r="46" spans="2:72">
      <c r="C46" s="50"/>
    </row>
    <row r="47" spans="2:72">
      <c r="C47" s="50"/>
    </row>
    <row r="48" spans="2:72">
      <c r="C48" s="50"/>
    </row>
    <row r="49" spans="3:3">
      <c r="C49" s="50"/>
    </row>
    <row r="50" spans="3:3">
      <c r="C50" s="50"/>
    </row>
    <row r="51" spans="3:3">
      <c r="C51" s="50"/>
    </row>
    <row r="52" spans="3:3">
      <c r="C52" s="50"/>
    </row>
    <row r="53" spans="3:3">
      <c r="C53" s="50"/>
    </row>
    <row r="54" spans="3:3">
      <c r="C54" s="50"/>
    </row>
    <row r="55" spans="3:3">
      <c r="C55" s="50"/>
    </row>
    <row r="56" spans="3:3">
      <c r="C56" s="50"/>
    </row>
    <row r="57" spans="3:3">
      <c r="C57" s="50"/>
    </row>
    <row r="58" spans="3:3">
      <c r="C58" s="50"/>
    </row>
    <row r="59" spans="3:3">
      <c r="C59" s="50"/>
    </row>
    <row r="60" spans="3:3">
      <c r="C60" s="50"/>
    </row>
    <row r="61" spans="3:3">
      <c r="C61" s="50"/>
    </row>
    <row r="62" spans="3:3">
      <c r="C62" s="50"/>
    </row>
    <row r="63" spans="3:3">
      <c r="C63" s="50"/>
    </row>
    <row r="64" spans="3:3">
      <c r="C64" s="50"/>
    </row>
    <row r="65" spans="3:3">
      <c r="C65" s="50"/>
    </row>
    <row r="66" spans="3:3">
      <c r="C66" s="50"/>
    </row>
    <row r="67" spans="3:3">
      <c r="C67" s="50"/>
    </row>
    <row r="68" spans="3:3">
      <c r="C68" s="50"/>
    </row>
    <row r="69" spans="3:3">
      <c r="C69" s="50"/>
    </row>
    <row r="70" spans="3:3">
      <c r="C70" s="50"/>
    </row>
  </sheetData>
  <pageMargins left="0.7" right="0.7" top="0.75" bottom="0.75" header="0.3" footer="0.3"/>
  <pageSetup scale="8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AJ31"/>
  <sheetViews>
    <sheetView zoomScale="70" zoomScaleNormal="70" workbookViewId="0">
      <selection activeCell="I54" sqref="I54"/>
    </sheetView>
  </sheetViews>
  <sheetFormatPr defaultRowHeight="15"/>
  <cols>
    <col min="2" max="2" width="55" bestFit="1" customWidth="1"/>
    <col min="3" max="3" width="21.140625" bestFit="1" customWidth="1"/>
    <col min="4" max="9" width="12.5703125" bestFit="1" customWidth="1"/>
    <col min="10" max="10" width="29.140625" bestFit="1" customWidth="1"/>
    <col min="11" max="11" width="13.140625" bestFit="1" customWidth="1"/>
    <col min="12" max="12" width="15.42578125" bestFit="1" customWidth="1"/>
    <col min="13" max="13" width="16" bestFit="1" customWidth="1"/>
    <col min="14" max="14" width="13.140625" bestFit="1" customWidth="1"/>
    <col min="15" max="19" width="12" bestFit="1" customWidth="1"/>
    <col min="20" max="20" width="20.85546875" bestFit="1" customWidth="1"/>
    <col min="21" max="21" width="12" bestFit="1" customWidth="1"/>
    <col min="22" max="22" width="11.42578125" bestFit="1" customWidth="1"/>
    <col min="23" max="24" width="14.85546875" bestFit="1" customWidth="1"/>
    <col min="25" max="25" width="12.42578125" bestFit="1" customWidth="1"/>
    <col min="26" max="29" width="14.85546875" bestFit="1" customWidth="1"/>
    <col min="30" max="30" width="13.5703125" bestFit="1" customWidth="1"/>
    <col min="31" max="31" width="14.85546875" bestFit="1" customWidth="1"/>
    <col min="32" max="32" width="13.5703125" bestFit="1" customWidth="1"/>
    <col min="33" max="33" width="14.85546875" bestFit="1" customWidth="1"/>
    <col min="34" max="36" width="15.85546875" bestFit="1" customWidth="1"/>
  </cols>
  <sheetData>
    <row r="1" spans="2:36">
      <c r="D1" t="s">
        <v>33</v>
      </c>
      <c r="E1" t="s">
        <v>35</v>
      </c>
      <c r="F1" t="s">
        <v>37</v>
      </c>
      <c r="G1" t="s">
        <v>42</v>
      </c>
    </row>
    <row r="2" spans="2:36">
      <c r="B2" s="7" t="s">
        <v>34</v>
      </c>
      <c r="C2" s="7">
        <f ca="1">OFFSET($C2, 0, MATCH('Summary Biennial'!$C$7, 'Res Bill Annual'!$D$1:$Q$1, 0))</f>
        <v>0.50349650349650354</v>
      </c>
      <c r="D2" s="7">
        <v>0.82</v>
      </c>
      <c r="E2" s="7">
        <v>0.82</v>
      </c>
      <c r="F2" s="33">
        <f>E2*C5</f>
        <v>0.43459999999999999</v>
      </c>
      <c r="G2" s="33">
        <f>C7/C12</f>
        <v>0.50349650349650354</v>
      </c>
      <c r="H2" s="7"/>
      <c r="I2" s="36"/>
      <c r="J2" s="36"/>
      <c r="K2" s="37"/>
      <c r="L2" s="37"/>
      <c r="M2" s="37"/>
      <c r="N2" s="37"/>
      <c r="O2" s="7"/>
      <c r="P2" s="7"/>
      <c r="Q2" s="7"/>
      <c r="R2" s="7"/>
      <c r="S2" s="7"/>
      <c r="T2" s="7"/>
      <c r="U2" s="7"/>
    </row>
    <row r="3" spans="2:36">
      <c r="B3" s="7" t="s">
        <v>36</v>
      </c>
      <c r="C3" s="31">
        <f ca="1">OFFSET($C3, 0, MATCH('Summary Biennial'!$C$7, 'Res Bill Annual'!$D$1:$Q$1, 0))</f>
        <v>1</v>
      </c>
      <c r="D3" s="7">
        <v>0.88</v>
      </c>
      <c r="E3" s="7">
        <v>1</v>
      </c>
      <c r="F3" s="7">
        <v>1</v>
      </c>
      <c r="G3" s="7">
        <v>1</v>
      </c>
      <c r="H3" s="7"/>
      <c r="I3" s="36"/>
      <c r="J3" s="36"/>
      <c r="K3" s="38"/>
      <c r="L3" s="38"/>
      <c r="M3" s="38"/>
      <c r="N3" s="38"/>
      <c r="O3" s="7"/>
      <c r="P3" s="7"/>
      <c r="Q3" s="7"/>
      <c r="R3" s="7"/>
      <c r="S3" s="7"/>
      <c r="T3" s="7"/>
      <c r="U3" s="7"/>
    </row>
    <row r="4" spans="2:36">
      <c r="B4" s="7" t="s">
        <v>4</v>
      </c>
      <c r="C4" s="7">
        <v>0.75</v>
      </c>
      <c r="D4" s="7"/>
      <c r="E4" s="7"/>
      <c r="F4" s="7"/>
      <c r="G4" s="7"/>
      <c r="H4" s="7"/>
      <c r="I4" s="36"/>
      <c r="J4" s="36"/>
      <c r="K4" s="39"/>
      <c r="L4" s="39"/>
      <c r="M4" s="39"/>
      <c r="N4" s="39"/>
      <c r="O4" s="7"/>
      <c r="P4" s="7"/>
      <c r="Q4" s="7"/>
      <c r="R4" s="7"/>
      <c r="S4" s="7"/>
      <c r="T4" s="7"/>
      <c r="U4" s="7"/>
    </row>
    <row r="5" spans="2:36" s="20" customFormat="1">
      <c r="B5" s="20" t="s">
        <v>38</v>
      </c>
      <c r="C5" s="33">
        <v>0.53</v>
      </c>
      <c r="I5" s="36"/>
      <c r="J5" s="36"/>
      <c r="K5" s="40"/>
      <c r="L5" s="40"/>
      <c r="M5" s="40"/>
      <c r="N5" s="40"/>
      <c r="T5" s="76" t="s">
        <v>187</v>
      </c>
      <c r="U5" s="26">
        <f>AVERAGE(L13:U13)</f>
        <v>4.1624831880135993E-3</v>
      </c>
    </row>
    <row r="6" spans="2:36" s="34" customFormat="1">
      <c r="C6" s="33"/>
      <c r="T6" s="76" t="s">
        <v>181</v>
      </c>
      <c r="U6" s="26">
        <f>AVERAGE(O17:U17)</f>
        <v>4.8828298832550255E-3</v>
      </c>
    </row>
    <row r="7" spans="2:36" s="34" customFormat="1">
      <c r="B7" s="34" t="s">
        <v>180</v>
      </c>
      <c r="C7" s="13">
        <v>72</v>
      </c>
    </row>
    <row r="8" spans="2:36" s="34" customFormat="1">
      <c r="C8" s="13"/>
    </row>
    <row r="9" spans="2:36" s="34" customFormat="1">
      <c r="B9" s="34" t="s">
        <v>44</v>
      </c>
      <c r="C9" s="46">
        <f>(G23/C23)^(1/COUNT(C23:G23))</f>
        <v>1.0137258769285085</v>
      </c>
    </row>
    <row r="10" spans="2:36" ht="15.75" thickBot="1">
      <c r="B10" s="7"/>
      <c r="C10" s="7"/>
      <c r="D10" s="7"/>
      <c r="E10" s="7"/>
      <c r="F10" s="7"/>
      <c r="G10" s="7"/>
      <c r="H10" s="7"/>
      <c r="I10" s="7"/>
      <c r="J10" s="7"/>
      <c r="K10" s="7"/>
      <c r="L10" s="7"/>
      <c r="M10" s="7"/>
      <c r="N10" s="7"/>
      <c r="O10" s="7"/>
      <c r="P10" s="7"/>
      <c r="Q10" s="7"/>
      <c r="R10" s="7"/>
      <c r="S10" s="7"/>
      <c r="T10" s="7"/>
      <c r="U10" s="7"/>
    </row>
    <row r="11" spans="2:36" ht="15.75" thickBot="1">
      <c r="B11" s="1"/>
      <c r="C11" s="2">
        <v>2017</v>
      </c>
      <c r="D11" s="2">
        <v>2018</v>
      </c>
      <c r="E11" s="2">
        <v>2019</v>
      </c>
      <c r="F11" s="2">
        <v>2020</v>
      </c>
      <c r="G11" s="2">
        <v>2021</v>
      </c>
      <c r="H11" s="2">
        <v>2022</v>
      </c>
      <c r="I11" s="2">
        <v>2023</v>
      </c>
      <c r="J11" s="2">
        <v>2024</v>
      </c>
      <c r="K11" s="2">
        <v>2025</v>
      </c>
      <c r="L11" s="2">
        <v>2026</v>
      </c>
      <c r="M11" s="2">
        <v>2027</v>
      </c>
      <c r="N11" s="2">
        <v>2028</v>
      </c>
      <c r="O11" s="2">
        <v>2029</v>
      </c>
      <c r="P11" s="2">
        <v>2030</v>
      </c>
      <c r="Q11" s="2">
        <v>2031</v>
      </c>
      <c r="R11" s="2">
        <v>2032</v>
      </c>
      <c r="S11" s="2">
        <v>2033</v>
      </c>
      <c r="T11" s="2">
        <v>2034</v>
      </c>
      <c r="U11" s="2">
        <v>2035</v>
      </c>
      <c r="V11" s="2">
        <v>2036</v>
      </c>
      <c r="W11" s="2">
        <v>2037</v>
      </c>
      <c r="X11" s="2">
        <v>2038</v>
      </c>
      <c r="Y11" s="2">
        <v>2039</v>
      </c>
      <c r="Z11" s="2">
        <v>2040</v>
      </c>
      <c r="AA11" s="2">
        <v>2041</v>
      </c>
      <c r="AB11" s="2">
        <v>2042</v>
      </c>
      <c r="AC11" s="2">
        <v>2043</v>
      </c>
      <c r="AD11" s="2">
        <v>2044</v>
      </c>
      <c r="AE11" s="2">
        <v>2045</v>
      </c>
      <c r="AF11" s="2">
        <v>2046</v>
      </c>
      <c r="AG11" s="2">
        <v>2047</v>
      </c>
      <c r="AH11" s="2">
        <v>2048</v>
      </c>
      <c r="AI11" s="2">
        <v>2049</v>
      </c>
      <c r="AJ11" s="2">
        <v>2050</v>
      </c>
    </row>
    <row r="12" spans="2:36" s="68" customFormat="1" ht="16.5" thickBot="1">
      <c r="B12" s="69" t="s">
        <v>13</v>
      </c>
      <c r="C12" s="70">
        <v>143</v>
      </c>
      <c r="D12" s="70">
        <v>143</v>
      </c>
      <c r="E12" s="70">
        <v>142</v>
      </c>
      <c r="F12" s="70">
        <v>142</v>
      </c>
      <c r="G12" s="70">
        <v>142</v>
      </c>
      <c r="H12" s="70">
        <v>142</v>
      </c>
      <c r="I12" s="70">
        <v>142</v>
      </c>
      <c r="J12" s="70">
        <v>142</v>
      </c>
      <c r="K12" s="70">
        <v>142</v>
      </c>
      <c r="L12" s="70">
        <v>141</v>
      </c>
      <c r="M12" s="70">
        <v>142</v>
      </c>
      <c r="N12" s="70">
        <v>142</v>
      </c>
      <c r="O12" s="70">
        <v>142</v>
      </c>
      <c r="P12" s="70">
        <v>143</v>
      </c>
      <c r="Q12" s="70">
        <v>143</v>
      </c>
      <c r="R12" s="70">
        <v>144</v>
      </c>
      <c r="S12" s="70">
        <v>145</v>
      </c>
      <c r="T12" s="70">
        <v>146</v>
      </c>
      <c r="U12" s="70">
        <v>148</v>
      </c>
      <c r="V12" s="71">
        <f t="shared" ref="V12:AJ12" si="0">U12*(1+$U$5)</f>
        <v>148.61604751182603</v>
      </c>
      <c r="W12" s="71">
        <f t="shared" si="0"/>
        <v>149.23465931106304</v>
      </c>
      <c r="X12" s="71">
        <f t="shared" si="0"/>
        <v>149.85584607151426</v>
      </c>
      <c r="Y12" s="71">
        <f t="shared" si="0"/>
        <v>150.4796185114125</v>
      </c>
      <c r="Z12" s="71">
        <f t="shared" si="0"/>
        <v>151.10598739360495</v>
      </c>
      <c r="AA12" s="71">
        <f t="shared" si="0"/>
        <v>151.73496352573903</v>
      </c>
      <c r="AB12" s="71">
        <f t="shared" si="0"/>
        <v>152.36655776044879</v>
      </c>
      <c r="AC12" s="71">
        <f t="shared" si="0"/>
        <v>153.00078099554216</v>
      </c>
      <c r="AD12" s="71">
        <f t="shared" si="0"/>
        <v>153.63764417418906</v>
      </c>
      <c r="AE12" s="71">
        <f t="shared" si="0"/>
        <v>154.27715828511015</v>
      </c>
      <c r="AF12" s="71">
        <f t="shared" si="0"/>
        <v>154.91933436276642</v>
      </c>
      <c r="AG12" s="71">
        <f t="shared" si="0"/>
        <v>155.56418348754968</v>
      </c>
      <c r="AH12" s="71">
        <f t="shared" si="0"/>
        <v>156.21171678597366</v>
      </c>
      <c r="AI12" s="71">
        <f t="shared" si="0"/>
        <v>156.86194543086603</v>
      </c>
      <c r="AJ12" s="71">
        <f t="shared" si="0"/>
        <v>157.51488064156112</v>
      </c>
    </row>
    <row r="13" spans="2:36" s="20" customFormat="1" ht="16.5" thickBot="1">
      <c r="B13" s="69" t="s">
        <v>162</v>
      </c>
      <c r="C13" s="70"/>
      <c r="D13" s="70">
        <f>D12/C12-1</f>
        <v>0</v>
      </c>
      <c r="E13" s="70">
        <f t="shared" ref="E13:U13" si="1">E12/D12-1</f>
        <v>-6.9930069930069783E-3</v>
      </c>
      <c r="F13" s="70">
        <f t="shared" si="1"/>
        <v>0</v>
      </c>
      <c r="G13" s="70">
        <f t="shared" si="1"/>
        <v>0</v>
      </c>
      <c r="H13" s="70">
        <f t="shared" si="1"/>
        <v>0</v>
      </c>
      <c r="I13" s="70">
        <f t="shared" si="1"/>
        <v>0</v>
      </c>
      <c r="J13" s="70">
        <f t="shared" si="1"/>
        <v>0</v>
      </c>
      <c r="K13" s="70">
        <f t="shared" si="1"/>
        <v>0</v>
      </c>
      <c r="L13" s="70">
        <f t="shared" si="1"/>
        <v>-7.0422535211267512E-3</v>
      </c>
      <c r="M13" s="70">
        <f t="shared" si="1"/>
        <v>7.0921985815601829E-3</v>
      </c>
      <c r="N13" s="70">
        <f t="shared" si="1"/>
        <v>0</v>
      </c>
      <c r="O13" s="70">
        <f t="shared" si="1"/>
        <v>0</v>
      </c>
      <c r="P13" s="70">
        <f t="shared" si="1"/>
        <v>7.0422535211267512E-3</v>
      </c>
      <c r="Q13" s="70">
        <f t="shared" si="1"/>
        <v>0</v>
      </c>
      <c r="R13" s="70">
        <f t="shared" si="1"/>
        <v>6.9930069930070893E-3</v>
      </c>
      <c r="S13" s="70">
        <f t="shared" si="1"/>
        <v>6.9444444444444198E-3</v>
      </c>
      <c r="T13" s="70">
        <f t="shared" si="1"/>
        <v>6.8965517241379448E-3</v>
      </c>
      <c r="U13" s="70">
        <f t="shared" si="1"/>
        <v>1.3698630136986356E-2</v>
      </c>
      <c r="V13" s="71"/>
      <c r="W13" s="71"/>
      <c r="X13" s="71"/>
      <c r="Y13" s="71"/>
      <c r="Z13" s="71"/>
      <c r="AA13" s="71"/>
      <c r="AB13" s="71"/>
      <c r="AC13" s="71"/>
      <c r="AD13" s="71"/>
      <c r="AE13" s="71"/>
      <c r="AF13" s="71"/>
      <c r="AG13" s="71"/>
      <c r="AH13" s="71"/>
      <c r="AI13" s="71"/>
      <c r="AJ13" s="71"/>
    </row>
    <row r="14" spans="2:36">
      <c r="B14" s="7"/>
      <c r="C14" s="7"/>
      <c r="D14" s="7"/>
      <c r="E14" s="7"/>
      <c r="F14" s="7"/>
      <c r="G14" s="7"/>
      <c r="H14" s="7"/>
      <c r="I14" s="7"/>
      <c r="J14" s="7"/>
      <c r="K14" s="7"/>
      <c r="L14" s="7"/>
      <c r="M14" s="7"/>
      <c r="N14" s="7"/>
      <c r="O14" s="7"/>
      <c r="P14" s="7"/>
      <c r="Q14" s="7"/>
      <c r="R14" s="7"/>
      <c r="S14" s="7"/>
      <c r="T14" s="7"/>
      <c r="U14" s="8"/>
      <c r="AH14" s="20"/>
      <c r="AI14" s="20"/>
      <c r="AJ14" s="20"/>
    </row>
    <row r="15" spans="2:36">
      <c r="B15" s="15"/>
      <c r="C15" s="12"/>
      <c r="D15" s="12"/>
      <c r="E15" s="12"/>
      <c r="F15" s="12"/>
      <c r="G15" s="12"/>
      <c r="H15" s="12"/>
      <c r="I15" s="12"/>
      <c r="J15" s="12"/>
      <c r="K15" s="12"/>
      <c r="L15" s="12"/>
      <c r="M15" s="12"/>
      <c r="N15" s="12"/>
      <c r="O15" s="12"/>
      <c r="P15" s="12"/>
      <c r="Q15" s="12"/>
      <c r="R15" s="12"/>
      <c r="S15" s="12"/>
      <c r="AH15" s="20"/>
      <c r="AI15" s="20"/>
      <c r="AJ15" s="20"/>
    </row>
    <row r="16" spans="2:36" s="20" customFormat="1">
      <c r="B16" s="15"/>
      <c r="C16" s="12"/>
      <c r="D16" s="12"/>
      <c r="E16" s="12"/>
      <c r="F16" s="12"/>
      <c r="G16" s="12"/>
      <c r="H16" s="12"/>
      <c r="I16" s="12"/>
      <c r="J16" s="12"/>
      <c r="K16" s="12"/>
      <c r="L16" s="12"/>
      <c r="M16" s="12"/>
      <c r="N16" s="12"/>
      <c r="O16" s="12"/>
      <c r="P16" s="12"/>
      <c r="Q16" s="12"/>
      <c r="R16" s="12"/>
      <c r="S16" s="12"/>
      <c r="T16" s="12"/>
      <c r="U16" s="12"/>
    </row>
    <row r="17" spans="2:36" s="20" customFormat="1">
      <c r="B17" s="24" t="s">
        <v>182</v>
      </c>
      <c r="C17" s="12"/>
      <c r="D17" s="25">
        <f>D18/C18-1</f>
        <v>1.6667174181462574E-2</v>
      </c>
      <c r="E17" s="25">
        <f t="shared" ref="E17:T17" si="2">E18/D18-1</f>
        <v>1.6943623917182737E-2</v>
      </c>
      <c r="F17" s="25">
        <f t="shared" si="2"/>
        <v>6.2914221984718521E-2</v>
      </c>
      <c r="G17" s="25">
        <f t="shared" si="2"/>
        <v>-1.1631765414881978E-2</v>
      </c>
      <c r="H17" s="25">
        <f t="shared" si="2"/>
        <v>1.9628290285414574E-2</v>
      </c>
      <c r="I17" s="25">
        <f t="shared" si="2"/>
        <v>2.7494297392737899E-2</v>
      </c>
      <c r="J17" s="25">
        <f t="shared" si="2"/>
        <v>1.5268695821667677E-2</v>
      </c>
      <c r="K17" s="25">
        <f t="shared" si="2"/>
        <v>4.8479775408326375E-2</v>
      </c>
      <c r="L17" s="25">
        <f t="shared" si="2"/>
        <v>-2.3982831394409931E-2</v>
      </c>
      <c r="M17" s="25">
        <f t="shared" si="2"/>
        <v>5.1881690233566813E-2</v>
      </c>
      <c r="N17" s="25">
        <f t="shared" si="2"/>
        <v>2.8625737918126504E-3</v>
      </c>
      <c r="O17" s="25">
        <f t="shared" si="2"/>
        <v>-4.4793135790750505E-3</v>
      </c>
      <c r="P17" s="25">
        <f t="shared" si="2"/>
        <v>1.1335854676570722E-2</v>
      </c>
      <c r="Q17" s="25">
        <f t="shared" si="2"/>
        <v>1.3368524135688453E-2</v>
      </c>
      <c r="R17" s="25">
        <f t="shared" si="2"/>
        <v>1.1837291675015571E-2</v>
      </c>
      <c r="S17" s="25">
        <f t="shared" si="2"/>
        <v>1.0395619089651253E-2</v>
      </c>
      <c r="T17" s="25">
        <f t="shared" si="2"/>
        <v>7.2344325836548595E-3</v>
      </c>
      <c r="U17" s="25">
        <f>U18/T18-1</f>
        <v>-1.5512599398720628E-2</v>
      </c>
    </row>
    <row r="18" spans="2:36">
      <c r="B18" s="7" t="s">
        <v>183</v>
      </c>
      <c r="C18" s="72">
        <f>'IESO Res Bill'!E16</f>
        <v>152.70563809980166</v>
      </c>
      <c r="D18" s="72">
        <f>'IESO Res Bill'!F16</f>
        <v>155.25080956850243</v>
      </c>
      <c r="E18" s="72">
        <f>'IESO Res Bill'!G16</f>
        <v>157.88132089866929</v>
      </c>
      <c r="F18" s="72">
        <f>'IESO Res Bill'!H16</f>
        <v>167.81430136892874</v>
      </c>
      <c r="G18" s="72">
        <f>'IESO Res Bill'!I16</f>
        <v>165.86232478214305</v>
      </c>
      <c r="H18" s="72">
        <f>'IESO Res Bill'!J16</f>
        <v>169.11791864038065</v>
      </c>
      <c r="I18" s="72">
        <f>'IESO Res Bill'!K16</f>
        <v>173.76769698992013</v>
      </c>
      <c r="J18" s="72">
        <f>'IESO Res Bill'!L16</f>
        <v>176.42090309889093</v>
      </c>
      <c r="K18" s="72">
        <f>'IESO Res Bill'!M16</f>
        <v>184.97374885845929</v>
      </c>
      <c r="L18" s="72">
        <f>'IESO Res Bill'!N16</f>
        <v>180.53755462719494</v>
      </c>
      <c r="M18" s="72">
        <f>'IESO Res Bill'!O16</f>
        <v>189.90414811188873</v>
      </c>
      <c r="N18" s="72">
        <f>'IESO Res Bill'!P16</f>
        <v>190.44776274923035</v>
      </c>
      <c r="O18" s="72">
        <f>'IESO Res Bill'!Q16</f>
        <v>189.59468749944327</v>
      </c>
      <c r="P18" s="72">
        <f>'IESO Res Bill'!R16</f>
        <v>191.74390532438679</v>
      </c>
      <c r="Q18" s="72">
        <f>'IESO Res Bill'!S16</f>
        <v>194.307238350587</v>
      </c>
      <c r="R18" s="72">
        <f>'IESO Res Bill'!T16</f>
        <v>196.60730980550969</v>
      </c>
      <c r="S18" s="72">
        <f>'IESO Res Bill'!U16</f>
        <v>198.65116450848882</v>
      </c>
      <c r="T18" s="72">
        <f>'IESO Res Bill'!V16</f>
        <v>200.08829296579</v>
      </c>
      <c r="U18" s="72">
        <f>'IESO Res Bill'!W16</f>
        <v>196.98440343263786</v>
      </c>
      <c r="V18" s="73">
        <f>V19</f>
        <v>197.94624476425392</v>
      </c>
      <c r="W18" s="73">
        <f t="shared" ref="W18:AJ18" si="3">W19</f>
        <v>198.91278260346695</v>
      </c>
      <c r="X18" s="73">
        <f t="shared" si="3"/>
        <v>199.88403988252458</v>
      </c>
      <c r="Y18" s="73">
        <f t="shared" si="3"/>
        <v>200.86003964564873</v>
      </c>
      <c r="Z18" s="73">
        <f t="shared" si="3"/>
        <v>201.84080504958229</v>
      </c>
      <c r="AA18" s="73">
        <f t="shared" si="3"/>
        <v>202.82635936413865</v>
      </c>
      <c r="AB18" s="73">
        <f t="shared" si="3"/>
        <v>203.81672597275369</v>
      </c>
      <c r="AC18" s="73">
        <f t="shared" si="3"/>
        <v>204.81192837304064</v>
      </c>
      <c r="AD18" s="73">
        <f t="shared" si="3"/>
        <v>205.81199017734761</v>
      </c>
      <c r="AE18" s="73">
        <f t="shared" si="3"/>
        <v>206.81693511331775</v>
      </c>
      <c r="AF18" s="73">
        <f t="shared" si="3"/>
        <v>207.82678702445227</v>
      </c>
      <c r="AG18" s="73">
        <f t="shared" si="3"/>
        <v>208.84156987067615</v>
      </c>
      <c r="AH18" s="73">
        <f t="shared" si="3"/>
        <v>209.86130772890658</v>
      </c>
      <c r="AI18" s="73">
        <f t="shared" si="3"/>
        <v>210.88602479362427</v>
      </c>
      <c r="AJ18" s="73">
        <f t="shared" si="3"/>
        <v>211.91574537744745</v>
      </c>
    </row>
    <row r="19" spans="2:36" s="20" customFormat="1">
      <c r="B19" s="20" t="s">
        <v>184</v>
      </c>
      <c r="C19" s="72"/>
      <c r="D19" s="72"/>
      <c r="E19" s="72"/>
      <c r="F19" s="72"/>
      <c r="G19" s="72"/>
      <c r="H19" s="72"/>
      <c r="I19" s="72"/>
      <c r="J19" s="72"/>
      <c r="K19" s="72"/>
      <c r="L19" s="72"/>
      <c r="M19" s="72"/>
      <c r="N19" s="72"/>
      <c r="O19" s="72"/>
      <c r="P19" s="72"/>
      <c r="Q19" s="72"/>
      <c r="R19" s="72"/>
      <c r="S19" s="72"/>
      <c r="T19" s="72"/>
      <c r="U19" s="72"/>
      <c r="V19" s="73">
        <f>U18*(1+U6)</f>
        <v>197.94624476425392</v>
      </c>
      <c r="W19" s="73">
        <f t="shared" ref="W19:AJ19" si="4">V19*(1+$U$6)</f>
        <v>198.91278260346695</v>
      </c>
      <c r="X19" s="73">
        <f t="shared" si="4"/>
        <v>199.88403988252458</v>
      </c>
      <c r="Y19" s="73">
        <f t="shared" si="4"/>
        <v>200.86003964564873</v>
      </c>
      <c r="Z19" s="73">
        <f t="shared" si="4"/>
        <v>201.84080504958229</v>
      </c>
      <c r="AA19" s="73">
        <f t="shared" si="4"/>
        <v>202.82635936413865</v>
      </c>
      <c r="AB19" s="73">
        <f t="shared" si="4"/>
        <v>203.81672597275369</v>
      </c>
      <c r="AC19" s="73">
        <f t="shared" si="4"/>
        <v>204.81192837304064</v>
      </c>
      <c r="AD19" s="73">
        <f t="shared" si="4"/>
        <v>205.81199017734761</v>
      </c>
      <c r="AE19" s="73">
        <f t="shared" si="4"/>
        <v>206.81693511331775</v>
      </c>
      <c r="AF19" s="73">
        <f t="shared" si="4"/>
        <v>207.82678702445227</v>
      </c>
      <c r="AG19" s="73">
        <f t="shared" si="4"/>
        <v>208.84156987067615</v>
      </c>
      <c r="AH19" s="73">
        <f t="shared" si="4"/>
        <v>209.86130772890658</v>
      </c>
      <c r="AI19" s="73">
        <f t="shared" si="4"/>
        <v>210.88602479362427</v>
      </c>
      <c r="AJ19" s="73">
        <f t="shared" si="4"/>
        <v>211.91574537744745</v>
      </c>
    </row>
    <row r="20" spans="2:36" s="20" customFormat="1">
      <c r="B20" s="21"/>
      <c r="C20" s="72"/>
      <c r="D20" s="72"/>
      <c r="E20" s="72"/>
      <c r="F20" s="72"/>
      <c r="G20" s="72"/>
      <c r="H20" s="72"/>
      <c r="I20" s="72"/>
      <c r="J20" s="72"/>
      <c r="K20" s="72"/>
      <c r="L20" s="72"/>
      <c r="M20" s="72"/>
      <c r="N20" s="72"/>
      <c r="O20" s="72"/>
      <c r="P20" s="72"/>
      <c r="Q20" s="72"/>
      <c r="R20" s="72"/>
      <c r="S20" s="72"/>
      <c r="T20" s="72"/>
      <c r="U20" s="72"/>
      <c r="V20" s="73"/>
      <c r="W20" s="73"/>
      <c r="X20" s="73"/>
      <c r="Y20" s="73"/>
      <c r="Z20" s="73"/>
      <c r="AA20" s="73"/>
      <c r="AB20" s="73"/>
      <c r="AC20" s="73"/>
      <c r="AD20" s="73"/>
      <c r="AE20" s="73"/>
      <c r="AF20" s="73"/>
      <c r="AG20" s="73"/>
      <c r="AH20" s="73"/>
      <c r="AI20" s="73"/>
      <c r="AJ20" s="73"/>
    </row>
    <row r="21" spans="2:36" s="68" customFormat="1">
      <c r="B21" s="35" t="s">
        <v>185</v>
      </c>
      <c r="C21" s="74">
        <f>C22*1.13</f>
        <v>164.34035338359607</v>
      </c>
      <c r="D21" s="74">
        <f t="shared" ref="D21:AJ21" si="5">D22*1.13</f>
        <v>167.07944267848356</v>
      </c>
      <c r="E21" s="74">
        <f t="shared" si="5"/>
        <v>169.91037391952025</v>
      </c>
      <c r="F21" s="74">
        <f t="shared" si="5"/>
        <v>180.60015290179948</v>
      </c>
      <c r="G21" s="74">
        <f t="shared" si="5"/>
        <v>178.49945428935391</v>
      </c>
      <c r="H21" s="74">
        <f t="shared" si="5"/>
        <v>182.00309339393343</v>
      </c>
      <c r="I21" s="74">
        <f t="shared" si="5"/>
        <v>187.0071405701045</v>
      </c>
      <c r="J21" s="74">
        <f t="shared" si="5"/>
        <v>189.86249571594928</v>
      </c>
      <c r="K21" s="74">
        <f t="shared" si="5"/>
        <v>199.06698686672286</v>
      </c>
      <c r="L21" s="74">
        <f t="shared" si="5"/>
        <v>194.29279688450504</v>
      </c>
      <c r="M21" s="74">
        <f t="shared" si="5"/>
        <v>204.37303558708021</v>
      </c>
      <c r="N21" s="74">
        <f t="shared" si="5"/>
        <v>204.95806848250501</v>
      </c>
      <c r="O21" s="74">
        <f t="shared" si="5"/>
        <v>204.03999702321033</v>
      </c>
      <c r="P21" s="74">
        <f t="shared" si="5"/>
        <v>206.35296477767341</v>
      </c>
      <c r="Q21" s="74">
        <f t="shared" si="5"/>
        <v>209.11159936777455</v>
      </c>
      <c r="R21" s="74">
        <f t="shared" si="5"/>
        <v>211.58691436211993</v>
      </c>
      <c r="S21" s="74">
        <f t="shared" si="5"/>
        <v>213.78649132818316</v>
      </c>
      <c r="T21" s="74">
        <f t="shared" si="5"/>
        <v>215.33311528699301</v>
      </c>
      <c r="U21" s="74">
        <f t="shared" si="5"/>
        <v>211.9927389322674</v>
      </c>
      <c r="V21" s="74">
        <f t="shared" si="5"/>
        <v>213.02786341295896</v>
      </c>
      <c r="W21" s="74">
        <f t="shared" si="5"/>
        <v>214.06804223039774</v>
      </c>
      <c r="X21" s="74">
        <f t="shared" si="5"/>
        <v>215.11330006405021</v>
      </c>
      <c r="Y21" s="74">
        <f t="shared" si="5"/>
        <v>216.16366171388859</v>
      </c>
      <c r="Z21" s="74">
        <f t="shared" si="5"/>
        <v>217.21915210097899</v>
      </c>
      <c r="AA21" s="74">
        <f t="shared" si="5"/>
        <v>218.279796268073</v>
      </c>
      <c r="AB21" s="74">
        <f t="shared" si="5"/>
        <v>219.34561938020158</v>
      </c>
      <c r="AC21" s="74">
        <f t="shared" si="5"/>
        <v>220.41664672527233</v>
      </c>
      <c r="AD21" s="74">
        <f t="shared" si="5"/>
        <v>221.49290371466935</v>
      </c>
      <c r="AE21" s="74">
        <f t="shared" si="5"/>
        <v>222.57441588385629</v>
      </c>
      <c r="AF21" s="74">
        <f t="shared" si="5"/>
        <v>223.66120889298202</v>
      </c>
      <c r="AG21" s="74">
        <f t="shared" si="5"/>
        <v>224.75330852748962</v>
      </c>
      <c r="AH21" s="74">
        <f t="shared" si="5"/>
        <v>225.85074069872809</v>
      </c>
      <c r="AI21" s="74">
        <f t="shared" si="5"/>
        <v>226.95353144456715</v>
      </c>
      <c r="AJ21" s="74">
        <f t="shared" si="5"/>
        <v>228.06170693001494</v>
      </c>
    </row>
    <row r="22" spans="2:36" s="68" customFormat="1">
      <c r="B22" s="35" t="s">
        <v>186</v>
      </c>
      <c r="C22" s="74">
        <f>'IESO Res Bill'!E13</f>
        <v>145.43394104743015</v>
      </c>
      <c r="D22" s="74">
        <f>'IESO Res Bill'!F13</f>
        <v>147.85791387476422</v>
      </c>
      <c r="E22" s="74">
        <f>'IESO Res Bill'!G13</f>
        <v>150.36316276063741</v>
      </c>
      <c r="F22" s="74">
        <f>'IESO Res Bill'!H13</f>
        <v>159.82314416088451</v>
      </c>
      <c r="G22" s="74">
        <f>'IESO Res Bill'!I13</f>
        <v>157.96411884013622</v>
      </c>
      <c r="H22" s="74">
        <f>'IESO Res Bill'!J13</f>
        <v>161.06468441941013</v>
      </c>
      <c r="I22" s="74">
        <f>'IESO Res Bill'!K13</f>
        <v>165.49304475230488</v>
      </c>
      <c r="J22" s="74">
        <f>'IESO Res Bill'!L13</f>
        <v>168.01990771322946</v>
      </c>
      <c r="K22" s="74">
        <f>'IESO Res Bill'!M13</f>
        <v>176.16547510329457</v>
      </c>
      <c r="L22" s="74">
        <f>'IESO Res Bill'!N13</f>
        <v>171.94052821637615</v>
      </c>
      <c r="M22" s="74">
        <f>'IESO Res Bill'!O13</f>
        <v>180.86109343989401</v>
      </c>
      <c r="N22" s="74">
        <f>'IESO Res Bill'!P13</f>
        <v>181.37882166593366</v>
      </c>
      <c r="O22" s="74">
        <f>'IESO Res Bill'!Q13</f>
        <v>180.56636904708881</v>
      </c>
      <c r="P22" s="74">
        <f>'IESO Res Bill'!R13</f>
        <v>182.61324316608267</v>
      </c>
      <c r="Q22" s="74">
        <f>'IESO Res Bill'!S13</f>
        <v>185.05451271484475</v>
      </c>
      <c r="R22" s="74">
        <f>'IESO Res Bill'!T13</f>
        <v>187.24505695762826</v>
      </c>
      <c r="S22" s="74">
        <f>'IESO Res Bill'!U13</f>
        <v>189.19158524617981</v>
      </c>
      <c r="T22" s="74">
        <f>'IESO Res Bill'!V13</f>
        <v>190.56027901503808</v>
      </c>
      <c r="U22" s="74">
        <f>'IESO Res Bill'!W13</f>
        <v>187.6041937453694</v>
      </c>
      <c r="V22" s="75">
        <f>U22*(1+$U$6)</f>
        <v>188.52023310881327</v>
      </c>
      <c r="W22" s="75">
        <f t="shared" ref="W22:AJ22" si="6">V22*(1+$U$6)</f>
        <v>189.44074533663519</v>
      </c>
      <c r="X22" s="75">
        <f t="shared" si="6"/>
        <v>190.36575226907101</v>
      </c>
      <c r="Y22" s="75">
        <f t="shared" si="6"/>
        <v>191.29527585299877</v>
      </c>
      <c r="Z22" s="75">
        <f t="shared" si="6"/>
        <v>192.22933814245931</v>
      </c>
      <c r="AA22" s="75">
        <f t="shared" si="6"/>
        <v>193.16796129917967</v>
      </c>
      <c r="AB22" s="75">
        <f t="shared" si="6"/>
        <v>194.11116759309877</v>
      </c>
      <c r="AC22" s="75">
        <f t="shared" si="6"/>
        <v>195.05897940289589</v>
      </c>
      <c r="AD22" s="75">
        <f t="shared" si="6"/>
        <v>196.01141921652157</v>
      </c>
      <c r="AE22" s="75">
        <f t="shared" si="6"/>
        <v>196.96850963173125</v>
      </c>
      <c r="AF22" s="75">
        <f t="shared" si="6"/>
        <v>197.93027335662129</v>
      </c>
      <c r="AG22" s="75">
        <f t="shared" si="6"/>
        <v>198.89673321016784</v>
      </c>
      <c r="AH22" s="75">
        <f t="shared" si="6"/>
        <v>199.86791212276825</v>
      </c>
      <c r="AI22" s="75">
        <f t="shared" si="6"/>
        <v>200.84383313678509</v>
      </c>
      <c r="AJ22" s="75">
        <f t="shared" si="6"/>
        <v>201.82451940709288</v>
      </c>
    </row>
    <row r="23" spans="2:36" s="68" customFormat="1">
      <c r="B23" s="35" t="s">
        <v>179</v>
      </c>
      <c r="C23" s="74">
        <v>-2.41</v>
      </c>
      <c r="D23" s="74">
        <v>-2.4500000000000002</v>
      </c>
      <c r="E23" s="74">
        <v>-2.4899999999999998</v>
      </c>
      <c r="F23" s="74">
        <v>-2.54</v>
      </c>
      <c r="G23" s="74">
        <v>-2.58</v>
      </c>
      <c r="H23" s="74">
        <f>G23*$C$9</f>
        <v>-2.6154127624755521</v>
      </c>
      <c r="I23" s="74">
        <f>H23*$C$9</f>
        <v>-2.651311596170542</v>
      </c>
      <c r="J23" s="74">
        <f t="shared" ref="J23:AJ23" si="7">I23*$C$9</f>
        <v>-2.6877031728387064</v>
      </c>
      <c r="K23" s="74">
        <f t="shared" si="7"/>
        <v>-2.724594255809452</v>
      </c>
      <c r="L23" s="74">
        <f t="shared" si="7"/>
        <v>-2.7619917012448139</v>
      </c>
      <c r="M23" s="74">
        <f t="shared" si="7"/>
        <v>-2.7999024594136617</v>
      </c>
      <c r="N23" s="74">
        <f t="shared" si="7"/>
        <v>-2.8383335759834019</v>
      </c>
      <c r="O23" s="74">
        <f t="shared" si="7"/>
        <v>-2.8772921933294033</v>
      </c>
      <c r="P23" s="74">
        <f t="shared" si="7"/>
        <v>-2.9167855518624011</v>
      </c>
      <c r="Q23" s="74">
        <f t="shared" si="7"/>
        <v>-2.9568209913741161</v>
      </c>
      <c r="R23" s="74">
        <f t="shared" si="7"/>
        <v>-2.9974059524013477</v>
      </c>
      <c r="S23" s="74">
        <f t="shared" si="7"/>
        <v>-3.0385479776087871</v>
      </c>
      <c r="T23" s="74">
        <f t="shared" si="7"/>
        <v>-3.0802547131908136</v>
      </c>
      <c r="U23" s="74">
        <f t="shared" si="7"/>
        <v>-3.1225339102925287</v>
      </c>
      <c r="V23" s="74">
        <f t="shared" si="7"/>
        <v>-3.1653934264502981</v>
      </c>
      <c r="W23" s="74">
        <f t="shared" si="7"/>
        <v>-3.2088412270520648</v>
      </c>
      <c r="X23" s="74">
        <f t="shared" si="7"/>
        <v>-3.2528853868177054</v>
      </c>
      <c r="Y23" s="74">
        <f t="shared" si="7"/>
        <v>-3.2975340912997089</v>
      </c>
      <c r="Z23" s="74">
        <f t="shared" si="7"/>
        <v>-3.3427956384044495</v>
      </c>
      <c r="AA23" s="74">
        <f t="shared" si="7"/>
        <v>-3.3886784399343437</v>
      </c>
      <c r="AB23" s="74">
        <f t="shared" si="7"/>
        <v>-3.4351910231511726</v>
      </c>
      <c r="AC23" s="74">
        <f t="shared" si="7"/>
        <v>-3.4823420323608625</v>
      </c>
      <c r="AD23" s="74">
        <f t="shared" si="7"/>
        <v>-3.5301402305200198</v>
      </c>
      <c r="AE23" s="74">
        <f t="shared" si="7"/>
        <v>-3.5785945008645141</v>
      </c>
      <c r="AF23" s="74">
        <f t="shared" si="7"/>
        <v>-3.6277138485604175</v>
      </c>
      <c r="AG23" s="74">
        <f t="shared" si="7"/>
        <v>-3.6775074023776035</v>
      </c>
      <c r="AH23" s="74">
        <f t="shared" si="7"/>
        <v>-3.7279844163863172</v>
      </c>
      <c r="AI23" s="74">
        <f t="shared" si="7"/>
        <v>-3.779154271677033</v>
      </c>
      <c r="AJ23" s="74">
        <f t="shared" si="7"/>
        <v>-3.8310264781039192</v>
      </c>
    </row>
    <row r="24" spans="2:36">
      <c r="H24" s="44"/>
      <c r="N24" s="45"/>
      <c r="V24" s="43"/>
    </row>
    <row r="25" spans="2:36">
      <c r="B25" s="35" t="s">
        <v>225</v>
      </c>
      <c r="C25" s="74">
        <f>C26*(1+0.13-0.08)</f>
        <v>145.88050563992644</v>
      </c>
      <c r="D25" s="74">
        <f t="shared" ref="D25:AJ25" si="8">D26*(1+0.13-0.08)</f>
        <v>148.06158391225091</v>
      </c>
      <c r="E25" s="74">
        <f t="shared" si="8"/>
        <v>150.94489958952337</v>
      </c>
      <c r="F25" s="74">
        <f t="shared" si="8"/>
        <v>161.17744638418154</v>
      </c>
      <c r="G25" s="74">
        <f t="shared" si="8"/>
        <v>159.54302154862077</v>
      </c>
      <c r="H25" s="74">
        <f t="shared" si="8"/>
        <v>163.12130057637694</v>
      </c>
      <c r="I25" s="74">
        <f t="shared" si="8"/>
        <v>168.09901588561294</v>
      </c>
      <c r="J25" s="74">
        <f t="shared" si="8"/>
        <v>170.57050217698176</v>
      </c>
      <c r="K25" s="74">
        <f t="shared" si="8"/>
        <v>179.40998660077247</v>
      </c>
      <c r="L25" s="74">
        <f t="shared" si="8"/>
        <v>175.61553878457323</v>
      </c>
      <c r="M25" s="74">
        <f t="shared" si="8"/>
        <v>184.69905006868746</v>
      </c>
      <c r="N25" s="74">
        <f t="shared" si="8"/>
        <v>186.88263588393278</v>
      </c>
      <c r="O25" s="74">
        <f t="shared" si="8"/>
        <v>189.75286955541776</v>
      </c>
      <c r="P25" s="74">
        <f t="shared" si="8"/>
        <v>197.87636992390674</v>
      </c>
      <c r="Q25" s="74">
        <f t="shared" si="8"/>
        <v>199.9959265951033</v>
      </c>
      <c r="R25" s="74">
        <f t="shared" si="8"/>
        <v>204.67956277276483</v>
      </c>
      <c r="S25" s="74">
        <f t="shared" si="8"/>
        <v>207.83619407205677</v>
      </c>
      <c r="T25" s="74">
        <f t="shared" si="8"/>
        <v>215.94659922501407</v>
      </c>
      <c r="U25" s="74">
        <f t="shared" si="8"/>
        <v>215.30090950151478</v>
      </c>
      <c r="V25" s="74">
        <f t="shared" si="8"/>
        <v>218.89502786749713</v>
      </c>
      <c r="W25" s="74">
        <f t="shared" si="8"/>
        <v>219.90222970129452</v>
      </c>
      <c r="X25" s="74">
        <f t="shared" si="8"/>
        <v>222.67334170643107</v>
      </c>
      <c r="Y25" s="74">
        <f t="shared" si="8"/>
        <v>222.15766085320988</v>
      </c>
      <c r="Z25" s="74">
        <f t="shared" si="8"/>
        <v>223.2021933889622</v>
      </c>
      <c r="AA25" s="74">
        <f t="shared" si="8"/>
        <v>225.39050688046518</v>
      </c>
      <c r="AB25" s="74">
        <f t="shared" si="8"/>
        <v>227.49451284504343</v>
      </c>
      <c r="AC25" s="74">
        <f t="shared" si="8"/>
        <v>228.16545351118012</v>
      </c>
      <c r="AD25" s="74">
        <f t="shared" si="8"/>
        <v>230.30344747647163</v>
      </c>
      <c r="AE25" s="74">
        <f t="shared" si="8"/>
        <v>231.41739230627542</v>
      </c>
      <c r="AF25" s="74">
        <f t="shared" si="8"/>
        <v>233.46699702300739</v>
      </c>
      <c r="AG25" s="74">
        <f t="shared" si="8"/>
        <v>236.12581855432188</v>
      </c>
      <c r="AH25" s="74">
        <f t="shared" si="8"/>
        <v>239.02994328856502</v>
      </c>
      <c r="AI25" s="74">
        <f t="shared" si="8"/>
        <v>241.03980935507192</v>
      </c>
      <c r="AJ25" s="74">
        <f t="shared" si="8"/>
        <v>248.13567523290453</v>
      </c>
    </row>
    <row r="26" spans="2:36">
      <c r="B26" s="35" t="s">
        <v>210</v>
      </c>
      <c r="C26" s="33">
        <f>INDEX('IESO Res Bill'!$D$6:$AL$16,MATCH('Res Bill Annual'!$B$26,'IESO Res Bill'!$B$6:$B$16,0),MATCH('Res Bill Annual'!C11,'IESO Res Bill'!$D$5:$AL$5,0))</f>
        <v>138.93381489516807</v>
      </c>
      <c r="D26" s="33">
        <f>INDEX('IESO Res Bill'!$D$6:$AL$16,MATCH('Res Bill Annual'!$B$26,'IESO Res Bill'!$B$6:$B$16,0),MATCH('Res Bill Annual'!D11,'IESO Res Bill'!$D$5:$AL$5,0))</f>
        <v>141.01103229738183</v>
      </c>
      <c r="E26" s="33">
        <f>INDEX('IESO Res Bill'!$D$6:$AL$16,MATCH('Res Bill Annual'!$B$26,'IESO Res Bill'!$B$6:$B$16,0),MATCH('Res Bill Annual'!E11,'IESO Res Bill'!$D$5:$AL$5,0))</f>
        <v>143.75704722811753</v>
      </c>
      <c r="F26" s="33">
        <f>INDEX('IESO Res Bill'!$D$6:$AL$16,MATCH('Res Bill Annual'!$B$26,'IESO Res Bill'!$B$6:$B$16,0),MATCH('Res Bill Annual'!F11,'IESO Res Bill'!$D$5:$AL$5,0))</f>
        <v>153.50232988969674</v>
      </c>
      <c r="G26" s="33">
        <f>INDEX('IESO Res Bill'!$D$6:$AL$16,MATCH('Res Bill Annual'!$B$26,'IESO Res Bill'!$B$6:$B$16,0),MATCH('Res Bill Annual'!G11,'IESO Res Bill'!$D$5:$AL$5,0))</f>
        <v>151.94573480821029</v>
      </c>
      <c r="H26" s="33">
        <f>INDEX('IESO Res Bill'!$D$6:$AL$16,MATCH('Res Bill Annual'!$B$26,'IESO Res Bill'!$B$6:$B$16,0),MATCH('Res Bill Annual'!H11,'IESO Res Bill'!$D$5:$AL$5,0))</f>
        <v>155.35361959654949</v>
      </c>
      <c r="I26" s="33">
        <f>INDEX('IESO Res Bill'!$D$6:$AL$16,MATCH('Res Bill Annual'!$B$26,'IESO Res Bill'!$B$6:$B$16,0),MATCH('Res Bill Annual'!I11,'IESO Res Bill'!$D$5:$AL$5,0))</f>
        <v>160.09430084344092</v>
      </c>
      <c r="J26" s="33">
        <f>INDEX('IESO Res Bill'!$D$6:$AL$16,MATCH('Res Bill Annual'!$B$26,'IESO Res Bill'!$B$6:$B$16,0),MATCH('Res Bill Annual'!J11,'IESO Res Bill'!$D$5:$AL$5,0))</f>
        <v>162.44809731141123</v>
      </c>
      <c r="K26" s="33">
        <f>INDEX('IESO Res Bill'!$D$6:$AL$16,MATCH('Res Bill Annual'!$B$26,'IESO Res Bill'!$B$6:$B$16,0),MATCH('Res Bill Annual'!K11,'IESO Res Bill'!$D$5:$AL$5,0))</f>
        <v>170.86665390549763</v>
      </c>
      <c r="L26" s="33">
        <f>INDEX('IESO Res Bill'!$D$6:$AL$16,MATCH('Res Bill Annual'!$B$26,'IESO Res Bill'!$B$6:$B$16,0),MATCH('Res Bill Annual'!L11,'IESO Res Bill'!$D$5:$AL$5,0))</f>
        <v>167.25289408054596</v>
      </c>
      <c r="M26" s="33">
        <f>INDEX('IESO Res Bill'!$D$6:$AL$16,MATCH('Res Bill Annual'!$B$26,'IESO Res Bill'!$B$6:$B$16,0),MATCH('Res Bill Annual'!M11,'IESO Res Bill'!$D$5:$AL$5,0))</f>
        <v>175.90385720827379</v>
      </c>
      <c r="N26" s="33">
        <f>INDEX('IESO Res Bill'!$D$6:$AL$16,MATCH('Res Bill Annual'!$B$26,'IESO Res Bill'!$B$6:$B$16,0),MATCH('Res Bill Annual'!N11,'IESO Res Bill'!$D$5:$AL$5,0))</f>
        <v>177.98346274660267</v>
      </c>
      <c r="O26" s="33">
        <f>INDEX('IESO Res Bill'!$D$6:$AL$16,MATCH('Res Bill Annual'!$B$26,'IESO Res Bill'!$B$6:$B$16,0),MATCH('Res Bill Annual'!O11,'IESO Res Bill'!$D$5:$AL$5,0))</f>
        <v>180.71701862420741</v>
      </c>
      <c r="P26" s="33">
        <f>INDEX('IESO Res Bill'!$D$6:$AL$16,MATCH('Res Bill Annual'!$B$26,'IESO Res Bill'!$B$6:$B$16,0),MATCH('Res Bill Annual'!P11,'IESO Res Bill'!$D$5:$AL$5,0))</f>
        <v>188.45368564181598</v>
      </c>
      <c r="Q26" s="33">
        <f>INDEX('IESO Res Bill'!$D$6:$AL$16,MATCH('Res Bill Annual'!$B$26,'IESO Res Bill'!$B$6:$B$16,0),MATCH('Res Bill Annual'!Q11,'IESO Res Bill'!$D$5:$AL$5,0))</f>
        <v>190.47231104295557</v>
      </c>
      <c r="R26" s="33">
        <f>INDEX('IESO Res Bill'!$D$6:$AL$16,MATCH('Res Bill Annual'!$B$26,'IESO Res Bill'!$B$6:$B$16,0),MATCH('Res Bill Annual'!R11,'IESO Res Bill'!$D$5:$AL$5,0))</f>
        <v>194.93291692644272</v>
      </c>
      <c r="S26" s="33">
        <f>INDEX('IESO Res Bill'!$D$6:$AL$16,MATCH('Res Bill Annual'!$B$26,'IESO Res Bill'!$B$6:$B$16,0),MATCH('Res Bill Annual'!S11,'IESO Res Bill'!$D$5:$AL$5,0))</f>
        <v>197.9392324495779</v>
      </c>
      <c r="T26" s="33">
        <f>INDEX('IESO Res Bill'!$D$6:$AL$16,MATCH('Res Bill Annual'!$B$26,'IESO Res Bill'!$B$6:$B$16,0),MATCH('Res Bill Annual'!T11,'IESO Res Bill'!$D$5:$AL$5,0))</f>
        <v>205.66342783334676</v>
      </c>
      <c r="U26" s="33">
        <f>INDEX('IESO Res Bill'!$D$6:$AL$16,MATCH('Res Bill Annual'!$B$26,'IESO Res Bill'!$B$6:$B$16,0),MATCH('Res Bill Annual'!U11,'IESO Res Bill'!$D$5:$AL$5,0))</f>
        <v>205.04848523953791</v>
      </c>
      <c r="V26" s="33">
        <f>INDEX('IESO Res Bill'!$D$6:$AL$16,MATCH('Res Bill Annual'!$B$26,'IESO Res Bill'!$B$6:$B$16,0),MATCH('Res Bill Annual'!V11,'IESO Res Bill'!$D$5:$AL$5,0))</f>
        <v>208.47145511190206</v>
      </c>
      <c r="W26" s="33">
        <f>INDEX('IESO Res Bill'!$D$6:$AL$16,MATCH('Res Bill Annual'!$B$26,'IESO Res Bill'!$B$6:$B$16,0),MATCH('Res Bill Annual'!W11,'IESO Res Bill'!$D$5:$AL$5,0))</f>
        <v>209.43069495361385</v>
      </c>
      <c r="X26" s="33">
        <f>INDEX('IESO Res Bill'!$D$6:$AL$16,MATCH('Res Bill Annual'!$B$26,'IESO Res Bill'!$B$6:$B$16,0),MATCH('Res Bill Annual'!X11,'IESO Res Bill'!$D$5:$AL$5,0))</f>
        <v>212.06984924422011</v>
      </c>
      <c r="Y26" s="33">
        <f>INDEX('IESO Res Bill'!$D$6:$AL$16,MATCH('Res Bill Annual'!$B$26,'IESO Res Bill'!$B$6:$B$16,0),MATCH('Res Bill Annual'!Y11,'IESO Res Bill'!$D$5:$AL$5,0))</f>
        <v>211.57872462210469</v>
      </c>
      <c r="Z26" s="33">
        <f>INDEX('IESO Res Bill'!$D$6:$AL$16,MATCH('Res Bill Annual'!$B$26,'IESO Res Bill'!$B$6:$B$16,0),MATCH('Res Bill Annual'!Z11,'IESO Res Bill'!$D$5:$AL$5,0))</f>
        <v>212.57351751329736</v>
      </c>
      <c r="AA26" s="33">
        <f>INDEX('IESO Res Bill'!$D$6:$AL$16,MATCH('Res Bill Annual'!$B$26,'IESO Res Bill'!$B$6:$B$16,0),MATCH('Res Bill Annual'!AA11,'IESO Res Bill'!$D$5:$AL$5,0))</f>
        <v>214.65762560044305</v>
      </c>
      <c r="AB26" s="33">
        <f>INDEX('IESO Res Bill'!$D$6:$AL$16,MATCH('Res Bill Annual'!$B$26,'IESO Res Bill'!$B$6:$B$16,0),MATCH('Res Bill Annual'!AB11,'IESO Res Bill'!$D$5:$AL$5,0))</f>
        <v>216.66144080480331</v>
      </c>
      <c r="AC26" s="33">
        <f>INDEX('IESO Res Bill'!$D$6:$AL$16,MATCH('Res Bill Annual'!$B$26,'IESO Res Bill'!$B$6:$B$16,0),MATCH('Res Bill Annual'!AC11,'IESO Res Bill'!$D$5:$AL$5,0))</f>
        <v>217.30043191540966</v>
      </c>
      <c r="AD26" s="33">
        <f>INDEX('IESO Res Bill'!$D$6:$AL$16,MATCH('Res Bill Annual'!$B$26,'IESO Res Bill'!$B$6:$B$16,0),MATCH('Res Bill Annual'!AD11,'IESO Res Bill'!$D$5:$AL$5,0))</f>
        <v>219.33661664425873</v>
      </c>
      <c r="AE26" s="33">
        <f>INDEX('IESO Res Bill'!$D$6:$AL$16,MATCH('Res Bill Annual'!$B$26,'IESO Res Bill'!$B$6:$B$16,0),MATCH('Res Bill Annual'!AE11,'IESO Res Bill'!$D$5:$AL$5,0))</f>
        <v>220.39751648216711</v>
      </c>
      <c r="AF26" s="33">
        <f>INDEX('IESO Res Bill'!$D$6:$AL$16,MATCH('Res Bill Annual'!$B$26,'IESO Res Bill'!$B$6:$B$16,0),MATCH('Res Bill Annual'!AF11,'IESO Res Bill'!$D$5:$AL$5,0))</f>
        <v>222.3495209742928</v>
      </c>
      <c r="AG26" s="33">
        <f>INDEX('IESO Res Bill'!$D$6:$AL$16,MATCH('Res Bill Annual'!$B$26,'IESO Res Bill'!$B$6:$B$16,0),MATCH('Res Bill Annual'!AG11,'IESO Res Bill'!$D$5:$AL$5,0))</f>
        <v>224.88173195649708</v>
      </c>
      <c r="AH26" s="33">
        <f>INDEX('IESO Res Bill'!$D$6:$AL$16,MATCH('Res Bill Annual'!$B$26,'IESO Res Bill'!$B$6:$B$16,0),MATCH('Res Bill Annual'!AH11,'IESO Res Bill'!$D$5:$AL$5,0))</f>
        <v>227.64756503672862</v>
      </c>
      <c r="AI26" s="33">
        <f>INDEX('IESO Res Bill'!$D$6:$AL$16,MATCH('Res Bill Annual'!$B$26,'IESO Res Bill'!$B$6:$B$16,0),MATCH('Res Bill Annual'!AI11,'IESO Res Bill'!$D$5:$AL$5,0))</f>
        <v>229.56172319530663</v>
      </c>
      <c r="AJ26" s="33">
        <f>INDEX('IESO Res Bill'!$D$6:$AL$16,MATCH('Res Bill Annual'!$B$26,'IESO Res Bill'!$B$6:$B$16,0),MATCH('Res Bill Annual'!AJ11,'IESO Res Bill'!$D$5:$AL$5,0))</f>
        <v>236.31969069800437</v>
      </c>
    </row>
    <row r="31" spans="2:36">
      <c r="C31" s="13"/>
    </row>
  </sheetData>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85" zoomScaleNormal="85" workbookViewId="0">
      <selection activeCell="E18" sqref="E18"/>
    </sheetView>
  </sheetViews>
  <sheetFormatPr defaultRowHeight="15"/>
  <cols>
    <col min="2" max="2" width="31.140625" bestFit="1" customWidth="1"/>
    <col min="3" max="3" width="20.7109375" bestFit="1" customWidth="1"/>
    <col min="7" max="7" width="20.42578125" bestFit="1" customWidth="1"/>
    <col min="19" max="19" width="22.28515625" customWidth="1"/>
    <col min="20" max="20" width="31.7109375" bestFit="1" customWidth="1"/>
    <col min="21" max="21" width="29" bestFit="1" customWidth="1"/>
  </cols>
  <sheetData>
    <row r="1" spans="1:21">
      <c r="A1" t="s">
        <v>64</v>
      </c>
    </row>
    <row r="3" spans="1:21" ht="29.25" thickBot="1">
      <c r="B3" s="54">
        <v>2016</v>
      </c>
      <c r="C3" s="55" t="s">
        <v>65</v>
      </c>
      <c r="D3" s="55" t="s">
        <v>66</v>
      </c>
      <c r="E3" s="55" t="s">
        <v>67</v>
      </c>
      <c r="F3" s="55" t="s">
        <v>68</v>
      </c>
      <c r="G3" s="55" t="s">
        <v>45</v>
      </c>
      <c r="H3" s="55" t="s">
        <v>69</v>
      </c>
      <c r="I3" s="55" t="s">
        <v>70</v>
      </c>
      <c r="J3" s="55" t="s">
        <v>71</v>
      </c>
      <c r="K3" s="55" t="s">
        <v>72</v>
      </c>
      <c r="L3" s="55" t="s">
        <v>73</v>
      </c>
      <c r="M3" s="55" t="s">
        <v>46</v>
      </c>
      <c r="N3" s="55" t="s">
        <v>74</v>
      </c>
      <c r="O3" s="60" t="s">
        <v>22</v>
      </c>
      <c r="P3" s="60" t="s">
        <v>79</v>
      </c>
      <c r="S3" s="50" t="s">
        <v>55</v>
      </c>
      <c r="T3" s="50" t="s">
        <v>80</v>
      </c>
      <c r="U3" s="50" t="s">
        <v>81</v>
      </c>
    </row>
    <row r="4" spans="1:21" ht="15.75" thickBot="1">
      <c r="B4" s="56" t="s">
        <v>75</v>
      </c>
      <c r="C4" s="57">
        <v>74.2</v>
      </c>
      <c r="D4" s="56">
        <v>73.3</v>
      </c>
      <c r="E4" s="57">
        <v>76.5</v>
      </c>
      <c r="F4" s="56">
        <v>61.2</v>
      </c>
      <c r="G4" s="57">
        <v>54.1</v>
      </c>
      <c r="H4" s="56">
        <v>46.5</v>
      </c>
      <c r="I4" s="57">
        <v>40</v>
      </c>
      <c r="J4" s="56">
        <v>38.9</v>
      </c>
      <c r="K4" s="57">
        <v>99.3</v>
      </c>
      <c r="L4" s="56">
        <v>119.7</v>
      </c>
      <c r="M4" s="57">
        <v>116.1</v>
      </c>
      <c r="N4" s="56">
        <v>42</v>
      </c>
      <c r="O4">
        <f>SUM(C4:N4)</f>
        <v>841.80000000000007</v>
      </c>
      <c r="P4" s="23">
        <f>O4/$O$7</f>
        <v>6.8254791943696685E-2</v>
      </c>
      <c r="S4" s="50" t="s">
        <v>45</v>
      </c>
      <c r="T4" s="47">
        <f>SUM(G8:L8)</f>
        <v>0.48215386112282288</v>
      </c>
      <c r="U4" s="50">
        <f>0</f>
        <v>0</v>
      </c>
    </row>
    <row r="5" spans="1:21" ht="15.75" thickBot="1">
      <c r="B5" s="58" t="s">
        <v>76</v>
      </c>
      <c r="C5" s="57">
        <v>327.9</v>
      </c>
      <c r="D5" s="56">
        <v>339.6</v>
      </c>
      <c r="E5" s="57">
        <v>378</v>
      </c>
      <c r="F5" s="56">
        <v>335.1</v>
      </c>
      <c r="G5" s="57">
        <v>301.8</v>
      </c>
      <c r="H5" s="56">
        <v>261.39999999999998</v>
      </c>
      <c r="I5" s="57">
        <v>268.39999999999998</v>
      </c>
      <c r="J5" s="56">
        <v>204.4</v>
      </c>
      <c r="K5" s="57">
        <v>273.7</v>
      </c>
      <c r="L5" s="56">
        <v>305.60000000000002</v>
      </c>
      <c r="M5" s="57">
        <v>261.60000000000002</v>
      </c>
      <c r="N5" s="56">
        <v>258.7</v>
      </c>
      <c r="O5" s="50">
        <f>SUM(C5:N5)</f>
        <v>3516.1999999999994</v>
      </c>
      <c r="P5" s="23">
        <f>O5/$O$7</f>
        <v>0.2851003794635617</v>
      </c>
      <c r="S5" s="50" t="s">
        <v>46</v>
      </c>
      <c r="T5" s="47">
        <f>SUM(M8:N8)</f>
        <v>0.1655369247235105</v>
      </c>
      <c r="U5" s="17">
        <f>SUM(C8:F8)</f>
        <v>0.35230921415366645</v>
      </c>
    </row>
    <row r="6" spans="1:21" ht="15.75" thickBot="1">
      <c r="B6" s="58" t="s">
        <v>77</v>
      </c>
      <c r="C6" s="57">
        <v>668.5</v>
      </c>
      <c r="D6" s="56">
        <v>650.79999999999995</v>
      </c>
      <c r="E6" s="57">
        <v>665.6</v>
      </c>
      <c r="F6" s="56">
        <v>694.4</v>
      </c>
      <c r="G6" s="57">
        <v>704.9</v>
      </c>
      <c r="H6" s="56">
        <v>687.4</v>
      </c>
      <c r="I6" s="57">
        <v>673.4</v>
      </c>
      <c r="J6" s="56">
        <v>635.29999999999995</v>
      </c>
      <c r="K6" s="57">
        <v>594.70000000000005</v>
      </c>
      <c r="L6" s="56">
        <v>637</v>
      </c>
      <c r="M6" s="57">
        <v>698.4</v>
      </c>
      <c r="N6" s="56">
        <v>664.8</v>
      </c>
      <c r="O6" s="50">
        <f>SUM(C6:N6)</f>
        <v>7975.2</v>
      </c>
      <c r="P6" s="23">
        <f>O6/$O$7</f>
        <v>0.64664482859274153</v>
      </c>
      <c r="S6" s="50" t="s">
        <v>194</v>
      </c>
      <c r="T6" s="47">
        <f>SUM(G8:H8)</f>
        <v>0.16671261310933089</v>
      </c>
      <c r="U6" s="50">
        <f>0</f>
        <v>0</v>
      </c>
    </row>
    <row r="7" spans="1:21" ht="15.75" thickBot="1">
      <c r="B7" s="59" t="s">
        <v>78</v>
      </c>
      <c r="C7" s="57">
        <v>1070.5999999999999</v>
      </c>
      <c r="D7" s="56">
        <v>1063.7</v>
      </c>
      <c r="E7" s="57">
        <v>1120.0999999999999</v>
      </c>
      <c r="F7" s="56">
        <v>1090.7</v>
      </c>
      <c r="G7" s="57">
        <v>1060.8</v>
      </c>
      <c r="H7" s="56">
        <v>995.3</v>
      </c>
      <c r="I7" s="57">
        <v>981.8</v>
      </c>
      <c r="J7" s="56">
        <v>878.6</v>
      </c>
      <c r="K7" s="57">
        <v>967.7</v>
      </c>
      <c r="L7" s="56">
        <v>1062.3</v>
      </c>
      <c r="M7" s="57">
        <v>1076.0999999999999</v>
      </c>
      <c r="N7" s="56">
        <v>965.5</v>
      </c>
      <c r="O7" s="50">
        <f>SUM(C7:N7)</f>
        <v>12333.2</v>
      </c>
      <c r="S7" s="50" t="s">
        <v>195</v>
      </c>
      <c r="T7" s="47">
        <f>SUM(I8:L8)</f>
        <v>0.31544124801349205</v>
      </c>
      <c r="U7" s="50">
        <f>0</f>
        <v>0</v>
      </c>
    </row>
    <row r="8" spans="1:21">
      <c r="B8" t="s">
        <v>79</v>
      </c>
      <c r="C8" s="23">
        <f>C7/$O$7</f>
        <v>8.6806343852365964E-2</v>
      </c>
      <c r="D8" s="23">
        <f t="shared" ref="D8:N8" si="0">D7/$O$7</f>
        <v>8.6246878344630754E-2</v>
      </c>
      <c r="E8" s="23">
        <f t="shared" si="0"/>
        <v>9.081990075568383E-2</v>
      </c>
      <c r="F8" s="23">
        <f t="shared" si="0"/>
        <v>8.8436091200985958E-2</v>
      </c>
      <c r="G8" s="23">
        <f t="shared" si="0"/>
        <v>8.6011740667466668E-2</v>
      </c>
      <c r="H8" s="23">
        <f t="shared" si="0"/>
        <v>8.0700872441864233E-2</v>
      </c>
      <c r="I8" s="23">
        <f t="shared" si="0"/>
        <v>7.960626601368663E-2</v>
      </c>
      <c r="J8" s="23">
        <f t="shared" si="0"/>
        <v>7.1238607984951186E-2</v>
      </c>
      <c r="K8" s="23">
        <f t="shared" si="0"/>
        <v>7.8463010410923364E-2</v>
      </c>
      <c r="L8" s="23">
        <f t="shared" si="0"/>
        <v>8.613336360393084E-2</v>
      </c>
      <c r="M8" s="23">
        <f t="shared" si="0"/>
        <v>8.7252294619401274E-2</v>
      </c>
      <c r="N8" s="23">
        <f t="shared" si="0"/>
        <v>7.8284630104109229E-2</v>
      </c>
    </row>
    <row r="9" spans="1:21">
      <c r="B9" s="62" t="s">
        <v>86</v>
      </c>
      <c r="C9" s="17">
        <f>C8/SUM($C$8:$F$8, $M$8:$N$8)</f>
        <v>0.16762960527345894</v>
      </c>
      <c r="D9" s="17">
        <f>D8/SUM($C$8:$F$8, $M$8:$N$8)</f>
        <v>0.16654923512925304</v>
      </c>
      <c r="E9" s="17">
        <f>E8/SUM($C$8:$F$8, $M$8:$N$8)</f>
        <v>0.17538008674276231</v>
      </c>
      <c r="F9" s="17">
        <f>F8/SUM($C$8:$F$8, $M$8:$N$8)</f>
        <v>0.17077677047614578</v>
      </c>
      <c r="G9" s="17">
        <f t="shared" ref="G9:L9" si="1">G8/SUM($G$8:$L$8)</f>
        <v>0.17839064996216264</v>
      </c>
      <c r="H9" s="17">
        <f t="shared" si="1"/>
        <v>0.16737576725805098</v>
      </c>
      <c r="I9" s="17">
        <f t="shared" si="1"/>
        <v>0.16510552425796687</v>
      </c>
      <c r="J9" s="17">
        <f t="shared" si="1"/>
        <v>0.14775077776843523</v>
      </c>
      <c r="K9" s="17">
        <f t="shared" si="1"/>
        <v>0.1627343815689902</v>
      </c>
      <c r="L9" s="17">
        <f t="shared" si="1"/>
        <v>0.17864289918439419</v>
      </c>
      <c r="M9" s="17">
        <f>M8/SUM($C$8:$F$8, $M$8:$N$8)</f>
        <v>0.1684907698811593</v>
      </c>
      <c r="N9" s="17">
        <f>N8/SUM($C$8:$F$8, $M$8:$N$8)</f>
        <v>0.15117353249722082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86"/>
  <sheetViews>
    <sheetView workbookViewId="0">
      <selection activeCell="Q6" sqref="Q6:Q7"/>
    </sheetView>
  </sheetViews>
  <sheetFormatPr defaultRowHeight="15"/>
  <cols>
    <col min="2" max="3" width="9.140625" style="50"/>
    <col min="6" max="6" width="20.28515625" bestFit="1" customWidth="1"/>
    <col min="7" max="7" width="15.7109375" bestFit="1" customWidth="1"/>
    <col min="13" max="13" width="15.7109375" bestFit="1" customWidth="1"/>
    <col min="14" max="14" width="25.5703125" bestFit="1" customWidth="1"/>
    <col min="16" max="16" width="15.42578125" bestFit="1" customWidth="1"/>
    <col min="17" max="17" width="21.42578125" customWidth="1"/>
    <col min="18" max="18" width="12.28515625" customWidth="1"/>
  </cols>
  <sheetData>
    <row r="1" spans="1:18" s="50" customFormat="1">
      <c r="A1" s="50" t="s">
        <v>56</v>
      </c>
    </row>
    <row r="2" spans="1:18">
      <c r="C2" s="50" t="s">
        <v>53</v>
      </c>
      <c r="D2" s="50" t="s">
        <v>49</v>
      </c>
      <c r="E2" s="50" t="s">
        <v>50</v>
      </c>
      <c r="F2" s="50" t="s">
        <v>51</v>
      </c>
      <c r="G2" s="50" t="s">
        <v>52</v>
      </c>
    </row>
    <row r="3" spans="1:18">
      <c r="C3" s="50">
        <f>MONTH(D3)</f>
        <v>1</v>
      </c>
      <c r="D3" s="49">
        <v>42370</v>
      </c>
      <c r="E3" s="48">
        <v>1</v>
      </c>
      <c r="F3" s="48">
        <v>16767</v>
      </c>
      <c r="G3" s="48">
        <v>13417</v>
      </c>
      <c r="M3" t="s">
        <v>52</v>
      </c>
      <c r="N3" t="s">
        <v>54</v>
      </c>
      <c r="P3" t="s">
        <v>55</v>
      </c>
      <c r="Q3" t="s">
        <v>57</v>
      </c>
      <c r="R3" t="s">
        <v>58</v>
      </c>
    </row>
    <row r="4" spans="1:18">
      <c r="C4" s="50">
        <f t="shared" ref="C4:C67" si="0">MONTH(D4)</f>
        <v>1</v>
      </c>
      <c r="D4" s="49">
        <v>42370</v>
      </c>
      <c r="E4" s="48">
        <v>2</v>
      </c>
      <c r="F4" s="48">
        <v>16751</v>
      </c>
      <c r="G4" s="48">
        <v>12968</v>
      </c>
      <c r="L4" s="81">
        <v>1</v>
      </c>
      <c r="M4">
        <f t="shared" ref="M4:M15" si="1">SUMIF($C$3:$C$8786, L4, $G$3:$G$8786)</f>
        <v>12384867</v>
      </c>
      <c r="N4" s="23">
        <f>M4/$M$16</f>
        <v>9.0407255077272319E-2</v>
      </c>
      <c r="P4" s="80" t="s">
        <v>45</v>
      </c>
      <c r="Q4" s="47">
        <f>SUM(N8:N13)</f>
        <v>0.50203933145449198</v>
      </c>
      <c r="R4">
        <v>0</v>
      </c>
    </row>
    <row r="5" spans="1:18">
      <c r="C5" s="50">
        <f t="shared" si="0"/>
        <v>1</v>
      </c>
      <c r="D5" s="49">
        <v>42370</v>
      </c>
      <c r="E5" s="48">
        <v>3</v>
      </c>
      <c r="F5" s="48">
        <v>16319</v>
      </c>
      <c r="G5" s="48">
        <v>12395</v>
      </c>
      <c r="L5" s="81">
        <v>2</v>
      </c>
      <c r="M5" s="50">
        <f t="shared" si="1"/>
        <v>11471763</v>
      </c>
      <c r="N5" s="23">
        <f t="shared" ref="N5:N15" si="2">M5/$M$16</f>
        <v>8.3741763535047628E-2</v>
      </c>
      <c r="P5" s="81" t="s">
        <v>46</v>
      </c>
      <c r="Q5" s="47">
        <f>SUM(N14:N15)</f>
        <v>0.16531159080102542</v>
      </c>
      <c r="R5" s="17">
        <f>SUM(N4:N7)</f>
        <v>0.3326490777444826</v>
      </c>
    </row>
    <row r="6" spans="1:18">
      <c r="C6" s="50">
        <f t="shared" si="0"/>
        <v>1</v>
      </c>
      <c r="D6" s="49">
        <v>42370</v>
      </c>
      <c r="E6" s="48">
        <v>4</v>
      </c>
      <c r="F6" s="48">
        <v>16148</v>
      </c>
      <c r="G6" s="48">
        <v>12228</v>
      </c>
      <c r="L6" s="81">
        <v>3</v>
      </c>
      <c r="M6" s="50">
        <f t="shared" si="1"/>
        <v>11302963</v>
      </c>
      <c r="N6" s="23">
        <f t="shared" si="2"/>
        <v>8.2509554528923973E-2</v>
      </c>
      <c r="P6" t="s">
        <v>194</v>
      </c>
      <c r="Q6" s="47">
        <f>SUM(N8:N9)</f>
        <v>0.15747404073970589</v>
      </c>
      <c r="R6" s="50">
        <v>0</v>
      </c>
    </row>
    <row r="7" spans="1:18">
      <c r="C7" s="50">
        <f t="shared" si="0"/>
        <v>1</v>
      </c>
      <c r="D7" s="49">
        <v>42370</v>
      </c>
      <c r="E7" s="48">
        <v>5</v>
      </c>
      <c r="F7" s="48">
        <v>16054</v>
      </c>
      <c r="G7" s="48">
        <v>12116</v>
      </c>
      <c r="L7" s="81">
        <v>4</v>
      </c>
      <c r="M7" s="50">
        <f t="shared" si="1"/>
        <v>10409920</v>
      </c>
      <c r="N7" s="23">
        <f t="shared" si="2"/>
        <v>7.5990504603238668E-2</v>
      </c>
      <c r="P7" t="s">
        <v>195</v>
      </c>
      <c r="Q7" s="47">
        <f>SUM(N10:N13)</f>
        <v>0.34456529071478609</v>
      </c>
      <c r="R7" s="50">
        <v>0</v>
      </c>
    </row>
    <row r="8" spans="1:18">
      <c r="C8" s="50">
        <f t="shared" si="0"/>
        <v>1</v>
      </c>
      <c r="D8" s="49">
        <v>42370</v>
      </c>
      <c r="E8" s="48">
        <v>6</v>
      </c>
      <c r="F8" s="48">
        <v>16100</v>
      </c>
      <c r="G8" s="48">
        <v>12257</v>
      </c>
      <c r="L8" s="80">
        <v>5</v>
      </c>
      <c r="M8" s="50">
        <f t="shared" si="1"/>
        <v>10470808</v>
      </c>
      <c r="N8" s="23">
        <f t="shared" si="2"/>
        <v>7.643497582340962E-2</v>
      </c>
    </row>
    <row r="9" spans="1:18">
      <c r="C9" s="50">
        <f t="shared" si="0"/>
        <v>1</v>
      </c>
      <c r="D9" s="49">
        <v>42370</v>
      </c>
      <c r="E9" s="48">
        <v>7</v>
      </c>
      <c r="F9" s="48">
        <v>16416</v>
      </c>
      <c r="G9" s="48">
        <v>12528</v>
      </c>
      <c r="L9" s="80">
        <v>6</v>
      </c>
      <c r="M9" s="50">
        <f t="shared" si="1"/>
        <v>11101521</v>
      </c>
      <c r="N9" s="23">
        <f t="shared" si="2"/>
        <v>8.1039064916296255E-2</v>
      </c>
    </row>
    <row r="10" spans="1:18">
      <c r="C10" s="50">
        <f t="shared" si="0"/>
        <v>1</v>
      </c>
      <c r="D10" s="49">
        <v>42370</v>
      </c>
      <c r="E10" s="48">
        <v>8</v>
      </c>
      <c r="F10" s="48">
        <v>16711</v>
      </c>
      <c r="G10" s="48">
        <v>12820</v>
      </c>
      <c r="L10" s="80">
        <v>7</v>
      </c>
      <c r="M10" s="50">
        <f t="shared" si="1"/>
        <v>12497616</v>
      </c>
      <c r="N10" s="23">
        <f t="shared" si="2"/>
        <v>9.1230302075088879E-2</v>
      </c>
    </row>
    <row r="11" spans="1:18">
      <c r="C11" s="50">
        <f t="shared" si="0"/>
        <v>1</v>
      </c>
      <c r="D11" s="49">
        <v>42370</v>
      </c>
      <c r="E11" s="48">
        <v>9</v>
      </c>
      <c r="F11" s="48">
        <v>16688</v>
      </c>
      <c r="G11" s="48">
        <v>12986</v>
      </c>
      <c r="L11" s="80">
        <v>8</v>
      </c>
      <c r="M11" s="50">
        <f t="shared" si="1"/>
        <v>13113359</v>
      </c>
      <c r="N11" s="23">
        <f t="shared" si="2"/>
        <v>9.5725112916662303E-2</v>
      </c>
    </row>
    <row r="12" spans="1:18">
      <c r="C12" s="50">
        <f t="shared" si="0"/>
        <v>1</v>
      </c>
      <c r="D12" s="49">
        <v>42370</v>
      </c>
      <c r="E12" s="48">
        <v>10</v>
      </c>
      <c r="F12" s="48">
        <v>17066</v>
      </c>
      <c r="G12" s="48">
        <v>13569</v>
      </c>
      <c r="L12" s="80">
        <v>9</v>
      </c>
      <c r="M12" s="50">
        <f t="shared" si="1"/>
        <v>11072260</v>
      </c>
      <c r="N12" s="23">
        <f t="shared" si="2"/>
        <v>8.0825464988996579E-2</v>
      </c>
    </row>
    <row r="13" spans="1:18">
      <c r="C13" s="50">
        <f t="shared" si="0"/>
        <v>1</v>
      </c>
      <c r="D13" s="49">
        <v>42370</v>
      </c>
      <c r="E13" s="48">
        <v>11</v>
      </c>
      <c r="F13" s="48">
        <v>17598</v>
      </c>
      <c r="G13" s="48">
        <v>13965</v>
      </c>
      <c r="L13" s="80">
        <v>10</v>
      </c>
      <c r="M13" s="50">
        <f t="shared" si="1"/>
        <v>10518677</v>
      </c>
      <c r="N13" s="23">
        <f t="shared" si="2"/>
        <v>7.6784410734038369E-2</v>
      </c>
    </row>
    <row r="14" spans="1:18">
      <c r="C14" s="50">
        <f t="shared" si="0"/>
        <v>1</v>
      </c>
      <c r="D14" s="49">
        <v>42370</v>
      </c>
      <c r="E14" s="48">
        <v>12</v>
      </c>
      <c r="F14" s="48">
        <v>17943</v>
      </c>
      <c r="G14" s="48">
        <v>14215</v>
      </c>
      <c r="L14" s="81">
        <v>11</v>
      </c>
      <c r="M14" s="50">
        <f t="shared" si="1"/>
        <v>10697636</v>
      </c>
      <c r="N14" s="23">
        <f t="shared" si="2"/>
        <v>7.8090778574837427E-2</v>
      </c>
    </row>
    <row r="15" spans="1:18">
      <c r="C15" s="50">
        <f t="shared" si="0"/>
        <v>1</v>
      </c>
      <c r="D15" s="49">
        <v>42370</v>
      </c>
      <c r="E15" s="48">
        <v>13</v>
      </c>
      <c r="F15" s="48">
        <v>18289</v>
      </c>
      <c r="G15" s="48">
        <v>14443</v>
      </c>
      <c r="L15" s="81">
        <v>12</v>
      </c>
      <c r="M15" s="50">
        <f t="shared" si="1"/>
        <v>11948357</v>
      </c>
      <c r="N15" s="23">
        <f t="shared" si="2"/>
        <v>8.7220812226187994E-2</v>
      </c>
    </row>
    <row r="16" spans="1:18">
      <c r="C16" s="50">
        <f t="shared" si="0"/>
        <v>1</v>
      </c>
      <c r="D16" s="49">
        <v>42370</v>
      </c>
      <c r="E16" s="48">
        <v>14</v>
      </c>
      <c r="F16" s="48">
        <v>18586</v>
      </c>
      <c r="G16" s="48">
        <v>14733</v>
      </c>
      <c r="L16" s="50" t="s">
        <v>22</v>
      </c>
      <c r="M16">
        <f>SUM(M4:M15)</f>
        <v>136989747</v>
      </c>
    </row>
    <row r="17" spans="3:12">
      <c r="C17" s="50">
        <f t="shared" si="0"/>
        <v>1</v>
      </c>
      <c r="D17" s="49">
        <v>42370</v>
      </c>
      <c r="E17" s="48">
        <v>15</v>
      </c>
      <c r="F17" s="48">
        <v>18373</v>
      </c>
      <c r="G17" s="48">
        <v>14907</v>
      </c>
      <c r="L17" s="50"/>
    </row>
    <row r="18" spans="3:12">
      <c r="C18" s="50">
        <f t="shared" si="0"/>
        <v>1</v>
      </c>
      <c r="D18" s="49">
        <v>42370</v>
      </c>
      <c r="E18" s="48">
        <v>16</v>
      </c>
      <c r="F18" s="48">
        <v>18374</v>
      </c>
      <c r="G18" s="48">
        <v>14981</v>
      </c>
      <c r="L18" s="50"/>
    </row>
    <row r="19" spans="3:12">
      <c r="C19" s="50">
        <f t="shared" si="0"/>
        <v>1</v>
      </c>
      <c r="D19" s="49">
        <v>42370</v>
      </c>
      <c r="E19" s="48">
        <v>17</v>
      </c>
      <c r="F19" s="48">
        <v>18963</v>
      </c>
      <c r="G19" s="48">
        <v>15763</v>
      </c>
      <c r="L19" s="50"/>
    </row>
    <row r="20" spans="3:12">
      <c r="C20" s="50">
        <f t="shared" si="0"/>
        <v>1</v>
      </c>
      <c r="D20" s="49">
        <v>42370</v>
      </c>
      <c r="E20" s="48">
        <v>18</v>
      </c>
      <c r="F20" s="48">
        <v>20100</v>
      </c>
      <c r="G20" s="48">
        <v>16979</v>
      </c>
      <c r="L20" s="50"/>
    </row>
    <row r="21" spans="3:12">
      <c r="C21" s="50">
        <f t="shared" si="0"/>
        <v>1</v>
      </c>
      <c r="D21" s="49">
        <v>42370</v>
      </c>
      <c r="E21" s="48">
        <v>19</v>
      </c>
      <c r="F21" s="48">
        <v>19972</v>
      </c>
      <c r="G21" s="48">
        <v>16859</v>
      </c>
      <c r="L21" s="50"/>
    </row>
    <row r="22" spans="3:12">
      <c r="C22" s="50">
        <f t="shared" si="0"/>
        <v>1</v>
      </c>
      <c r="D22" s="49">
        <v>42370</v>
      </c>
      <c r="E22" s="48">
        <v>20</v>
      </c>
      <c r="F22" s="48">
        <v>19554</v>
      </c>
      <c r="G22" s="48">
        <v>16552</v>
      </c>
      <c r="L22" s="50"/>
    </row>
    <row r="23" spans="3:12">
      <c r="C23" s="50">
        <f t="shared" si="0"/>
        <v>1</v>
      </c>
      <c r="D23" s="49">
        <v>42370</v>
      </c>
      <c r="E23" s="48">
        <v>21</v>
      </c>
      <c r="F23" s="48">
        <v>19137</v>
      </c>
      <c r="G23" s="48">
        <v>16165</v>
      </c>
    </row>
    <row r="24" spans="3:12">
      <c r="C24" s="50">
        <f t="shared" si="0"/>
        <v>1</v>
      </c>
      <c r="D24" s="49">
        <v>42370</v>
      </c>
      <c r="E24" s="48">
        <v>22</v>
      </c>
      <c r="F24" s="48">
        <v>18814</v>
      </c>
      <c r="G24" s="48">
        <v>15701</v>
      </c>
    </row>
    <row r="25" spans="3:12">
      <c r="C25" s="50">
        <f t="shared" si="0"/>
        <v>1</v>
      </c>
      <c r="D25" s="49">
        <v>42370</v>
      </c>
      <c r="E25" s="48">
        <v>23</v>
      </c>
      <c r="F25" s="48">
        <v>17782</v>
      </c>
      <c r="G25" s="48">
        <v>14866</v>
      </c>
    </row>
    <row r="26" spans="3:12">
      <c r="C26" s="50">
        <f t="shared" si="0"/>
        <v>1</v>
      </c>
      <c r="D26" s="49">
        <v>42370</v>
      </c>
      <c r="E26" s="48">
        <v>24</v>
      </c>
      <c r="F26" s="48">
        <v>17442</v>
      </c>
      <c r="G26" s="48">
        <v>14023</v>
      </c>
    </row>
    <row r="27" spans="3:12">
      <c r="C27" s="50">
        <f t="shared" si="0"/>
        <v>1</v>
      </c>
      <c r="D27" s="49">
        <v>42371</v>
      </c>
      <c r="E27" s="48">
        <v>1</v>
      </c>
      <c r="F27" s="48">
        <v>17064</v>
      </c>
      <c r="G27" s="48">
        <v>13251</v>
      </c>
    </row>
    <row r="28" spans="3:12">
      <c r="C28" s="50">
        <f t="shared" si="0"/>
        <v>1</v>
      </c>
      <c r="D28" s="49">
        <v>42371</v>
      </c>
      <c r="E28" s="48">
        <v>2</v>
      </c>
      <c r="F28" s="48">
        <v>16789</v>
      </c>
      <c r="G28" s="48">
        <v>12844</v>
      </c>
    </row>
    <row r="29" spans="3:12">
      <c r="C29" s="50">
        <f t="shared" si="0"/>
        <v>1</v>
      </c>
      <c r="D29" s="49">
        <v>42371</v>
      </c>
      <c r="E29" s="48">
        <v>3</v>
      </c>
      <c r="F29" s="48">
        <v>16564</v>
      </c>
      <c r="G29" s="48">
        <v>12673</v>
      </c>
    </row>
    <row r="30" spans="3:12">
      <c r="C30" s="50">
        <f t="shared" si="0"/>
        <v>1</v>
      </c>
      <c r="D30" s="49">
        <v>42371</v>
      </c>
      <c r="E30" s="48">
        <v>4</v>
      </c>
      <c r="F30" s="48">
        <v>16312</v>
      </c>
      <c r="G30" s="48">
        <v>12473</v>
      </c>
    </row>
    <row r="31" spans="3:12">
      <c r="C31" s="50">
        <f t="shared" si="0"/>
        <v>1</v>
      </c>
      <c r="D31" s="49">
        <v>42371</v>
      </c>
      <c r="E31" s="48">
        <v>5</v>
      </c>
      <c r="F31" s="48">
        <v>16479</v>
      </c>
      <c r="G31" s="48">
        <v>12468</v>
      </c>
    </row>
    <row r="32" spans="3:12">
      <c r="C32" s="50">
        <f t="shared" si="0"/>
        <v>1</v>
      </c>
      <c r="D32" s="49">
        <v>42371</v>
      </c>
      <c r="E32" s="48">
        <v>6</v>
      </c>
      <c r="F32" s="48">
        <v>16481</v>
      </c>
      <c r="G32" s="48">
        <v>12644</v>
      </c>
    </row>
    <row r="33" spans="3:7">
      <c r="C33" s="50">
        <f t="shared" si="0"/>
        <v>1</v>
      </c>
      <c r="D33" s="49">
        <v>42371</v>
      </c>
      <c r="E33" s="48">
        <v>7</v>
      </c>
      <c r="F33" s="48">
        <v>16962</v>
      </c>
      <c r="G33" s="48">
        <v>13064</v>
      </c>
    </row>
    <row r="34" spans="3:7">
      <c r="C34" s="50">
        <f t="shared" si="0"/>
        <v>1</v>
      </c>
      <c r="D34" s="49">
        <v>42371</v>
      </c>
      <c r="E34" s="48">
        <v>8</v>
      </c>
      <c r="F34" s="48">
        <v>17143</v>
      </c>
      <c r="G34" s="48">
        <v>13780</v>
      </c>
    </row>
    <row r="35" spans="3:7">
      <c r="C35" s="50">
        <f t="shared" si="0"/>
        <v>1</v>
      </c>
      <c r="D35" s="49">
        <v>42371</v>
      </c>
      <c r="E35" s="48">
        <v>9</v>
      </c>
      <c r="F35" s="48">
        <v>17560</v>
      </c>
      <c r="G35" s="48">
        <v>14305</v>
      </c>
    </row>
    <row r="36" spans="3:7">
      <c r="C36" s="50">
        <f t="shared" si="0"/>
        <v>1</v>
      </c>
      <c r="D36" s="49">
        <v>42371</v>
      </c>
      <c r="E36" s="48">
        <v>10</v>
      </c>
      <c r="F36" s="48">
        <v>18248</v>
      </c>
      <c r="G36" s="48">
        <v>15068</v>
      </c>
    </row>
    <row r="37" spans="3:7">
      <c r="C37" s="50">
        <f t="shared" si="0"/>
        <v>1</v>
      </c>
      <c r="D37" s="49">
        <v>42371</v>
      </c>
      <c r="E37" s="48">
        <v>11</v>
      </c>
      <c r="F37" s="48">
        <v>18700</v>
      </c>
      <c r="G37" s="48">
        <v>15536</v>
      </c>
    </row>
    <row r="38" spans="3:7">
      <c r="C38" s="50">
        <f t="shared" si="0"/>
        <v>1</v>
      </c>
      <c r="D38" s="49">
        <v>42371</v>
      </c>
      <c r="E38" s="48">
        <v>12</v>
      </c>
      <c r="F38" s="48">
        <v>18835</v>
      </c>
      <c r="G38" s="48">
        <v>15852</v>
      </c>
    </row>
    <row r="39" spans="3:7">
      <c r="C39" s="50">
        <f t="shared" si="0"/>
        <v>1</v>
      </c>
      <c r="D39" s="49">
        <v>42371</v>
      </c>
      <c r="E39" s="48">
        <v>13</v>
      </c>
      <c r="F39" s="48">
        <v>18853</v>
      </c>
      <c r="G39" s="48">
        <v>16059</v>
      </c>
    </row>
    <row r="40" spans="3:7">
      <c r="C40" s="50">
        <f t="shared" si="0"/>
        <v>1</v>
      </c>
      <c r="D40" s="49">
        <v>42371</v>
      </c>
      <c r="E40" s="48">
        <v>14</v>
      </c>
      <c r="F40" s="48">
        <v>18348</v>
      </c>
      <c r="G40" s="48">
        <v>15750</v>
      </c>
    </row>
    <row r="41" spans="3:7">
      <c r="C41" s="50">
        <f t="shared" si="0"/>
        <v>1</v>
      </c>
      <c r="D41" s="49">
        <v>42371</v>
      </c>
      <c r="E41" s="48">
        <v>15</v>
      </c>
      <c r="F41" s="48">
        <v>18418</v>
      </c>
      <c r="G41" s="48">
        <v>15564</v>
      </c>
    </row>
    <row r="42" spans="3:7">
      <c r="C42" s="50">
        <f t="shared" si="0"/>
        <v>1</v>
      </c>
      <c r="D42" s="49">
        <v>42371</v>
      </c>
      <c r="E42" s="48">
        <v>16</v>
      </c>
      <c r="F42" s="48">
        <v>18679</v>
      </c>
      <c r="G42" s="48">
        <v>15571</v>
      </c>
    </row>
    <row r="43" spans="3:7">
      <c r="C43" s="50">
        <f t="shared" si="0"/>
        <v>1</v>
      </c>
      <c r="D43" s="49">
        <v>42371</v>
      </c>
      <c r="E43" s="48">
        <v>17</v>
      </c>
      <c r="F43" s="48">
        <v>19226</v>
      </c>
      <c r="G43" s="48">
        <v>16207</v>
      </c>
    </row>
    <row r="44" spans="3:7">
      <c r="C44" s="50">
        <f t="shared" si="0"/>
        <v>1</v>
      </c>
      <c r="D44" s="49">
        <v>42371</v>
      </c>
      <c r="E44" s="48">
        <v>18</v>
      </c>
      <c r="F44" s="48">
        <v>20347</v>
      </c>
      <c r="G44" s="48">
        <v>17163</v>
      </c>
    </row>
    <row r="45" spans="3:7">
      <c r="C45" s="50">
        <f t="shared" si="0"/>
        <v>1</v>
      </c>
      <c r="D45" s="49">
        <v>42371</v>
      </c>
      <c r="E45" s="48">
        <v>19</v>
      </c>
      <c r="F45" s="48">
        <v>20289</v>
      </c>
      <c r="G45" s="48">
        <v>17100</v>
      </c>
    </row>
    <row r="46" spans="3:7">
      <c r="C46" s="50">
        <f t="shared" si="0"/>
        <v>1</v>
      </c>
      <c r="D46" s="49">
        <v>42371</v>
      </c>
      <c r="E46" s="48">
        <v>20</v>
      </c>
      <c r="F46" s="48">
        <v>19972</v>
      </c>
      <c r="G46" s="48">
        <v>16710</v>
      </c>
    </row>
    <row r="47" spans="3:7">
      <c r="C47" s="50">
        <f t="shared" si="0"/>
        <v>1</v>
      </c>
      <c r="D47" s="49">
        <v>42371</v>
      </c>
      <c r="E47" s="48">
        <v>21</v>
      </c>
      <c r="F47" s="48">
        <v>19054</v>
      </c>
      <c r="G47" s="48">
        <v>16124</v>
      </c>
    </row>
    <row r="48" spans="3:7">
      <c r="C48" s="50">
        <f t="shared" si="0"/>
        <v>1</v>
      </c>
      <c r="D48" s="49">
        <v>42371</v>
      </c>
      <c r="E48" s="48">
        <v>22</v>
      </c>
      <c r="F48" s="48">
        <v>18972</v>
      </c>
      <c r="G48" s="48">
        <v>15699</v>
      </c>
    </row>
    <row r="49" spans="3:7">
      <c r="C49" s="50">
        <f t="shared" si="0"/>
        <v>1</v>
      </c>
      <c r="D49" s="49">
        <v>42371</v>
      </c>
      <c r="E49" s="48">
        <v>23</v>
      </c>
      <c r="F49" s="48">
        <v>18312</v>
      </c>
      <c r="G49" s="48">
        <v>14983</v>
      </c>
    </row>
    <row r="50" spans="3:7">
      <c r="C50" s="50">
        <f t="shared" si="0"/>
        <v>1</v>
      </c>
      <c r="D50" s="49">
        <v>42371</v>
      </c>
      <c r="E50" s="48">
        <v>24</v>
      </c>
      <c r="F50" s="48">
        <v>17878</v>
      </c>
      <c r="G50" s="48">
        <v>14164</v>
      </c>
    </row>
    <row r="51" spans="3:7">
      <c r="C51" s="50">
        <f t="shared" si="0"/>
        <v>1</v>
      </c>
      <c r="D51" s="49">
        <v>42372</v>
      </c>
      <c r="E51" s="48">
        <v>1</v>
      </c>
      <c r="F51" s="48">
        <v>17408</v>
      </c>
      <c r="G51" s="48">
        <v>13432</v>
      </c>
    </row>
    <row r="52" spans="3:7">
      <c r="C52" s="50">
        <f t="shared" si="0"/>
        <v>1</v>
      </c>
      <c r="D52" s="49">
        <v>42372</v>
      </c>
      <c r="E52" s="48">
        <v>2</v>
      </c>
      <c r="F52" s="48">
        <v>16592</v>
      </c>
      <c r="G52" s="48">
        <v>12916</v>
      </c>
    </row>
    <row r="53" spans="3:7">
      <c r="C53" s="50">
        <f t="shared" si="0"/>
        <v>1</v>
      </c>
      <c r="D53" s="49">
        <v>42372</v>
      </c>
      <c r="E53" s="48">
        <v>3</v>
      </c>
      <c r="F53" s="48">
        <v>16499</v>
      </c>
      <c r="G53" s="48">
        <v>12588</v>
      </c>
    </row>
    <row r="54" spans="3:7">
      <c r="C54" s="50">
        <f t="shared" si="0"/>
        <v>1</v>
      </c>
      <c r="D54" s="49">
        <v>42372</v>
      </c>
      <c r="E54" s="48">
        <v>4</v>
      </c>
      <c r="F54" s="48">
        <v>16362</v>
      </c>
      <c r="G54" s="48">
        <v>12450</v>
      </c>
    </row>
    <row r="55" spans="3:7">
      <c r="C55" s="50">
        <f t="shared" si="0"/>
        <v>1</v>
      </c>
      <c r="D55" s="49">
        <v>42372</v>
      </c>
      <c r="E55" s="48">
        <v>5</v>
      </c>
      <c r="F55" s="48">
        <v>16319</v>
      </c>
      <c r="G55" s="48">
        <v>12443</v>
      </c>
    </row>
    <row r="56" spans="3:7">
      <c r="C56" s="50">
        <f t="shared" si="0"/>
        <v>1</v>
      </c>
      <c r="D56" s="49">
        <v>42372</v>
      </c>
      <c r="E56" s="48">
        <v>6</v>
      </c>
      <c r="F56" s="48">
        <v>16512</v>
      </c>
      <c r="G56" s="48">
        <v>12624</v>
      </c>
    </row>
    <row r="57" spans="3:7">
      <c r="C57" s="50">
        <f t="shared" si="0"/>
        <v>1</v>
      </c>
      <c r="D57" s="49">
        <v>42372</v>
      </c>
      <c r="E57" s="48">
        <v>7</v>
      </c>
      <c r="F57" s="48">
        <v>16929</v>
      </c>
      <c r="G57" s="48">
        <v>12973</v>
      </c>
    </row>
    <row r="58" spans="3:7">
      <c r="C58" s="50">
        <f t="shared" si="0"/>
        <v>1</v>
      </c>
      <c r="D58" s="49">
        <v>42372</v>
      </c>
      <c r="E58" s="48">
        <v>8</v>
      </c>
      <c r="F58" s="48">
        <v>17351</v>
      </c>
      <c r="G58" s="48">
        <v>13613</v>
      </c>
    </row>
    <row r="59" spans="3:7">
      <c r="C59" s="50">
        <f t="shared" si="0"/>
        <v>1</v>
      </c>
      <c r="D59" s="49">
        <v>42372</v>
      </c>
      <c r="E59" s="48">
        <v>9</v>
      </c>
      <c r="F59" s="48">
        <v>17314</v>
      </c>
      <c r="G59" s="48">
        <v>14155</v>
      </c>
    </row>
    <row r="60" spans="3:7">
      <c r="C60" s="50">
        <f t="shared" si="0"/>
        <v>1</v>
      </c>
      <c r="D60" s="49">
        <v>42372</v>
      </c>
      <c r="E60" s="48">
        <v>10</v>
      </c>
      <c r="F60" s="48">
        <v>17773</v>
      </c>
      <c r="G60" s="48">
        <v>14696</v>
      </c>
    </row>
    <row r="61" spans="3:7">
      <c r="C61" s="50">
        <f t="shared" si="0"/>
        <v>1</v>
      </c>
      <c r="D61" s="49">
        <v>42372</v>
      </c>
      <c r="E61" s="48">
        <v>11</v>
      </c>
      <c r="F61" s="48">
        <v>18412</v>
      </c>
      <c r="G61" s="48">
        <v>15182</v>
      </c>
    </row>
    <row r="62" spans="3:7">
      <c r="C62" s="50">
        <f t="shared" si="0"/>
        <v>1</v>
      </c>
      <c r="D62" s="49">
        <v>42372</v>
      </c>
      <c r="E62" s="48">
        <v>12</v>
      </c>
      <c r="F62" s="48">
        <v>18480</v>
      </c>
      <c r="G62" s="48">
        <v>15434</v>
      </c>
    </row>
    <row r="63" spans="3:7">
      <c r="C63" s="50">
        <f t="shared" si="0"/>
        <v>1</v>
      </c>
      <c r="D63" s="49">
        <v>42372</v>
      </c>
      <c r="E63" s="48">
        <v>13</v>
      </c>
      <c r="F63" s="48">
        <v>18720</v>
      </c>
      <c r="G63" s="48">
        <v>15650</v>
      </c>
    </row>
    <row r="64" spans="3:7">
      <c r="C64" s="50">
        <f t="shared" si="0"/>
        <v>1</v>
      </c>
      <c r="D64" s="49">
        <v>42372</v>
      </c>
      <c r="E64" s="48">
        <v>14</v>
      </c>
      <c r="F64" s="48">
        <v>18524</v>
      </c>
      <c r="G64" s="48">
        <v>15533</v>
      </c>
    </row>
    <row r="65" spans="3:7">
      <c r="C65" s="50">
        <f t="shared" si="0"/>
        <v>1</v>
      </c>
      <c r="D65" s="49">
        <v>42372</v>
      </c>
      <c r="E65" s="48">
        <v>15</v>
      </c>
      <c r="F65" s="48">
        <v>18463</v>
      </c>
      <c r="G65" s="48">
        <v>15602</v>
      </c>
    </row>
    <row r="66" spans="3:7">
      <c r="C66" s="50">
        <f t="shared" si="0"/>
        <v>1</v>
      </c>
      <c r="D66" s="49">
        <v>42372</v>
      </c>
      <c r="E66" s="48">
        <v>16</v>
      </c>
      <c r="F66" s="48">
        <v>18645</v>
      </c>
      <c r="G66" s="48">
        <v>15748</v>
      </c>
    </row>
    <row r="67" spans="3:7">
      <c r="C67" s="50">
        <f t="shared" si="0"/>
        <v>1</v>
      </c>
      <c r="D67" s="49">
        <v>42372</v>
      </c>
      <c r="E67" s="48">
        <v>17</v>
      </c>
      <c r="F67" s="48">
        <v>19743</v>
      </c>
      <c r="G67" s="48">
        <v>16863</v>
      </c>
    </row>
    <row r="68" spans="3:7">
      <c r="C68" s="50">
        <f t="shared" ref="C68:C131" si="3">MONTH(D68)</f>
        <v>1</v>
      </c>
      <c r="D68" s="49">
        <v>42372</v>
      </c>
      <c r="E68" s="48">
        <v>18</v>
      </c>
      <c r="F68" s="48">
        <v>21242</v>
      </c>
      <c r="G68" s="48">
        <v>18423</v>
      </c>
    </row>
    <row r="69" spans="3:7">
      <c r="C69" s="50">
        <f t="shared" si="3"/>
        <v>1</v>
      </c>
      <c r="D69" s="49">
        <v>42372</v>
      </c>
      <c r="E69" s="48">
        <v>19</v>
      </c>
      <c r="F69" s="48">
        <v>21258</v>
      </c>
      <c r="G69" s="48">
        <v>18512</v>
      </c>
    </row>
    <row r="70" spans="3:7">
      <c r="C70" s="50">
        <f t="shared" si="3"/>
        <v>1</v>
      </c>
      <c r="D70" s="49">
        <v>42372</v>
      </c>
      <c r="E70" s="48">
        <v>20</v>
      </c>
      <c r="F70" s="48">
        <v>21009</v>
      </c>
      <c r="G70" s="48">
        <v>18316</v>
      </c>
    </row>
    <row r="71" spans="3:7">
      <c r="C71" s="50">
        <f t="shared" si="3"/>
        <v>1</v>
      </c>
      <c r="D71" s="49">
        <v>42372</v>
      </c>
      <c r="E71" s="48">
        <v>21</v>
      </c>
      <c r="F71" s="48">
        <v>20191</v>
      </c>
      <c r="G71" s="48">
        <v>18006</v>
      </c>
    </row>
    <row r="72" spans="3:7">
      <c r="C72" s="50">
        <f t="shared" si="3"/>
        <v>1</v>
      </c>
      <c r="D72" s="49">
        <v>42372</v>
      </c>
      <c r="E72" s="48">
        <v>22</v>
      </c>
      <c r="F72" s="48">
        <v>19909</v>
      </c>
      <c r="G72" s="48">
        <v>17347</v>
      </c>
    </row>
    <row r="73" spans="3:7">
      <c r="C73" s="50">
        <f t="shared" si="3"/>
        <v>1</v>
      </c>
      <c r="D73" s="49">
        <v>42372</v>
      </c>
      <c r="E73" s="48">
        <v>23</v>
      </c>
      <c r="F73" s="48">
        <v>19138</v>
      </c>
      <c r="G73" s="48">
        <v>16606</v>
      </c>
    </row>
    <row r="74" spans="3:7">
      <c r="C74" s="50">
        <f t="shared" si="3"/>
        <v>1</v>
      </c>
      <c r="D74" s="49">
        <v>42372</v>
      </c>
      <c r="E74" s="48">
        <v>24</v>
      </c>
      <c r="F74" s="48">
        <v>18275</v>
      </c>
      <c r="G74" s="48">
        <v>15533</v>
      </c>
    </row>
    <row r="75" spans="3:7">
      <c r="C75" s="50">
        <f t="shared" si="3"/>
        <v>1</v>
      </c>
      <c r="D75" s="49">
        <v>42373</v>
      </c>
      <c r="E75" s="48">
        <v>1</v>
      </c>
      <c r="F75" s="48">
        <v>17965</v>
      </c>
      <c r="G75" s="48">
        <v>14809</v>
      </c>
    </row>
    <row r="76" spans="3:7">
      <c r="C76" s="50">
        <f t="shared" si="3"/>
        <v>1</v>
      </c>
      <c r="D76" s="49">
        <v>42373</v>
      </c>
      <c r="E76" s="48">
        <v>2</v>
      </c>
      <c r="F76" s="48">
        <v>17629</v>
      </c>
      <c r="G76" s="48">
        <v>14480</v>
      </c>
    </row>
    <row r="77" spans="3:7">
      <c r="C77" s="50">
        <f t="shared" si="3"/>
        <v>1</v>
      </c>
      <c r="D77" s="49">
        <v>42373</v>
      </c>
      <c r="E77" s="48">
        <v>3</v>
      </c>
      <c r="F77" s="48">
        <v>17406</v>
      </c>
      <c r="G77" s="48">
        <v>14295</v>
      </c>
    </row>
    <row r="78" spans="3:7">
      <c r="C78" s="50">
        <f t="shared" si="3"/>
        <v>1</v>
      </c>
      <c r="D78" s="49">
        <v>42373</v>
      </c>
      <c r="E78" s="48">
        <v>4</v>
      </c>
      <c r="F78" s="48">
        <v>17184</v>
      </c>
      <c r="G78" s="48">
        <v>14213</v>
      </c>
    </row>
    <row r="79" spans="3:7">
      <c r="C79" s="50">
        <f t="shared" si="3"/>
        <v>1</v>
      </c>
      <c r="D79" s="49">
        <v>42373</v>
      </c>
      <c r="E79" s="48">
        <v>5</v>
      </c>
      <c r="F79" s="48">
        <v>17536</v>
      </c>
      <c r="G79" s="48">
        <v>14435</v>
      </c>
    </row>
    <row r="80" spans="3:7">
      <c r="C80" s="50">
        <f t="shared" si="3"/>
        <v>1</v>
      </c>
      <c r="D80" s="49">
        <v>42373</v>
      </c>
      <c r="E80" s="48">
        <v>6</v>
      </c>
      <c r="F80" s="48">
        <v>18269</v>
      </c>
      <c r="G80" s="48">
        <v>15147</v>
      </c>
    </row>
    <row r="81" spans="3:7">
      <c r="C81" s="50">
        <f t="shared" si="3"/>
        <v>1</v>
      </c>
      <c r="D81" s="49">
        <v>42373</v>
      </c>
      <c r="E81" s="48">
        <v>7</v>
      </c>
      <c r="F81" s="48">
        <v>19542</v>
      </c>
      <c r="G81" s="48">
        <v>16532</v>
      </c>
    </row>
    <row r="82" spans="3:7">
      <c r="C82" s="50">
        <f t="shared" si="3"/>
        <v>1</v>
      </c>
      <c r="D82" s="49">
        <v>42373</v>
      </c>
      <c r="E82" s="48">
        <v>8</v>
      </c>
      <c r="F82" s="48">
        <v>21171</v>
      </c>
      <c r="G82" s="48">
        <v>18240</v>
      </c>
    </row>
    <row r="83" spans="3:7">
      <c r="C83" s="50">
        <f t="shared" si="3"/>
        <v>1</v>
      </c>
      <c r="D83" s="49">
        <v>42373</v>
      </c>
      <c r="E83" s="48">
        <v>9</v>
      </c>
      <c r="F83" s="48">
        <v>21362</v>
      </c>
      <c r="G83" s="48">
        <v>18522</v>
      </c>
    </row>
    <row r="84" spans="3:7">
      <c r="C84" s="50">
        <f t="shared" si="3"/>
        <v>1</v>
      </c>
      <c r="D84" s="49">
        <v>42373</v>
      </c>
      <c r="E84" s="48">
        <v>10</v>
      </c>
      <c r="F84" s="48">
        <v>21695</v>
      </c>
      <c r="G84" s="48">
        <v>18225</v>
      </c>
    </row>
    <row r="85" spans="3:7">
      <c r="C85" s="50">
        <f t="shared" si="3"/>
        <v>1</v>
      </c>
      <c r="D85" s="49">
        <v>42373</v>
      </c>
      <c r="E85" s="48">
        <v>11</v>
      </c>
      <c r="F85" s="48">
        <v>21213</v>
      </c>
      <c r="G85" s="48">
        <v>17912</v>
      </c>
    </row>
    <row r="86" spans="3:7">
      <c r="C86" s="50">
        <f t="shared" si="3"/>
        <v>1</v>
      </c>
      <c r="D86" s="49">
        <v>42373</v>
      </c>
      <c r="E86" s="48">
        <v>12</v>
      </c>
      <c r="F86" s="48">
        <v>21218</v>
      </c>
      <c r="G86" s="48">
        <v>17733</v>
      </c>
    </row>
    <row r="87" spans="3:7">
      <c r="C87" s="50">
        <f t="shared" si="3"/>
        <v>1</v>
      </c>
      <c r="D87" s="49">
        <v>42373</v>
      </c>
      <c r="E87" s="48">
        <v>13</v>
      </c>
      <c r="F87" s="48">
        <v>20870</v>
      </c>
      <c r="G87" s="48">
        <v>17597</v>
      </c>
    </row>
    <row r="88" spans="3:7">
      <c r="C88" s="50">
        <f t="shared" si="3"/>
        <v>1</v>
      </c>
      <c r="D88" s="49">
        <v>42373</v>
      </c>
      <c r="E88" s="48">
        <v>14</v>
      </c>
      <c r="F88" s="48">
        <v>21146</v>
      </c>
      <c r="G88" s="48">
        <v>17619</v>
      </c>
    </row>
    <row r="89" spans="3:7">
      <c r="C89" s="50">
        <f t="shared" si="3"/>
        <v>1</v>
      </c>
      <c r="D89" s="49">
        <v>42373</v>
      </c>
      <c r="E89" s="48">
        <v>15</v>
      </c>
      <c r="F89" s="48">
        <v>21192</v>
      </c>
      <c r="G89" s="48">
        <v>17758</v>
      </c>
    </row>
    <row r="90" spans="3:7">
      <c r="C90" s="50">
        <f t="shared" si="3"/>
        <v>1</v>
      </c>
      <c r="D90" s="49">
        <v>42373</v>
      </c>
      <c r="E90" s="48">
        <v>16</v>
      </c>
      <c r="F90" s="48">
        <v>21706</v>
      </c>
      <c r="G90" s="48">
        <v>18327</v>
      </c>
    </row>
    <row r="91" spans="3:7">
      <c r="C91" s="50">
        <f t="shared" si="3"/>
        <v>1</v>
      </c>
      <c r="D91" s="49">
        <v>42373</v>
      </c>
      <c r="E91" s="48">
        <v>17</v>
      </c>
      <c r="F91" s="48">
        <v>22939</v>
      </c>
      <c r="G91" s="48">
        <v>19437</v>
      </c>
    </row>
    <row r="92" spans="3:7">
      <c r="C92" s="50">
        <f t="shared" si="3"/>
        <v>1</v>
      </c>
      <c r="D92" s="49">
        <v>42373</v>
      </c>
      <c r="E92" s="48">
        <v>18</v>
      </c>
      <c r="F92" s="48">
        <v>24010</v>
      </c>
      <c r="G92" s="48">
        <v>20820</v>
      </c>
    </row>
    <row r="93" spans="3:7">
      <c r="C93" s="50">
        <f t="shared" si="3"/>
        <v>1</v>
      </c>
      <c r="D93" s="49">
        <v>42373</v>
      </c>
      <c r="E93" s="48">
        <v>19</v>
      </c>
      <c r="F93" s="48">
        <v>23703</v>
      </c>
      <c r="G93" s="48">
        <v>20836</v>
      </c>
    </row>
    <row r="94" spans="3:7">
      <c r="C94" s="50">
        <f t="shared" si="3"/>
        <v>1</v>
      </c>
      <c r="D94" s="49">
        <v>42373</v>
      </c>
      <c r="E94" s="48">
        <v>20</v>
      </c>
      <c r="F94" s="48">
        <v>23102</v>
      </c>
      <c r="G94" s="48">
        <v>20502</v>
      </c>
    </row>
    <row r="95" spans="3:7">
      <c r="C95" s="50">
        <f t="shared" si="3"/>
        <v>1</v>
      </c>
      <c r="D95" s="49">
        <v>42373</v>
      </c>
      <c r="E95" s="48">
        <v>21</v>
      </c>
      <c r="F95" s="48">
        <v>23028</v>
      </c>
      <c r="G95" s="48">
        <v>20255</v>
      </c>
    </row>
    <row r="96" spans="3:7">
      <c r="C96" s="50">
        <f t="shared" si="3"/>
        <v>1</v>
      </c>
      <c r="D96" s="49">
        <v>42373</v>
      </c>
      <c r="E96" s="48">
        <v>22</v>
      </c>
      <c r="F96" s="48">
        <v>22404</v>
      </c>
      <c r="G96" s="48">
        <v>19533</v>
      </c>
    </row>
    <row r="97" spans="3:7">
      <c r="C97" s="50">
        <f t="shared" si="3"/>
        <v>1</v>
      </c>
      <c r="D97" s="49">
        <v>42373</v>
      </c>
      <c r="E97" s="48">
        <v>23</v>
      </c>
      <c r="F97" s="48">
        <v>21205</v>
      </c>
      <c r="G97" s="48">
        <v>18358</v>
      </c>
    </row>
    <row r="98" spans="3:7">
      <c r="C98" s="50">
        <f t="shared" si="3"/>
        <v>1</v>
      </c>
      <c r="D98" s="49">
        <v>42373</v>
      </c>
      <c r="E98" s="48">
        <v>24</v>
      </c>
      <c r="F98" s="48">
        <v>19817</v>
      </c>
      <c r="G98" s="48">
        <v>17238</v>
      </c>
    </row>
    <row r="99" spans="3:7">
      <c r="C99" s="50">
        <f t="shared" si="3"/>
        <v>1</v>
      </c>
      <c r="D99" s="49">
        <v>42374</v>
      </c>
      <c r="E99" s="48">
        <v>1</v>
      </c>
      <c r="F99" s="48">
        <v>19386</v>
      </c>
      <c r="G99" s="48">
        <v>16429</v>
      </c>
    </row>
    <row r="100" spans="3:7">
      <c r="C100" s="50">
        <f t="shared" si="3"/>
        <v>1</v>
      </c>
      <c r="D100" s="49">
        <v>42374</v>
      </c>
      <c r="E100" s="48">
        <v>2</v>
      </c>
      <c r="F100" s="48">
        <v>19071</v>
      </c>
      <c r="G100" s="48">
        <v>15996</v>
      </c>
    </row>
    <row r="101" spans="3:7">
      <c r="C101" s="50">
        <f t="shared" si="3"/>
        <v>1</v>
      </c>
      <c r="D101" s="49">
        <v>42374</v>
      </c>
      <c r="E101" s="48">
        <v>3</v>
      </c>
      <c r="F101" s="48">
        <v>19015</v>
      </c>
      <c r="G101" s="48">
        <v>15916</v>
      </c>
    </row>
    <row r="102" spans="3:7">
      <c r="C102" s="50">
        <f t="shared" si="3"/>
        <v>1</v>
      </c>
      <c r="D102" s="49">
        <v>42374</v>
      </c>
      <c r="E102" s="48">
        <v>4</v>
      </c>
      <c r="F102" s="48">
        <v>18882</v>
      </c>
      <c r="G102" s="48">
        <v>15878</v>
      </c>
    </row>
    <row r="103" spans="3:7">
      <c r="C103" s="50">
        <f t="shared" si="3"/>
        <v>1</v>
      </c>
      <c r="D103" s="49">
        <v>42374</v>
      </c>
      <c r="E103" s="48">
        <v>5</v>
      </c>
      <c r="F103" s="48">
        <v>18859</v>
      </c>
      <c r="G103" s="48">
        <v>15947</v>
      </c>
    </row>
    <row r="104" spans="3:7">
      <c r="C104" s="50">
        <f t="shared" si="3"/>
        <v>1</v>
      </c>
      <c r="D104" s="49">
        <v>42374</v>
      </c>
      <c r="E104" s="48">
        <v>6</v>
      </c>
      <c r="F104" s="48">
        <v>20075</v>
      </c>
      <c r="G104" s="48">
        <v>16466</v>
      </c>
    </row>
    <row r="105" spans="3:7">
      <c r="C105" s="50">
        <f t="shared" si="3"/>
        <v>1</v>
      </c>
      <c r="D105" s="49">
        <v>42374</v>
      </c>
      <c r="E105" s="48">
        <v>7</v>
      </c>
      <c r="F105" s="48">
        <v>21834</v>
      </c>
      <c r="G105" s="48">
        <v>17974</v>
      </c>
    </row>
    <row r="106" spans="3:7">
      <c r="C106" s="50">
        <f t="shared" si="3"/>
        <v>1</v>
      </c>
      <c r="D106" s="49">
        <v>42374</v>
      </c>
      <c r="E106" s="48">
        <v>8</v>
      </c>
      <c r="F106" s="48">
        <v>22913</v>
      </c>
      <c r="G106" s="48">
        <v>19374</v>
      </c>
    </row>
    <row r="107" spans="3:7">
      <c r="C107" s="50">
        <f t="shared" si="3"/>
        <v>1</v>
      </c>
      <c r="D107" s="49">
        <v>42374</v>
      </c>
      <c r="E107" s="48">
        <v>9</v>
      </c>
      <c r="F107" s="48">
        <v>23441</v>
      </c>
      <c r="G107" s="48">
        <v>19356</v>
      </c>
    </row>
    <row r="108" spans="3:7">
      <c r="C108" s="50">
        <f t="shared" si="3"/>
        <v>1</v>
      </c>
      <c r="D108" s="49">
        <v>42374</v>
      </c>
      <c r="E108" s="48">
        <v>10</v>
      </c>
      <c r="F108" s="48">
        <v>22903</v>
      </c>
      <c r="G108" s="48">
        <v>18899</v>
      </c>
    </row>
    <row r="109" spans="3:7">
      <c r="C109" s="50">
        <f t="shared" si="3"/>
        <v>1</v>
      </c>
      <c r="D109" s="49">
        <v>42374</v>
      </c>
      <c r="E109" s="48">
        <v>11</v>
      </c>
      <c r="F109" s="48">
        <v>22889</v>
      </c>
      <c r="G109" s="48">
        <v>18547</v>
      </c>
    </row>
    <row r="110" spans="3:7">
      <c r="C110" s="50">
        <f t="shared" si="3"/>
        <v>1</v>
      </c>
      <c r="D110" s="49">
        <v>42374</v>
      </c>
      <c r="E110" s="48">
        <v>12</v>
      </c>
      <c r="F110" s="48">
        <v>22431</v>
      </c>
      <c r="G110" s="48">
        <v>18080</v>
      </c>
    </row>
    <row r="111" spans="3:7">
      <c r="C111" s="50">
        <f t="shared" si="3"/>
        <v>1</v>
      </c>
      <c r="D111" s="49">
        <v>42374</v>
      </c>
      <c r="E111" s="48">
        <v>13</v>
      </c>
      <c r="F111" s="48">
        <v>21288</v>
      </c>
      <c r="G111" s="48">
        <v>17610</v>
      </c>
    </row>
    <row r="112" spans="3:7">
      <c r="C112" s="50">
        <f t="shared" si="3"/>
        <v>1</v>
      </c>
      <c r="D112" s="49">
        <v>42374</v>
      </c>
      <c r="E112" s="48">
        <v>14</v>
      </c>
      <c r="F112" s="48">
        <v>20761</v>
      </c>
      <c r="G112" s="48">
        <v>17456</v>
      </c>
    </row>
    <row r="113" spans="3:7">
      <c r="C113" s="50">
        <f t="shared" si="3"/>
        <v>1</v>
      </c>
      <c r="D113" s="49">
        <v>42374</v>
      </c>
      <c r="E113" s="48">
        <v>15</v>
      </c>
      <c r="F113" s="48">
        <v>20746</v>
      </c>
      <c r="G113" s="48">
        <v>17516</v>
      </c>
    </row>
    <row r="114" spans="3:7">
      <c r="C114" s="50">
        <f t="shared" si="3"/>
        <v>1</v>
      </c>
      <c r="D114" s="49">
        <v>42374</v>
      </c>
      <c r="E114" s="48">
        <v>16</v>
      </c>
      <c r="F114" s="48">
        <v>21220</v>
      </c>
      <c r="G114" s="48">
        <v>18038</v>
      </c>
    </row>
    <row r="115" spans="3:7">
      <c r="C115" s="50">
        <f t="shared" si="3"/>
        <v>1</v>
      </c>
      <c r="D115" s="49">
        <v>42374</v>
      </c>
      <c r="E115" s="48">
        <v>17</v>
      </c>
      <c r="F115" s="48">
        <v>22494</v>
      </c>
      <c r="G115" s="48">
        <v>19311</v>
      </c>
    </row>
    <row r="116" spans="3:7">
      <c r="C116" s="50">
        <f t="shared" si="3"/>
        <v>1</v>
      </c>
      <c r="D116" s="49">
        <v>42374</v>
      </c>
      <c r="E116" s="48">
        <v>18</v>
      </c>
      <c r="F116" s="48">
        <v>23364</v>
      </c>
      <c r="G116" s="48">
        <v>20277</v>
      </c>
    </row>
    <row r="117" spans="3:7">
      <c r="C117" s="50">
        <f t="shared" si="3"/>
        <v>1</v>
      </c>
      <c r="D117" s="49">
        <v>42374</v>
      </c>
      <c r="E117" s="48">
        <v>19</v>
      </c>
      <c r="F117" s="48">
        <v>23629</v>
      </c>
      <c r="G117" s="48">
        <v>20202</v>
      </c>
    </row>
    <row r="118" spans="3:7">
      <c r="C118" s="50">
        <f t="shared" si="3"/>
        <v>1</v>
      </c>
      <c r="D118" s="49">
        <v>42374</v>
      </c>
      <c r="E118" s="48">
        <v>20</v>
      </c>
      <c r="F118" s="48">
        <v>23262</v>
      </c>
      <c r="G118" s="48">
        <v>19893</v>
      </c>
    </row>
    <row r="119" spans="3:7">
      <c r="C119" s="50">
        <f t="shared" si="3"/>
        <v>1</v>
      </c>
      <c r="D119" s="49">
        <v>42374</v>
      </c>
      <c r="E119" s="48">
        <v>21</v>
      </c>
      <c r="F119" s="48">
        <v>22462</v>
      </c>
      <c r="G119" s="48">
        <v>19445</v>
      </c>
    </row>
    <row r="120" spans="3:7">
      <c r="C120" s="50">
        <f t="shared" si="3"/>
        <v>1</v>
      </c>
      <c r="D120" s="49">
        <v>42374</v>
      </c>
      <c r="E120" s="48">
        <v>22</v>
      </c>
      <c r="F120" s="48">
        <v>21746</v>
      </c>
      <c r="G120" s="48">
        <v>18648</v>
      </c>
    </row>
    <row r="121" spans="3:7">
      <c r="C121" s="50">
        <f t="shared" si="3"/>
        <v>1</v>
      </c>
      <c r="D121" s="49">
        <v>42374</v>
      </c>
      <c r="E121" s="48">
        <v>23</v>
      </c>
      <c r="F121" s="48">
        <v>20463</v>
      </c>
      <c r="G121" s="48">
        <v>17341</v>
      </c>
    </row>
    <row r="122" spans="3:7">
      <c r="C122" s="50">
        <f t="shared" si="3"/>
        <v>1</v>
      </c>
      <c r="D122" s="49">
        <v>42374</v>
      </c>
      <c r="E122" s="48">
        <v>24</v>
      </c>
      <c r="F122" s="48">
        <v>18834</v>
      </c>
      <c r="G122" s="48">
        <v>16055</v>
      </c>
    </row>
    <row r="123" spans="3:7">
      <c r="C123" s="50">
        <f t="shared" si="3"/>
        <v>1</v>
      </c>
      <c r="D123" s="49">
        <v>42375</v>
      </c>
      <c r="E123" s="48">
        <v>1</v>
      </c>
      <c r="F123" s="48">
        <v>18164</v>
      </c>
      <c r="G123" s="48">
        <v>15187</v>
      </c>
    </row>
    <row r="124" spans="3:7">
      <c r="C124" s="50">
        <f t="shared" si="3"/>
        <v>1</v>
      </c>
      <c r="D124" s="49">
        <v>42375</v>
      </c>
      <c r="E124" s="48">
        <v>2</v>
      </c>
      <c r="F124" s="48">
        <v>17916</v>
      </c>
      <c r="G124" s="48">
        <v>14784</v>
      </c>
    </row>
    <row r="125" spans="3:7">
      <c r="C125" s="50">
        <f t="shared" si="3"/>
        <v>1</v>
      </c>
      <c r="D125" s="49">
        <v>42375</v>
      </c>
      <c r="E125" s="48">
        <v>3</v>
      </c>
      <c r="F125" s="48">
        <v>17921</v>
      </c>
      <c r="G125" s="48">
        <v>14522</v>
      </c>
    </row>
    <row r="126" spans="3:7">
      <c r="C126" s="50">
        <f t="shared" si="3"/>
        <v>1</v>
      </c>
      <c r="D126" s="49">
        <v>42375</v>
      </c>
      <c r="E126" s="48">
        <v>4</v>
      </c>
      <c r="F126" s="48">
        <v>17944</v>
      </c>
      <c r="G126" s="48">
        <v>14476</v>
      </c>
    </row>
    <row r="127" spans="3:7">
      <c r="C127" s="50">
        <f t="shared" si="3"/>
        <v>1</v>
      </c>
      <c r="D127" s="49">
        <v>42375</v>
      </c>
      <c r="E127" s="48">
        <v>5</v>
      </c>
      <c r="F127" s="48">
        <v>17898</v>
      </c>
      <c r="G127" s="48">
        <v>14586</v>
      </c>
    </row>
    <row r="128" spans="3:7">
      <c r="C128" s="50">
        <f t="shared" si="3"/>
        <v>1</v>
      </c>
      <c r="D128" s="49">
        <v>42375</v>
      </c>
      <c r="E128" s="48">
        <v>6</v>
      </c>
      <c r="F128" s="48">
        <v>18240</v>
      </c>
      <c r="G128" s="48">
        <v>15148</v>
      </c>
    </row>
    <row r="129" spans="3:7">
      <c r="C129" s="50">
        <f t="shared" si="3"/>
        <v>1</v>
      </c>
      <c r="D129" s="49">
        <v>42375</v>
      </c>
      <c r="E129" s="48">
        <v>7</v>
      </c>
      <c r="F129" s="48">
        <v>19457</v>
      </c>
      <c r="G129" s="48">
        <v>16504</v>
      </c>
    </row>
    <row r="130" spans="3:7">
      <c r="C130" s="50">
        <f t="shared" si="3"/>
        <v>1</v>
      </c>
      <c r="D130" s="49">
        <v>42375</v>
      </c>
      <c r="E130" s="48">
        <v>8</v>
      </c>
      <c r="F130" s="48">
        <v>21644</v>
      </c>
      <c r="G130" s="48">
        <v>18112</v>
      </c>
    </row>
    <row r="131" spans="3:7">
      <c r="C131" s="50">
        <f t="shared" si="3"/>
        <v>1</v>
      </c>
      <c r="D131" s="49">
        <v>42375</v>
      </c>
      <c r="E131" s="48">
        <v>9</v>
      </c>
      <c r="F131" s="48">
        <v>21583</v>
      </c>
      <c r="G131" s="48">
        <v>18213</v>
      </c>
    </row>
    <row r="132" spans="3:7">
      <c r="C132" s="50">
        <f t="shared" ref="C132:C195" si="4">MONTH(D132)</f>
        <v>1</v>
      </c>
      <c r="D132" s="49">
        <v>42375</v>
      </c>
      <c r="E132" s="48">
        <v>10</v>
      </c>
      <c r="F132" s="48">
        <v>20947</v>
      </c>
      <c r="G132" s="48">
        <v>17600</v>
      </c>
    </row>
    <row r="133" spans="3:7">
      <c r="C133" s="50">
        <f t="shared" si="4"/>
        <v>1</v>
      </c>
      <c r="D133" s="49">
        <v>42375</v>
      </c>
      <c r="E133" s="48">
        <v>11</v>
      </c>
      <c r="F133" s="48">
        <v>20417</v>
      </c>
      <c r="G133" s="48">
        <v>17234</v>
      </c>
    </row>
    <row r="134" spans="3:7">
      <c r="C134" s="50">
        <f t="shared" si="4"/>
        <v>1</v>
      </c>
      <c r="D134" s="49">
        <v>42375</v>
      </c>
      <c r="E134" s="48">
        <v>12</v>
      </c>
      <c r="F134" s="48">
        <v>20044</v>
      </c>
      <c r="G134" s="48">
        <v>16927</v>
      </c>
    </row>
    <row r="135" spans="3:7">
      <c r="C135" s="50">
        <f t="shared" si="4"/>
        <v>1</v>
      </c>
      <c r="D135" s="49">
        <v>42375</v>
      </c>
      <c r="E135" s="48">
        <v>13</v>
      </c>
      <c r="F135" s="48">
        <v>19796</v>
      </c>
      <c r="G135" s="48">
        <v>16619</v>
      </c>
    </row>
    <row r="136" spans="3:7">
      <c r="C136" s="50">
        <f t="shared" si="4"/>
        <v>1</v>
      </c>
      <c r="D136" s="49">
        <v>42375</v>
      </c>
      <c r="E136" s="48">
        <v>14</v>
      </c>
      <c r="F136" s="48">
        <v>20216</v>
      </c>
      <c r="G136" s="48">
        <v>16678</v>
      </c>
    </row>
    <row r="137" spans="3:7">
      <c r="C137" s="50">
        <f t="shared" si="4"/>
        <v>1</v>
      </c>
      <c r="D137" s="49">
        <v>42375</v>
      </c>
      <c r="E137" s="48">
        <v>15</v>
      </c>
      <c r="F137" s="48">
        <v>20289</v>
      </c>
      <c r="G137" s="48">
        <v>16707</v>
      </c>
    </row>
    <row r="138" spans="3:7">
      <c r="C138" s="50">
        <f t="shared" si="4"/>
        <v>1</v>
      </c>
      <c r="D138" s="49">
        <v>42375</v>
      </c>
      <c r="E138" s="48">
        <v>16</v>
      </c>
      <c r="F138" s="48">
        <v>20416</v>
      </c>
      <c r="G138" s="48">
        <v>16869</v>
      </c>
    </row>
    <row r="139" spans="3:7">
      <c r="C139" s="50">
        <f t="shared" si="4"/>
        <v>1</v>
      </c>
      <c r="D139" s="49">
        <v>42375</v>
      </c>
      <c r="E139" s="48">
        <v>17</v>
      </c>
      <c r="F139" s="48">
        <v>21450</v>
      </c>
      <c r="G139" s="48">
        <v>18146</v>
      </c>
    </row>
    <row r="140" spans="3:7">
      <c r="C140" s="50">
        <f t="shared" si="4"/>
        <v>1</v>
      </c>
      <c r="D140" s="49">
        <v>42375</v>
      </c>
      <c r="E140" s="48">
        <v>18</v>
      </c>
      <c r="F140" s="48">
        <v>22628</v>
      </c>
      <c r="G140" s="48">
        <v>19353</v>
      </c>
    </row>
    <row r="141" spans="3:7">
      <c r="C141" s="50">
        <f t="shared" si="4"/>
        <v>1</v>
      </c>
      <c r="D141" s="49">
        <v>42375</v>
      </c>
      <c r="E141" s="48">
        <v>19</v>
      </c>
      <c r="F141" s="48">
        <v>22286</v>
      </c>
      <c r="G141" s="48">
        <v>19400</v>
      </c>
    </row>
    <row r="142" spans="3:7">
      <c r="C142" s="50">
        <f t="shared" si="4"/>
        <v>1</v>
      </c>
      <c r="D142" s="49">
        <v>42375</v>
      </c>
      <c r="E142" s="48">
        <v>20</v>
      </c>
      <c r="F142" s="48">
        <v>22086</v>
      </c>
      <c r="G142" s="48">
        <v>19105</v>
      </c>
    </row>
    <row r="143" spans="3:7">
      <c r="C143" s="50">
        <f t="shared" si="4"/>
        <v>1</v>
      </c>
      <c r="D143" s="49">
        <v>42375</v>
      </c>
      <c r="E143" s="48">
        <v>21</v>
      </c>
      <c r="F143" s="48">
        <v>21468</v>
      </c>
      <c r="G143" s="48">
        <v>18731</v>
      </c>
    </row>
    <row r="144" spans="3:7">
      <c r="C144" s="50">
        <f t="shared" si="4"/>
        <v>1</v>
      </c>
      <c r="D144" s="49">
        <v>42375</v>
      </c>
      <c r="E144" s="48">
        <v>22</v>
      </c>
      <c r="F144" s="48">
        <v>20966</v>
      </c>
      <c r="G144" s="48">
        <v>17971</v>
      </c>
    </row>
    <row r="145" spans="3:7">
      <c r="C145" s="50">
        <f t="shared" si="4"/>
        <v>1</v>
      </c>
      <c r="D145" s="49">
        <v>42375</v>
      </c>
      <c r="E145" s="48">
        <v>23</v>
      </c>
      <c r="F145" s="48">
        <v>20030</v>
      </c>
      <c r="G145" s="48">
        <v>16841</v>
      </c>
    </row>
    <row r="146" spans="3:7">
      <c r="C146" s="50">
        <f t="shared" si="4"/>
        <v>1</v>
      </c>
      <c r="D146" s="49">
        <v>42375</v>
      </c>
      <c r="E146" s="48">
        <v>24</v>
      </c>
      <c r="F146" s="48">
        <v>18766</v>
      </c>
      <c r="G146" s="48">
        <v>15669</v>
      </c>
    </row>
    <row r="147" spans="3:7">
      <c r="C147" s="50">
        <f t="shared" si="4"/>
        <v>1</v>
      </c>
      <c r="D147" s="49">
        <v>42376</v>
      </c>
      <c r="E147" s="48">
        <v>1</v>
      </c>
      <c r="F147" s="48">
        <v>17925</v>
      </c>
      <c r="G147" s="48">
        <v>14795</v>
      </c>
    </row>
    <row r="148" spans="3:7">
      <c r="C148" s="50">
        <f t="shared" si="4"/>
        <v>1</v>
      </c>
      <c r="D148" s="49">
        <v>42376</v>
      </c>
      <c r="E148" s="48">
        <v>2</v>
      </c>
      <c r="F148" s="48">
        <v>17477</v>
      </c>
      <c r="G148" s="48">
        <v>14398</v>
      </c>
    </row>
    <row r="149" spans="3:7">
      <c r="C149" s="50">
        <f t="shared" si="4"/>
        <v>1</v>
      </c>
      <c r="D149" s="49">
        <v>42376</v>
      </c>
      <c r="E149" s="48">
        <v>3</v>
      </c>
      <c r="F149" s="48">
        <v>17506</v>
      </c>
      <c r="G149" s="48">
        <v>14210</v>
      </c>
    </row>
    <row r="150" spans="3:7">
      <c r="C150" s="50">
        <f t="shared" si="4"/>
        <v>1</v>
      </c>
      <c r="D150" s="49">
        <v>42376</v>
      </c>
      <c r="E150" s="48">
        <v>4</v>
      </c>
      <c r="F150" s="48">
        <v>17330</v>
      </c>
      <c r="G150" s="48">
        <v>14198</v>
      </c>
    </row>
    <row r="151" spans="3:7">
      <c r="C151" s="50">
        <f t="shared" si="4"/>
        <v>1</v>
      </c>
      <c r="D151" s="49">
        <v>42376</v>
      </c>
      <c r="E151" s="48">
        <v>5</v>
      </c>
      <c r="F151" s="48">
        <v>17561</v>
      </c>
      <c r="G151" s="48">
        <v>14356</v>
      </c>
    </row>
    <row r="152" spans="3:7">
      <c r="C152" s="50">
        <f t="shared" si="4"/>
        <v>1</v>
      </c>
      <c r="D152" s="49">
        <v>42376</v>
      </c>
      <c r="E152" s="48">
        <v>6</v>
      </c>
      <c r="F152" s="48">
        <v>18298</v>
      </c>
      <c r="G152" s="48">
        <v>15122</v>
      </c>
    </row>
    <row r="153" spans="3:7">
      <c r="C153" s="50">
        <f t="shared" si="4"/>
        <v>1</v>
      </c>
      <c r="D153" s="49">
        <v>42376</v>
      </c>
      <c r="E153" s="48">
        <v>7</v>
      </c>
      <c r="F153" s="48">
        <v>19402</v>
      </c>
      <c r="G153" s="48">
        <v>16439</v>
      </c>
    </row>
    <row r="154" spans="3:7">
      <c r="C154" s="50">
        <f t="shared" si="4"/>
        <v>1</v>
      </c>
      <c r="D154" s="49">
        <v>42376</v>
      </c>
      <c r="E154" s="48">
        <v>8</v>
      </c>
      <c r="F154" s="48">
        <v>20710</v>
      </c>
      <c r="G154" s="48">
        <v>18000</v>
      </c>
    </row>
    <row r="155" spans="3:7">
      <c r="C155" s="50">
        <f t="shared" si="4"/>
        <v>1</v>
      </c>
      <c r="D155" s="49">
        <v>42376</v>
      </c>
      <c r="E155" s="48">
        <v>9</v>
      </c>
      <c r="F155" s="48">
        <v>20873</v>
      </c>
      <c r="G155" s="48">
        <v>17989</v>
      </c>
    </row>
    <row r="156" spans="3:7">
      <c r="C156" s="50">
        <f t="shared" si="4"/>
        <v>1</v>
      </c>
      <c r="D156" s="49">
        <v>42376</v>
      </c>
      <c r="E156" s="48">
        <v>10</v>
      </c>
      <c r="F156" s="48">
        <v>20476</v>
      </c>
      <c r="G156" s="48">
        <v>17460</v>
      </c>
    </row>
    <row r="157" spans="3:7">
      <c r="C157" s="50">
        <f t="shared" si="4"/>
        <v>1</v>
      </c>
      <c r="D157" s="49">
        <v>42376</v>
      </c>
      <c r="E157" s="48">
        <v>11</v>
      </c>
      <c r="F157" s="48">
        <v>20463</v>
      </c>
      <c r="G157" s="48">
        <v>17154</v>
      </c>
    </row>
    <row r="158" spans="3:7">
      <c r="C158" s="50">
        <f t="shared" si="4"/>
        <v>1</v>
      </c>
      <c r="D158" s="49">
        <v>42376</v>
      </c>
      <c r="E158" s="48">
        <v>12</v>
      </c>
      <c r="F158" s="48">
        <v>20337</v>
      </c>
      <c r="G158" s="48">
        <v>17075</v>
      </c>
    </row>
    <row r="159" spans="3:7">
      <c r="C159" s="50">
        <f t="shared" si="4"/>
        <v>1</v>
      </c>
      <c r="D159" s="49">
        <v>42376</v>
      </c>
      <c r="E159" s="48">
        <v>13</v>
      </c>
      <c r="F159" s="48">
        <v>20063</v>
      </c>
      <c r="G159" s="48">
        <v>16841</v>
      </c>
    </row>
    <row r="160" spans="3:7">
      <c r="C160" s="50">
        <f t="shared" si="4"/>
        <v>1</v>
      </c>
      <c r="D160" s="49">
        <v>42376</v>
      </c>
      <c r="E160" s="48">
        <v>14</v>
      </c>
      <c r="F160" s="48">
        <v>19922</v>
      </c>
      <c r="G160" s="48">
        <v>16657</v>
      </c>
    </row>
    <row r="161" spans="3:7">
      <c r="C161" s="50">
        <f t="shared" si="4"/>
        <v>1</v>
      </c>
      <c r="D161" s="49">
        <v>42376</v>
      </c>
      <c r="E161" s="48">
        <v>15</v>
      </c>
      <c r="F161" s="48">
        <v>20161</v>
      </c>
      <c r="G161" s="48">
        <v>16832</v>
      </c>
    </row>
    <row r="162" spans="3:7">
      <c r="C162" s="50">
        <f t="shared" si="4"/>
        <v>1</v>
      </c>
      <c r="D162" s="49">
        <v>42376</v>
      </c>
      <c r="E162" s="48">
        <v>16</v>
      </c>
      <c r="F162" s="48">
        <v>20342</v>
      </c>
      <c r="G162" s="48">
        <v>17142</v>
      </c>
    </row>
    <row r="163" spans="3:7">
      <c r="C163" s="50">
        <f t="shared" si="4"/>
        <v>1</v>
      </c>
      <c r="D163" s="49">
        <v>42376</v>
      </c>
      <c r="E163" s="48">
        <v>17</v>
      </c>
      <c r="F163" s="48">
        <v>20893</v>
      </c>
      <c r="G163" s="48">
        <v>18087</v>
      </c>
    </row>
    <row r="164" spans="3:7">
      <c r="C164" s="50">
        <f t="shared" si="4"/>
        <v>1</v>
      </c>
      <c r="D164" s="49">
        <v>42376</v>
      </c>
      <c r="E164" s="48">
        <v>18</v>
      </c>
      <c r="F164" s="48">
        <v>21801</v>
      </c>
      <c r="G164" s="48">
        <v>19131</v>
      </c>
    </row>
    <row r="165" spans="3:7">
      <c r="C165" s="50">
        <f t="shared" si="4"/>
        <v>1</v>
      </c>
      <c r="D165" s="49">
        <v>42376</v>
      </c>
      <c r="E165" s="48">
        <v>19</v>
      </c>
      <c r="F165" s="48">
        <v>21920</v>
      </c>
      <c r="G165" s="48">
        <v>19211</v>
      </c>
    </row>
    <row r="166" spans="3:7">
      <c r="C166" s="50">
        <f t="shared" si="4"/>
        <v>1</v>
      </c>
      <c r="D166" s="49">
        <v>42376</v>
      </c>
      <c r="E166" s="48">
        <v>20</v>
      </c>
      <c r="F166" s="48">
        <v>21940</v>
      </c>
      <c r="G166" s="48">
        <v>18958</v>
      </c>
    </row>
    <row r="167" spans="3:7">
      <c r="C167" s="50">
        <f t="shared" si="4"/>
        <v>1</v>
      </c>
      <c r="D167" s="49">
        <v>42376</v>
      </c>
      <c r="E167" s="48">
        <v>21</v>
      </c>
      <c r="F167" s="48">
        <v>21576</v>
      </c>
      <c r="G167" s="48">
        <v>18591</v>
      </c>
    </row>
    <row r="168" spans="3:7">
      <c r="C168" s="50">
        <f t="shared" si="4"/>
        <v>1</v>
      </c>
      <c r="D168" s="49">
        <v>42376</v>
      </c>
      <c r="E168" s="48">
        <v>22</v>
      </c>
      <c r="F168" s="48">
        <v>20690</v>
      </c>
      <c r="G168" s="48">
        <v>17832</v>
      </c>
    </row>
    <row r="169" spans="3:7">
      <c r="C169" s="50">
        <f t="shared" si="4"/>
        <v>1</v>
      </c>
      <c r="D169" s="49">
        <v>42376</v>
      </c>
      <c r="E169" s="48">
        <v>23</v>
      </c>
      <c r="F169" s="48">
        <v>19625</v>
      </c>
      <c r="G169" s="48">
        <v>16564</v>
      </c>
    </row>
    <row r="170" spans="3:7">
      <c r="C170" s="50">
        <f t="shared" si="4"/>
        <v>1</v>
      </c>
      <c r="D170" s="49">
        <v>42376</v>
      </c>
      <c r="E170" s="48">
        <v>24</v>
      </c>
      <c r="F170" s="48">
        <v>18367</v>
      </c>
      <c r="G170" s="48">
        <v>15403</v>
      </c>
    </row>
    <row r="171" spans="3:7">
      <c r="C171" s="50">
        <f t="shared" si="4"/>
        <v>1</v>
      </c>
      <c r="D171" s="49">
        <v>42377</v>
      </c>
      <c r="E171" s="48">
        <v>1</v>
      </c>
      <c r="F171" s="48">
        <v>17846</v>
      </c>
      <c r="G171" s="48">
        <v>14684</v>
      </c>
    </row>
    <row r="172" spans="3:7">
      <c r="C172" s="50">
        <f t="shared" si="4"/>
        <v>1</v>
      </c>
      <c r="D172" s="49">
        <v>42377</v>
      </c>
      <c r="E172" s="48">
        <v>2</v>
      </c>
      <c r="F172" s="48">
        <v>17379</v>
      </c>
      <c r="G172" s="48">
        <v>14114</v>
      </c>
    </row>
    <row r="173" spans="3:7">
      <c r="C173" s="50">
        <f t="shared" si="4"/>
        <v>1</v>
      </c>
      <c r="D173" s="49">
        <v>42377</v>
      </c>
      <c r="E173" s="48">
        <v>3</v>
      </c>
      <c r="F173" s="48">
        <v>17334</v>
      </c>
      <c r="G173" s="48">
        <v>13994</v>
      </c>
    </row>
    <row r="174" spans="3:7">
      <c r="C174" s="50">
        <f t="shared" si="4"/>
        <v>1</v>
      </c>
      <c r="D174" s="49">
        <v>42377</v>
      </c>
      <c r="E174" s="48">
        <v>4</v>
      </c>
      <c r="F174" s="48">
        <v>17339</v>
      </c>
      <c r="G174" s="48">
        <v>13986</v>
      </c>
    </row>
    <row r="175" spans="3:7">
      <c r="C175" s="50">
        <f t="shared" si="4"/>
        <v>1</v>
      </c>
      <c r="D175" s="49">
        <v>42377</v>
      </c>
      <c r="E175" s="48">
        <v>5</v>
      </c>
      <c r="F175" s="48">
        <v>17507</v>
      </c>
      <c r="G175" s="48">
        <v>14133</v>
      </c>
    </row>
    <row r="176" spans="3:7">
      <c r="C176" s="50">
        <f t="shared" si="4"/>
        <v>1</v>
      </c>
      <c r="D176" s="49">
        <v>42377</v>
      </c>
      <c r="E176" s="48">
        <v>6</v>
      </c>
      <c r="F176" s="48">
        <v>17588</v>
      </c>
      <c r="G176" s="48">
        <v>14624</v>
      </c>
    </row>
    <row r="177" spans="3:7">
      <c r="C177" s="50">
        <f t="shared" si="4"/>
        <v>1</v>
      </c>
      <c r="D177" s="49">
        <v>42377</v>
      </c>
      <c r="E177" s="48">
        <v>7</v>
      </c>
      <c r="F177" s="48">
        <v>18914</v>
      </c>
      <c r="G177" s="48">
        <v>16024</v>
      </c>
    </row>
    <row r="178" spans="3:7">
      <c r="C178" s="50">
        <f t="shared" si="4"/>
        <v>1</v>
      </c>
      <c r="D178" s="49">
        <v>42377</v>
      </c>
      <c r="E178" s="48">
        <v>8</v>
      </c>
      <c r="F178" s="48">
        <v>20228</v>
      </c>
      <c r="G178" s="48">
        <v>17529</v>
      </c>
    </row>
    <row r="179" spans="3:7">
      <c r="C179" s="50">
        <f t="shared" si="4"/>
        <v>1</v>
      </c>
      <c r="D179" s="49">
        <v>42377</v>
      </c>
      <c r="E179" s="48">
        <v>9</v>
      </c>
      <c r="F179" s="48">
        <v>20360</v>
      </c>
      <c r="G179" s="48">
        <v>17727</v>
      </c>
    </row>
    <row r="180" spans="3:7">
      <c r="C180" s="50">
        <f t="shared" si="4"/>
        <v>1</v>
      </c>
      <c r="D180" s="49">
        <v>42377</v>
      </c>
      <c r="E180" s="48">
        <v>10</v>
      </c>
      <c r="F180" s="48">
        <v>20107</v>
      </c>
      <c r="G180" s="48">
        <v>17550</v>
      </c>
    </row>
    <row r="181" spans="3:7">
      <c r="C181" s="50">
        <f t="shared" si="4"/>
        <v>1</v>
      </c>
      <c r="D181" s="49">
        <v>42377</v>
      </c>
      <c r="E181" s="48">
        <v>11</v>
      </c>
      <c r="F181" s="48">
        <v>20171</v>
      </c>
      <c r="G181" s="48">
        <v>17523</v>
      </c>
    </row>
    <row r="182" spans="3:7">
      <c r="C182" s="50">
        <f t="shared" si="4"/>
        <v>1</v>
      </c>
      <c r="D182" s="49">
        <v>42377</v>
      </c>
      <c r="E182" s="48">
        <v>12</v>
      </c>
      <c r="F182" s="48">
        <v>20015</v>
      </c>
      <c r="G182" s="48">
        <v>17427</v>
      </c>
    </row>
    <row r="183" spans="3:7">
      <c r="C183" s="50">
        <f t="shared" si="4"/>
        <v>1</v>
      </c>
      <c r="D183" s="49">
        <v>42377</v>
      </c>
      <c r="E183" s="48">
        <v>13</v>
      </c>
      <c r="F183" s="48">
        <v>19769</v>
      </c>
      <c r="G183" s="48">
        <v>17308</v>
      </c>
    </row>
    <row r="184" spans="3:7">
      <c r="C184" s="50">
        <f t="shared" si="4"/>
        <v>1</v>
      </c>
      <c r="D184" s="49">
        <v>42377</v>
      </c>
      <c r="E184" s="48">
        <v>14</v>
      </c>
      <c r="F184" s="48">
        <v>19934</v>
      </c>
      <c r="G184" s="48">
        <v>17384</v>
      </c>
    </row>
    <row r="185" spans="3:7">
      <c r="C185" s="50">
        <f t="shared" si="4"/>
        <v>1</v>
      </c>
      <c r="D185" s="49">
        <v>42377</v>
      </c>
      <c r="E185" s="48">
        <v>15</v>
      </c>
      <c r="F185" s="48">
        <v>19841</v>
      </c>
      <c r="G185" s="48">
        <v>17296</v>
      </c>
    </row>
    <row r="186" spans="3:7">
      <c r="C186" s="50">
        <f t="shared" si="4"/>
        <v>1</v>
      </c>
      <c r="D186" s="49">
        <v>42377</v>
      </c>
      <c r="E186" s="48">
        <v>16</v>
      </c>
      <c r="F186" s="48">
        <v>20025</v>
      </c>
      <c r="G186" s="48">
        <v>17413</v>
      </c>
    </row>
    <row r="187" spans="3:7">
      <c r="C187" s="50">
        <f t="shared" si="4"/>
        <v>1</v>
      </c>
      <c r="D187" s="49">
        <v>42377</v>
      </c>
      <c r="E187" s="48">
        <v>17</v>
      </c>
      <c r="F187" s="48">
        <v>20731</v>
      </c>
      <c r="G187" s="48">
        <v>17963</v>
      </c>
    </row>
    <row r="188" spans="3:7">
      <c r="C188" s="50">
        <f t="shared" si="4"/>
        <v>1</v>
      </c>
      <c r="D188" s="49">
        <v>42377</v>
      </c>
      <c r="E188" s="48">
        <v>18</v>
      </c>
      <c r="F188" s="48">
        <v>21291</v>
      </c>
      <c r="G188" s="48">
        <v>18801</v>
      </c>
    </row>
    <row r="189" spans="3:7">
      <c r="C189" s="50">
        <f t="shared" si="4"/>
        <v>1</v>
      </c>
      <c r="D189" s="49">
        <v>42377</v>
      </c>
      <c r="E189" s="48">
        <v>19</v>
      </c>
      <c r="F189" s="48">
        <v>21578</v>
      </c>
      <c r="G189" s="48">
        <v>18689</v>
      </c>
    </row>
    <row r="190" spans="3:7">
      <c r="C190" s="50">
        <f t="shared" si="4"/>
        <v>1</v>
      </c>
      <c r="D190" s="49">
        <v>42377</v>
      </c>
      <c r="E190" s="48">
        <v>20</v>
      </c>
      <c r="F190" s="48">
        <v>21318</v>
      </c>
      <c r="G190" s="48">
        <v>18526</v>
      </c>
    </row>
    <row r="191" spans="3:7">
      <c r="C191" s="50">
        <f t="shared" si="4"/>
        <v>1</v>
      </c>
      <c r="D191" s="49">
        <v>42377</v>
      </c>
      <c r="E191" s="48">
        <v>21</v>
      </c>
      <c r="F191" s="48">
        <v>21049</v>
      </c>
      <c r="G191" s="48">
        <v>18054</v>
      </c>
    </row>
    <row r="192" spans="3:7">
      <c r="C192" s="50">
        <f t="shared" si="4"/>
        <v>1</v>
      </c>
      <c r="D192" s="49">
        <v>42377</v>
      </c>
      <c r="E192" s="48">
        <v>22</v>
      </c>
      <c r="F192" s="48">
        <v>20508</v>
      </c>
      <c r="G192" s="48">
        <v>17492</v>
      </c>
    </row>
    <row r="193" spans="3:7">
      <c r="C193" s="50">
        <f t="shared" si="4"/>
        <v>1</v>
      </c>
      <c r="D193" s="49">
        <v>42377</v>
      </c>
      <c r="E193" s="48">
        <v>23</v>
      </c>
      <c r="F193" s="48">
        <v>19267</v>
      </c>
      <c r="G193" s="48">
        <v>16343</v>
      </c>
    </row>
    <row r="194" spans="3:7">
      <c r="C194" s="50">
        <f t="shared" si="4"/>
        <v>1</v>
      </c>
      <c r="D194" s="49">
        <v>42377</v>
      </c>
      <c r="E194" s="48">
        <v>24</v>
      </c>
      <c r="F194" s="48">
        <v>17841</v>
      </c>
      <c r="G194" s="48">
        <v>14973</v>
      </c>
    </row>
    <row r="195" spans="3:7">
      <c r="C195" s="50">
        <f t="shared" si="4"/>
        <v>1</v>
      </c>
      <c r="D195" s="49">
        <v>42378</v>
      </c>
      <c r="E195" s="48">
        <v>1</v>
      </c>
      <c r="F195" s="48">
        <v>17204</v>
      </c>
      <c r="G195" s="48">
        <v>14235</v>
      </c>
    </row>
    <row r="196" spans="3:7">
      <c r="C196" s="50">
        <f t="shared" ref="C196:C259" si="5">MONTH(D196)</f>
        <v>1</v>
      </c>
      <c r="D196" s="49">
        <v>42378</v>
      </c>
      <c r="E196" s="48">
        <v>2</v>
      </c>
      <c r="F196" s="48">
        <v>16935</v>
      </c>
      <c r="G196" s="48">
        <v>13547</v>
      </c>
    </row>
    <row r="197" spans="3:7">
      <c r="C197" s="50">
        <f t="shared" si="5"/>
        <v>1</v>
      </c>
      <c r="D197" s="49">
        <v>42378</v>
      </c>
      <c r="E197" s="48">
        <v>3</v>
      </c>
      <c r="F197" s="48">
        <v>16624</v>
      </c>
      <c r="G197" s="48">
        <v>13157</v>
      </c>
    </row>
    <row r="198" spans="3:7">
      <c r="C198" s="50">
        <f t="shared" si="5"/>
        <v>1</v>
      </c>
      <c r="D198" s="49">
        <v>42378</v>
      </c>
      <c r="E198" s="48">
        <v>4</v>
      </c>
      <c r="F198" s="48">
        <v>16523</v>
      </c>
      <c r="G198" s="48">
        <v>12976</v>
      </c>
    </row>
    <row r="199" spans="3:7">
      <c r="C199" s="50">
        <f t="shared" si="5"/>
        <v>1</v>
      </c>
      <c r="D199" s="49">
        <v>42378</v>
      </c>
      <c r="E199" s="48">
        <v>5</v>
      </c>
      <c r="F199" s="48">
        <v>16564</v>
      </c>
      <c r="G199" s="48">
        <v>12885</v>
      </c>
    </row>
    <row r="200" spans="3:7">
      <c r="C200" s="50">
        <f t="shared" si="5"/>
        <v>1</v>
      </c>
      <c r="D200" s="49">
        <v>42378</v>
      </c>
      <c r="E200" s="48">
        <v>6</v>
      </c>
      <c r="F200" s="48">
        <v>16751</v>
      </c>
      <c r="G200" s="48">
        <v>13137</v>
      </c>
    </row>
    <row r="201" spans="3:7">
      <c r="C201" s="50">
        <f t="shared" si="5"/>
        <v>1</v>
      </c>
      <c r="D201" s="49">
        <v>42378</v>
      </c>
      <c r="E201" s="48">
        <v>7</v>
      </c>
      <c r="F201" s="48">
        <v>16884</v>
      </c>
      <c r="G201" s="48">
        <v>13460</v>
      </c>
    </row>
    <row r="202" spans="3:7">
      <c r="C202" s="50">
        <f t="shared" si="5"/>
        <v>1</v>
      </c>
      <c r="D202" s="49">
        <v>42378</v>
      </c>
      <c r="E202" s="48">
        <v>8</v>
      </c>
      <c r="F202" s="48">
        <v>17291</v>
      </c>
      <c r="G202" s="48">
        <v>14239</v>
      </c>
    </row>
    <row r="203" spans="3:7">
      <c r="C203" s="50">
        <f t="shared" si="5"/>
        <v>1</v>
      </c>
      <c r="D203" s="49">
        <v>42378</v>
      </c>
      <c r="E203" s="48">
        <v>9</v>
      </c>
      <c r="F203" s="48">
        <v>18551</v>
      </c>
      <c r="G203" s="48">
        <v>15186</v>
      </c>
    </row>
    <row r="204" spans="3:7">
      <c r="C204" s="50">
        <f t="shared" si="5"/>
        <v>1</v>
      </c>
      <c r="D204" s="49">
        <v>42378</v>
      </c>
      <c r="E204" s="48">
        <v>10</v>
      </c>
      <c r="F204" s="48">
        <v>19057</v>
      </c>
      <c r="G204" s="48">
        <v>15772</v>
      </c>
    </row>
    <row r="205" spans="3:7">
      <c r="C205" s="50">
        <f t="shared" si="5"/>
        <v>1</v>
      </c>
      <c r="D205" s="49">
        <v>42378</v>
      </c>
      <c r="E205" s="48">
        <v>11</v>
      </c>
      <c r="F205" s="48">
        <v>19085</v>
      </c>
      <c r="G205" s="48">
        <v>16164</v>
      </c>
    </row>
    <row r="206" spans="3:7">
      <c r="C206" s="50">
        <f t="shared" si="5"/>
        <v>1</v>
      </c>
      <c r="D206" s="49">
        <v>42378</v>
      </c>
      <c r="E206" s="48">
        <v>12</v>
      </c>
      <c r="F206" s="48">
        <v>19186</v>
      </c>
      <c r="G206" s="48">
        <v>16377</v>
      </c>
    </row>
    <row r="207" spans="3:7">
      <c r="C207" s="50">
        <f t="shared" si="5"/>
        <v>1</v>
      </c>
      <c r="D207" s="49">
        <v>42378</v>
      </c>
      <c r="E207" s="48">
        <v>13</v>
      </c>
      <c r="F207" s="48">
        <v>19218</v>
      </c>
      <c r="G207" s="48">
        <v>16432</v>
      </c>
    </row>
    <row r="208" spans="3:7">
      <c r="C208" s="50">
        <f t="shared" si="5"/>
        <v>1</v>
      </c>
      <c r="D208" s="49">
        <v>42378</v>
      </c>
      <c r="E208" s="48">
        <v>14</v>
      </c>
      <c r="F208" s="48">
        <v>18921</v>
      </c>
      <c r="G208" s="48">
        <v>16235</v>
      </c>
    </row>
    <row r="209" spans="3:7">
      <c r="C209" s="50">
        <f t="shared" si="5"/>
        <v>1</v>
      </c>
      <c r="D209" s="49">
        <v>42378</v>
      </c>
      <c r="E209" s="48">
        <v>15</v>
      </c>
      <c r="F209" s="48">
        <v>19227</v>
      </c>
      <c r="G209" s="48">
        <v>16220</v>
      </c>
    </row>
    <row r="210" spans="3:7">
      <c r="C210" s="50">
        <f t="shared" si="5"/>
        <v>1</v>
      </c>
      <c r="D210" s="49">
        <v>42378</v>
      </c>
      <c r="E210" s="48">
        <v>16</v>
      </c>
      <c r="F210" s="48">
        <v>19253</v>
      </c>
      <c r="G210" s="48">
        <v>16313</v>
      </c>
    </row>
    <row r="211" spans="3:7">
      <c r="C211" s="50">
        <f t="shared" si="5"/>
        <v>1</v>
      </c>
      <c r="D211" s="49">
        <v>42378</v>
      </c>
      <c r="E211" s="48">
        <v>17</v>
      </c>
      <c r="F211" s="48">
        <v>19731</v>
      </c>
      <c r="G211" s="48">
        <v>16845</v>
      </c>
    </row>
    <row r="212" spans="3:7">
      <c r="C212" s="50">
        <f t="shared" si="5"/>
        <v>1</v>
      </c>
      <c r="D212" s="49">
        <v>42378</v>
      </c>
      <c r="E212" s="48">
        <v>18</v>
      </c>
      <c r="F212" s="48">
        <v>20159</v>
      </c>
      <c r="G212" s="48">
        <v>17628</v>
      </c>
    </row>
    <row r="213" spans="3:7">
      <c r="C213" s="50">
        <f t="shared" si="5"/>
        <v>1</v>
      </c>
      <c r="D213" s="49">
        <v>42378</v>
      </c>
      <c r="E213" s="48">
        <v>19</v>
      </c>
      <c r="F213" s="48">
        <v>20193</v>
      </c>
      <c r="G213" s="48">
        <v>17574</v>
      </c>
    </row>
    <row r="214" spans="3:7">
      <c r="C214" s="50">
        <f t="shared" si="5"/>
        <v>1</v>
      </c>
      <c r="D214" s="49">
        <v>42378</v>
      </c>
      <c r="E214" s="48">
        <v>20</v>
      </c>
      <c r="F214" s="48">
        <v>19638</v>
      </c>
      <c r="G214" s="48">
        <v>16880</v>
      </c>
    </row>
    <row r="215" spans="3:7">
      <c r="C215" s="50">
        <f t="shared" si="5"/>
        <v>1</v>
      </c>
      <c r="D215" s="49">
        <v>42378</v>
      </c>
      <c r="E215" s="48">
        <v>21</v>
      </c>
      <c r="F215" s="48">
        <v>18987</v>
      </c>
      <c r="G215" s="48">
        <v>16215</v>
      </c>
    </row>
    <row r="216" spans="3:7">
      <c r="C216" s="50">
        <f t="shared" si="5"/>
        <v>1</v>
      </c>
      <c r="D216" s="49">
        <v>42378</v>
      </c>
      <c r="E216" s="48">
        <v>22</v>
      </c>
      <c r="F216" s="48">
        <v>18378</v>
      </c>
      <c r="G216" s="48">
        <v>15522</v>
      </c>
    </row>
    <row r="217" spans="3:7">
      <c r="C217" s="50">
        <f t="shared" si="5"/>
        <v>1</v>
      </c>
      <c r="D217" s="49">
        <v>42378</v>
      </c>
      <c r="E217" s="48">
        <v>23</v>
      </c>
      <c r="F217" s="48">
        <v>17681</v>
      </c>
      <c r="G217" s="48">
        <v>14844</v>
      </c>
    </row>
    <row r="218" spans="3:7">
      <c r="C218" s="50">
        <f t="shared" si="5"/>
        <v>1</v>
      </c>
      <c r="D218" s="49">
        <v>42378</v>
      </c>
      <c r="E218" s="48">
        <v>24</v>
      </c>
      <c r="F218" s="48">
        <v>17261</v>
      </c>
      <c r="G218" s="48">
        <v>14031</v>
      </c>
    </row>
    <row r="219" spans="3:7">
      <c r="C219" s="50">
        <f t="shared" si="5"/>
        <v>1</v>
      </c>
      <c r="D219" s="49">
        <v>42379</v>
      </c>
      <c r="E219" s="48">
        <v>1</v>
      </c>
      <c r="F219" s="48">
        <v>16722</v>
      </c>
      <c r="G219" s="48">
        <v>13297</v>
      </c>
    </row>
    <row r="220" spans="3:7">
      <c r="C220" s="50">
        <f t="shared" si="5"/>
        <v>1</v>
      </c>
      <c r="D220" s="49">
        <v>42379</v>
      </c>
      <c r="E220" s="48">
        <v>2</v>
      </c>
      <c r="F220" s="48">
        <v>16258</v>
      </c>
      <c r="G220" s="48">
        <v>12752</v>
      </c>
    </row>
    <row r="221" spans="3:7">
      <c r="C221" s="50">
        <f t="shared" si="5"/>
        <v>1</v>
      </c>
      <c r="D221" s="49">
        <v>42379</v>
      </c>
      <c r="E221" s="48">
        <v>3</v>
      </c>
      <c r="F221" s="48">
        <v>16201</v>
      </c>
      <c r="G221" s="48">
        <v>12486</v>
      </c>
    </row>
    <row r="222" spans="3:7">
      <c r="C222" s="50">
        <f t="shared" si="5"/>
        <v>1</v>
      </c>
      <c r="D222" s="49">
        <v>42379</v>
      </c>
      <c r="E222" s="48">
        <v>4</v>
      </c>
      <c r="F222" s="48">
        <v>16189</v>
      </c>
      <c r="G222" s="48">
        <v>12401</v>
      </c>
    </row>
    <row r="223" spans="3:7">
      <c r="C223" s="50">
        <f t="shared" si="5"/>
        <v>1</v>
      </c>
      <c r="D223" s="49">
        <v>42379</v>
      </c>
      <c r="E223" s="48">
        <v>5</v>
      </c>
      <c r="F223" s="48">
        <v>16348</v>
      </c>
      <c r="G223" s="48">
        <v>12346</v>
      </c>
    </row>
    <row r="224" spans="3:7">
      <c r="C224" s="50">
        <f t="shared" si="5"/>
        <v>1</v>
      </c>
      <c r="D224" s="49">
        <v>42379</v>
      </c>
      <c r="E224" s="48">
        <v>6</v>
      </c>
      <c r="F224" s="48">
        <v>16555</v>
      </c>
      <c r="G224" s="48">
        <v>12653</v>
      </c>
    </row>
    <row r="225" spans="3:7">
      <c r="C225" s="50">
        <f t="shared" si="5"/>
        <v>1</v>
      </c>
      <c r="D225" s="49">
        <v>42379</v>
      </c>
      <c r="E225" s="48">
        <v>7</v>
      </c>
      <c r="F225" s="48">
        <v>17001</v>
      </c>
      <c r="G225" s="48">
        <v>13241</v>
      </c>
    </row>
    <row r="226" spans="3:7">
      <c r="C226" s="50">
        <f t="shared" si="5"/>
        <v>1</v>
      </c>
      <c r="D226" s="49">
        <v>42379</v>
      </c>
      <c r="E226" s="48">
        <v>8</v>
      </c>
      <c r="F226" s="48">
        <v>17155</v>
      </c>
      <c r="G226" s="48">
        <v>13957</v>
      </c>
    </row>
    <row r="227" spans="3:7">
      <c r="C227" s="50">
        <f t="shared" si="5"/>
        <v>1</v>
      </c>
      <c r="D227" s="49">
        <v>42379</v>
      </c>
      <c r="E227" s="48">
        <v>9</v>
      </c>
      <c r="F227" s="48">
        <v>17029</v>
      </c>
      <c r="G227" s="48">
        <v>14330</v>
      </c>
    </row>
    <row r="228" spans="3:7">
      <c r="C228" s="50">
        <f t="shared" si="5"/>
        <v>1</v>
      </c>
      <c r="D228" s="49">
        <v>42379</v>
      </c>
      <c r="E228" s="48">
        <v>10</v>
      </c>
      <c r="F228" s="48">
        <v>17811</v>
      </c>
      <c r="G228" s="48">
        <v>15001</v>
      </c>
    </row>
    <row r="229" spans="3:7">
      <c r="C229" s="50">
        <f t="shared" si="5"/>
        <v>1</v>
      </c>
      <c r="D229" s="49">
        <v>42379</v>
      </c>
      <c r="E229" s="48">
        <v>11</v>
      </c>
      <c r="F229" s="48">
        <v>18620</v>
      </c>
      <c r="G229" s="48">
        <v>15696</v>
      </c>
    </row>
    <row r="230" spans="3:7">
      <c r="C230" s="50">
        <f t="shared" si="5"/>
        <v>1</v>
      </c>
      <c r="D230" s="49">
        <v>42379</v>
      </c>
      <c r="E230" s="48">
        <v>12</v>
      </c>
      <c r="F230" s="48">
        <v>18814</v>
      </c>
      <c r="G230" s="48">
        <v>16008</v>
      </c>
    </row>
    <row r="231" spans="3:7">
      <c r="C231" s="50">
        <f t="shared" si="5"/>
        <v>1</v>
      </c>
      <c r="D231" s="49">
        <v>42379</v>
      </c>
      <c r="E231" s="48">
        <v>13</v>
      </c>
      <c r="F231" s="48">
        <v>18890</v>
      </c>
      <c r="G231" s="48">
        <v>16100</v>
      </c>
    </row>
    <row r="232" spans="3:7">
      <c r="C232" s="50">
        <f t="shared" si="5"/>
        <v>1</v>
      </c>
      <c r="D232" s="49">
        <v>42379</v>
      </c>
      <c r="E232" s="48">
        <v>14</v>
      </c>
      <c r="F232" s="48">
        <v>18867</v>
      </c>
      <c r="G232" s="48">
        <v>16004</v>
      </c>
    </row>
    <row r="233" spans="3:7">
      <c r="C233" s="50">
        <f t="shared" si="5"/>
        <v>1</v>
      </c>
      <c r="D233" s="49">
        <v>42379</v>
      </c>
      <c r="E233" s="48">
        <v>15</v>
      </c>
      <c r="F233" s="48">
        <v>18947</v>
      </c>
      <c r="G233" s="48">
        <v>15964</v>
      </c>
    </row>
    <row r="234" spans="3:7">
      <c r="C234" s="50">
        <f t="shared" si="5"/>
        <v>1</v>
      </c>
      <c r="D234" s="49">
        <v>42379</v>
      </c>
      <c r="E234" s="48">
        <v>16</v>
      </c>
      <c r="F234" s="48">
        <v>19319</v>
      </c>
      <c r="G234" s="48">
        <v>16319</v>
      </c>
    </row>
    <row r="235" spans="3:7">
      <c r="C235" s="50">
        <f t="shared" si="5"/>
        <v>1</v>
      </c>
      <c r="D235" s="49">
        <v>42379</v>
      </c>
      <c r="E235" s="48">
        <v>17</v>
      </c>
      <c r="F235" s="48">
        <v>20197</v>
      </c>
      <c r="G235" s="48">
        <v>17352</v>
      </c>
    </row>
    <row r="236" spans="3:7">
      <c r="C236" s="50">
        <f t="shared" si="5"/>
        <v>1</v>
      </c>
      <c r="D236" s="49">
        <v>42379</v>
      </c>
      <c r="E236" s="48">
        <v>18</v>
      </c>
      <c r="F236" s="48">
        <v>21342</v>
      </c>
      <c r="G236" s="48">
        <v>18498</v>
      </c>
    </row>
    <row r="237" spans="3:7">
      <c r="C237" s="50">
        <f t="shared" si="5"/>
        <v>1</v>
      </c>
      <c r="D237" s="49">
        <v>42379</v>
      </c>
      <c r="E237" s="48">
        <v>19</v>
      </c>
      <c r="F237" s="48">
        <v>21159</v>
      </c>
      <c r="G237" s="48">
        <v>18386</v>
      </c>
    </row>
    <row r="238" spans="3:7">
      <c r="C238" s="50">
        <f t="shared" si="5"/>
        <v>1</v>
      </c>
      <c r="D238" s="49">
        <v>42379</v>
      </c>
      <c r="E238" s="48">
        <v>20</v>
      </c>
      <c r="F238" s="48">
        <v>20465</v>
      </c>
      <c r="G238" s="48">
        <v>17771</v>
      </c>
    </row>
    <row r="239" spans="3:7">
      <c r="C239" s="50">
        <f t="shared" si="5"/>
        <v>1</v>
      </c>
      <c r="D239" s="49">
        <v>42379</v>
      </c>
      <c r="E239" s="48">
        <v>21</v>
      </c>
      <c r="F239" s="48">
        <v>20205</v>
      </c>
      <c r="G239" s="48">
        <v>17429</v>
      </c>
    </row>
    <row r="240" spans="3:7">
      <c r="C240" s="50">
        <f t="shared" si="5"/>
        <v>1</v>
      </c>
      <c r="D240" s="49">
        <v>42379</v>
      </c>
      <c r="E240" s="48">
        <v>22</v>
      </c>
      <c r="F240" s="48">
        <v>19530</v>
      </c>
      <c r="G240" s="48">
        <v>16713</v>
      </c>
    </row>
    <row r="241" spans="3:7">
      <c r="C241" s="50">
        <f t="shared" si="5"/>
        <v>1</v>
      </c>
      <c r="D241" s="49">
        <v>42379</v>
      </c>
      <c r="E241" s="48">
        <v>23</v>
      </c>
      <c r="F241" s="48">
        <v>18947</v>
      </c>
      <c r="G241" s="48">
        <v>15967</v>
      </c>
    </row>
    <row r="242" spans="3:7">
      <c r="C242" s="50">
        <f t="shared" si="5"/>
        <v>1</v>
      </c>
      <c r="D242" s="49">
        <v>42379</v>
      </c>
      <c r="E242" s="48">
        <v>24</v>
      </c>
      <c r="F242" s="48">
        <v>18405</v>
      </c>
      <c r="G242" s="48">
        <v>15138</v>
      </c>
    </row>
    <row r="243" spans="3:7">
      <c r="C243" s="50">
        <f t="shared" si="5"/>
        <v>1</v>
      </c>
      <c r="D243" s="49">
        <v>42380</v>
      </c>
      <c r="E243" s="48">
        <v>1</v>
      </c>
      <c r="F243" s="48">
        <v>17719</v>
      </c>
      <c r="G243" s="48">
        <v>14459</v>
      </c>
    </row>
    <row r="244" spans="3:7">
      <c r="C244" s="50">
        <f t="shared" si="5"/>
        <v>1</v>
      </c>
      <c r="D244" s="49">
        <v>42380</v>
      </c>
      <c r="E244" s="48">
        <v>2</v>
      </c>
      <c r="F244" s="48">
        <v>17017</v>
      </c>
      <c r="G244" s="48">
        <v>14070</v>
      </c>
    </row>
    <row r="245" spans="3:7">
      <c r="C245" s="50">
        <f t="shared" si="5"/>
        <v>1</v>
      </c>
      <c r="D245" s="49">
        <v>42380</v>
      </c>
      <c r="E245" s="48">
        <v>3</v>
      </c>
      <c r="F245" s="48">
        <v>16956</v>
      </c>
      <c r="G245" s="48">
        <v>13990</v>
      </c>
    </row>
    <row r="246" spans="3:7">
      <c r="C246" s="50">
        <f t="shared" si="5"/>
        <v>1</v>
      </c>
      <c r="D246" s="49">
        <v>42380</v>
      </c>
      <c r="E246" s="48">
        <v>4</v>
      </c>
      <c r="F246" s="48">
        <v>17060</v>
      </c>
      <c r="G246" s="48">
        <v>14091</v>
      </c>
    </row>
    <row r="247" spans="3:7">
      <c r="C247" s="50">
        <f t="shared" si="5"/>
        <v>1</v>
      </c>
      <c r="D247" s="49">
        <v>42380</v>
      </c>
      <c r="E247" s="48">
        <v>5</v>
      </c>
      <c r="F247" s="48">
        <v>17948</v>
      </c>
      <c r="G247" s="48">
        <v>14465</v>
      </c>
    </row>
    <row r="248" spans="3:7">
      <c r="C248" s="50">
        <f t="shared" si="5"/>
        <v>1</v>
      </c>
      <c r="D248" s="49">
        <v>42380</v>
      </c>
      <c r="E248" s="48">
        <v>6</v>
      </c>
      <c r="F248" s="48">
        <v>18345</v>
      </c>
      <c r="G248" s="48">
        <v>15214</v>
      </c>
    </row>
    <row r="249" spans="3:7">
      <c r="C249" s="50">
        <f t="shared" si="5"/>
        <v>1</v>
      </c>
      <c r="D249" s="49">
        <v>42380</v>
      </c>
      <c r="E249" s="48">
        <v>7</v>
      </c>
      <c r="F249" s="48">
        <v>19797</v>
      </c>
      <c r="G249" s="48">
        <v>16653</v>
      </c>
    </row>
    <row r="250" spans="3:7">
      <c r="C250" s="50">
        <f t="shared" si="5"/>
        <v>1</v>
      </c>
      <c r="D250" s="49">
        <v>42380</v>
      </c>
      <c r="E250" s="48">
        <v>8</v>
      </c>
      <c r="F250" s="48">
        <v>21327</v>
      </c>
      <c r="G250" s="48">
        <v>18165</v>
      </c>
    </row>
    <row r="251" spans="3:7">
      <c r="C251" s="50">
        <f t="shared" si="5"/>
        <v>1</v>
      </c>
      <c r="D251" s="49">
        <v>42380</v>
      </c>
      <c r="E251" s="48">
        <v>9</v>
      </c>
      <c r="F251" s="48">
        <v>21246</v>
      </c>
      <c r="G251" s="48">
        <v>18164</v>
      </c>
    </row>
    <row r="252" spans="3:7">
      <c r="C252" s="50">
        <f t="shared" si="5"/>
        <v>1</v>
      </c>
      <c r="D252" s="49">
        <v>42380</v>
      </c>
      <c r="E252" s="48">
        <v>10</v>
      </c>
      <c r="F252" s="48">
        <v>20747</v>
      </c>
      <c r="G252" s="48">
        <v>17840</v>
      </c>
    </row>
    <row r="253" spans="3:7">
      <c r="C253" s="50">
        <f t="shared" si="5"/>
        <v>1</v>
      </c>
      <c r="D253" s="49">
        <v>42380</v>
      </c>
      <c r="E253" s="48">
        <v>11</v>
      </c>
      <c r="F253" s="48">
        <v>20682</v>
      </c>
      <c r="G253" s="48">
        <v>17709</v>
      </c>
    </row>
    <row r="254" spans="3:7">
      <c r="C254" s="50">
        <f t="shared" si="5"/>
        <v>1</v>
      </c>
      <c r="D254" s="49">
        <v>42380</v>
      </c>
      <c r="E254" s="48">
        <v>12</v>
      </c>
      <c r="F254" s="48">
        <v>20885</v>
      </c>
      <c r="G254" s="48">
        <v>17857</v>
      </c>
    </row>
    <row r="255" spans="3:7">
      <c r="C255" s="50">
        <f t="shared" si="5"/>
        <v>1</v>
      </c>
      <c r="D255" s="49">
        <v>42380</v>
      </c>
      <c r="E255" s="48">
        <v>13</v>
      </c>
      <c r="F255" s="48">
        <v>20582</v>
      </c>
      <c r="G255" s="48">
        <v>17626</v>
      </c>
    </row>
    <row r="256" spans="3:7">
      <c r="C256" s="50">
        <f t="shared" si="5"/>
        <v>1</v>
      </c>
      <c r="D256" s="49">
        <v>42380</v>
      </c>
      <c r="E256" s="48">
        <v>14</v>
      </c>
      <c r="F256" s="48">
        <v>21088</v>
      </c>
      <c r="G256" s="48">
        <v>17781</v>
      </c>
    </row>
    <row r="257" spans="3:7">
      <c r="C257" s="50">
        <f t="shared" si="5"/>
        <v>1</v>
      </c>
      <c r="D257" s="49">
        <v>42380</v>
      </c>
      <c r="E257" s="48">
        <v>15</v>
      </c>
      <c r="F257" s="48">
        <v>21066</v>
      </c>
      <c r="G257" s="48">
        <v>17767</v>
      </c>
    </row>
    <row r="258" spans="3:7">
      <c r="C258" s="50">
        <f t="shared" si="5"/>
        <v>1</v>
      </c>
      <c r="D258" s="49">
        <v>42380</v>
      </c>
      <c r="E258" s="48">
        <v>16</v>
      </c>
      <c r="F258" s="48">
        <v>21288</v>
      </c>
      <c r="G258" s="48">
        <v>18175</v>
      </c>
    </row>
    <row r="259" spans="3:7">
      <c r="C259" s="50">
        <f t="shared" si="5"/>
        <v>1</v>
      </c>
      <c r="D259" s="49">
        <v>42380</v>
      </c>
      <c r="E259" s="48">
        <v>17</v>
      </c>
      <c r="F259" s="48">
        <v>21844</v>
      </c>
      <c r="G259" s="48">
        <v>19224</v>
      </c>
    </row>
    <row r="260" spans="3:7">
      <c r="C260" s="50">
        <f t="shared" ref="C260:C323" si="6">MONTH(D260)</f>
        <v>1</v>
      </c>
      <c r="D260" s="49">
        <v>42380</v>
      </c>
      <c r="E260" s="48">
        <v>18</v>
      </c>
      <c r="F260" s="48">
        <v>22696</v>
      </c>
      <c r="G260" s="48">
        <v>20347</v>
      </c>
    </row>
    <row r="261" spans="3:7">
      <c r="C261" s="50">
        <f t="shared" si="6"/>
        <v>1</v>
      </c>
      <c r="D261" s="49">
        <v>42380</v>
      </c>
      <c r="E261" s="48">
        <v>19</v>
      </c>
      <c r="F261" s="48">
        <v>22783</v>
      </c>
      <c r="G261" s="48">
        <v>20494</v>
      </c>
    </row>
    <row r="262" spans="3:7">
      <c r="C262" s="50">
        <f t="shared" si="6"/>
        <v>1</v>
      </c>
      <c r="D262" s="49">
        <v>42380</v>
      </c>
      <c r="E262" s="48">
        <v>20</v>
      </c>
      <c r="F262" s="48">
        <v>22812</v>
      </c>
      <c r="G262" s="48">
        <v>20314</v>
      </c>
    </row>
    <row r="263" spans="3:7">
      <c r="C263" s="50">
        <f t="shared" si="6"/>
        <v>1</v>
      </c>
      <c r="D263" s="49">
        <v>42380</v>
      </c>
      <c r="E263" s="48">
        <v>21</v>
      </c>
      <c r="F263" s="48">
        <v>22576</v>
      </c>
      <c r="G263" s="48">
        <v>19938</v>
      </c>
    </row>
    <row r="264" spans="3:7">
      <c r="C264" s="50">
        <f t="shared" si="6"/>
        <v>1</v>
      </c>
      <c r="D264" s="49">
        <v>42380</v>
      </c>
      <c r="E264" s="48">
        <v>22</v>
      </c>
      <c r="F264" s="48">
        <v>21789</v>
      </c>
      <c r="G264" s="48">
        <v>19109</v>
      </c>
    </row>
    <row r="265" spans="3:7">
      <c r="C265" s="50">
        <f t="shared" si="6"/>
        <v>1</v>
      </c>
      <c r="D265" s="49">
        <v>42380</v>
      </c>
      <c r="E265" s="48">
        <v>23</v>
      </c>
      <c r="F265" s="48">
        <v>20831</v>
      </c>
      <c r="G265" s="48">
        <v>17982</v>
      </c>
    </row>
    <row r="266" spans="3:7">
      <c r="C266" s="50">
        <f t="shared" si="6"/>
        <v>1</v>
      </c>
      <c r="D266" s="49">
        <v>42380</v>
      </c>
      <c r="E266" s="48">
        <v>24</v>
      </c>
      <c r="F266" s="48">
        <v>19282</v>
      </c>
      <c r="G266" s="48">
        <v>16643</v>
      </c>
    </row>
    <row r="267" spans="3:7">
      <c r="C267" s="50">
        <f t="shared" si="6"/>
        <v>1</v>
      </c>
      <c r="D267" s="49">
        <v>42381</v>
      </c>
      <c r="E267" s="48">
        <v>1</v>
      </c>
      <c r="F267" s="48">
        <v>18965</v>
      </c>
      <c r="G267" s="48">
        <v>15705</v>
      </c>
    </row>
    <row r="268" spans="3:7">
      <c r="C268" s="50">
        <f t="shared" si="6"/>
        <v>1</v>
      </c>
      <c r="D268" s="49">
        <v>42381</v>
      </c>
      <c r="E268" s="48">
        <v>2</v>
      </c>
      <c r="F268" s="48">
        <v>18718</v>
      </c>
      <c r="G268" s="48">
        <v>15365</v>
      </c>
    </row>
    <row r="269" spans="3:7">
      <c r="C269" s="50">
        <f t="shared" si="6"/>
        <v>1</v>
      </c>
      <c r="D269" s="49">
        <v>42381</v>
      </c>
      <c r="E269" s="48">
        <v>3</v>
      </c>
      <c r="F269" s="48">
        <v>18606</v>
      </c>
      <c r="G269" s="48">
        <v>15204</v>
      </c>
    </row>
    <row r="270" spans="3:7">
      <c r="C270" s="50">
        <f t="shared" si="6"/>
        <v>1</v>
      </c>
      <c r="D270" s="49">
        <v>42381</v>
      </c>
      <c r="E270" s="48">
        <v>4</v>
      </c>
      <c r="F270" s="48">
        <v>18800</v>
      </c>
      <c r="G270" s="48">
        <v>15039</v>
      </c>
    </row>
    <row r="271" spans="3:7">
      <c r="C271" s="50">
        <f t="shared" si="6"/>
        <v>1</v>
      </c>
      <c r="D271" s="49">
        <v>42381</v>
      </c>
      <c r="E271" s="48">
        <v>5</v>
      </c>
      <c r="F271" s="48">
        <v>18800</v>
      </c>
      <c r="G271" s="48">
        <v>15003</v>
      </c>
    </row>
    <row r="272" spans="3:7">
      <c r="C272" s="50">
        <f t="shared" si="6"/>
        <v>1</v>
      </c>
      <c r="D272" s="49">
        <v>42381</v>
      </c>
      <c r="E272" s="48">
        <v>6</v>
      </c>
      <c r="F272" s="48">
        <v>18957</v>
      </c>
      <c r="G272" s="48">
        <v>15616</v>
      </c>
    </row>
    <row r="273" spans="3:7">
      <c r="C273" s="50">
        <f t="shared" si="6"/>
        <v>1</v>
      </c>
      <c r="D273" s="49">
        <v>42381</v>
      </c>
      <c r="E273" s="48">
        <v>7</v>
      </c>
      <c r="F273" s="48">
        <v>19941</v>
      </c>
      <c r="G273" s="48">
        <v>16899</v>
      </c>
    </row>
    <row r="274" spans="3:7">
      <c r="C274" s="50">
        <f t="shared" si="6"/>
        <v>1</v>
      </c>
      <c r="D274" s="49">
        <v>42381</v>
      </c>
      <c r="E274" s="48">
        <v>8</v>
      </c>
      <c r="F274" s="48">
        <v>21557</v>
      </c>
      <c r="G274" s="48">
        <v>18563</v>
      </c>
    </row>
    <row r="275" spans="3:7">
      <c r="C275" s="50">
        <f t="shared" si="6"/>
        <v>1</v>
      </c>
      <c r="D275" s="49">
        <v>42381</v>
      </c>
      <c r="E275" s="48">
        <v>9</v>
      </c>
      <c r="F275" s="48">
        <v>21747</v>
      </c>
      <c r="G275" s="48">
        <v>18699</v>
      </c>
    </row>
    <row r="276" spans="3:7">
      <c r="C276" s="50">
        <f t="shared" si="6"/>
        <v>1</v>
      </c>
      <c r="D276" s="49">
        <v>42381</v>
      </c>
      <c r="E276" s="48">
        <v>10</v>
      </c>
      <c r="F276" s="48">
        <v>21925</v>
      </c>
      <c r="G276" s="48">
        <v>18575</v>
      </c>
    </row>
    <row r="277" spans="3:7">
      <c r="C277" s="50">
        <f t="shared" si="6"/>
        <v>1</v>
      </c>
      <c r="D277" s="49">
        <v>42381</v>
      </c>
      <c r="E277" s="48">
        <v>11</v>
      </c>
      <c r="F277" s="48">
        <v>21803</v>
      </c>
      <c r="G277" s="48">
        <v>18480</v>
      </c>
    </row>
    <row r="278" spans="3:7">
      <c r="C278" s="50">
        <f t="shared" si="6"/>
        <v>1</v>
      </c>
      <c r="D278" s="49">
        <v>42381</v>
      </c>
      <c r="E278" s="48">
        <v>12</v>
      </c>
      <c r="F278" s="48">
        <v>21864</v>
      </c>
      <c r="G278" s="48">
        <v>18512</v>
      </c>
    </row>
    <row r="279" spans="3:7">
      <c r="C279" s="50">
        <f t="shared" si="6"/>
        <v>1</v>
      </c>
      <c r="D279" s="49">
        <v>42381</v>
      </c>
      <c r="E279" s="48">
        <v>13</v>
      </c>
      <c r="F279" s="48">
        <v>21554</v>
      </c>
      <c r="G279" s="48">
        <v>18312</v>
      </c>
    </row>
    <row r="280" spans="3:7">
      <c r="C280" s="50">
        <f t="shared" si="6"/>
        <v>1</v>
      </c>
      <c r="D280" s="49">
        <v>42381</v>
      </c>
      <c r="E280" s="48">
        <v>14</v>
      </c>
      <c r="F280" s="48">
        <v>21614</v>
      </c>
      <c r="G280" s="48">
        <v>18262</v>
      </c>
    </row>
    <row r="281" spans="3:7">
      <c r="C281" s="50">
        <f t="shared" si="6"/>
        <v>1</v>
      </c>
      <c r="D281" s="49">
        <v>42381</v>
      </c>
      <c r="E281" s="48">
        <v>15</v>
      </c>
      <c r="F281" s="48">
        <v>21653</v>
      </c>
      <c r="G281" s="48">
        <v>18271</v>
      </c>
    </row>
    <row r="282" spans="3:7">
      <c r="C282" s="50">
        <f t="shared" si="6"/>
        <v>1</v>
      </c>
      <c r="D282" s="49">
        <v>42381</v>
      </c>
      <c r="E282" s="48">
        <v>16</v>
      </c>
      <c r="F282" s="48">
        <v>21766</v>
      </c>
      <c r="G282" s="48">
        <v>18369</v>
      </c>
    </row>
    <row r="283" spans="3:7">
      <c r="C283" s="50">
        <f t="shared" si="6"/>
        <v>1</v>
      </c>
      <c r="D283" s="49">
        <v>42381</v>
      </c>
      <c r="E283" s="48">
        <v>17</v>
      </c>
      <c r="F283" s="48">
        <v>22499</v>
      </c>
      <c r="G283" s="48">
        <v>19022</v>
      </c>
    </row>
    <row r="284" spans="3:7">
      <c r="C284" s="50">
        <f t="shared" si="6"/>
        <v>1</v>
      </c>
      <c r="D284" s="49">
        <v>42381</v>
      </c>
      <c r="E284" s="48">
        <v>18</v>
      </c>
      <c r="F284" s="48">
        <v>23615</v>
      </c>
      <c r="G284" s="48">
        <v>20144</v>
      </c>
    </row>
    <row r="285" spans="3:7">
      <c r="C285" s="50">
        <f t="shared" si="6"/>
        <v>1</v>
      </c>
      <c r="D285" s="49">
        <v>42381</v>
      </c>
      <c r="E285" s="48">
        <v>19</v>
      </c>
      <c r="F285" s="48">
        <v>23542</v>
      </c>
      <c r="G285" s="48">
        <v>20186</v>
      </c>
    </row>
    <row r="286" spans="3:7">
      <c r="C286" s="50">
        <f t="shared" si="6"/>
        <v>1</v>
      </c>
      <c r="D286" s="49">
        <v>42381</v>
      </c>
      <c r="E286" s="48">
        <v>20</v>
      </c>
      <c r="F286" s="48">
        <v>23398</v>
      </c>
      <c r="G286" s="48">
        <v>19925</v>
      </c>
    </row>
    <row r="287" spans="3:7">
      <c r="C287" s="50">
        <f t="shared" si="6"/>
        <v>1</v>
      </c>
      <c r="D287" s="49">
        <v>42381</v>
      </c>
      <c r="E287" s="48">
        <v>21</v>
      </c>
      <c r="F287" s="48">
        <v>22978</v>
      </c>
      <c r="G287" s="48">
        <v>19507</v>
      </c>
    </row>
    <row r="288" spans="3:7">
      <c r="C288" s="50">
        <f t="shared" si="6"/>
        <v>1</v>
      </c>
      <c r="D288" s="49">
        <v>42381</v>
      </c>
      <c r="E288" s="48">
        <v>22</v>
      </c>
      <c r="F288" s="48">
        <v>21787</v>
      </c>
      <c r="G288" s="48">
        <v>18705</v>
      </c>
    </row>
    <row r="289" spans="3:7">
      <c r="C289" s="50">
        <f t="shared" si="6"/>
        <v>1</v>
      </c>
      <c r="D289" s="49">
        <v>42381</v>
      </c>
      <c r="E289" s="48">
        <v>23</v>
      </c>
      <c r="F289" s="48">
        <v>20573</v>
      </c>
      <c r="G289" s="48">
        <v>17577</v>
      </c>
    </row>
    <row r="290" spans="3:7">
      <c r="C290" s="50">
        <f t="shared" si="6"/>
        <v>1</v>
      </c>
      <c r="D290" s="49">
        <v>42381</v>
      </c>
      <c r="E290" s="48">
        <v>24</v>
      </c>
      <c r="F290" s="48">
        <v>19496</v>
      </c>
      <c r="G290" s="48">
        <v>16441</v>
      </c>
    </row>
    <row r="291" spans="3:7">
      <c r="C291" s="50">
        <f t="shared" si="6"/>
        <v>1</v>
      </c>
      <c r="D291" s="49">
        <v>42382</v>
      </c>
      <c r="E291" s="48">
        <v>1</v>
      </c>
      <c r="F291" s="48">
        <v>18505</v>
      </c>
      <c r="G291" s="48">
        <v>15475</v>
      </c>
    </row>
    <row r="292" spans="3:7">
      <c r="C292" s="50">
        <f t="shared" si="6"/>
        <v>1</v>
      </c>
      <c r="D292" s="49">
        <v>42382</v>
      </c>
      <c r="E292" s="48">
        <v>2</v>
      </c>
      <c r="F292" s="48">
        <v>18666</v>
      </c>
      <c r="G292" s="48">
        <v>15036</v>
      </c>
    </row>
    <row r="293" spans="3:7">
      <c r="C293" s="50">
        <f t="shared" si="6"/>
        <v>1</v>
      </c>
      <c r="D293" s="49">
        <v>42382</v>
      </c>
      <c r="E293" s="48">
        <v>3</v>
      </c>
      <c r="F293" s="48">
        <v>18721</v>
      </c>
      <c r="G293" s="48">
        <v>14900</v>
      </c>
    </row>
    <row r="294" spans="3:7">
      <c r="C294" s="50">
        <f t="shared" si="6"/>
        <v>1</v>
      </c>
      <c r="D294" s="49">
        <v>42382</v>
      </c>
      <c r="E294" s="48">
        <v>4</v>
      </c>
      <c r="F294" s="48">
        <v>18761</v>
      </c>
      <c r="G294" s="48">
        <v>14953</v>
      </c>
    </row>
    <row r="295" spans="3:7">
      <c r="C295" s="50">
        <f t="shared" si="6"/>
        <v>1</v>
      </c>
      <c r="D295" s="49">
        <v>42382</v>
      </c>
      <c r="E295" s="48">
        <v>5</v>
      </c>
      <c r="F295" s="48">
        <v>18925</v>
      </c>
      <c r="G295" s="48">
        <v>15103</v>
      </c>
    </row>
    <row r="296" spans="3:7">
      <c r="C296" s="50">
        <f t="shared" si="6"/>
        <v>1</v>
      </c>
      <c r="D296" s="49">
        <v>42382</v>
      </c>
      <c r="E296" s="48">
        <v>6</v>
      </c>
      <c r="F296" s="48">
        <v>18923</v>
      </c>
      <c r="G296" s="48">
        <v>15821</v>
      </c>
    </row>
    <row r="297" spans="3:7">
      <c r="C297" s="50">
        <f t="shared" si="6"/>
        <v>1</v>
      </c>
      <c r="D297" s="49">
        <v>42382</v>
      </c>
      <c r="E297" s="48">
        <v>7</v>
      </c>
      <c r="F297" s="48">
        <v>20146</v>
      </c>
      <c r="G297" s="48">
        <v>17257</v>
      </c>
    </row>
    <row r="298" spans="3:7">
      <c r="C298" s="50">
        <f t="shared" si="6"/>
        <v>1</v>
      </c>
      <c r="D298" s="49">
        <v>42382</v>
      </c>
      <c r="E298" s="48">
        <v>8</v>
      </c>
      <c r="F298" s="48">
        <v>21165</v>
      </c>
      <c r="G298" s="48">
        <v>18625</v>
      </c>
    </row>
    <row r="299" spans="3:7">
      <c r="C299" s="50">
        <f t="shared" si="6"/>
        <v>1</v>
      </c>
      <c r="D299" s="49">
        <v>42382</v>
      </c>
      <c r="E299" s="48">
        <v>9</v>
      </c>
      <c r="F299" s="48">
        <v>21576</v>
      </c>
      <c r="G299" s="48">
        <v>18819</v>
      </c>
    </row>
    <row r="300" spans="3:7">
      <c r="C300" s="50">
        <f t="shared" si="6"/>
        <v>1</v>
      </c>
      <c r="D300" s="49">
        <v>42382</v>
      </c>
      <c r="E300" s="48">
        <v>10</v>
      </c>
      <c r="F300" s="48">
        <v>21260</v>
      </c>
      <c r="G300" s="48">
        <v>18600</v>
      </c>
    </row>
    <row r="301" spans="3:7">
      <c r="C301" s="50">
        <f t="shared" si="6"/>
        <v>1</v>
      </c>
      <c r="D301" s="49">
        <v>42382</v>
      </c>
      <c r="E301" s="48">
        <v>11</v>
      </c>
      <c r="F301" s="48">
        <v>21163</v>
      </c>
      <c r="G301" s="48">
        <v>18332</v>
      </c>
    </row>
    <row r="302" spans="3:7">
      <c r="C302" s="50">
        <f t="shared" si="6"/>
        <v>1</v>
      </c>
      <c r="D302" s="49">
        <v>42382</v>
      </c>
      <c r="E302" s="48">
        <v>12</v>
      </c>
      <c r="F302" s="48">
        <v>21395</v>
      </c>
      <c r="G302" s="48">
        <v>18230</v>
      </c>
    </row>
    <row r="303" spans="3:7">
      <c r="C303" s="50">
        <f t="shared" si="6"/>
        <v>1</v>
      </c>
      <c r="D303" s="49">
        <v>42382</v>
      </c>
      <c r="E303" s="48">
        <v>13</v>
      </c>
      <c r="F303" s="48">
        <v>21199</v>
      </c>
      <c r="G303" s="48">
        <v>17889</v>
      </c>
    </row>
    <row r="304" spans="3:7">
      <c r="C304" s="50">
        <f t="shared" si="6"/>
        <v>1</v>
      </c>
      <c r="D304" s="49">
        <v>42382</v>
      </c>
      <c r="E304" s="48">
        <v>14</v>
      </c>
      <c r="F304" s="48">
        <v>21061</v>
      </c>
      <c r="G304" s="48">
        <v>17891</v>
      </c>
    </row>
    <row r="305" spans="3:7">
      <c r="C305" s="50">
        <f t="shared" si="6"/>
        <v>1</v>
      </c>
      <c r="D305" s="49">
        <v>42382</v>
      </c>
      <c r="E305" s="48">
        <v>15</v>
      </c>
      <c r="F305" s="48">
        <v>21162</v>
      </c>
      <c r="G305" s="48">
        <v>17884</v>
      </c>
    </row>
    <row r="306" spans="3:7">
      <c r="C306" s="50">
        <f t="shared" si="6"/>
        <v>1</v>
      </c>
      <c r="D306" s="49">
        <v>42382</v>
      </c>
      <c r="E306" s="48">
        <v>16</v>
      </c>
      <c r="F306" s="48">
        <v>21469</v>
      </c>
      <c r="G306" s="48">
        <v>18327</v>
      </c>
    </row>
    <row r="307" spans="3:7">
      <c r="C307" s="50">
        <f t="shared" si="6"/>
        <v>1</v>
      </c>
      <c r="D307" s="49">
        <v>42382</v>
      </c>
      <c r="E307" s="48">
        <v>17</v>
      </c>
      <c r="F307" s="48">
        <v>22295</v>
      </c>
      <c r="G307" s="48">
        <v>19257</v>
      </c>
    </row>
    <row r="308" spans="3:7">
      <c r="C308" s="50">
        <f t="shared" si="6"/>
        <v>1</v>
      </c>
      <c r="D308" s="49">
        <v>42382</v>
      </c>
      <c r="E308" s="48">
        <v>18</v>
      </c>
      <c r="F308" s="48">
        <v>23602</v>
      </c>
      <c r="G308" s="48">
        <v>20354</v>
      </c>
    </row>
    <row r="309" spans="3:7">
      <c r="C309" s="50">
        <f t="shared" si="6"/>
        <v>1</v>
      </c>
      <c r="D309" s="49">
        <v>42382</v>
      </c>
      <c r="E309" s="48">
        <v>19</v>
      </c>
      <c r="F309" s="48">
        <v>23705</v>
      </c>
      <c r="G309" s="48">
        <v>20354</v>
      </c>
    </row>
    <row r="310" spans="3:7">
      <c r="C310" s="50">
        <f t="shared" si="6"/>
        <v>1</v>
      </c>
      <c r="D310" s="49">
        <v>42382</v>
      </c>
      <c r="E310" s="48">
        <v>20</v>
      </c>
      <c r="F310" s="48">
        <v>23427</v>
      </c>
      <c r="G310" s="48">
        <v>20101</v>
      </c>
    </row>
    <row r="311" spans="3:7">
      <c r="C311" s="50">
        <f t="shared" si="6"/>
        <v>1</v>
      </c>
      <c r="D311" s="49">
        <v>42382</v>
      </c>
      <c r="E311" s="48">
        <v>21</v>
      </c>
      <c r="F311" s="48">
        <v>22781</v>
      </c>
      <c r="G311" s="48">
        <v>19682</v>
      </c>
    </row>
    <row r="312" spans="3:7">
      <c r="C312" s="50">
        <f t="shared" si="6"/>
        <v>1</v>
      </c>
      <c r="D312" s="49">
        <v>42382</v>
      </c>
      <c r="E312" s="48">
        <v>22</v>
      </c>
      <c r="F312" s="48">
        <v>22003</v>
      </c>
      <c r="G312" s="48">
        <v>18983</v>
      </c>
    </row>
    <row r="313" spans="3:7">
      <c r="C313" s="50">
        <f t="shared" si="6"/>
        <v>1</v>
      </c>
      <c r="D313" s="49">
        <v>42382</v>
      </c>
      <c r="E313" s="48">
        <v>23</v>
      </c>
      <c r="F313" s="48">
        <v>20912</v>
      </c>
      <c r="G313" s="48">
        <v>17845</v>
      </c>
    </row>
    <row r="314" spans="3:7">
      <c r="C314" s="50">
        <f t="shared" si="6"/>
        <v>1</v>
      </c>
      <c r="D314" s="49">
        <v>42382</v>
      </c>
      <c r="E314" s="48">
        <v>24</v>
      </c>
      <c r="F314" s="48">
        <v>19750</v>
      </c>
      <c r="G314" s="48">
        <v>16624</v>
      </c>
    </row>
    <row r="315" spans="3:7">
      <c r="C315" s="50">
        <f t="shared" si="6"/>
        <v>1</v>
      </c>
      <c r="D315" s="49">
        <v>42383</v>
      </c>
      <c r="E315" s="48">
        <v>1</v>
      </c>
      <c r="F315" s="48">
        <v>18753</v>
      </c>
      <c r="G315" s="48">
        <v>15831</v>
      </c>
    </row>
    <row r="316" spans="3:7">
      <c r="C316" s="50">
        <f t="shared" si="6"/>
        <v>1</v>
      </c>
      <c r="D316" s="49">
        <v>42383</v>
      </c>
      <c r="E316" s="48">
        <v>2</v>
      </c>
      <c r="F316" s="48">
        <v>18431</v>
      </c>
      <c r="G316" s="48">
        <v>15520</v>
      </c>
    </row>
    <row r="317" spans="3:7">
      <c r="C317" s="50">
        <f t="shared" si="6"/>
        <v>1</v>
      </c>
      <c r="D317" s="49">
        <v>42383</v>
      </c>
      <c r="E317" s="48">
        <v>3</v>
      </c>
      <c r="F317" s="48">
        <v>18363</v>
      </c>
      <c r="G317" s="48">
        <v>15365</v>
      </c>
    </row>
    <row r="318" spans="3:7">
      <c r="C318" s="50">
        <f t="shared" si="6"/>
        <v>1</v>
      </c>
      <c r="D318" s="49">
        <v>42383</v>
      </c>
      <c r="E318" s="48">
        <v>4</v>
      </c>
      <c r="F318" s="48">
        <v>18472</v>
      </c>
      <c r="G318" s="48">
        <v>15369</v>
      </c>
    </row>
    <row r="319" spans="3:7">
      <c r="C319" s="50">
        <f t="shared" si="6"/>
        <v>1</v>
      </c>
      <c r="D319" s="49">
        <v>42383</v>
      </c>
      <c r="E319" s="48">
        <v>5</v>
      </c>
      <c r="F319" s="48">
        <v>18620</v>
      </c>
      <c r="G319" s="48">
        <v>15469</v>
      </c>
    </row>
    <row r="320" spans="3:7">
      <c r="C320" s="50">
        <f t="shared" si="6"/>
        <v>1</v>
      </c>
      <c r="D320" s="49">
        <v>42383</v>
      </c>
      <c r="E320" s="48">
        <v>6</v>
      </c>
      <c r="F320" s="48">
        <v>19066</v>
      </c>
      <c r="G320" s="48">
        <v>15963</v>
      </c>
    </row>
    <row r="321" spans="3:7">
      <c r="C321" s="50">
        <f t="shared" si="6"/>
        <v>1</v>
      </c>
      <c r="D321" s="49">
        <v>42383</v>
      </c>
      <c r="E321" s="48">
        <v>7</v>
      </c>
      <c r="F321" s="48">
        <v>20362</v>
      </c>
      <c r="G321" s="48">
        <v>17294</v>
      </c>
    </row>
    <row r="322" spans="3:7">
      <c r="C322" s="50">
        <f t="shared" si="6"/>
        <v>1</v>
      </c>
      <c r="D322" s="49">
        <v>42383</v>
      </c>
      <c r="E322" s="48">
        <v>8</v>
      </c>
      <c r="F322" s="48">
        <v>21494</v>
      </c>
      <c r="G322" s="48">
        <v>18813</v>
      </c>
    </row>
    <row r="323" spans="3:7">
      <c r="C323" s="50">
        <f t="shared" si="6"/>
        <v>1</v>
      </c>
      <c r="D323" s="49">
        <v>42383</v>
      </c>
      <c r="E323" s="48">
        <v>9</v>
      </c>
      <c r="F323" s="48">
        <v>21948</v>
      </c>
      <c r="G323" s="48">
        <v>18980</v>
      </c>
    </row>
    <row r="324" spans="3:7">
      <c r="C324" s="50">
        <f t="shared" ref="C324:C387" si="7">MONTH(D324)</f>
        <v>1</v>
      </c>
      <c r="D324" s="49">
        <v>42383</v>
      </c>
      <c r="E324" s="48">
        <v>10</v>
      </c>
      <c r="F324" s="48">
        <v>21651</v>
      </c>
      <c r="G324" s="48">
        <v>18947</v>
      </c>
    </row>
    <row r="325" spans="3:7">
      <c r="C325" s="50">
        <f t="shared" si="7"/>
        <v>1</v>
      </c>
      <c r="D325" s="49">
        <v>42383</v>
      </c>
      <c r="E325" s="48">
        <v>11</v>
      </c>
      <c r="F325" s="48">
        <v>21536</v>
      </c>
      <c r="G325" s="48">
        <v>18762</v>
      </c>
    </row>
    <row r="326" spans="3:7">
      <c r="C326" s="50">
        <f t="shared" si="7"/>
        <v>1</v>
      </c>
      <c r="D326" s="49">
        <v>42383</v>
      </c>
      <c r="E326" s="48">
        <v>12</v>
      </c>
      <c r="F326" s="48">
        <v>21531</v>
      </c>
      <c r="G326" s="48">
        <v>18579</v>
      </c>
    </row>
    <row r="327" spans="3:7">
      <c r="C327" s="50">
        <f t="shared" si="7"/>
        <v>1</v>
      </c>
      <c r="D327" s="49">
        <v>42383</v>
      </c>
      <c r="E327" s="48">
        <v>13</v>
      </c>
      <c r="F327" s="48">
        <v>20805</v>
      </c>
      <c r="G327" s="48">
        <v>18245</v>
      </c>
    </row>
    <row r="328" spans="3:7">
      <c r="C328" s="50">
        <f t="shared" si="7"/>
        <v>1</v>
      </c>
      <c r="D328" s="49">
        <v>42383</v>
      </c>
      <c r="E328" s="48">
        <v>14</v>
      </c>
      <c r="F328" s="48">
        <v>20904</v>
      </c>
      <c r="G328" s="48">
        <v>18123</v>
      </c>
    </row>
    <row r="329" spans="3:7">
      <c r="C329" s="50">
        <f t="shared" si="7"/>
        <v>1</v>
      </c>
      <c r="D329" s="49">
        <v>42383</v>
      </c>
      <c r="E329" s="48">
        <v>15</v>
      </c>
      <c r="F329" s="48">
        <v>20891</v>
      </c>
      <c r="G329" s="48">
        <v>18091</v>
      </c>
    </row>
    <row r="330" spans="3:7">
      <c r="C330" s="50">
        <f t="shared" si="7"/>
        <v>1</v>
      </c>
      <c r="D330" s="49">
        <v>42383</v>
      </c>
      <c r="E330" s="48">
        <v>16</v>
      </c>
      <c r="F330" s="48">
        <v>21160</v>
      </c>
      <c r="G330" s="48">
        <v>18359</v>
      </c>
    </row>
    <row r="331" spans="3:7">
      <c r="C331" s="50">
        <f t="shared" si="7"/>
        <v>1</v>
      </c>
      <c r="D331" s="49">
        <v>42383</v>
      </c>
      <c r="E331" s="48">
        <v>17</v>
      </c>
      <c r="F331" s="48">
        <v>21410</v>
      </c>
      <c r="G331" s="48">
        <v>19066</v>
      </c>
    </row>
    <row r="332" spans="3:7">
      <c r="C332" s="50">
        <f t="shared" si="7"/>
        <v>1</v>
      </c>
      <c r="D332" s="49">
        <v>42383</v>
      </c>
      <c r="E332" s="48">
        <v>18</v>
      </c>
      <c r="F332" s="48">
        <v>22463</v>
      </c>
      <c r="G332" s="48">
        <v>20091</v>
      </c>
    </row>
    <row r="333" spans="3:7">
      <c r="C333" s="50">
        <f t="shared" si="7"/>
        <v>1</v>
      </c>
      <c r="D333" s="49">
        <v>42383</v>
      </c>
      <c r="E333" s="48">
        <v>19</v>
      </c>
      <c r="F333" s="48">
        <v>22495</v>
      </c>
      <c r="G333" s="48">
        <v>19996</v>
      </c>
    </row>
    <row r="334" spans="3:7">
      <c r="C334" s="50">
        <f t="shared" si="7"/>
        <v>1</v>
      </c>
      <c r="D334" s="49">
        <v>42383</v>
      </c>
      <c r="E334" s="48">
        <v>20</v>
      </c>
      <c r="F334" s="48">
        <v>21968</v>
      </c>
      <c r="G334" s="48">
        <v>19800</v>
      </c>
    </row>
    <row r="335" spans="3:7">
      <c r="C335" s="50">
        <f t="shared" si="7"/>
        <v>1</v>
      </c>
      <c r="D335" s="49">
        <v>42383</v>
      </c>
      <c r="E335" s="48">
        <v>21</v>
      </c>
      <c r="F335" s="48">
        <v>21867</v>
      </c>
      <c r="G335" s="48">
        <v>19432</v>
      </c>
    </row>
    <row r="336" spans="3:7">
      <c r="C336" s="50">
        <f t="shared" si="7"/>
        <v>1</v>
      </c>
      <c r="D336" s="49">
        <v>42383</v>
      </c>
      <c r="E336" s="48">
        <v>22</v>
      </c>
      <c r="F336" s="48">
        <v>21187</v>
      </c>
      <c r="G336" s="48">
        <v>18737</v>
      </c>
    </row>
    <row r="337" spans="3:7">
      <c r="C337" s="50">
        <f t="shared" si="7"/>
        <v>1</v>
      </c>
      <c r="D337" s="49">
        <v>42383</v>
      </c>
      <c r="E337" s="48">
        <v>23</v>
      </c>
      <c r="F337" s="48">
        <v>20085</v>
      </c>
      <c r="G337" s="48">
        <v>17535</v>
      </c>
    </row>
    <row r="338" spans="3:7">
      <c r="C338" s="50">
        <f t="shared" si="7"/>
        <v>1</v>
      </c>
      <c r="D338" s="49">
        <v>42383</v>
      </c>
      <c r="E338" s="48">
        <v>24</v>
      </c>
      <c r="F338" s="48">
        <v>18378</v>
      </c>
      <c r="G338" s="48">
        <v>16055</v>
      </c>
    </row>
    <row r="339" spans="3:7">
      <c r="C339" s="50">
        <f t="shared" si="7"/>
        <v>1</v>
      </c>
      <c r="D339" s="49">
        <v>42384</v>
      </c>
      <c r="E339" s="48">
        <v>1</v>
      </c>
      <c r="F339" s="48">
        <v>17709</v>
      </c>
      <c r="G339" s="48">
        <v>15398</v>
      </c>
    </row>
    <row r="340" spans="3:7">
      <c r="C340" s="50">
        <f t="shared" si="7"/>
        <v>1</v>
      </c>
      <c r="D340" s="49">
        <v>42384</v>
      </c>
      <c r="E340" s="48">
        <v>2</v>
      </c>
      <c r="F340" s="48">
        <v>17681</v>
      </c>
      <c r="G340" s="48">
        <v>14906</v>
      </c>
    </row>
    <row r="341" spans="3:7">
      <c r="C341" s="50">
        <f t="shared" si="7"/>
        <v>1</v>
      </c>
      <c r="D341" s="49">
        <v>42384</v>
      </c>
      <c r="E341" s="48">
        <v>3</v>
      </c>
      <c r="F341" s="48">
        <v>17513</v>
      </c>
      <c r="G341" s="48">
        <v>14482</v>
      </c>
    </row>
    <row r="342" spans="3:7">
      <c r="C342" s="50">
        <f t="shared" si="7"/>
        <v>1</v>
      </c>
      <c r="D342" s="49">
        <v>42384</v>
      </c>
      <c r="E342" s="48">
        <v>4</v>
      </c>
      <c r="F342" s="48">
        <v>17599</v>
      </c>
      <c r="G342" s="48">
        <v>14451</v>
      </c>
    </row>
    <row r="343" spans="3:7">
      <c r="C343" s="50">
        <f t="shared" si="7"/>
        <v>1</v>
      </c>
      <c r="D343" s="49">
        <v>42384</v>
      </c>
      <c r="E343" s="48">
        <v>5</v>
      </c>
      <c r="F343" s="48">
        <v>17601</v>
      </c>
      <c r="G343" s="48">
        <v>14577</v>
      </c>
    </row>
    <row r="344" spans="3:7">
      <c r="C344" s="50">
        <f t="shared" si="7"/>
        <v>1</v>
      </c>
      <c r="D344" s="49">
        <v>42384</v>
      </c>
      <c r="E344" s="48">
        <v>6</v>
      </c>
      <c r="F344" s="48">
        <v>18408</v>
      </c>
      <c r="G344" s="48">
        <v>15200</v>
      </c>
    </row>
    <row r="345" spans="3:7">
      <c r="C345" s="50">
        <f t="shared" si="7"/>
        <v>1</v>
      </c>
      <c r="D345" s="49">
        <v>42384</v>
      </c>
      <c r="E345" s="48">
        <v>7</v>
      </c>
      <c r="F345" s="48">
        <v>19122</v>
      </c>
      <c r="G345" s="48">
        <v>16455</v>
      </c>
    </row>
    <row r="346" spans="3:7">
      <c r="C346" s="50">
        <f t="shared" si="7"/>
        <v>1</v>
      </c>
      <c r="D346" s="49">
        <v>42384</v>
      </c>
      <c r="E346" s="48">
        <v>8</v>
      </c>
      <c r="F346" s="48">
        <v>20729</v>
      </c>
      <c r="G346" s="48">
        <v>17923</v>
      </c>
    </row>
    <row r="347" spans="3:7">
      <c r="C347" s="50">
        <f t="shared" si="7"/>
        <v>1</v>
      </c>
      <c r="D347" s="49">
        <v>42384</v>
      </c>
      <c r="E347" s="48">
        <v>9</v>
      </c>
      <c r="F347" s="48">
        <v>20985</v>
      </c>
      <c r="G347" s="48">
        <v>18224</v>
      </c>
    </row>
    <row r="348" spans="3:7">
      <c r="C348" s="50">
        <f t="shared" si="7"/>
        <v>1</v>
      </c>
      <c r="D348" s="49">
        <v>42384</v>
      </c>
      <c r="E348" s="48">
        <v>10</v>
      </c>
      <c r="F348" s="48">
        <v>21188</v>
      </c>
      <c r="G348" s="48">
        <v>18144</v>
      </c>
    </row>
    <row r="349" spans="3:7">
      <c r="C349" s="50">
        <f t="shared" si="7"/>
        <v>1</v>
      </c>
      <c r="D349" s="49">
        <v>42384</v>
      </c>
      <c r="E349" s="48">
        <v>11</v>
      </c>
      <c r="F349" s="48">
        <v>20971</v>
      </c>
      <c r="G349" s="48">
        <v>18119</v>
      </c>
    </row>
    <row r="350" spans="3:7">
      <c r="C350" s="50">
        <f t="shared" si="7"/>
        <v>1</v>
      </c>
      <c r="D350" s="49">
        <v>42384</v>
      </c>
      <c r="E350" s="48">
        <v>12</v>
      </c>
      <c r="F350" s="48">
        <v>20993</v>
      </c>
      <c r="G350" s="48">
        <v>18166</v>
      </c>
    </row>
    <row r="351" spans="3:7">
      <c r="C351" s="50">
        <f t="shared" si="7"/>
        <v>1</v>
      </c>
      <c r="D351" s="49">
        <v>42384</v>
      </c>
      <c r="E351" s="48">
        <v>13</v>
      </c>
      <c r="F351" s="48">
        <v>20867</v>
      </c>
      <c r="G351" s="48">
        <v>17957</v>
      </c>
    </row>
    <row r="352" spans="3:7">
      <c r="C352" s="50">
        <f t="shared" si="7"/>
        <v>1</v>
      </c>
      <c r="D352" s="49">
        <v>42384</v>
      </c>
      <c r="E352" s="48">
        <v>14</v>
      </c>
      <c r="F352" s="48">
        <v>21092</v>
      </c>
      <c r="G352" s="48">
        <v>17911</v>
      </c>
    </row>
    <row r="353" spans="3:7">
      <c r="C353" s="50">
        <f t="shared" si="7"/>
        <v>1</v>
      </c>
      <c r="D353" s="49">
        <v>42384</v>
      </c>
      <c r="E353" s="48">
        <v>15</v>
      </c>
      <c r="F353" s="48">
        <v>21164</v>
      </c>
      <c r="G353" s="48">
        <v>17900</v>
      </c>
    </row>
    <row r="354" spans="3:7">
      <c r="C354" s="50">
        <f t="shared" si="7"/>
        <v>1</v>
      </c>
      <c r="D354" s="49">
        <v>42384</v>
      </c>
      <c r="E354" s="48">
        <v>16</v>
      </c>
      <c r="F354" s="48">
        <v>21255</v>
      </c>
      <c r="G354" s="48">
        <v>17937</v>
      </c>
    </row>
    <row r="355" spans="3:7">
      <c r="C355" s="50">
        <f t="shared" si="7"/>
        <v>1</v>
      </c>
      <c r="D355" s="49">
        <v>42384</v>
      </c>
      <c r="E355" s="48">
        <v>17</v>
      </c>
      <c r="F355" s="48">
        <v>21285</v>
      </c>
      <c r="G355" s="48">
        <v>18375</v>
      </c>
    </row>
    <row r="356" spans="3:7">
      <c r="C356" s="50">
        <f t="shared" si="7"/>
        <v>1</v>
      </c>
      <c r="D356" s="49">
        <v>42384</v>
      </c>
      <c r="E356" s="48">
        <v>18</v>
      </c>
      <c r="F356" s="48">
        <v>22048</v>
      </c>
      <c r="G356" s="48">
        <v>19131</v>
      </c>
    </row>
    <row r="357" spans="3:7">
      <c r="C357" s="50">
        <f t="shared" si="7"/>
        <v>1</v>
      </c>
      <c r="D357" s="49">
        <v>42384</v>
      </c>
      <c r="E357" s="48">
        <v>19</v>
      </c>
      <c r="F357" s="48">
        <v>21736</v>
      </c>
      <c r="G357" s="48">
        <v>19037</v>
      </c>
    </row>
    <row r="358" spans="3:7">
      <c r="C358" s="50">
        <f t="shared" si="7"/>
        <v>1</v>
      </c>
      <c r="D358" s="49">
        <v>42384</v>
      </c>
      <c r="E358" s="48">
        <v>20</v>
      </c>
      <c r="F358" s="48">
        <v>21563</v>
      </c>
      <c r="G358" s="48">
        <v>18732</v>
      </c>
    </row>
    <row r="359" spans="3:7">
      <c r="C359" s="50">
        <f t="shared" si="7"/>
        <v>1</v>
      </c>
      <c r="D359" s="49">
        <v>42384</v>
      </c>
      <c r="E359" s="48">
        <v>21</v>
      </c>
      <c r="F359" s="48">
        <v>21034</v>
      </c>
      <c r="G359" s="48">
        <v>18308</v>
      </c>
    </row>
    <row r="360" spans="3:7">
      <c r="C360" s="50">
        <f t="shared" si="7"/>
        <v>1</v>
      </c>
      <c r="D360" s="49">
        <v>42384</v>
      </c>
      <c r="E360" s="48">
        <v>22</v>
      </c>
      <c r="F360" s="48">
        <v>20336</v>
      </c>
      <c r="G360" s="48">
        <v>17617</v>
      </c>
    </row>
    <row r="361" spans="3:7">
      <c r="C361" s="50">
        <f t="shared" si="7"/>
        <v>1</v>
      </c>
      <c r="D361" s="49">
        <v>42384</v>
      </c>
      <c r="E361" s="48">
        <v>23</v>
      </c>
      <c r="F361" s="48">
        <v>19258</v>
      </c>
      <c r="G361" s="48">
        <v>16495</v>
      </c>
    </row>
    <row r="362" spans="3:7">
      <c r="C362" s="50">
        <f t="shared" si="7"/>
        <v>1</v>
      </c>
      <c r="D362" s="49">
        <v>42384</v>
      </c>
      <c r="E362" s="48">
        <v>24</v>
      </c>
      <c r="F362" s="48">
        <v>17951</v>
      </c>
      <c r="G362" s="48">
        <v>15435</v>
      </c>
    </row>
    <row r="363" spans="3:7">
      <c r="C363" s="50">
        <f t="shared" si="7"/>
        <v>1</v>
      </c>
      <c r="D363" s="49">
        <v>42385</v>
      </c>
      <c r="E363" s="48">
        <v>1</v>
      </c>
      <c r="F363" s="48">
        <v>17670</v>
      </c>
      <c r="G363" s="48">
        <v>14684</v>
      </c>
    </row>
    <row r="364" spans="3:7">
      <c r="C364" s="50">
        <f t="shared" si="7"/>
        <v>1</v>
      </c>
      <c r="D364" s="49">
        <v>42385</v>
      </c>
      <c r="E364" s="48">
        <v>2</v>
      </c>
      <c r="F364" s="48">
        <v>17246</v>
      </c>
      <c r="G364" s="48">
        <v>14136</v>
      </c>
    </row>
    <row r="365" spans="3:7">
      <c r="C365" s="50">
        <f t="shared" si="7"/>
        <v>1</v>
      </c>
      <c r="D365" s="49">
        <v>42385</v>
      </c>
      <c r="E365" s="48">
        <v>3</v>
      </c>
      <c r="F365" s="48">
        <v>16914</v>
      </c>
      <c r="G365" s="48">
        <v>13673</v>
      </c>
    </row>
    <row r="366" spans="3:7">
      <c r="C366" s="50">
        <f t="shared" si="7"/>
        <v>1</v>
      </c>
      <c r="D366" s="49">
        <v>42385</v>
      </c>
      <c r="E366" s="48">
        <v>4</v>
      </c>
      <c r="F366" s="48">
        <v>16663</v>
      </c>
      <c r="G366" s="48">
        <v>13540</v>
      </c>
    </row>
    <row r="367" spans="3:7">
      <c r="C367" s="50">
        <f t="shared" si="7"/>
        <v>1</v>
      </c>
      <c r="D367" s="49">
        <v>42385</v>
      </c>
      <c r="E367" s="48">
        <v>5</v>
      </c>
      <c r="F367" s="48">
        <v>16889</v>
      </c>
      <c r="G367" s="48">
        <v>13430</v>
      </c>
    </row>
    <row r="368" spans="3:7">
      <c r="C368" s="50">
        <f t="shared" si="7"/>
        <v>1</v>
      </c>
      <c r="D368" s="49">
        <v>42385</v>
      </c>
      <c r="E368" s="48">
        <v>6</v>
      </c>
      <c r="F368" s="48">
        <v>17036</v>
      </c>
      <c r="G368" s="48">
        <v>13556</v>
      </c>
    </row>
    <row r="369" spans="3:7">
      <c r="C369" s="50">
        <f t="shared" si="7"/>
        <v>1</v>
      </c>
      <c r="D369" s="49">
        <v>42385</v>
      </c>
      <c r="E369" s="48">
        <v>7</v>
      </c>
      <c r="F369" s="48">
        <v>17436</v>
      </c>
      <c r="G369" s="48">
        <v>14091</v>
      </c>
    </row>
    <row r="370" spans="3:7">
      <c r="C370" s="50">
        <f t="shared" si="7"/>
        <v>1</v>
      </c>
      <c r="D370" s="49">
        <v>42385</v>
      </c>
      <c r="E370" s="48">
        <v>8</v>
      </c>
      <c r="F370" s="48">
        <v>18261</v>
      </c>
      <c r="G370" s="48">
        <v>14974</v>
      </c>
    </row>
    <row r="371" spans="3:7">
      <c r="C371" s="50">
        <f t="shared" si="7"/>
        <v>1</v>
      </c>
      <c r="D371" s="49">
        <v>42385</v>
      </c>
      <c r="E371" s="48">
        <v>9</v>
      </c>
      <c r="F371" s="48">
        <v>18754</v>
      </c>
      <c r="G371" s="48">
        <v>15759</v>
      </c>
    </row>
    <row r="372" spans="3:7">
      <c r="C372" s="50">
        <f t="shared" si="7"/>
        <v>1</v>
      </c>
      <c r="D372" s="49">
        <v>42385</v>
      </c>
      <c r="E372" s="48">
        <v>10</v>
      </c>
      <c r="F372" s="48">
        <v>19699</v>
      </c>
      <c r="G372" s="48">
        <v>16582</v>
      </c>
    </row>
    <row r="373" spans="3:7">
      <c r="C373" s="50">
        <f t="shared" si="7"/>
        <v>1</v>
      </c>
      <c r="D373" s="49">
        <v>42385</v>
      </c>
      <c r="E373" s="48">
        <v>11</v>
      </c>
      <c r="F373" s="48">
        <v>19715</v>
      </c>
      <c r="G373" s="48">
        <v>16953</v>
      </c>
    </row>
    <row r="374" spans="3:7">
      <c r="C374" s="50">
        <f t="shared" si="7"/>
        <v>1</v>
      </c>
      <c r="D374" s="49">
        <v>42385</v>
      </c>
      <c r="E374" s="48">
        <v>12</v>
      </c>
      <c r="F374" s="48">
        <v>19179</v>
      </c>
      <c r="G374" s="48">
        <v>17060</v>
      </c>
    </row>
    <row r="375" spans="3:7">
      <c r="C375" s="50">
        <f t="shared" si="7"/>
        <v>1</v>
      </c>
      <c r="D375" s="49">
        <v>42385</v>
      </c>
      <c r="E375" s="48">
        <v>13</v>
      </c>
      <c r="F375" s="48">
        <v>19227</v>
      </c>
      <c r="G375" s="48">
        <v>16811</v>
      </c>
    </row>
    <row r="376" spans="3:7">
      <c r="C376" s="50">
        <f t="shared" si="7"/>
        <v>1</v>
      </c>
      <c r="D376" s="49">
        <v>42385</v>
      </c>
      <c r="E376" s="48">
        <v>14</v>
      </c>
      <c r="F376" s="48">
        <v>19048</v>
      </c>
      <c r="G376" s="48">
        <v>16434</v>
      </c>
    </row>
    <row r="377" spans="3:7">
      <c r="C377" s="50">
        <f t="shared" si="7"/>
        <v>1</v>
      </c>
      <c r="D377" s="49">
        <v>42385</v>
      </c>
      <c r="E377" s="48">
        <v>15</v>
      </c>
      <c r="F377" s="48">
        <v>19078</v>
      </c>
      <c r="G377" s="48">
        <v>16345</v>
      </c>
    </row>
    <row r="378" spans="3:7">
      <c r="C378" s="50">
        <f t="shared" si="7"/>
        <v>1</v>
      </c>
      <c r="D378" s="49">
        <v>42385</v>
      </c>
      <c r="E378" s="48">
        <v>16</v>
      </c>
      <c r="F378" s="48">
        <v>19363</v>
      </c>
      <c r="G378" s="48">
        <v>16538</v>
      </c>
    </row>
    <row r="379" spans="3:7">
      <c r="C379" s="50">
        <f t="shared" si="7"/>
        <v>1</v>
      </c>
      <c r="D379" s="49">
        <v>42385</v>
      </c>
      <c r="E379" s="48">
        <v>17</v>
      </c>
      <c r="F379" s="48">
        <v>20070</v>
      </c>
      <c r="G379" s="48">
        <v>17518</v>
      </c>
    </row>
    <row r="380" spans="3:7">
      <c r="C380" s="50">
        <f t="shared" si="7"/>
        <v>1</v>
      </c>
      <c r="D380" s="49">
        <v>42385</v>
      </c>
      <c r="E380" s="48">
        <v>18</v>
      </c>
      <c r="F380" s="48">
        <v>20695</v>
      </c>
      <c r="G380" s="48">
        <v>18404</v>
      </c>
    </row>
    <row r="381" spans="3:7">
      <c r="C381" s="50">
        <f t="shared" si="7"/>
        <v>1</v>
      </c>
      <c r="D381" s="49">
        <v>42385</v>
      </c>
      <c r="E381" s="48">
        <v>19</v>
      </c>
      <c r="F381" s="48">
        <v>20789</v>
      </c>
      <c r="G381" s="48">
        <v>18368</v>
      </c>
    </row>
    <row r="382" spans="3:7">
      <c r="C382" s="50">
        <f t="shared" si="7"/>
        <v>1</v>
      </c>
      <c r="D382" s="49">
        <v>42385</v>
      </c>
      <c r="E382" s="48">
        <v>20</v>
      </c>
      <c r="F382" s="48">
        <v>20224</v>
      </c>
      <c r="G382" s="48">
        <v>17991</v>
      </c>
    </row>
    <row r="383" spans="3:7">
      <c r="C383" s="50">
        <f t="shared" si="7"/>
        <v>1</v>
      </c>
      <c r="D383" s="49">
        <v>42385</v>
      </c>
      <c r="E383" s="48">
        <v>21</v>
      </c>
      <c r="F383" s="48">
        <v>19826</v>
      </c>
      <c r="G383" s="48">
        <v>17534</v>
      </c>
    </row>
    <row r="384" spans="3:7">
      <c r="C384" s="50">
        <f t="shared" si="7"/>
        <v>1</v>
      </c>
      <c r="D384" s="49">
        <v>42385</v>
      </c>
      <c r="E384" s="48">
        <v>22</v>
      </c>
      <c r="F384" s="48">
        <v>19303</v>
      </c>
      <c r="G384" s="48">
        <v>16989</v>
      </c>
    </row>
    <row r="385" spans="3:7">
      <c r="C385" s="50">
        <f t="shared" si="7"/>
        <v>1</v>
      </c>
      <c r="D385" s="49">
        <v>42385</v>
      </c>
      <c r="E385" s="48">
        <v>23</v>
      </c>
      <c r="F385" s="48">
        <v>18373</v>
      </c>
      <c r="G385" s="48">
        <v>16190</v>
      </c>
    </row>
    <row r="386" spans="3:7">
      <c r="C386" s="50">
        <f t="shared" si="7"/>
        <v>1</v>
      </c>
      <c r="D386" s="49">
        <v>42385</v>
      </c>
      <c r="E386" s="48">
        <v>24</v>
      </c>
      <c r="F386" s="48">
        <v>17787</v>
      </c>
      <c r="G386" s="48">
        <v>15255</v>
      </c>
    </row>
    <row r="387" spans="3:7">
      <c r="C387" s="50">
        <f t="shared" si="7"/>
        <v>1</v>
      </c>
      <c r="D387" s="49">
        <v>42386</v>
      </c>
      <c r="E387" s="48">
        <v>1</v>
      </c>
      <c r="F387" s="48">
        <v>17251</v>
      </c>
      <c r="G387" s="48">
        <v>14513</v>
      </c>
    </row>
    <row r="388" spans="3:7">
      <c r="C388" s="50">
        <f t="shared" ref="C388:C451" si="8">MONTH(D388)</f>
        <v>1</v>
      </c>
      <c r="D388" s="49">
        <v>42386</v>
      </c>
      <c r="E388" s="48">
        <v>2</v>
      </c>
      <c r="F388" s="48">
        <v>16972</v>
      </c>
      <c r="G388" s="48">
        <v>14018</v>
      </c>
    </row>
    <row r="389" spans="3:7">
      <c r="C389" s="50">
        <f t="shared" si="8"/>
        <v>1</v>
      </c>
      <c r="D389" s="49">
        <v>42386</v>
      </c>
      <c r="E389" s="48">
        <v>3</v>
      </c>
      <c r="F389" s="48">
        <v>16858</v>
      </c>
      <c r="G389" s="48">
        <v>13798</v>
      </c>
    </row>
    <row r="390" spans="3:7">
      <c r="C390" s="50">
        <f t="shared" si="8"/>
        <v>1</v>
      </c>
      <c r="D390" s="49">
        <v>42386</v>
      </c>
      <c r="E390" s="48">
        <v>4</v>
      </c>
      <c r="F390" s="48">
        <v>16712</v>
      </c>
      <c r="G390" s="48">
        <v>13631</v>
      </c>
    </row>
    <row r="391" spans="3:7">
      <c r="C391" s="50">
        <f t="shared" si="8"/>
        <v>1</v>
      </c>
      <c r="D391" s="49">
        <v>42386</v>
      </c>
      <c r="E391" s="48">
        <v>5</v>
      </c>
      <c r="F391" s="48">
        <v>16763</v>
      </c>
      <c r="G391" s="48">
        <v>13654</v>
      </c>
    </row>
    <row r="392" spans="3:7">
      <c r="C392" s="50">
        <f t="shared" si="8"/>
        <v>1</v>
      </c>
      <c r="D392" s="49">
        <v>42386</v>
      </c>
      <c r="E392" s="48">
        <v>6</v>
      </c>
      <c r="F392" s="48">
        <v>16768</v>
      </c>
      <c r="G392" s="48">
        <v>13783</v>
      </c>
    </row>
    <row r="393" spans="3:7">
      <c r="C393" s="50">
        <f t="shared" si="8"/>
        <v>1</v>
      </c>
      <c r="D393" s="49">
        <v>42386</v>
      </c>
      <c r="E393" s="48">
        <v>7</v>
      </c>
      <c r="F393" s="48">
        <v>17356</v>
      </c>
      <c r="G393" s="48">
        <v>14291</v>
      </c>
    </row>
    <row r="394" spans="3:7">
      <c r="C394" s="50">
        <f t="shared" si="8"/>
        <v>1</v>
      </c>
      <c r="D394" s="49">
        <v>42386</v>
      </c>
      <c r="E394" s="48">
        <v>8</v>
      </c>
      <c r="F394" s="48">
        <v>17843</v>
      </c>
      <c r="G394" s="48">
        <v>14939</v>
      </c>
    </row>
    <row r="395" spans="3:7">
      <c r="C395" s="50">
        <f t="shared" si="8"/>
        <v>1</v>
      </c>
      <c r="D395" s="49">
        <v>42386</v>
      </c>
      <c r="E395" s="48">
        <v>9</v>
      </c>
      <c r="F395" s="48">
        <v>18207</v>
      </c>
      <c r="G395" s="48">
        <v>15580</v>
      </c>
    </row>
    <row r="396" spans="3:7">
      <c r="C396" s="50">
        <f t="shared" si="8"/>
        <v>1</v>
      </c>
      <c r="D396" s="49">
        <v>42386</v>
      </c>
      <c r="E396" s="48">
        <v>10</v>
      </c>
      <c r="F396" s="48">
        <v>18741</v>
      </c>
      <c r="G396" s="48">
        <v>16154</v>
      </c>
    </row>
    <row r="397" spans="3:7">
      <c r="C397" s="50">
        <f t="shared" si="8"/>
        <v>1</v>
      </c>
      <c r="D397" s="49">
        <v>42386</v>
      </c>
      <c r="E397" s="48">
        <v>11</v>
      </c>
      <c r="F397" s="48">
        <v>19141</v>
      </c>
      <c r="G397" s="48">
        <v>16538</v>
      </c>
    </row>
    <row r="398" spans="3:7">
      <c r="C398" s="50">
        <f t="shared" si="8"/>
        <v>1</v>
      </c>
      <c r="D398" s="49">
        <v>42386</v>
      </c>
      <c r="E398" s="48">
        <v>12</v>
      </c>
      <c r="F398" s="48">
        <v>19187</v>
      </c>
      <c r="G398" s="48">
        <v>16719</v>
      </c>
    </row>
    <row r="399" spans="3:7">
      <c r="C399" s="50">
        <f t="shared" si="8"/>
        <v>1</v>
      </c>
      <c r="D399" s="49">
        <v>42386</v>
      </c>
      <c r="E399" s="48">
        <v>13</v>
      </c>
      <c r="F399" s="48">
        <v>19616</v>
      </c>
      <c r="G399" s="48">
        <v>16851</v>
      </c>
    </row>
    <row r="400" spans="3:7">
      <c r="C400" s="50">
        <f t="shared" si="8"/>
        <v>1</v>
      </c>
      <c r="D400" s="49">
        <v>42386</v>
      </c>
      <c r="E400" s="48">
        <v>14</v>
      </c>
      <c r="F400" s="48">
        <v>19497</v>
      </c>
      <c r="G400" s="48">
        <v>16699</v>
      </c>
    </row>
    <row r="401" spans="3:7">
      <c r="C401" s="50">
        <f t="shared" si="8"/>
        <v>1</v>
      </c>
      <c r="D401" s="49">
        <v>42386</v>
      </c>
      <c r="E401" s="48">
        <v>15</v>
      </c>
      <c r="F401" s="48">
        <v>19744</v>
      </c>
      <c r="G401" s="48">
        <v>16727</v>
      </c>
    </row>
    <row r="402" spans="3:7">
      <c r="C402" s="50">
        <f t="shared" si="8"/>
        <v>1</v>
      </c>
      <c r="D402" s="49">
        <v>42386</v>
      </c>
      <c r="E402" s="48">
        <v>16</v>
      </c>
      <c r="F402" s="48">
        <v>20094</v>
      </c>
      <c r="G402" s="48">
        <v>16952</v>
      </c>
    </row>
    <row r="403" spans="3:7">
      <c r="C403" s="50">
        <f t="shared" si="8"/>
        <v>1</v>
      </c>
      <c r="D403" s="49">
        <v>42386</v>
      </c>
      <c r="E403" s="48">
        <v>17</v>
      </c>
      <c r="F403" s="48">
        <v>20741</v>
      </c>
      <c r="G403" s="48">
        <v>17870</v>
      </c>
    </row>
    <row r="404" spans="3:7">
      <c r="C404" s="50">
        <f t="shared" si="8"/>
        <v>1</v>
      </c>
      <c r="D404" s="49">
        <v>42386</v>
      </c>
      <c r="E404" s="48">
        <v>18</v>
      </c>
      <c r="F404" s="48">
        <v>21880</v>
      </c>
      <c r="G404" s="48">
        <v>18815</v>
      </c>
    </row>
    <row r="405" spans="3:7">
      <c r="C405" s="50">
        <f t="shared" si="8"/>
        <v>1</v>
      </c>
      <c r="D405" s="49">
        <v>42386</v>
      </c>
      <c r="E405" s="48">
        <v>19</v>
      </c>
      <c r="F405" s="48">
        <v>21907</v>
      </c>
      <c r="G405" s="48">
        <v>19066</v>
      </c>
    </row>
    <row r="406" spans="3:7">
      <c r="C406" s="50">
        <f t="shared" si="8"/>
        <v>1</v>
      </c>
      <c r="D406" s="49">
        <v>42386</v>
      </c>
      <c r="E406" s="48">
        <v>20</v>
      </c>
      <c r="F406" s="48">
        <v>21243</v>
      </c>
      <c r="G406" s="48">
        <v>18542</v>
      </c>
    </row>
    <row r="407" spans="3:7">
      <c r="C407" s="50">
        <f t="shared" si="8"/>
        <v>1</v>
      </c>
      <c r="D407" s="49">
        <v>42386</v>
      </c>
      <c r="E407" s="48">
        <v>21</v>
      </c>
      <c r="F407" s="48">
        <v>20682</v>
      </c>
      <c r="G407" s="48">
        <v>18212</v>
      </c>
    </row>
    <row r="408" spans="3:7">
      <c r="C408" s="50">
        <f t="shared" si="8"/>
        <v>1</v>
      </c>
      <c r="D408" s="49">
        <v>42386</v>
      </c>
      <c r="E408" s="48">
        <v>22</v>
      </c>
      <c r="F408" s="48">
        <v>20401</v>
      </c>
      <c r="G408" s="48">
        <v>17695</v>
      </c>
    </row>
    <row r="409" spans="3:7">
      <c r="C409" s="50">
        <f t="shared" si="8"/>
        <v>1</v>
      </c>
      <c r="D409" s="49">
        <v>42386</v>
      </c>
      <c r="E409" s="48">
        <v>23</v>
      </c>
      <c r="F409" s="48">
        <v>19508</v>
      </c>
      <c r="G409" s="48">
        <v>16616</v>
      </c>
    </row>
    <row r="410" spans="3:7">
      <c r="C410" s="50">
        <f t="shared" si="8"/>
        <v>1</v>
      </c>
      <c r="D410" s="49">
        <v>42386</v>
      </c>
      <c r="E410" s="48">
        <v>24</v>
      </c>
      <c r="F410" s="48">
        <v>18647</v>
      </c>
      <c r="G410" s="48">
        <v>15664</v>
      </c>
    </row>
    <row r="411" spans="3:7">
      <c r="C411" s="50">
        <f t="shared" si="8"/>
        <v>1</v>
      </c>
      <c r="D411" s="49">
        <v>42387</v>
      </c>
      <c r="E411" s="48">
        <v>1</v>
      </c>
      <c r="F411" s="48">
        <v>18119</v>
      </c>
      <c r="G411" s="48">
        <v>15086</v>
      </c>
    </row>
    <row r="412" spans="3:7">
      <c r="C412" s="50">
        <f t="shared" si="8"/>
        <v>1</v>
      </c>
      <c r="D412" s="49">
        <v>42387</v>
      </c>
      <c r="E412" s="48">
        <v>2</v>
      </c>
      <c r="F412" s="48">
        <v>17863</v>
      </c>
      <c r="G412" s="48">
        <v>14699</v>
      </c>
    </row>
    <row r="413" spans="3:7">
      <c r="C413" s="50">
        <f t="shared" si="8"/>
        <v>1</v>
      </c>
      <c r="D413" s="49">
        <v>42387</v>
      </c>
      <c r="E413" s="48">
        <v>3</v>
      </c>
      <c r="F413" s="48">
        <v>18025</v>
      </c>
      <c r="G413" s="48">
        <v>14711</v>
      </c>
    </row>
    <row r="414" spans="3:7">
      <c r="C414" s="50">
        <f t="shared" si="8"/>
        <v>1</v>
      </c>
      <c r="D414" s="49">
        <v>42387</v>
      </c>
      <c r="E414" s="48">
        <v>4</v>
      </c>
      <c r="F414" s="48">
        <v>17984</v>
      </c>
      <c r="G414" s="48">
        <v>14709</v>
      </c>
    </row>
    <row r="415" spans="3:7">
      <c r="C415" s="50">
        <f t="shared" si="8"/>
        <v>1</v>
      </c>
      <c r="D415" s="49">
        <v>42387</v>
      </c>
      <c r="E415" s="48">
        <v>5</v>
      </c>
      <c r="F415" s="48">
        <v>18166</v>
      </c>
      <c r="G415" s="48">
        <v>14915</v>
      </c>
    </row>
    <row r="416" spans="3:7">
      <c r="C416" s="50">
        <f t="shared" si="8"/>
        <v>1</v>
      </c>
      <c r="D416" s="49">
        <v>42387</v>
      </c>
      <c r="E416" s="48">
        <v>6</v>
      </c>
      <c r="F416" s="48">
        <v>18829</v>
      </c>
      <c r="G416" s="48">
        <v>15630</v>
      </c>
    </row>
    <row r="417" spans="3:7">
      <c r="C417" s="50">
        <f t="shared" si="8"/>
        <v>1</v>
      </c>
      <c r="D417" s="49">
        <v>42387</v>
      </c>
      <c r="E417" s="48">
        <v>7</v>
      </c>
      <c r="F417" s="48">
        <v>20017</v>
      </c>
      <c r="G417" s="48">
        <v>17102</v>
      </c>
    </row>
    <row r="418" spans="3:7">
      <c r="C418" s="50">
        <f t="shared" si="8"/>
        <v>1</v>
      </c>
      <c r="D418" s="49">
        <v>42387</v>
      </c>
      <c r="E418" s="48">
        <v>8</v>
      </c>
      <c r="F418" s="48">
        <v>21504</v>
      </c>
      <c r="G418" s="48">
        <v>18662</v>
      </c>
    </row>
    <row r="419" spans="3:7">
      <c r="C419" s="50">
        <f t="shared" si="8"/>
        <v>1</v>
      </c>
      <c r="D419" s="49">
        <v>42387</v>
      </c>
      <c r="E419" s="48">
        <v>9</v>
      </c>
      <c r="F419" s="48">
        <v>21575</v>
      </c>
      <c r="G419" s="48">
        <v>18791</v>
      </c>
    </row>
    <row r="420" spans="3:7">
      <c r="C420" s="50">
        <f t="shared" si="8"/>
        <v>1</v>
      </c>
      <c r="D420" s="49">
        <v>42387</v>
      </c>
      <c r="E420" s="48">
        <v>10</v>
      </c>
      <c r="F420" s="48">
        <v>21521</v>
      </c>
      <c r="G420" s="48">
        <v>18732</v>
      </c>
    </row>
    <row r="421" spans="3:7">
      <c r="C421" s="50">
        <f t="shared" si="8"/>
        <v>1</v>
      </c>
      <c r="D421" s="49">
        <v>42387</v>
      </c>
      <c r="E421" s="48">
        <v>11</v>
      </c>
      <c r="F421" s="48">
        <v>21233</v>
      </c>
      <c r="G421" s="48">
        <v>18576</v>
      </c>
    </row>
    <row r="422" spans="3:7">
      <c r="C422" s="50">
        <f t="shared" si="8"/>
        <v>1</v>
      </c>
      <c r="D422" s="49">
        <v>42387</v>
      </c>
      <c r="E422" s="48">
        <v>12</v>
      </c>
      <c r="F422" s="48">
        <v>21501</v>
      </c>
      <c r="G422" s="48">
        <v>18470</v>
      </c>
    </row>
    <row r="423" spans="3:7">
      <c r="C423" s="50">
        <f t="shared" si="8"/>
        <v>1</v>
      </c>
      <c r="D423" s="49">
        <v>42387</v>
      </c>
      <c r="E423" s="48">
        <v>13</v>
      </c>
      <c r="F423" s="48">
        <v>21717</v>
      </c>
      <c r="G423" s="48">
        <v>18392</v>
      </c>
    </row>
    <row r="424" spans="3:7">
      <c r="C424" s="50">
        <f t="shared" si="8"/>
        <v>1</v>
      </c>
      <c r="D424" s="49">
        <v>42387</v>
      </c>
      <c r="E424" s="48">
        <v>14</v>
      </c>
      <c r="F424" s="48">
        <v>21590</v>
      </c>
      <c r="G424" s="48">
        <v>18248</v>
      </c>
    </row>
    <row r="425" spans="3:7">
      <c r="C425" s="50">
        <f t="shared" si="8"/>
        <v>1</v>
      </c>
      <c r="D425" s="49">
        <v>42387</v>
      </c>
      <c r="E425" s="48">
        <v>15</v>
      </c>
      <c r="F425" s="48">
        <v>21592</v>
      </c>
      <c r="G425" s="48">
        <v>18265</v>
      </c>
    </row>
    <row r="426" spans="3:7">
      <c r="C426" s="50">
        <f t="shared" si="8"/>
        <v>1</v>
      </c>
      <c r="D426" s="49">
        <v>42387</v>
      </c>
      <c r="E426" s="48">
        <v>16</v>
      </c>
      <c r="F426" s="48">
        <v>21772</v>
      </c>
      <c r="G426" s="48">
        <v>18590</v>
      </c>
    </row>
    <row r="427" spans="3:7">
      <c r="C427" s="50">
        <f t="shared" si="8"/>
        <v>1</v>
      </c>
      <c r="D427" s="49">
        <v>42387</v>
      </c>
      <c r="E427" s="48">
        <v>17</v>
      </c>
      <c r="F427" s="48">
        <v>22079</v>
      </c>
      <c r="G427" s="48">
        <v>19307</v>
      </c>
    </row>
    <row r="428" spans="3:7">
      <c r="C428" s="50">
        <f t="shared" si="8"/>
        <v>1</v>
      </c>
      <c r="D428" s="49">
        <v>42387</v>
      </c>
      <c r="E428" s="48">
        <v>18</v>
      </c>
      <c r="F428" s="48">
        <v>23441</v>
      </c>
      <c r="G428" s="48">
        <v>20389</v>
      </c>
    </row>
    <row r="429" spans="3:7">
      <c r="C429" s="50">
        <f t="shared" si="8"/>
        <v>1</v>
      </c>
      <c r="D429" s="49">
        <v>42387</v>
      </c>
      <c r="E429" s="48">
        <v>19</v>
      </c>
      <c r="F429" s="48">
        <v>23593</v>
      </c>
      <c r="G429" s="48">
        <v>20649</v>
      </c>
    </row>
    <row r="430" spans="3:7">
      <c r="C430" s="50">
        <f t="shared" si="8"/>
        <v>1</v>
      </c>
      <c r="D430" s="49">
        <v>42387</v>
      </c>
      <c r="E430" s="48">
        <v>20</v>
      </c>
      <c r="F430" s="48">
        <v>23506</v>
      </c>
      <c r="G430" s="48">
        <v>20396</v>
      </c>
    </row>
    <row r="431" spans="3:7">
      <c r="C431" s="50">
        <f t="shared" si="8"/>
        <v>1</v>
      </c>
      <c r="D431" s="49">
        <v>42387</v>
      </c>
      <c r="E431" s="48">
        <v>21</v>
      </c>
      <c r="F431" s="48">
        <v>22673</v>
      </c>
      <c r="G431" s="48">
        <v>20103</v>
      </c>
    </row>
    <row r="432" spans="3:7">
      <c r="C432" s="50">
        <f t="shared" si="8"/>
        <v>1</v>
      </c>
      <c r="D432" s="49">
        <v>42387</v>
      </c>
      <c r="E432" s="48">
        <v>22</v>
      </c>
      <c r="F432" s="48">
        <v>22142</v>
      </c>
      <c r="G432" s="48">
        <v>19375</v>
      </c>
    </row>
    <row r="433" spans="3:7">
      <c r="C433" s="50">
        <f t="shared" si="8"/>
        <v>1</v>
      </c>
      <c r="D433" s="49">
        <v>42387</v>
      </c>
      <c r="E433" s="48">
        <v>23</v>
      </c>
      <c r="F433" s="48">
        <v>20426</v>
      </c>
      <c r="G433" s="48">
        <v>18235</v>
      </c>
    </row>
    <row r="434" spans="3:7">
      <c r="C434" s="50">
        <f t="shared" si="8"/>
        <v>1</v>
      </c>
      <c r="D434" s="49">
        <v>42387</v>
      </c>
      <c r="E434" s="48">
        <v>24</v>
      </c>
      <c r="F434" s="48">
        <v>18947</v>
      </c>
      <c r="G434" s="48">
        <v>16888</v>
      </c>
    </row>
    <row r="435" spans="3:7">
      <c r="C435" s="50">
        <f t="shared" si="8"/>
        <v>1</v>
      </c>
      <c r="D435" s="49">
        <v>42388</v>
      </c>
      <c r="E435" s="48">
        <v>1</v>
      </c>
      <c r="F435" s="48">
        <v>18433</v>
      </c>
      <c r="G435" s="48">
        <v>16145</v>
      </c>
    </row>
    <row r="436" spans="3:7">
      <c r="C436" s="50">
        <f t="shared" si="8"/>
        <v>1</v>
      </c>
      <c r="D436" s="49">
        <v>42388</v>
      </c>
      <c r="E436" s="48">
        <v>2</v>
      </c>
      <c r="F436" s="48">
        <v>18392</v>
      </c>
      <c r="G436" s="48">
        <v>15897</v>
      </c>
    </row>
    <row r="437" spans="3:7">
      <c r="C437" s="50">
        <f t="shared" si="8"/>
        <v>1</v>
      </c>
      <c r="D437" s="49">
        <v>42388</v>
      </c>
      <c r="E437" s="48">
        <v>3</v>
      </c>
      <c r="F437" s="48">
        <v>18392</v>
      </c>
      <c r="G437" s="48">
        <v>15702</v>
      </c>
    </row>
    <row r="438" spans="3:7">
      <c r="C438" s="50">
        <f t="shared" si="8"/>
        <v>1</v>
      </c>
      <c r="D438" s="49">
        <v>42388</v>
      </c>
      <c r="E438" s="48">
        <v>4</v>
      </c>
      <c r="F438" s="48">
        <v>18270</v>
      </c>
      <c r="G438" s="48">
        <v>15682</v>
      </c>
    </row>
    <row r="439" spans="3:7">
      <c r="C439" s="50">
        <f t="shared" si="8"/>
        <v>1</v>
      </c>
      <c r="D439" s="49">
        <v>42388</v>
      </c>
      <c r="E439" s="48">
        <v>5</v>
      </c>
      <c r="F439" s="48">
        <v>17930</v>
      </c>
      <c r="G439" s="48">
        <v>15831</v>
      </c>
    </row>
    <row r="440" spans="3:7">
      <c r="C440" s="50">
        <f t="shared" si="8"/>
        <v>1</v>
      </c>
      <c r="D440" s="49">
        <v>42388</v>
      </c>
      <c r="E440" s="48">
        <v>6</v>
      </c>
      <c r="F440" s="48">
        <v>18655</v>
      </c>
      <c r="G440" s="48">
        <v>16537</v>
      </c>
    </row>
    <row r="441" spans="3:7">
      <c r="C441" s="50">
        <f t="shared" si="8"/>
        <v>1</v>
      </c>
      <c r="D441" s="49">
        <v>42388</v>
      </c>
      <c r="E441" s="48">
        <v>7</v>
      </c>
      <c r="F441" s="48">
        <v>20272</v>
      </c>
      <c r="G441" s="48">
        <v>17944</v>
      </c>
    </row>
    <row r="442" spans="3:7">
      <c r="C442" s="50">
        <f t="shared" si="8"/>
        <v>1</v>
      </c>
      <c r="D442" s="49">
        <v>42388</v>
      </c>
      <c r="E442" s="48">
        <v>8</v>
      </c>
      <c r="F442" s="48">
        <v>21766</v>
      </c>
      <c r="G442" s="48">
        <v>19364</v>
      </c>
    </row>
    <row r="443" spans="3:7">
      <c r="C443" s="50">
        <f t="shared" si="8"/>
        <v>1</v>
      </c>
      <c r="D443" s="49">
        <v>42388</v>
      </c>
      <c r="E443" s="48">
        <v>9</v>
      </c>
      <c r="F443" s="48">
        <v>21678</v>
      </c>
      <c r="G443" s="48">
        <v>19304</v>
      </c>
    </row>
    <row r="444" spans="3:7">
      <c r="C444" s="50">
        <f t="shared" si="8"/>
        <v>1</v>
      </c>
      <c r="D444" s="49">
        <v>42388</v>
      </c>
      <c r="E444" s="48">
        <v>10</v>
      </c>
      <c r="F444" s="48">
        <v>21459</v>
      </c>
      <c r="G444" s="48">
        <v>19201</v>
      </c>
    </row>
    <row r="445" spans="3:7">
      <c r="C445" s="50">
        <f t="shared" si="8"/>
        <v>1</v>
      </c>
      <c r="D445" s="49">
        <v>42388</v>
      </c>
      <c r="E445" s="48">
        <v>11</v>
      </c>
      <c r="F445" s="48">
        <v>21320</v>
      </c>
      <c r="G445" s="48">
        <v>18978</v>
      </c>
    </row>
    <row r="446" spans="3:7">
      <c r="C446" s="50">
        <f t="shared" si="8"/>
        <v>1</v>
      </c>
      <c r="D446" s="49">
        <v>42388</v>
      </c>
      <c r="E446" s="48">
        <v>12</v>
      </c>
      <c r="F446" s="48">
        <v>21239</v>
      </c>
      <c r="G446" s="48">
        <v>18858</v>
      </c>
    </row>
    <row r="447" spans="3:7">
      <c r="C447" s="50">
        <f t="shared" si="8"/>
        <v>1</v>
      </c>
      <c r="D447" s="49">
        <v>42388</v>
      </c>
      <c r="E447" s="48">
        <v>13</v>
      </c>
      <c r="F447" s="48">
        <v>21334</v>
      </c>
      <c r="G447" s="48">
        <v>18796</v>
      </c>
    </row>
    <row r="448" spans="3:7">
      <c r="C448" s="50">
        <f t="shared" si="8"/>
        <v>1</v>
      </c>
      <c r="D448" s="49">
        <v>42388</v>
      </c>
      <c r="E448" s="48">
        <v>14</v>
      </c>
      <c r="F448" s="48">
        <v>21155</v>
      </c>
      <c r="G448" s="48">
        <v>18605</v>
      </c>
    </row>
    <row r="449" spans="3:7">
      <c r="C449" s="50">
        <f t="shared" si="8"/>
        <v>1</v>
      </c>
      <c r="D449" s="49">
        <v>42388</v>
      </c>
      <c r="E449" s="48">
        <v>15</v>
      </c>
      <c r="F449" s="48">
        <v>21294</v>
      </c>
      <c r="G449" s="48">
        <v>18485</v>
      </c>
    </row>
    <row r="450" spans="3:7">
      <c r="C450" s="50">
        <f t="shared" si="8"/>
        <v>1</v>
      </c>
      <c r="D450" s="49">
        <v>42388</v>
      </c>
      <c r="E450" s="48">
        <v>16</v>
      </c>
      <c r="F450" s="48">
        <v>21271</v>
      </c>
      <c r="G450" s="48">
        <v>18666</v>
      </c>
    </row>
    <row r="451" spans="3:7">
      <c r="C451" s="50">
        <f t="shared" si="8"/>
        <v>1</v>
      </c>
      <c r="D451" s="49">
        <v>42388</v>
      </c>
      <c r="E451" s="48">
        <v>17</v>
      </c>
      <c r="F451" s="48">
        <v>22361</v>
      </c>
      <c r="G451" s="48">
        <v>19457</v>
      </c>
    </row>
    <row r="452" spans="3:7">
      <c r="C452" s="50">
        <f t="shared" ref="C452:C515" si="9">MONTH(D452)</f>
        <v>1</v>
      </c>
      <c r="D452" s="49">
        <v>42388</v>
      </c>
      <c r="E452" s="48">
        <v>18</v>
      </c>
      <c r="F452" s="48">
        <v>23288</v>
      </c>
      <c r="G452" s="48">
        <v>20586</v>
      </c>
    </row>
    <row r="453" spans="3:7">
      <c r="C453" s="50">
        <f t="shared" si="9"/>
        <v>1</v>
      </c>
      <c r="D453" s="49">
        <v>42388</v>
      </c>
      <c r="E453" s="48">
        <v>19</v>
      </c>
      <c r="F453" s="48">
        <v>23392</v>
      </c>
      <c r="G453" s="48">
        <v>20660</v>
      </c>
    </row>
    <row r="454" spans="3:7">
      <c r="C454" s="50">
        <f t="shared" si="9"/>
        <v>1</v>
      </c>
      <c r="D454" s="49">
        <v>42388</v>
      </c>
      <c r="E454" s="48">
        <v>20</v>
      </c>
      <c r="F454" s="48">
        <v>22911</v>
      </c>
      <c r="G454" s="48">
        <v>20413</v>
      </c>
    </row>
    <row r="455" spans="3:7">
      <c r="C455" s="50">
        <f t="shared" si="9"/>
        <v>1</v>
      </c>
      <c r="D455" s="49">
        <v>42388</v>
      </c>
      <c r="E455" s="48">
        <v>21</v>
      </c>
      <c r="F455" s="48">
        <v>22636</v>
      </c>
      <c r="G455" s="48">
        <v>20084</v>
      </c>
    </row>
    <row r="456" spans="3:7">
      <c r="C456" s="50">
        <f t="shared" si="9"/>
        <v>1</v>
      </c>
      <c r="D456" s="49">
        <v>42388</v>
      </c>
      <c r="E456" s="48">
        <v>22</v>
      </c>
      <c r="F456" s="48">
        <v>21559</v>
      </c>
      <c r="G456" s="48">
        <v>19254</v>
      </c>
    </row>
    <row r="457" spans="3:7">
      <c r="C457" s="50">
        <f t="shared" si="9"/>
        <v>1</v>
      </c>
      <c r="D457" s="49">
        <v>42388</v>
      </c>
      <c r="E457" s="48">
        <v>23</v>
      </c>
      <c r="F457" s="48">
        <v>20018</v>
      </c>
      <c r="G457" s="48">
        <v>18067</v>
      </c>
    </row>
    <row r="458" spans="3:7">
      <c r="C458" s="50">
        <f t="shared" si="9"/>
        <v>1</v>
      </c>
      <c r="D458" s="49">
        <v>42388</v>
      </c>
      <c r="E458" s="48">
        <v>24</v>
      </c>
      <c r="F458" s="48">
        <v>18465</v>
      </c>
      <c r="G458" s="48">
        <v>16741</v>
      </c>
    </row>
    <row r="459" spans="3:7">
      <c r="C459" s="50">
        <f t="shared" si="9"/>
        <v>1</v>
      </c>
      <c r="D459" s="49">
        <v>42389</v>
      </c>
      <c r="E459" s="48">
        <v>1</v>
      </c>
      <c r="F459" s="48">
        <v>18036</v>
      </c>
      <c r="G459" s="48">
        <v>16075</v>
      </c>
    </row>
    <row r="460" spans="3:7">
      <c r="C460" s="50">
        <f t="shared" si="9"/>
        <v>1</v>
      </c>
      <c r="D460" s="49">
        <v>42389</v>
      </c>
      <c r="E460" s="48">
        <v>2</v>
      </c>
      <c r="F460" s="48">
        <v>17402</v>
      </c>
      <c r="G460" s="48">
        <v>15731</v>
      </c>
    </row>
    <row r="461" spans="3:7">
      <c r="C461" s="50">
        <f t="shared" si="9"/>
        <v>1</v>
      </c>
      <c r="D461" s="49">
        <v>42389</v>
      </c>
      <c r="E461" s="48">
        <v>3</v>
      </c>
      <c r="F461" s="48">
        <v>17460</v>
      </c>
      <c r="G461" s="48">
        <v>15560</v>
      </c>
    </row>
    <row r="462" spans="3:7">
      <c r="C462" s="50">
        <f t="shared" si="9"/>
        <v>1</v>
      </c>
      <c r="D462" s="49">
        <v>42389</v>
      </c>
      <c r="E462" s="48">
        <v>4</v>
      </c>
      <c r="F462" s="48">
        <v>16479</v>
      </c>
      <c r="G462" s="48">
        <v>15389</v>
      </c>
    </row>
    <row r="463" spans="3:7">
      <c r="C463" s="50">
        <f t="shared" si="9"/>
        <v>1</v>
      </c>
      <c r="D463" s="49">
        <v>42389</v>
      </c>
      <c r="E463" s="48">
        <v>5</v>
      </c>
      <c r="F463" s="48">
        <v>17297</v>
      </c>
      <c r="G463" s="48">
        <v>15485</v>
      </c>
    </row>
    <row r="464" spans="3:7">
      <c r="C464" s="50">
        <f t="shared" si="9"/>
        <v>1</v>
      </c>
      <c r="D464" s="49">
        <v>42389</v>
      </c>
      <c r="E464" s="48">
        <v>6</v>
      </c>
      <c r="F464" s="48">
        <v>17286</v>
      </c>
      <c r="G464" s="48">
        <v>16034</v>
      </c>
    </row>
    <row r="465" spans="3:7">
      <c r="C465" s="50">
        <f t="shared" si="9"/>
        <v>1</v>
      </c>
      <c r="D465" s="49">
        <v>42389</v>
      </c>
      <c r="E465" s="48">
        <v>7</v>
      </c>
      <c r="F465" s="48">
        <v>19558</v>
      </c>
      <c r="G465" s="48">
        <v>17406</v>
      </c>
    </row>
    <row r="466" spans="3:7">
      <c r="C466" s="50">
        <f t="shared" si="9"/>
        <v>1</v>
      </c>
      <c r="D466" s="49">
        <v>42389</v>
      </c>
      <c r="E466" s="48">
        <v>8</v>
      </c>
      <c r="F466" s="48">
        <v>21702</v>
      </c>
      <c r="G466" s="48">
        <v>19007</v>
      </c>
    </row>
    <row r="467" spans="3:7">
      <c r="C467" s="50">
        <f t="shared" si="9"/>
        <v>1</v>
      </c>
      <c r="D467" s="49">
        <v>42389</v>
      </c>
      <c r="E467" s="48">
        <v>9</v>
      </c>
      <c r="F467" s="48">
        <v>21936</v>
      </c>
      <c r="G467" s="48">
        <v>19142</v>
      </c>
    </row>
    <row r="468" spans="3:7">
      <c r="C468" s="50">
        <f t="shared" si="9"/>
        <v>1</v>
      </c>
      <c r="D468" s="49">
        <v>42389</v>
      </c>
      <c r="E468" s="48">
        <v>10</v>
      </c>
      <c r="F468" s="48">
        <v>21322</v>
      </c>
      <c r="G468" s="48">
        <v>18799</v>
      </c>
    </row>
    <row r="469" spans="3:7">
      <c r="C469" s="50">
        <f t="shared" si="9"/>
        <v>1</v>
      </c>
      <c r="D469" s="49">
        <v>42389</v>
      </c>
      <c r="E469" s="48">
        <v>11</v>
      </c>
      <c r="F469" s="48">
        <v>21494</v>
      </c>
      <c r="G469" s="48">
        <v>18698</v>
      </c>
    </row>
    <row r="470" spans="3:7">
      <c r="C470" s="50">
        <f t="shared" si="9"/>
        <v>1</v>
      </c>
      <c r="D470" s="49">
        <v>42389</v>
      </c>
      <c r="E470" s="48">
        <v>12</v>
      </c>
      <c r="F470" s="48">
        <v>21351</v>
      </c>
      <c r="G470" s="48">
        <v>18509</v>
      </c>
    </row>
    <row r="471" spans="3:7">
      <c r="C471" s="50">
        <f t="shared" si="9"/>
        <v>1</v>
      </c>
      <c r="D471" s="49">
        <v>42389</v>
      </c>
      <c r="E471" s="48">
        <v>13</v>
      </c>
      <c r="F471" s="48">
        <v>21171</v>
      </c>
      <c r="G471" s="48">
        <v>18307</v>
      </c>
    </row>
    <row r="472" spans="3:7">
      <c r="C472" s="50">
        <f t="shared" si="9"/>
        <v>1</v>
      </c>
      <c r="D472" s="49">
        <v>42389</v>
      </c>
      <c r="E472" s="48">
        <v>14</v>
      </c>
      <c r="F472" s="48">
        <v>21000</v>
      </c>
      <c r="G472" s="48">
        <v>18179</v>
      </c>
    </row>
    <row r="473" spans="3:7">
      <c r="C473" s="50">
        <f t="shared" si="9"/>
        <v>1</v>
      </c>
      <c r="D473" s="49">
        <v>42389</v>
      </c>
      <c r="E473" s="48">
        <v>15</v>
      </c>
      <c r="F473" s="48">
        <v>21004</v>
      </c>
      <c r="G473" s="48">
        <v>18193</v>
      </c>
    </row>
    <row r="474" spans="3:7">
      <c r="C474" s="50">
        <f t="shared" si="9"/>
        <v>1</v>
      </c>
      <c r="D474" s="49">
        <v>42389</v>
      </c>
      <c r="E474" s="48">
        <v>16</v>
      </c>
      <c r="F474" s="48">
        <v>21184</v>
      </c>
      <c r="G474" s="48">
        <v>18446</v>
      </c>
    </row>
    <row r="475" spans="3:7">
      <c r="C475" s="50">
        <f t="shared" si="9"/>
        <v>1</v>
      </c>
      <c r="D475" s="49">
        <v>42389</v>
      </c>
      <c r="E475" s="48">
        <v>17</v>
      </c>
      <c r="F475" s="48">
        <v>21753</v>
      </c>
      <c r="G475" s="48">
        <v>19358</v>
      </c>
    </row>
    <row r="476" spans="3:7">
      <c r="C476" s="50">
        <f t="shared" si="9"/>
        <v>1</v>
      </c>
      <c r="D476" s="49">
        <v>42389</v>
      </c>
      <c r="E476" s="48">
        <v>18</v>
      </c>
      <c r="F476" s="48">
        <v>22539</v>
      </c>
      <c r="G476" s="48">
        <v>20002</v>
      </c>
    </row>
    <row r="477" spans="3:7">
      <c r="C477" s="50">
        <f t="shared" si="9"/>
        <v>1</v>
      </c>
      <c r="D477" s="49">
        <v>42389</v>
      </c>
      <c r="E477" s="48">
        <v>19</v>
      </c>
      <c r="F477" s="48">
        <v>22731</v>
      </c>
      <c r="G477" s="48">
        <v>20244</v>
      </c>
    </row>
    <row r="478" spans="3:7">
      <c r="C478" s="50">
        <f t="shared" si="9"/>
        <v>1</v>
      </c>
      <c r="D478" s="49">
        <v>42389</v>
      </c>
      <c r="E478" s="48">
        <v>20</v>
      </c>
      <c r="F478" s="48">
        <v>22531</v>
      </c>
      <c r="G478" s="48">
        <v>19965</v>
      </c>
    </row>
    <row r="479" spans="3:7">
      <c r="C479" s="50">
        <f t="shared" si="9"/>
        <v>1</v>
      </c>
      <c r="D479" s="49">
        <v>42389</v>
      </c>
      <c r="E479" s="48">
        <v>21</v>
      </c>
      <c r="F479" s="48">
        <v>22108</v>
      </c>
      <c r="G479" s="48">
        <v>19673</v>
      </c>
    </row>
    <row r="480" spans="3:7">
      <c r="C480" s="50">
        <f t="shared" si="9"/>
        <v>1</v>
      </c>
      <c r="D480" s="49">
        <v>42389</v>
      </c>
      <c r="E480" s="48">
        <v>22</v>
      </c>
      <c r="F480" s="48">
        <v>21367</v>
      </c>
      <c r="G480" s="48">
        <v>18966</v>
      </c>
    </row>
    <row r="481" spans="3:7">
      <c r="C481" s="50">
        <f t="shared" si="9"/>
        <v>1</v>
      </c>
      <c r="D481" s="49">
        <v>42389</v>
      </c>
      <c r="E481" s="48">
        <v>23</v>
      </c>
      <c r="F481" s="48">
        <v>20157</v>
      </c>
      <c r="G481" s="48">
        <v>17726</v>
      </c>
    </row>
    <row r="482" spans="3:7">
      <c r="C482" s="50">
        <f t="shared" si="9"/>
        <v>1</v>
      </c>
      <c r="D482" s="49">
        <v>42389</v>
      </c>
      <c r="E482" s="48">
        <v>24</v>
      </c>
      <c r="F482" s="48">
        <v>18703</v>
      </c>
      <c r="G482" s="48">
        <v>16472</v>
      </c>
    </row>
    <row r="483" spans="3:7">
      <c r="C483" s="50">
        <f t="shared" si="9"/>
        <v>1</v>
      </c>
      <c r="D483" s="49">
        <v>42390</v>
      </c>
      <c r="E483" s="48">
        <v>1</v>
      </c>
      <c r="F483" s="48">
        <v>17829</v>
      </c>
      <c r="G483" s="48">
        <v>15709</v>
      </c>
    </row>
    <row r="484" spans="3:7">
      <c r="C484" s="50">
        <f t="shared" si="9"/>
        <v>1</v>
      </c>
      <c r="D484" s="49">
        <v>42390</v>
      </c>
      <c r="E484" s="48">
        <v>2</v>
      </c>
      <c r="F484" s="48">
        <v>17668</v>
      </c>
      <c r="G484" s="48">
        <v>15185</v>
      </c>
    </row>
    <row r="485" spans="3:7">
      <c r="C485" s="50">
        <f t="shared" si="9"/>
        <v>1</v>
      </c>
      <c r="D485" s="49">
        <v>42390</v>
      </c>
      <c r="E485" s="48">
        <v>3</v>
      </c>
      <c r="F485" s="48">
        <v>17523</v>
      </c>
      <c r="G485" s="48">
        <v>14981</v>
      </c>
    </row>
    <row r="486" spans="3:7">
      <c r="C486" s="50">
        <f t="shared" si="9"/>
        <v>1</v>
      </c>
      <c r="D486" s="49">
        <v>42390</v>
      </c>
      <c r="E486" s="48">
        <v>4</v>
      </c>
      <c r="F486" s="48">
        <v>17476</v>
      </c>
      <c r="G486" s="48">
        <v>15040</v>
      </c>
    </row>
    <row r="487" spans="3:7">
      <c r="C487" s="50">
        <f t="shared" si="9"/>
        <v>1</v>
      </c>
      <c r="D487" s="49">
        <v>42390</v>
      </c>
      <c r="E487" s="48">
        <v>5</v>
      </c>
      <c r="F487" s="48">
        <v>17596</v>
      </c>
      <c r="G487" s="48">
        <v>15101</v>
      </c>
    </row>
    <row r="488" spans="3:7">
      <c r="C488" s="50">
        <f t="shared" si="9"/>
        <v>1</v>
      </c>
      <c r="D488" s="49">
        <v>42390</v>
      </c>
      <c r="E488" s="48">
        <v>6</v>
      </c>
      <c r="F488" s="48">
        <v>18271</v>
      </c>
      <c r="G488" s="48">
        <v>15747</v>
      </c>
    </row>
    <row r="489" spans="3:7">
      <c r="C489" s="50">
        <f t="shared" si="9"/>
        <v>1</v>
      </c>
      <c r="D489" s="49">
        <v>42390</v>
      </c>
      <c r="E489" s="48">
        <v>7</v>
      </c>
      <c r="F489" s="48">
        <v>19821</v>
      </c>
      <c r="G489" s="48">
        <v>17203</v>
      </c>
    </row>
    <row r="490" spans="3:7">
      <c r="C490" s="50">
        <f t="shared" si="9"/>
        <v>1</v>
      </c>
      <c r="D490" s="49">
        <v>42390</v>
      </c>
      <c r="E490" s="48">
        <v>8</v>
      </c>
      <c r="F490" s="48">
        <v>21446</v>
      </c>
      <c r="G490" s="48">
        <v>18589</v>
      </c>
    </row>
    <row r="491" spans="3:7">
      <c r="C491" s="50">
        <f t="shared" si="9"/>
        <v>1</v>
      </c>
      <c r="D491" s="49">
        <v>42390</v>
      </c>
      <c r="E491" s="48">
        <v>9</v>
      </c>
      <c r="F491" s="48">
        <v>21514</v>
      </c>
      <c r="G491" s="48">
        <v>18733</v>
      </c>
    </row>
    <row r="492" spans="3:7">
      <c r="C492" s="50">
        <f t="shared" si="9"/>
        <v>1</v>
      </c>
      <c r="D492" s="49">
        <v>42390</v>
      </c>
      <c r="E492" s="48">
        <v>10</v>
      </c>
      <c r="F492" s="48">
        <v>21295</v>
      </c>
      <c r="G492" s="48">
        <v>18436</v>
      </c>
    </row>
    <row r="493" spans="3:7">
      <c r="C493" s="50">
        <f t="shared" si="9"/>
        <v>1</v>
      </c>
      <c r="D493" s="49">
        <v>42390</v>
      </c>
      <c r="E493" s="48">
        <v>11</v>
      </c>
      <c r="F493" s="48">
        <v>20899</v>
      </c>
      <c r="G493" s="48">
        <v>18143</v>
      </c>
    </row>
    <row r="494" spans="3:7">
      <c r="C494" s="50">
        <f t="shared" si="9"/>
        <v>1</v>
      </c>
      <c r="D494" s="49">
        <v>42390</v>
      </c>
      <c r="E494" s="48">
        <v>12</v>
      </c>
      <c r="F494" s="48">
        <v>20616</v>
      </c>
      <c r="G494" s="48">
        <v>17904</v>
      </c>
    </row>
    <row r="495" spans="3:7">
      <c r="C495" s="50">
        <f t="shared" si="9"/>
        <v>1</v>
      </c>
      <c r="D495" s="49">
        <v>42390</v>
      </c>
      <c r="E495" s="48">
        <v>13</v>
      </c>
      <c r="F495" s="48">
        <v>20478</v>
      </c>
      <c r="G495" s="48">
        <v>17662</v>
      </c>
    </row>
    <row r="496" spans="3:7">
      <c r="C496" s="50">
        <f t="shared" si="9"/>
        <v>1</v>
      </c>
      <c r="D496" s="49">
        <v>42390</v>
      </c>
      <c r="E496" s="48">
        <v>14</v>
      </c>
      <c r="F496" s="48">
        <v>20477</v>
      </c>
      <c r="G496" s="48">
        <v>17638</v>
      </c>
    </row>
    <row r="497" spans="3:7">
      <c r="C497" s="50">
        <f t="shared" si="9"/>
        <v>1</v>
      </c>
      <c r="D497" s="49">
        <v>42390</v>
      </c>
      <c r="E497" s="48">
        <v>15</v>
      </c>
      <c r="F497" s="48">
        <v>20498</v>
      </c>
      <c r="G497" s="48">
        <v>17672</v>
      </c>
    </row>
    <row r="498" spans="3:7">
      <c r="C498" s="50">
        <f t="shared" si="9"/>
        <v>1</v>
      </c>
      <c r="D498" s="49">
        <v>42390</v>
      </c>
      <c r="E498" s="48">
        <v>16</v>
      </c>
      <c r="F498" s="48">
        <v>20693</v>
      </c>
      <c r="G498" s="48">
        <v>17964</v>
      </c>
    </row>
    <row r="499" spans="3:7">
      <c r="C499" s="50">
        <f t="shared" si="9"/>
        <v>1</v>
      </c>
      <c r="D499" s="49">
        <v>42390</v>
      </c>
      <c r="E499" s="48">
        <v>17</v>
      </c>
      <c r="F499" s="48">
        <v>21293</v>
      </c>
      <c r="G499" s="48">
        <v>18814</v>
      </c>
    </row>
    <row r="500" spans="3:7">
      <c r="C500" s="50">
        <f t="shared" si="9"/>
        <v>1</v>
      </c>
      <c r="D500" s="49">
        <v>42390</v>
      </c>
      <c r="E500" s="48">
        <v>18</v>
      </c>
      <c r="F500" s="48">
        <v>22701</v>
      </c>
      <c r="G500" s="48">
        <v>19979</v>
      </c>
    </row>
    <row r="501" spans="3:7">
      <c r="C501" s="50">
        <f t="shared" si="9"/>
        <v>1</v>
      </c>
      <c r="D501" s="49">
        <v>42390</v>
      </c>
      <c r="E501" s="48">
        <v>19</v>
      </c>
      <c r="F501" s="48">
        <v>22797</v>
      </c>
      <c r="G501" s="48">
        <v>19983</v>
      </c>
    </row>
    <row r="502" spans="3:7">
      <c r="C502" s="50">
        <f t="shared" si="9"/>
        <v>1</v>
      </c>
      <c r="D502" s="49">
        <v>42390</v>
      </c>
      <c r="E502" s="48">
        <v>20</v>
      </c>
      <c r="F502" s="48">
        <v>22479</v>
      </c>
      <c r="G502" s="48">
        <v>19808</v>
      </c>
    </row>
    <row r="503" spans="3:7">
      <c r="C503" s="50">
        <f t="shared" si="9"/>
        <v>1</v>
      </c>
      <c r="D503" s="49">
        <v>42390</v>
      </c>
      <c r="E503" s="48">
        <v>21</v>
      </c>
      <c r="F503" s="48">
        <v>21979</v>
      </c>
      <c r="G503" s="48">
        <v>19507</v>
      </c>
    </row>
    <row r="504" spans="3:7">
      <c r="C504" s="50">
        <f t="shared" si="9"/>
        <v>1</v>
      </c>
      <c r="D504" s="49">
        <v>42390</v>
      </c>
      <c r="E504" s="48">
        <v>22</v>
      </c>
      <c r="F504" s="48">
        <v>21305</v>
      </c>
      <c r="G504" s="48">
        <v>18828</v>
      </c>
    </row>
    <row r="505" spans="3:7">
      <c r="C505" s="50">
        <f t="shared" si="9"/>
        <v>1</v>
      </c>
      <c r="D505" s="49">
        <v>42390</v>
      </c>
      <c r="E505" s="48">
        <v>23</v>
      </c>
      <c r="F505" s="48">
        <v>20112</v>
      </c>
      <c r="G505" s="48">
        <v>17546</v>
      </c>
    </row>
    <row r="506" spans="3:7">
      <c r="C506" s="50">
        <f t="shared" si="9"/>
        <v>1</v>
      </c>
      <c r="D506" s="49">
        <v>42390</v>
      </c>
      <c r="E506" s="48">
        <v>24</v>
      </c>
      <c r="F506" s="48">
        <v>18735</v>
      </c>
      <c r="G506" s="48">
        <v>16307</v>
      </c>
    </row>
    <row r="507" spans="3:7">
      <c r="C507" s="50">
        <f t="shared" si="9"/>
        <v>1</v>
      </c>
      <c r="D507" s="49">
        <v>42391</v>
      </c>
      <c r="E507" s="48">
        <v>1</v>
      </c>
      <c r="F507" s="48">
        <v>18151</v>
      </c>
      <c r="G507" s="48">
        <v>15504</v>
      </c>
    </row>
    <row r="508" spans="3:7">
      <c r="C508" s="50">
        <f t="shared" si="9"/>
        <v>1</v>
      </c>
      <c r="D508" s="49">
        <v>42391</v>
      </c>
      <c r="E508" s="48">
        <v>2</v>
      </c>
      <c r="F508" s="48">
        <v>17759</v>
      </c>
      <c r="G508" s="48">
        <v>15094</v>
      </c>
    </row>
    <row r="509" spans="3:7">
      <c r="C509" s="50">
        <f t="shared" si="9"/>
        <v>1</v>
      </c>
      <c r="D509" s="49">
        <v>42391</v>
      </c>
      <c r="E509" s="48">
        <v>3</v>
      </c>
      <c r="F509" s="48">
        <v>17475</v>
      </c>
      <c r="G509" s="48">
        <v>14892</v>
      </c>
    </row>
    <row r="510" spans="3:7">
      <c r="C510" s="50">
        <f t="shared" si="9"/>
        <v>1</v>
      </c>
      <c r="D510" s="49">
        <v>42391</v>
      </c>
      <c r="E510" s="48">
        <v>4</v>
      </c>
      <c r="F510" s="48">
        <v>17466</v>
      </c>
      <c r="G510" s="48">
        <v>14870</v>
      </c>
    </row>
    <row r="511" spans="3:7">
      <c r="C511" s="50">
        <f t="shared" si="9"/>
        <v>1</v>
      </c>
      <c r="D511" s="49">
        <v>42391</v>
      </c>
      <c r="E511" s="48">
        <v>5</v>
      </c>
      <c r="F511" s="48">
        <v>17693</v>
      </c>
      <c r="G511" s="48">
        <v>14933</v>
      </c>
    </row>
    <row r="512" spans="3:7">
      <c r="C512" s="50">
        <f t="shared" si="9"/>
        <v>1</v>
      </c>
      <c r="D512" s="49">
        <v>42391</v>
      </c>
      <c r="E512" s="48">
        <v>6</v>
      </c>
      <c r="F512" s="48">
        <v>18256</v>
      </c>
      <c r="G512" s="48">
        <v>15536</v>
      </c>
    </row>
    <row r="513" spans="3:7">
      <c r="C513" s="50">
        <f t="shared" si="9"/>
        <v>1</v>
      </c>
      <c r="D513" s="49">
        <v>42391</v>
      </c>
      <c r="E513" s="48">
        <v>7</v>
      </c>
      <c r="F513" s="48">
        <v>19451</v>
      </c>
      <c r="G513" s="48">
        <v>16832</v>
      </c>
    </row>
    <row r="514" spans="3:7">
      <c r="C514" s="50">
        <f t="shared" si="9"/>
        <v>1</v>
      </c>
      <c r="D514" s="49">
        <v>42391</v>
      </c>
      <c r="E514" s="48">
        <v>8</v>
      </c>
      <c r="F514" s="48">
        <v>21410</v>
      </c>
      <c r="G514" s="48">
        <v>18398</v>
      </c>
    </row>
    <row r="515" spans="3:7">
      <c r="C515" s="50">
        <f t="shared" si="9"/>
        <v>1</v>
      </c>
      <c r="D515" s="49">
        <v>42391</v>
      </c>
      <c r="E515" s="48">
        <v>9</v>
      </c>
      <c r="F515" s="48">
        <v>21279</v>
      </c>
      <c r="G515" s="48">
        <v>18419</v>
      </c>
    </row>
    <row r="516" spans="3:7">
      <c r="C516" s="50">
        <f t="shared" ref="C516:C579" si="10">MONTH(D516)</f>
        <v>1</v>
      </c>
      <c r="D516" s="49">
        <v>42391</v>
      </c>
      <c r="E516" s="48">
        <v>10</v>
      </c>
      <c r="F516" s="48">
        <v>20938</v>
      </c>
      <c r="G516" s="48">
        <v>18198</v>
      </c>
    </row>
    <row r="517" spans="3:7">
      <c r="C517" s="50">
        <f t="shared" si="10"/>
        <v>1</v>
      </c>
      <c r="D517" s="49">
        <v>42391</v>
      </c>
      <c r="E517" s="48">
        <v>11</v>
      </c>
      <c r="F517" s="48">
        <v>21150</v>
      </c>
      <c r="G517" s="48">
        <v>18185</v>
      </c>
    </row>
    <row r="518" spans="3:7">
      <c r="C518" s="50">
        <f t="shared" si="10"/>
        <v>1</v>
      </c>
      <c r="D518" s="49">
        <v>42391</v>
      </c>
      <c r="E518" s="48">
        <v>12</v>
      </c>
      <c r="F518" s="48">
        <v>20694</v>
      </c>
      <c r="G518" s="48">
        <v>17872</v>
      </c>
    </row>
    <row r="519" spans="3:7">
      <c r="C519" s="50">
        <f t="shared" si="10"/>
        <v>1</v>
      </c>
      <c r="D519" s="49">
        <v>42391</v>
      </c>
      <c r="E519" s="48">
        <v>13</v>
      </c>
      <c r="F519" s="48">
        <v>20443</v>
      </c>
      <c r="G519" s="48">
        <v>17566</v>
      </c>
    </row>
    <row r="520" spans="3:7">
      <c r="C520" s="50">
        <f t="shared" si="10"/>
        <v>1</v>
      </c>
      <c r="D520" s="49">
        <v>42391</v>
      </c>
      <c r="E520" s="48">
        <v>14</v>
      </c>
      <c r="F520" s="48">
        <v>20442</v>
      </c>
      <c r="G520" s="48">
        <v>17509</v>
      </c>
    </row>
    <row r="521" spans="3:7">
      <c r="C521" s="50">
        <f t="shared" si="10"/>
        <v>1</v>
      </c>
      <c r="D521" s="49">
        <v>42391</v>
      </c>
      <c r="E521" s="48">
        <v>15</v>
      </c>
      <c r="F521" s="48">
        <v>20430</v>
      </c>
      <c r="G521" s="48">
        <v>17494</v>
      </c>
    </row>
    <row r="522" spans="3:7">
      <c r="C522" s="50">
        <f t="shared" si="10"/>
        <v>1</v>
      </c>
      <c r="D522" s="49">
        <v>42391</v>
      </c>
      <c r="E522" s="48">
        <v>16</v>
      </c>
      <c r="F522" s="48">
        <v>20614</v>
      </c>
      <c r="G522" s="48">
        <v>17664</v>
      </c>
    </row>
    <row r="523" spans="3:7">
      <c r="C523" s="50">
        <f t="shared" si="10"/>
        <v>1</v>
      </c>
      <c r="D523" s="49">
        <v>42391</v>
      </c>
      <c r="E523" s="48">
        <v>17</v>
      </c>
      <c r="F523" s="48">
        <v>21192</v>
      </c>
      <c r="G523" s="48">
        <v>18322</v>
      </c>
    </row>
    <row r="524" spans="3:7">
      <c r="C524" s="50">
        <f t="shared" si="10"/>
        <v>1</v>
      </c>
      <c r="D524" s="49">
        <v>42391</v>
      </c>
      <c r="E524" s="48">
        <v>18</v>
      </c>
      <c r="F524" s="48">
        <v>21935</v>
      </c>
      <c r="G524" s="48">
        <v>19099</v>
      </c>
    </row>
    <row r="525" spans="3:7">
      <c r="C525" s="50">
        <f t="shared" si="10"/>
        <v>1</v>
      </c>
      <c r="D525" s="49">
        <v>42391</v>
      </c>
      <c r="E525" s="48">
        <v>19</v>
      </c>
      <c r="F525" s="48">
        <v>22249</v>
      </c>
      <c r="G525" s="48">
        <v>19364</v>
      </c>
    </row>
    <row r="526" spans="3:7">
      <c r="C526" s="50">
        <f t="shared" si="10"/>
        <v>1</v>
      </c>
      <c r="D526" s="49">
        <v>42391</v>
      </c>
      <c r="E526" s="48">
        <v>20</v>
      </c>
      <c r="F526" s="48">
        <v>21921</v>
      </c>
      <c r="G526" s="48">
        <v>19056</v>
      </c>
    </row>
    <row r="527" spans="3:7">
      <c r="C527" s="50">
        <f t="shared" si="10"/>
        <v>1</v>
      </c>
      <c r="D527" s="49">
        <v>42391</v>
      </c>
      <c r="E527" s="48">
        <v>21</v>
      </c>
      <c r="F527" s="48">
        <v>21605</v>
      </c>
      <c r="G527" s="48">
        <v>18730</v>
      </c>
    </row>
    <row r="528" spans="3:7">
      <c r="C528" s="50">
        <f t="shared" si="10"/>
        <v>1</v>
      </c>
      <c r="D528" s="49">
        <v>42391</v>
      </c>
      <c r="E528" s="48">
        <v>22</v>
      </c>
      <c r="F528" s="48">
        <v>20712</v>
      </c>
      <c r="G528" s="48">
        <v>18131</v>
      </c>
    </row>
    <row r="529" spans="3:7">
      <c r="C529" s="50">
        <f t="shared" si="10"/>
        <v>1</v>
      </c>
      <c r="D529" s="49">
        <v>42391</v>
      </c>
      <c r="E529" s="48">
        <v>23</v>
      </c>
      <c r="F529" s="48">
        <v>19808</v>
      </c>
      <c r="G529" s="48">
        <v>17126</v>
      </c>
    </row>
    <row r="530" spans="3:7">
      <c r="C530" s="50">
        <f t="shared" si="10"/>
        <v>1</v>
      </c>
      <c r="D530" s="49">
        <v>42391</v>
      </c>
      <c r="E530" s="48">
        <v>24</v>
      </c>
      <c r="F530" s="48">
        <v>18653</v>
      </c>
      <c r="G530" s="48">
        <v>15982</v>
      </c>
    </row>
    <row r="531" spans="3:7">
      <c r="C531" s="50">
        <f t="shared" si="10"/>
        <v>1</v>
      </c>
      <c r="D531" s="49">
        <v>42392</v>
      </c>
      <c r="E531" s="48">
        <v>1</v>
      </c>
      <c r="F531" s="48">
        <v>17841</v>
      </c>
      <c r="G531" s="48">
        <v>15131</v>
      </c>
    </row>
    <row r="532" spans="3:7">
      <c r="C532" s="50">
        <f t="shared" si="10"/>
        <v>1</v>
      </c>
      <c r="D532" s="49">
        <v>42392</v>
      </c>
      <c r="E532" s="48">
        <v>2</v>
      </c>
      <c r="F532" s="48">
        <v>17450</v>
      </c>
      <c r="G532" s="48">
        <v>14676</v>
      </c>
    </row>
    <row r="533" spans="3:7">
      <c r="C533" s="50">
        <f t="shared" si="10"/>
        <v>1</v>
      </c>
      <c r="D533" s="49">
        <v>42392</v>
      </c>
      <c r="E533" s="48">
        <v>3</v>
      </c>
      <c r="F533" s="48">
        <v>17159</v>
      </c>
      <c r="G533" s="48">
        <v>14384</v>
      </c>
    </row>
    <row r="534" spans="3:7">
      <c r="C534" s="50">
        <f t="shared" si="10"/>
        <v>1</v>
      </c>
      <c r="D534" s="49">
        <v>42392</v>
      </c>
      <c r="E534" s="48">
        <v>4</v>
      </c>
      <c r="F534" s="48">
        <v>17020</v>
      </c>
      <c r="G534" s="48">
        <v>14234</v>
      </c>
    </row>
    <row r="535" spans="3:7">
      <c r="C535" s="50">
        <f t="shared" si="10"/>
        <v>1</v>
      </c>
      <c r="D535" s="49">
        <v>42392</v>
      </c>
      <c r="E535" s="48">
        <v>5</v>
      </c>
      <c r="F535" s="48">
        <v>17162</v>
      </c>
      <c r="G535" s="48">
        <v>14277</v>
      </c>
    </row>
    <row r="536" spans="3:7">
      <c r="C536" s="50">
        <f t="shared" si="10"/>
        <v>1</v>
      </c>
      <c r="D536" s="49">
        <v>42392</v>
      </c>
      <c r="E536" s="48">
        <v>6</v>
      </c>
      <c r="F536" s="48">
        <v>17330</v>
      </c>
      <c r="G536" s="48">
        <v>14464</v>
      </c>
    </row>
    <row r="537" spans="3:7">
      <c r="C537" s="50">
        <f t="shared" si="10"/>
        <v>1</v>
      </c>
      <c r="D537" s="49">
        <v>42392</v>
      </c>
      <c r="E537" s="48">
        <v>7</v>
      </c>
      <c r="F537" s="48">
        <v>18042</v>
      </c>
      <c r="G537" s="48">
        <v>15167</v>
      </c>
    </row>
    <row r="538" spans="3:7">
      <c r="C538" s="50">
        <f t="shared" si="10"/>
        <v>1</v>
      </c>
      <c r="D538" s="49">
        <v>42392</v>
      </c>
      <c r="E538" s="48">
        <v>8</v>
      </c>
      <c r="F538" s="48">
        <v>19115</v>
      </c>
      <c r="G538" s="48">
        <v>16113</v>
      </c>
    </row>
    <row r="539" spans="3:7">
      <c r="C539" s="50">
        <f t="shared" si="10"/>
        <v>1</v>
      </c>
      <c r="D539" s="49">
        <v>42392</v>
      </c>
      <c r="E539" s="48">
        <v>9</v>
      </c>
      <c r="F539" s="48">
        <v>19665</v>
      </c>
      <c r="G539" s="48">
        <v>16715</v>
      </c>
    </row>
    <row r="540" spans="3:7">
      <c r="C540" s="50">
        <f t="shared" si="10"/>
        <v>1</v>
      </c>
      <c r="D540" s="49">
        <v>42392</v>
      </c>
      <c r="E540" s="48">
        <v>10</v>
      </c>
      <c r="F540" s="48">
        <v>19515</v>
      </c>
      <c r="G540" s="48">
        <v>16643</v>
      </c>
    </row>
    <row r="541" spans="3:7">
      <c r="C541" s="50">
        <f t="shared" si="10"/>
        <v>1</v>
      </c>
      <c r="D541" s="49">
        <v>42392</v>
      </c>
      <c r="E541" s="48">
        <v>11</v>
      </c>
      <c r="F541" s="48">
        <v>19335</v>
      </c>
      <c r="G541" s="48">
        <v>16453</v>
      </c>
    </row>
    <row r="542" spans="3:7">
      <c r="C542" s="50">
        <f t="shared" si="10"/>
        <v>1</v>
      </c>
      <c r="D542" s="49">
        <v>42392</v>
      </c>
      <c r="E542" s="48">
        <v>12</v>
      </c>
      <c r="F542" s="48">
        <v>18945</v>
      </c>
      <c r="G542" s="48">
        <v>16214</v>
      </c>
    </row>
    <row r="543" spans="3:7">
      <c r="C543" s="50">
        <f t="shared" si="10"/>
        <v>1</v>
      </c>
      <c r="D543" s="49">
        <v>42392</v>
      </c>
      <c r="E543" s="48">
        <v>13</v>
      </c>
      <c r="F543" s="48">
        <v>18939</v>
      </c>
      <c r="G543" s="48">
        <v>16054</v>
      </c>
    </row>
    <row r="544" spans="3:7">
      <c r="C544" s="50">
        <f t="shared" si="10"/>
        <v>1</v>
      </c>
      <c r="D544" s="49">
        <v>42392</v>
      </c>
      <c r="E544" s="48">
        <v>14</v>
      </c>
      <c r="F544" s="48">
        <v>18715</v>
      </c>
      <c r="G544" s="48">
        <v>15854</v>
      </c>
    </row>
    <row r="545" spans="3:7">
      <c r="C545" s="50">
        <f t="shared" si="10"/>
        <v>1</v>
      </c>
      <c r="D545" s="49">
        <v>42392</v>
      </c>
      <c r="E545" s="48">
        <v>15</v>
      </c>
      <c r="F545" s="48">
        <v>18762</v>
      </c>
      <c r="G545" s="48">
        <v>15843</v>
      </c>
    </row>
    <row r="546" spans="3:7">
      <c r="C546" s="50">
        <f t="shared" si="10"/>
        <v>1</v>
      </c>
      <c r="D546" s="49">
        <v>42392</v>
      </c>
      <c r="E546" s="48">
        <v>16</v>
      </c>
      <c r="F546" s="48">
        <v>19096</v>
      </c>
      <c r="G546" s="48">
        <v>16141</v>
      </c>
    </row>
    <row r="547" spans="3:7">
      <c r="C547" s="50">
        <f t="shared" si="10"/>
        <v>1</v>
      </c>
      <c r="D547" s="49">
        <v>42392</v>
      </c>
      <c r="E547" s="48">
        <v>17</v>
      </c>
      <c r="F547" s="48">
        <v>20047</v>
      </c>
      <c r="G547" s="48">
        <v>17107</v>
      </c>
    </row>
    <row r="548" spans="3:7">
      <c r="C548" s="50">
        <f t="shared" si="10"/>
        <v>1</v>
      </c>
      <c r="D548" s="49">
        <v>42392</v>
      </c>
      <c r="E548" s="48">
        <v>18</v>
      </c>
      <c r="F548" s="48">
        <v>21298</v>
      </c>
      <c r="G548" s="48">
        <v>18243</v>
      </c>
    </row>
    <row r="549" spans="3:7">
      <c r="C549" s="50">
        <f t="shared" si="10"/>
        <v>1</v>
      </c>
      <c r="D549" s="49">
        <v>42392</v>
      </c>
      <c r="E549" s="48">
        <v>19</v>
      </c>
      <c r="F549" s="48">
        <v>21936</v>
      </c>
      <c r="G549" s="48">
        <v>18786</v>
      </c>
    </row>
    <row r="550" spans="3:7">
      <c r="C550" s="50">
        <f t="shared" si="10"/>
        <v>1</v>
      </c>
      <c r="D550" s="49">
        <v>42392</v>
      </c>
      <c r="E550" s="48">
        <v>20</v>
      </c>
      <c r="F550" s="48">
        <v>21497</v>
      </c>
      <c r="G550" s="48">
        <v>18359</v>
      </c>
    </row>
    <row r="551" spans="3:7">
      <c r="C551" s="50">
        <f t="shared" si="10"/>
        <v>1</v>
      </c>
      <c r="D551" s="49">
        <v>42392</v>
      </c>
      <c r="E551" s="48">
        <v>21</v>
      </c>
      <c r="F551" s="48">
        <v>20802</v>
      </c>
      <c r="G551" s="48">
        <v>17863</v>
      </c>
    </row>
    <row r="552" spans="3:7">
      <c r="C552" s="50">
        <f t="shared" si="10"/>
        <v>1</v>
      </c>
      <c r="D552" s="49">
        <v>42392</v>
      </c>
      <c r="E552" s="48">
        <v>22</v>
      </c>
      <c r="F552" s="48">
        <v>20027</v>
      </c>
      <c r="G552" s="48">
        <v>17379</v>
      </c>
    </row>
    <row r="553" spans="3:7">
      <c r="C553" s="50">
        <f t="shared" si="10"/>
        <v>1</v>
      </c>
      <c r="D553" s="49">
        <v>42392</v>
      </c>
      <c r="E553" s="48">
        <v>23</v>
      </c>
      <c r="F553" s="48">
        <v>19221</v>
      </c>
      <c r="G553" s="48">
        <v>16610</v>
      </c>
    </row>
    <row r="554" spans="3:7">
      <c r="C554" s="50">
        <f t="shared" si="10"/>
        <v>1</v>
      </c>
      <c r="D554" s="49">
        <v>42392</v>
      </c>
      <c r="E554" s="48">
        <v>24</v>
      </c>
      <c r="F554" s="48">
        <v>18344</v>
      </c>
      <c r="G554" s="48">
        <v>15765</v>
      </c>
    </row>
    <row r="555" spans="3:7">
      <c r="C555" s="50">
        <f t="shared" si="10"/>
        <v>1</v>
      </c>
      <c r="D555" s="49">
        <v>42393</v>
      </c>
      <c r="E555" s="48">
        <v>1</v>
      </c>
      <c r="F555" s="48">
        <v>17841</v>
      </c>
      <c r="G555" s="48">
        <v>15194</v>
      </c>
    </row>
    <row r="556" spans="3:7">
      <c r="C556" s="50">
        <f t="shared" si="10"/>
        <v>1</v>
      </c>
      <c r="D556" s="49">
        <v>42393</v>
      </c>
      <c r="E556" s="48">
        <v>2</v>
      </c>
      <c r="F556" s="48">
        <v>17528</v>
      </c>
      <c r="G556" s="48">
        <v>14728</v>
      </c>
    </row>
    <row r="557" spans="3:7">
      <c r="C557" s="50">
        <f t="shared" si="10"/>
        <v>1</v>
      </c>
      <c r="D557" s="49">
        <v>42393</v>
      </c>
      <c r="E557" s="48">
        <v>3</v>
      </c>
      <c r="F557" s="48">
        <v>17225</v>
      </c>
      <c r="G557" s="48">
        <v>14429</v>
      </c>
    </row>
    <row r="558" spans="3:7">
      <c r="C558" s="50">
        <f t="shared" si="10"/>
        <v>1</v>
      </c>
      <c r="D558" s="49">
        <v>42393</v>
      </c>
      <c r="E558" s="48">
        <v>4</v>
      </c>
      <c r="F558" s="48">
        <v>17144</v>
      </c>
      <c r="G558" s="48">
        <v>14296</v>
      </c>
    </row>
    <row r="559" spans="3:7">
      <c r="C559" s="50">
        <f t="shared" si="10"/>
        <v>1</v>
      </c>
      <c r="D559" s="49">
        <v>42393</v>
      </c>
      <c r="E559" s="48">
        <v>5</v>
      </c>
      <c r="F559" s="48">
        <v>17247</v>
      </c>
      <c r="G559" s="48">
        <v>14299</v>
      </c>
    </row>
    <row r="560" spans="3:7">
      <c r="C560" s="50">
        <f t="shared" si="10"/>
        <v>1</v>
      </c>
      <c r="D560" s="49">
        <v>42393</v>
      </c>
      <c r="E560" s="48">
        <v>6</v>
      </c>
      <c r="F560" s="48">
        <v>17394</v>
      </c>
      <c r="G560" s="48">
        <v>14461</v>
      </c>
    </row>
    <row r="561" spans="3:7">
      <c r="C561" s="50">
        <f t="shared" si="10"/>
        <v>1</v>
      </c>
      <c r="D561" s="49">
        <v>42393</v>
      </c>
      <c r="E561" s="48">
        <v>7</v>
      </c>
      <c r="F561" s="48">
        <v>17686</v>
      </c>
      <c r="G561" s="48">
        <v>14769</v>
      </c>
    </row>
    <row r="562" spans="3:7">
      <c r="C562" s="50">
        <f t="shared" si="10"/>
        <v>1</v>
      </c>
      <c r="D562" s="49">
        <v>42393</v>
      </c>
      <c r="E562" s="48">
        <v>8</v>
      </c>
      <c r="F562" s="48">
        <v>18584</v>
      </c>
      <c r="G562" s="48">
        <v>15394</v>
      </c>
    </row>
    <row r="563" spans="3:7">
      <c r="C563" s="50">
        <f t="shared" si="10"/>
        <v>1</v>
      </c>
      <c r="D563" s="49">
        <v>42393</v>
      </c>
      <c r="E563" s="48">
        <v>9</v>
      </c>
      <c r="F563" s="48">
        <v>18860</v>
      </c>
      <c r="G563" s="48">
        <v>15897</v>
      </c>
    </row>
    <row r="564" spans="3:7">
      <c r="C564" s="50">
        <f t="shared" si="10"/>
        <v>1</v>
      </c>
      <c r="D564" s="49">
        <v>42393</v>
      </c>
      <c r="E564" s="48">
        <v>10</v>
      </c>
      <c r="F564" s="48">
        <v>19260</v>
      </c>
      <c r="G564" s="48">
        <v>16306</v>
      </c>
    </row>
    <row r="565" spans="3:7">
      <c r="C565" s="50">
        <f t="shared" si="10"/>
        <v>1</v>
      </c>
      <c r="D565" s="49">
        <v>42393</v>
      </c>
      <c r="E565" s="48">
        <v>11</v>
      </c>
      <c r="F565" s="48">
        <v>19459</v>
      </c>
      <c r="G565" s="48">
        <v>16503</v>
      </c>
    </row>
    <row r="566" spans="3:7">
      <c r="C566" s="50">
        <f t="shared" si="10"/>
        <v>1</v>
      </c>
      <c r="D566" s="49">
        <v>42393</v>
      </c>
      <c r="E566" s="48">
        <v>12</v>
      </c>
      <c r="F566" s="48">
        <v>19520</v>
      </c>
      <c r="G566" s="48">
        <v>16615</v>
      </c>
    </row>
    <row r="567" spans="3:7">
      <c r="C567" s="50">
        <f t="shared" si="10"/>
        <v>1</v>
      </c>
      <c r="D567" s="49">
        <v>42393</v>
      </c>
      <c r="E567" s="48">
        <v>13</v>
      </c>
      <c r="F567" s="48">
        <v>19590</v>
      </c>
      <c r="G567" s="48">
        <v>16648</v>
      </c>
    </row>
    <row r="568" spans="3:7">
      <c r="C568" s="50">
        <f t="shared" si="10"/>
        <v>1</v>
      </c>
      <c r="D568" s="49">
        <v>42393</v>
      </c>
      <c r="E568" s="48">
        <v>14</v>
      </c>
      <c r="F568" s="48">
        <v>19574</v>
      </c>
      <c r="G568" s="48">
        <v>16505</v>
      </c>
    </row>
    <row r="569" spans="3:7">
      <c r="C569" s="50">
        <f t="shared" si="10"/>
        <v>1</v>
      </c>
      <c r="D569" s="49">
        <v>42393</v>
      </c>
      <c r="E569" s="48">
        <v>15</v>
      </c>
      <c r="F569" s="48">
        <v>19435</v>
      </c>
      <c r="G569" s="48">
        <v>16380</v>
      </c>
    </row>
    <row r="570" spans="3:7">
      <c r="C570" s="50">
        <f t="shared" si="10"/>
        <v>1</v>
      </c>
      <c r="D570" s="49">
        <v>42393</v>
      </c>
      <c r="E570" s="48">
        <v>16</v>
      </c>
      <c r="F570" s="48">
        <v>19704</v>
      </c>
      <c r="G570" s="48">
        <v>16692</v>
      </c>
    </row>
    <row r="571" spans="3:7">
      <c r="C571" s="50">
        <f t="shared" si="10"/>
        <v>1</v>
      </c>
      <c r="D571" s="49">
        <v>42393</v>
      </c>
      <c r="E571" s="48">
        <v>17</v>
      </c>
      <c r="F571" s="48">
        <v>20600</v>
      </c>
      <c r="G571" s="48">
        <v>17470</v>
      </c>
    </row>
    <row r="572" spans="3:7">
      <c r="C572" s="50">
        <f t="shared" si="10"/>
        <v>1</v>
      </c>
      <c r="D572" s="49">
        <v>42393</v>
      </c>
      <c r="E572" s="48">
        <v>18</v>
      </c>
      <c r="F572" s="48">
        <v>21574</v>
      </c>
      <c r="G572" s="48">
        <v>18591</v>
      </c>
    </row>
    <row r="573" spans="3:7">
      <c r="C573" s="50">
        <f t="shared" si="10"/>
        <v>1</v>
      </c>
      <c r="D573" s="49">
        <v>42393</v>
      </c>
      <c r="E573" s="48">
        <v>19</v>
      </c>
      <c r="F573" s="48">
        <v>21645</v>
      </c>
      <c r="G573" s="48">
        <v>18721</v>
      </c>
    </row>
    <row r="574" spans="3:7">
      <c r="C574" s="50">
        <f t="shared" si="10"/>
        <v>1</v>
      </c>
      <c r="D574" s="49">
        <v>42393</v>
      </c>
      <c r="E574" s="48">
        <v>20</v>
      </c>
      <c r="F574" s="48">
        <v>21343</v>
      </c>
      <c r="G574" s="48">
        <v>18339</v>
      </c>
    </row>
    <row r="575" spans="3:7">
      <c r="C575" s="50">
        <f t="shared" si="10"/>
        <v>1</v>
      </c>
      <c r="D575" s="49">
        <v>42393</v>
      </c>
      <c r="E575" s="48">
        <v>21</v>
      </c>
      <c r="F575" s="48">
        <v>20812</v>
      </c>
      <c r="G575" s="48">
        <v>17869</v>
      </c>
    </row>
    <row r="576" spans="3:7">
      <c r="C576" s="50">
        <f t="shared" si="10"/>
        <v>1</v>
      </c>
      <c r="D576" s="49">
        <v>42393</v>
      </c>
      <c r="E576" s="48">
        <v>22</v>
      </c>
      <c r="F576" s="48">
        <v>19722</v>
      </c>
      <c r="G576" s="48">
        <v>17137</v>
      </c>
    </row>
    <row r="577" spans="3:7">
      <c r="C577" s="50">
        <f t="shared" si="10"/>
        <v>1</v>
      </c>
      <c r="D577" s="49">
        <v>42393</v>
      </c>
      <c r="E577" s="48">
        <v>23</v>
      </c>
      <c r="F577" s="48">
        <v>18817</v>
      </c>
      <c r="G577" s="48">
        <v>16154</v>
      </c>
    </row>
    <row r="578" spans="3:7">
      <c r="C578" s="50">
        <f t="shared" si="10"/>
        <v>1</v>
      </c>
      <c r="D578" s="49">
        <v>42393</v>
      </c>
      <c r="E578" s="48">
        <v>24</v>
      </c>
      <c r="F578" s="48">
        <v>17752</v>
      </c>
      <c r="G578" s="48">
        <v>15162</v>
      </c>
    </row>
    <row r="579" spans="3:7">
      <c r="C579" s="50">
        <f t="shared" si="10"/>
        <v>1</v>
      </c>
      <c r="D579" s="49">
        <v>42394</v>
      </c>
      <c r="E579" s="48">
        <v>1</v>
      </c>
      <c r="F579" s="48">
        <v>17083</v>
      </c>
      <c r="G579" s="48">
        <v>14434</v>
      </c>
    </row>
    <row r="580" spans="3:7">
      <c r="C580" s="50">
        <f t="shared" ref="C580:C643" si="11">MONTH(D580)</f>
        <v>1</v>
      </c>
      <c r="D580" s="49">
        <v>42394</v>
      </c>
      <c r="E580" s="48">
        <v>2</v>
      </c>
      <c r="F580" s="48">
        <v>16834</v>
      </c>
      <c r="G580" s="48">
        <v>14049</v>
      </c>
    </row>
    <row r="581" spans="3:7">
      <c r="C581" s="50">
        <f t="shared" si="11"/>
        <v>1</v>
      </c>
      <c r="D581" s="49">
        <v>42394</v>
      </c>
      <c r="E581" s="48">
        <v>3</v>
      </c>
      <c r="F581" s="48">
        <v>16690</v>
      </c>
      <c r="G581" s="48">
        <v>13889</v>
      </c>
    </row>
    <row r="582" spans="3:7">
      <c r="C582" s="50">
        <f t="shared" si="11"/>
        <v>1</v>
      </c>
      <c r="D582" s="49">
        <v>42394</v>
      </c>
      <c r="E582" s="48">
        <v>4</v>
      </c>
      <c r="F582" s="48">
        <v>16698</v>
      </c>
      <c r="G582" s="48">
        <v>13922</v>
      </c>
    </row>
    <row r="583" spans="3:7">
      <c r="C583" s="50">
        <f t="shared" si="11"/>
        <v>1</v>
      </c>
      <c r="D583" s="49">
        <v>42394</v>
      </c>
      <c r="E583" s="48">
        <v>5</v>
      </c>
      <c r="F583" s="48">
        <v>16813</v>
      </c>
      <c r="G583" s="48">
        <v>14073</v>
      </c>
    </row>
    <row r="584" spans="3:7">
      <c r="C584" s="50">
        <f t="shared" si="11"/>
        <v>1</v>
      </c>
      <c r="D584" s="49">
        <v>42394</v>
      </c>
      <c r="E584" s="48">
        <v>6</v>
      </c>
      <c r="F584" s="48">
        <v>17688</v>
      </c>
      <c r="G584" s="48">
        <v>14766</v>
      </c>
    </row>
    <row r="585" spans="3:7">
      <c r="C585" s="50">
        <f t="shared" si="11"/>
        <v>1</v>
      </c>
      <c r="D585" s="49">
        <v>42394</v>
      </c>
      <c r="E585" s="48">
        <v>7</v>
      </c>
      <c r="F585" s="48">
        <v>19062</v>
      </c>
      <c r="G585" s="48">
        <v>16260</v>
      </c>
    </row>
    <row r="586" spans="3:7">
      <c r="C586" s="50">
        <f t="shared" si="11"/>
        <v>1</v>
      </c>
      <c r="D586" s="49">
        <v>42394</v>
      </c>
      <c r="E586" s="48">
        <v>8</v>
      </c>
      <c r="F586" s="48">
        <v>20866</v>
      </c>
      <c r="G586" s="48">
        <v>17830</v>
      </c>
    </row>
    <row r="587" spans="3:7">
      <c r="C587" s="50">
        <f t="shared" si="11"/>
        <v>1</v>
      </c>
      <c r="D587" s="49">
        <v>42394</v>
      </c>
      <c r="E587" s="48">
        <v>9</v>
      </c>
      <c r="F587" s="48">
        <v>20884</v>
      </c>
      <c r="G587" s="48">
        <v>17927</v>
      </c>
    </row>
    <row r="588" spans="3:7">
      <c r="C588" s="50">
        <f t="shared" si="11"/>
        <v>1</v>
      </c>
      <c r="D588" s="49">
        <v>42394</v>
      </c>
      <c r="E588" s="48">
        <v>10</v>
      </c>
      <c r="F588" s="48">
        <v>20764</v>
      </c>
      <c r="G588" s="48">
        <v>17817</v>
      </c>
    </row>
    <row r="589" spans="3:7">
      <c r="C589" s="50">
        <f t="shared" si="11"/>
        <v>1</v>
      </c>
      <c r="D589" s="49">
        <v>42394</v>
      </c>
      <c r="E589" s="48">
        <v>11</v>
      </c>
      <c r="F589" s="48">
        <v>20638</v>
      </c>
      <c r="G589" s="48">
        <v>17650</v>
      </c>
    </row>
    <row r="590" spans="3:7">
      <c r="C590" s="50">
        <f t="shared" si="11"/>
        <v>1</v>
      </c>
      <c r="D590" s="49">
        <v>42394</v>
      </c>
      <c r="E590" s="48">
        <v>12</v>
      </c>
      <c r="F590" s="48">
        <v>20380</v>
      </c>
      <c r="G590" s="48">
        <v>17576</v>
      </c>
    </row>
    <row r="591" spans="3:7">
      <c r="C591" s="50">
        <f t="shared" si="11"/>
        <v>1</v>
      </c>
      <c r="D591" s="49">
        <v>42394</v>
      </c>
      <c r="E591" s="48">
        <v>13</v>
      </c>
      <c r="F591" s="48">
        <v>19898</v>
      </c>
      <c r="G591" s="48">
        <v>17124</v>
      </c>
    </row>
    <row r="592" spans="3:7">
      <c r="C592" s="50">
        <f t="shared" si="11"/>
        <v>1</v>
      </c>
      <c r="D592" s="49">
        <v>42394</v>
      </c>
      <c r="E592" s="48">
        <v>14</v>
      </c>
      <c r="F592" s="48">
        <v>19805</v>
      </c>
      <c r="G592" s="48">
        <v>17067</v>
      </c>
    </row>
    <row r="593" spans="3:7">
      <c r="C593" s="50">
        <f t="shared" si="11"/>
        <v>1</v>
      </c>
      <c r="D593" s="49">
        <v>42394</v>
      </c>
      <c r="E593" s="48">
        <v>15</v>
      </c>
      <c r="F593" s="48">
        <v>19676</v>
      </c>
      <c r="G593" s="48">
        <v>16804</v>
      </c>
    </row>
    <row r="594" spans="3:7">
      <c r="C594" s="50">
        <f t="shared" si="11"/>
        <v>1</v>
      </c>
      <c r="D594" s="49">
        <v>42394</v>
      </c>
      <c r="E594" s="48">
        <v>16</v>
      </c>
      <c r="F594" s="48">
        <v>19774</v>
      </c>
      <c r="G594" s="48">
        <v>16855</v>
      </c>
    </row>
    <row r="595" spans="3:7">
      <c r="C595" s="50">
        <f t="shared" si="11"/>
        <v>1</v>
      </c>
      <c r="D595" s="49">
        <v>42394</v>
      </c>
      <c r="E595" s="48">
        <v>17</v>
      </c>
      <c r="F595" s="48">
        <v>20634</v>
      </c>
      <c r="G595" s="48">
        <v>17784</v>
      </c>
    </row>
    <row r="596" spans="3:7">
      <c r="C596" s="50">
        <f t="shared" si="11"/>
        <v>1</v>
      </c>
      <c r="D596" s="49">
        <v>42394</v>
      </c>
      <c r="E596" s="48">
        <v>18</v>
      </c>
      <c r="F596" s="48">
        <v>21633</v>
      </c>
      <c r="G596" s="48">
        <v>18831</v>
      </c>
    </row>
    <row r="597" spans="3:7">
      <c r="C597" s="50">
        <f t="shared" si="11"/>
        <v>1</v>
      </c>
      <c r="D597" s="49">
        <v>42394</v>
      </c>
      <c r="E597" s="48">
        <v>19</v>
      </c>
      <c r="F597" s="48">
        <v>22075</v>
      </c>
      <c r="G597" s="48">
        <v>19199</v>
      </c>
    </row>
    <row r="598" spans="3:7">
      <c r="C598" s="50">
        <f t="shared" si="11"/>
        <v>1</v>
      </c>
      <c r="D598" s="49">
        <v>42394</v>
      </c>
      <c r="E598" s="48">
        <v>20</v>
      </c>
      <c r="F598" s="48">
        <v>21769</v>
      </c>
      <c r="G598" s="48">
        <v>18969</v>
      </c>
    </row>
    <row r="599" spans="3:7">
      <c r="C599" s="50">
        <f t="shared" si="11"/>
        <v>1</v>
      </c>
      <c r="D599" s="49">
        <v>42394</v>
      </c>
      <c r="E599" s="48">
        <v>21</v>
      </c>
      <c r="F599" s="48">
        <v>21062</v>
      </c>
      <c r="G599" s="48">
        <v>18347</v>
      </c>
    </row>
    <row r="600" spans="3:7">
      <c r="C600" s="50">
        <f t="shared" si="11"/>
        <v>1</v>
      </c>
      <c r="D600" s="49">
        <v>42394</v>
      </c>
      <c r="E600" s="48">
        <v>22</v>
      </c>
      <c r="F600" s="48">
        <v>20091</v>
      </c>
      <c r="G600" s="48">
        <v>17477</v>
      </c>
    </row>
    <row r="601" spans="3:7">
      <c r="C601" s="50">
        <f t="shared" si="11"/>
        <v>1</v>
      </c>
      <c r="D601" s="49">
        <v>42394</v>
      </c>
      <c r="E601" s="48">
        <v>23</v>
      </c>
      <c r="F601" s="48">
        <v>18837</v>
      </c>
      <c r="G601" s="48">
        <v>16179</v>
      </c>
    </row>
    <row r="602" spans="3:7">
      <c r="C602" s="50">
        <f t="shared" si="11"/>
        <v>1</v>
      </c>
      <c r="D602" s="49">
        <v>42394</v>
      </c>
      <c r="E602" s="48">
        <v>24</v>
      </c>
      <c r="F602" s="48">
        <v>17936</v>
      </c>
      <c r="G602" s="48">
        <v>15012</v>
      </c>
    </row>
    <row r="603" spans="3:7">
      <c r="C603" s="50">
        <f t="shared" si="11"/>
        <v>1</v>
      </c>
      <c r="D603" s="49">
        <v>42395</v>
      </c>
      <c r="E603" s="48">
        <v>1</v>
      </c>
      <c r="F603" s="48">
        <v>17302</v>
      </c>
      <c r="G603" s="48">
        <v>14201</v>
      </c>
    </row>
    <row r="604" spans="3:7">
      <c r="C604" s="50">
        <f t="shared" si="11"/>
        <v>1</v>
      </c>
      <c r="D604" s="49">
        <v>42395</v>
      </c>
      <c r="E604" s="48">
        <v>2</v>
      </c>
      <c r="F604" s="48">
        <v>16474</v>
      </c>
      <c r="G604" s="48">
        <v>13619</v>
      </c>
    </row>
    <row r="605" spans="3:7">
      <c r="C605" s="50">
        <f t="shared" si="11"/>
        <v>1</v>
      </c>
      <c r="D605" s="49">
        <v>42395</v>
      </c>
      <c r="E605" s="48">
        <v>3</v>
      </c>
      <c r="F605" s="48">
        <v>16692</v>
      </c>
      <c r="G605" s="48">
        <v>13315</v>
      </c>
    </row>
    <row r="606" spans="3:7">
      <c r="C606" s="50">
        <f t="shared" si="11"/>
        <v>1</v>
      </c>
      <c r="D606" s="49">
        <v>42395</v>
      </c>
      <c r="E606" s="48">
        <v>4</v>
      </c>
      <c r="F606" s="48">
        <v>16720</v>
      </c>
      <c r="G606" s="48">
        <v>13295</v>
      </c>
    </row>
    <row r="607" spans="3:7">
      <c r="C607" s="50">
        <f t="shared" si="11"/>
        <v>1</v>
      </c>
      <c r="D607" s="49">
        <v>42395</v>
      </c>
      <c r="E607" s="48">
        <v>5</v>
      </c>
      <c r="F607" s="48">
        <v>16877</v>
      </c>
      <c r="G607" s="48">
        <v>13464</v>
      </c>
    </row>
    <row r="608" spans="3:7">
      <c r="C608" s="50">
        <f t="shared" si="11"/>
        <v>1</v>
      </c>
      <c r="D608" s="49">
        <v>42395</v>
      </c>
      <c r="E608" s="48">
        <v>6</v>
      </c>
      <c r="F608" s="48">
        <v>17155</v>
      </c>
      <c r="G608" s="48">
        <v>14081</v>
      </c>
    </row>
    <row r="609" spans="3:7">
      <c r="C609" s="50">
        <f t="shared" si="11"/>
        <v>1</v>
      </c>
      <c r="D609" s="49">
        <v>42395</v>
      </c>
      <c r="E609" s="48">
        <v>7</v>
      </c>
      <c r="F609" s="48">
        <v>18166</v>
      </c>
      <c r="G609" s="48">
        <v>15362</v>
      </c>
    </row>
    <row r="610" spans="3:7">
      <c r="C610" s="50">
        <f t="shared" si="11"/>
        <v>1</v>
      </c>
      <c r="D610" s="49">
        <v>42395</v>
      </c>
      <c r="E610" s="48">
        <v>8</v>
      </c>
      <c r="F610" s="48">
        <v>19918</v>
      </c>
      <c r="G610" s="48">
        <v>16902</v>
      </c>
    </row>
    <row r="611" spans="3:7">
      <c r="C611" s="50">
        <f t="shared" si="11"/>
        <v>1</v>
      </c>
      <c r="D611" s="49">
        <v>42395</v>
      </c>
      <c r="E611" s="48">
        <v>9</v>
      </c>
      <c r="F611" s="48">
        <v>19945</v>
      </c>
      <c r="G611" s="48">
        <v>17103</v>
      </c>
    </row>
    <row r="612" spans="3:7">
      <c r="C612" s="50">
        <f t="shared" si="11"/>
        <v>1</v>
      </c>
      <c r="D612" s="49">
        <v>42395</v>
      </c>
      <c r="E612" s="48">
        <v>10</v>
      </c>
      <c r="F612" s="48">
        <v>20026</v>
      </c>
      <c r="G612" s="48">
        <v>17131</v>
      </c>
    </row>
    <row r="613" spans="3:7">
      <c r="C613" s="50">
        <f t="shared" si="11"/>
        <v>1</v>
      </c>
      <c r="D613" s="49">
        <v>42395</v>
      </c>
      <c r="E613" s="48">
        <v>11</v>
      </c>
      <c r="F613" s="48">
        <v>19990</v>
      </c>
      <c r="G613" s="48">
        <v>17189</v>
      </c>
    </row>
    <row r="614" spans="3:7">
      <c r="C614" s="50">
        <f t="shared" si="11"/>
        <v>1</v>
      </c>
      <c r="D614" s="49">
        <v>42395</v>
      </c>
      <c r="E614" s="48">
        <v>12</v>
      </c>
      <c r="F614" s="48">
        <v>20173</v>
      </c>
      <c r="G614" s="48">
        <v>17310</v>
      </c>
    </row>
    <row r="615" spans="3:7">
      <c r="C615" s="50">
        <f t="shared" si="11"/>
        <v>1</v>
      </c>
      <c r="D615" s="49">
        <v>42395</v>
      </c>
      <c r="E615" s="48">
        <v>13</v>
      </c>
      <c r="F615" s="48">
        <v>20306</v>
      </c>
      <c r="G615" s="48">
        <v>17461</v>
      </c>
    </row>
    <row r="616" spans="3:7">
      <c r="C616" s="50">
        <f t="shared" si="11"/>
        <v>1</v>
      </c>
      <c r="D616" s="49">
        <v>42395</v>
      </c>
      <c r="E616" s="48">
        <v>14</v>
      </c>
      <c r="F616" s="48">
        <v>20474</v>
      </c>
      <c r="G616" s="48">
        <v>17514</v>
      </c>
    </row>
    <row r="617" spans="3:7">
      <c r="C617" s="50">
        <f t="shared" si="11"/>
        <v>1</v>
      </c>
      <c r="D617" s="49">
        <v>42395</v>
      </c>
      <c r="E617" s="48">
        <v>15</v>
      </c>
      <c r="F617" s="48">
        <v>20359</v>
      </c>
      <c r="G617" s="48">
        <v>17420</v>
      </c>
    </row>
    <row r="618" spans="3:7">
      <c r="C618" s="50">
        <f t="shared" si="11"/>
        <v>1</v>
      </c>
      <c r="D618" s="49">
        <v>42395</v>
      </c>
      <c r="E618" s="48">
        <v>16</v>
      </c>
      <c r="F618" s="48">
        <v>20308</v>
      </c>
      <c r="G618" s="48">
        <v>17419</v>
      </c>
    </row>
    <row r="619" spans="3:7">
      <c r="C619" s="50">
        <f t="shared" si="11"/>
        <v>1</v>
      </c>
      <c r="D619" s="49">
        <v>42395</v>
      </c>
      <c r="E619" s="48">
        <v>17</v>
      </c>
      <c r="F619" s="48">
        <v>20751</v>
      </c>
      <c r="G619" s="48">
        <v>18068</v>
      </c>
    </row>
    <row r="620" spans="3:7">
      <c r="C620" s="50">
        <f t="shared" si="11"/>
        <v>1</v>
      </c>
      <c r="D620" s="49">
        <v>42395</v>
      </c>
      <c r="E620" s="48">
        <v>18</v>
      </c>
      <c r="F620" s="48">
        <v>21637</v>
      </c>
      <c r="G620" s="48">
        <v>18820</v>
      </c>
    </row>
    <row r="621" spans="3:7">
      <c r="C621" s="50">
        <f t="shared" si="11"/>
        <v>1</v>
      </c>
      <c r="D621" s="49">
        <v>42395</v>
      </c>
      <c r="E621" s="48">
        <v>19</v>
      </c>
      <c r="F621" s="48">
        <v>21439</v>
      </c>
      <c r="G621" s="48">
        <v>18728</v>
      </c>
    </row>
    <row r="622" spans="3:7">
      <c r="C622" s="50">
        <f t="shared" si="11"/>
        <v>1</v>
      </c>
      <c r="D622" s="49">
        <v>42395</v>
      </c>
      <c r="E622" s="48">
        <v>20</v>
      </c>
      <c r="F622" s="48">
        <v>21452</v>
      </c>
      <c r="G622" s="48">
        <v>18670</v>
      </c>
    </row>
    <row r="623" spans="3:7">
      <c r="C623" s="50">
        <f t="shared" si="11"/>
        <v>1</v>
      </c>
      <c r="D623" s="49">
        <v>42395</v>
      </c>
      <c r="E623" s="48">
        <v>21</v>
      </c>
      <c r="F623" s="48">
        <v>21027</v>
      </c>
      <c r="G623" s="48">
        <v>18322</v>
      </c>
    </row>
    <row r="624" spans="3:7">
      <c r="C624" s="50">
        <f t="shared" si="11"/>
        <v>1</v>
      </c>
      <c r="D624" s="49">
        <v>42395</v>
      </c>
      <c r="E624" s="48">
        <v>22</v>
      </c>
      <c r="F624" s="48">
        <v>20028</v>
      </c>
      <c r="G624" s="48">
        <v>17522</v>
      </c>
    </row>
    <row r="625" spans="3:7">
      <c r="C625" s="50">
        <f t="shared" si="11"/>
        <v>1</v>
      </c>
      <c r="D625" s="49">
        <v>42395</v>
      </c>
      <c r="E625" s="48">
        <v>23</v>
      </c>
      <c r="F625" s="48">
        <v>19078</v>
      </c>
      <c r="G625" s="48">
        <v>16347</v>
      </c>
    </row>
    <row r="626" spans="3:7">
      <c r="C626" s="50">
        <f t="shared" si="11"/>
        <v>1</v>
      </c>
      <c r="D626" s="49">
        <v>42395</v>
      </c>
      <c r="E626" s="48">
        <v>24</v>
      </c>
      <c r="F626" s="48">
        <v>17754</v>
      </c>
      <c r="G626" s="48">
        <v>15157</v>
      </c>
    </row>
    <row r="627" spans="3:7">
      <c r="C627" s="50">
        <f t="shared" si="11"/>
        <v>1</v>
      </c>
      <c r="D627" s="49">
        <v>42396</v>
      </c>
      <c r="E627" s="48">
        <v>1</v>
      </c>
      <c r="F627" s="48">
        <v>17234</v>
      </c>
      <c r="G627" s="48">
        <v>14347</v>
      </c>
    </row>
    <row r="628" spans="3:7">
      <c r="C628" s="50">
        <f t="shared" si="11"/>
        <v>1</v>
      </c>
      <c r="D628" s="49">
        <v>42396</v>
      </c>
      <c r="E628" s="48">
        <v>2</v>
      </c>
      <c r="F628" s="48">
        <v>16996</v>
      </c>
      <c r="G628" s="48">
        <v>13973</v>
      </c>
    </row>
    <row r="629" spans="3:7">
      <c r="C629" s="50">
        <f t="shared" si="11"/>
        <v>1</v>
      </c>
      <c r="D629" s="49">
        <v>42396</v>
      </c>
      <c r="E629" s="48">
        <v>3</v>
      </c>
      <c r="F629" s="48">
        <v>16830</v>
      </c>
      <c r="G629" s="48">
        <v>13832</v>
      </c>
    </row>
    <row r="630" spans="3:7">
      <c r="C630" s="50">
        <f t="shared" si="11"/>
        <v>1</v>
      </c>
      <c r="D630" s="49">
        <v>42396</v>
      </c>
      <c r="E630" s="48">
        <v>4</v>
      </c>
      <c r="F630" s="48">
        <v>16877</v>
      </c>
      <c r="G630" s="48">
        <v>13870</v>
      </c>
    </row>
    <row r="631" spans="3:7">
      <c r="C631" s="50">
        <f t="shared" si="11"/>
        <v>1</v>
      </c>
      <c r="D631" s="49">
        <v>42396</v>
      </c>
      <c r="E631" s="48">
        <v>5</v>
      </c>
      <c r="F631" s="48">
        <v>17156</v>
      </c>
      <c r="G631" s="48">
        <v>14003</v>
      </c>
    </row>
    <row r="632" spans="3:7">
      <c r="C632" s="50">
        <f t="shared" si="11"/>
        <v>1</v>
      </c>
      <c r="D632" s="49">
        <v>42396</v>
      </c>
      <c r="E632" s="48">
        <v>6</v>
      </c>
      <c r="F632" s="48">
        <v>17383</v>
      </c>
      <c r="G632" s="48">
        <v>14711</v>
      </c>
    </row>
    <row r="633" spans="3:7">
      <c r="C633" s="50">
        <f t="shared" si="11"/>
        <v>1</v>
      </c>
      <c r="D633" s="49">
        <v>42396</v>
      </c>
      <c r="E633" s="48">
        <v>7</v>
      </c>
      <c r="F633" s="48">
        <v>18854</v>
      </c>
      <c r="G633" s="48">
        <v>16141</v>
      </c>
    </row>
    <row r="634" spans="3:7">
      <c r="C634" s="50">
        <f t="shared" si="11"/>
        <v>1</v>
      </c>
      <c r="D634" s="49">
        <v>42396</v>
      </c>
      <c r="E634" s="48">
        <v>8</v>
      </c>
      <c r="F634" s="48">
        <v>20427</v>
      </c>
      <c r="G634" s="48">
        <v>17757</v>
      </c>
    </row>
    <row r="635" spans="3:7">
      <c r="C635" s="50">
        <f t="shared" si="11"/>
        <v>1</v>
      </c>
      <c r="D635" s="49">
        <v>42396</v>
      </c>
      <c r="E635" s="48">
        <v>9</v>
      </c>
      <c r="F635" s="48">
        <v>20566</v>
      </c>
      <c r="G635" s="48">
        <v>17962</v>
      </c>
    </row>
    <row r="636" spans="3:7">
      <c r="C636" s="50">
        <f t="shared" si="11"/>
        <v>1</v>
      </c>
      <c r="D636" s="49">
        <v>42396</v>
      </c>
      <c r="E636" s="48">
        <v>10</v>
      </c>
      <c r="F636" s="48">
        <v>20276</v>
      </c>
      <c r="G636" s="48">
        <v>17740</v>
      </c>
    </row>
    <row r="637" spans="3:7">
      <c r="C637" s="50">
        <f t="shared" si="11"/>
        <v>1</v>
      </c>
      <c r="D637" s="49">
        <v>42396</v>
      </c>
      <c r="E637" s="48">
        <v>11</v>
      </c>
      <c r="F637" s="48">
        <v>19651</v>
      </c>
      <c r="G637" s="48">
        <v>17221</v>
      </c>
    </row>
    <row r="638" spans="3:7">
      <c r="C638" s="50">
        <f t="shared" si="11"/>
        <v>1</v>
      </c>
      <c r="D638" s="49">
        <v>42396</v>
      </c>
      <c r="E638" s="48">
        <v>12</v>
      </c>
      <c r="F638" s="48">
        <v>19364</v>
      </c>
      <c r="G638" s="48">
        <v>16917</v>
      </c>
    </row>
    <row r="639" spans="3:7">
      <c r="C639" s="50">
        <f t="shared" si="11"/>
        <v>1</v>
      </c>
      <c r="D639" s="49">
        <v>42396</v>
      </c>
      <c r="E639" s="48">
        <v>13</v>
      </c>
      <c r="F639" s="48">
        <v>19076</v>
      </c>
      <c r="G639" s="48">
        <v>16523</v>
      </c>
    </row>
    <row r="640" spans="3:7">
      <c r="C640" s="50">
        <f t="shared" si="11"/>
        <v>1</v>
      </c>
      <c r="D640" s="49">
        <v>42396</v>
      </c>
      <c r="E640" s="48">
        <v>14</v>
      </c>
      <c r="F640" s="48">
        <v>19529</v>
      </c>
      <c r="G640" s="48">
        <v>16544</v>
      </c>
    </row>
    <row r="641" spans="3:7">
      <c r="C641" s="50">
        <f t="shared" si="11"/>
        <v>1</v>
      </c>
      <c r="D641" s="49">
        <v>42396</v>
      </c>
      <c r="E641" s="48">
        <v>15</v>
      </c>
      <c r="F641" s="48">
        <v>19565</v>
      </c>
      <c r="G641" s="48">
        <v>16530</v>
      </c>
    </row>
    <row r="642" spans="3:7">
      <c r="C642" s="50">
        <f t="shared" si="11"/>
        <v>1</v>
      </c>
      <c r="D642" s="49">
        <v>42396</v>
      </c>
      <c r="E642" s="48">
        <v>16</v>
      </c>
      <c r="F642" s="48">
        <v>19915</v>
      </c>
      <c r="G642" s="48">
        <v>16972</v>
      </c>
    </row>
    <row r="643" spans="3:7">
      <c r="C643" s="50">
        <f t="shared" si="11"/>
        <v>1</v>
      </c>
      <c r="D643" s="49">
        <v>42396</v>
      </c>
      <c r="E643" s="48">
        <v>17</v>
      </c>
      <c r="F643" s="48">
        <v>20722</v>
      </c>
      <c r="G643" s="48">
        <v>17923</v>
      </c>
    </row>
    <row r="644" spans="3:7">
      <c r="C644" s="50">
        <f t="shared" ref="C644:C707" si="12">MONTH(D644)</f>
        <v>1</v>
      </c>
      <c r="D644" s="49">
        <v>42396</v>
      </c>
      <c r="E644" s="48">
        <v>18</v>
      </c>
      <c r="F644" s="48">
        <v>22046</v>
      </c>
      <c r="G644" s="48">
        <v>19101</v>
      </c>
    </row>
    <row r="645" spans="3:7">
      <c r="C645" s="50">
        <f t="shared" si="12"/>
        <v>1</v>
      </c>
      <c r="D645" s="49">
        <v>42396</v>
      </c>
      <c r="E645" s="48">
        <v>19</v>
      </c>
      <c r="F645" s="48">
        <v>21867</v>
      </c>
      <c r="G645" s="48">
        <v>19124</v>
      </c>
    </row>
    <row r="646" spans="3:7">
      <c r="C646" s="50">
        <f t="shared" si="12"/>
        <v>1</v>
      </c>
      <c r="D646" s="49">
        <v>42396</v>
      </c>
      <c r="E646" s="48">
        <v>20</v>
      </c>
      <c r="F646" s="48">
        <v>21705</v>
      </c>
      <c r="G646" s="48">
        <v>18959</v>
      </c>
    </row>
    <row r="647" spans="3:7">
      <c r="C647" s="50">
        <f t="shared" si="12"/>
        <v>1</v>
      </c>
      <c r="D647" s="49">
        <v>42396</v>
      </c>
      <c r="E647" s="48">
        <v>21</v>
      </c>
      <c r="F647" s="48">
        <v>21356</v>
      </c>
      <c r="G647" s="48">
        <v>18503</v>
      </c>
    </row>
    <row r="648" spans="3:7">
      <c r="C648" s="50">
        <f t="shared" si="12"/>
        <v>1</v>
      </c>
      <c r="D648" s="49">
        <v>42396</v>
      </c>
      <c r="E648" s="48">
        <v>22</v>
      </c>
      <c r="F648" s="48">
        <v>20410</v>
      </c>
      <c r="G648" s="48">
        <v>17707</v>
      </c>
    </row>
    <row r="649" spans="3:7">
      <c r="C649" s="50">
        <f t="shared" si="12"/>
        <v>1</v>
      </c>
      <c r="D649" s="49">
        <v>42396</v>
      </c>
      <c r="E649" s="48">
        <v>23</v>
      </c>
      <c r="F649" s="48">
        <v>19407</v>
      </c>
      <c r="G649" s="48">
        <v>16699</v>
      </c>
    </row>
    <row r="650" spans="3:7">
      <c r="C650" s="50">
        <f t="shared" si="12"/>
        <v>1</v>
      </c>
      <c r="D650" s="49">
        <v>42396</v>
      </c>
      <c r="E650" s="48">
        <v>24</v>
      </c>
      <c r="F650" s="48">
        <v>18318</v>
      </c>
      <c r="G650" s="48">
        <v>15423</v>
      </c>
    </row>
    <row r="651" spans="3:7">
      <c r="C651" s="50">
        <f t="shared" si="12"/>
        <v>1</v>
      </c>
      <c r="D651" s="49">
        <v>42397</v>
      </c>
      <c r="E651" s="48">
        <v>1</v>
      </c>
      <c r="F651" s="48">
        <v>17847</v>
      </c>
      <c r="G651" s="48">
        <v>14741</v>
      </c>
    </row>
    <row r="652" spans="3:7">
      <c r="C652" s="50">
        <f t="shared" si="12"/>
        <v>1</v>
      </c>
      <c r="D652" s="49">
        <v>42397</v>
      </c>
      <c r="E652" s="48">
        <v>2</v>
      </c>
      <c r="F652" s="48">
        <v>17657</v>
      </c>
      <c r="G652" s="48">
        <v>14263</v>
      </c>
    </row>
    <row r="653" spans="3:7">
      <c r="C653" s="50">
        <f t="shared" si="12"/>
        <v>1</v>
      </c>
      <c r="D653" s="49">
        <v>42397</v>
      </c>
      <c r="E653" s="48">
        <v>3</v>
      </c>
      <c r="F653" s="48">
        <v>17594</v>
      </c>
      <c r="G653" s="48">
        <v>14071</v>
      </c>
    </row>
    <row r="654" spans="3:7">
      <c r="C654" s="50">
        <f t="shared" si="12"/>
        <v>1</v>
      </c>
      <c r="D654" s="49">
        <v>42397</v>
      </c>
      <c r="E654" s="48">
        <v>4</v>
      </c>
      <c r="F654" s="48">
        <v>17643</v>
      </c>
      <c r="G654" s="48">
        <v>13974</v>
      </c>
    </row>
    <row r="655" spans="3:7">
      <c r="C655" s="50">
        <f t="shared" si="12"/>
        <v>1</v>
      </c>
      <c r="D655" s="49">
        <v>42397</v>
      </c>
      <c r="E655" s="48">
        <v>5</v>
      </c>
      <c r="F655" s="48">
        <v>17589</v>
      </c>
      <c r="G655" s="48">
        <v>14072</v>
      </c>
    </row>
    <row r="656" spans="3:7">
      <c r="C656" s="50">
        <f t="shared" si="12"/>
        <v>1</v>
      </c>
      <c r="D656" s="49">
        <v>42397</v>
      </c>
      <c r="E656" s="48">
        <v>6</v>
      </c>
      <c r="F656" s="48">
        <v>17841</v>
      </c>
      <c r="G656" s="48">
        <v>14719</v>
      </c>
    </row>
    <row r="657" spans="3:7">
      <c r="C657" s="50">
        <f t="shared" si="12"/>
        <v>1</v>
      </c>
      <c r="D657" s="49">
        <v>42397</v>
      </c>
      <c r="E657" s="48">
        <v>7</v>
      </c>
      <c r="F657" s="48">
        <v>18851</v>
      </c>
      <c r="G657" s="48">
        <v>16017</v>
      </c>
    </row>
    <row r="658" spans="3:7">
      <c r="C658" s="50">
        <f t="shared" si="12"/>
        <v>1</v>
      </c>
      <c r="D658" s="49">
        <v>42397</v>
      </c>
      <c r="E658" s="48">
        <v>8</v>
      </c>
      <c r="F658" s="48">
        <v>20464</v>
      </c>
      <c r="G658" s="48">
        <v>17484</v>
      </c>
    </row>
    <row r="659" spans="3:7">
      <c r="C659" s="50">
        <f t="shared" si="12"/>
        <v>1</v>
      </c>
      <c r="D659" s="49">
        <v>42397</v>
      </c>
      <c r="E659" s="48">
        <v>9</v>
      </c>
      <c r="F659" s="48">
        <v>20821</v>
      </c>
      <c r="G659" s="48">
        <v>17794</v>
      </c>
    </row>
    <row r="660" spans="3:7">
      <c r="C660" s="50">
        <f t="shared" si="12"/>
        <v>1</v>
      </c>
      <c r="D660" s="49">
        <v>42397</v>
      </c>
      <c r="E660" s="48">
        <v>10</v>
      </c>
      <c r="F660" s="48">
        <v>20698</v>
      </c>
      <c r="G660" s="48">
        <v>17737</v>
      </c>
    </row>
    <row r="661" spans="3:7">
      <c r="C661" s="50">
        <f t="shared" si="12"/>
        <v>1</v>
      </c>
      <c r="D661" s="49">
        <v>42397</v>
      </c>
      <c r="E661" s="48">
        <v>11</v>
      </c>
      <c r="F661" s="48">
        <v>20310</v>
      </c>
      <c r="G661" s="48">
        <v>17838</v>
      </c>
    </row>
    <row r="662" spans="3:7">
      <c r="C662" s="50">
        <f t="shared" si="12"/>
        <v>1</v>
      </c>
      <c r="D662" s="49">
        <v>42397</v>
      </c>
      <c r="E662" s="48">
        <v>12</v>
      </c>
      <c r="F662" s="48">
        <v>19859</v>
      </c>
      <c r="G662" s="48">
        <v>17844</v>
      </c>
    </row>
    <row r="663" spans="3:7">
      <c r="C663" s="50">
        <f t="shared" si="12"/>
        <v>1</v>
      </c>
      <c r="D663" s="49">
        <v>42397</v>
      </c>
      <c r="E663" s="48">
        <v>13</v>
      </c>
      <c r="F663" s="48">
        <v>19773</v>
      </c>
      <c r="G663" s="48">
        <v>17763</v>
      </c>
    </row>
    <row r="664" spans="3:7">
      <c r="C664" s="50">
        <f t="shared" si="12"/>
        <v>1</v>
      </c>
      <c r="D664" s="49">
        <v>42397</v>
      </c>
      <c r="E664" s="48">
        <v>14</v>
      </c>
      <c r="F664" s="48">
        <v>19618</v>
      </c>
      <c r="G664" s="48">
        <v>17747</v>
      </c>
    </row>
    <row r="665" spans="3:7">
      <c r="C665" s="50">
        <f t="shared" si="12"/>
        <v>1</v>
      </c>
      <c r="D665" s="49">
        <v>42397</v>
      </c>
      <c r="E665" s="48">
        <v>15</v>
      </c>
      <c r="F665" s="48">
        <v>19665</v>
      </c>
      <c r="G665" s="48">
        <v>17829</v>
      </c>
    </row>
    <row r="666" spans="3:7">
      <c r="C666" s="50">
        <f t="shared" si="12"/>
        <v>1</v>
      </c>
      <c r="D666" s="49">
        <v>42397</v>
      </c>
      <c r="E666" s="48">
        <v>16</v>
      </c>
      <c r="F666" s="48">
        <v>20144</v>
      </c>
      <c r="G666" s="48">
        <v>18007</v>
      </c>
    </row>
    <row r="667" spans="3:7">
      <c r="C667" s="50">
        <f t="shared" si="12"/>
        <v>1</v>
      </c>
      <c r="D667" s="49">
        <v>42397</v>
      </c>
      <c r="E667" s="48">
        <v>17</v>
      </c>
      <c r="F667" s="48">
        <v>20809</v>
      </c>
      <c r="G667" s="48">
        <v>18563</v>
      </c>
    </row>
    <row r="668" spans="3:7">
      <c r="C668" s="50">
        <f t="shared" si="12"/>
        <v>1</v>
      </c>
      <c r="D668" s="49">
        <v>42397</v>
      </c>
      <c r="E668" s="48">
        <v>18</v>
      </c>
      <c r="F668" s="48">
        <v>21574</v>
      </c>
      <c r="G668" s="48">
        <v>19281</v>
      </c>
    </row>
    <row r="669" spans="3:7">
      <c r="C669" s="50">
        <f t="shared" si="12"/>
        <v>1</v>
      </c>
      <c r="D669" s="49">
        <v>42397</v>
      </c>
      <c r="E669" s="48">
        <v>19</v>
      </c>
      <c r="F669" s="48">
        <v>21645</v>
      </c>
      <c r="G669" s="48">
        <v>19356</v>
      </c>
    </row>
    <row r="670" spans="3:7">
      <c r="C670" s="50">
        <f t="shared" si="12"/>
        <v>1</v>
      </c>
      <c r="D670" s="49">
        <v>42397</v>
      </c>
      <c r="E670" s="48">
        <v>20</v>
      </c>
      <c r="F670" s="48">
        <v>21427</v>
      </c>
      <c r="G670" s="48">
        <v>19130</v>
      </c>
    </row>
    <row r="671" spans="3:7">
      <c r="C671" s="50">
        <f t="shared" si="12"/>
        <v>1</v>
      </c>
      <c r="D671" s="49">
        <v>42397</v>
      </c>
      <c r="E671" s="48">
        <v>21</v>
      </c>
      <c r="F671" s="48">
        <v>20991</v>
      </c>
      <c r="G671" s="48">
        <v>18696</v>
      </c>
    </row>
    <row r="672" spans="3:7">
      <c r="C672" s="50">
        <f t="shared" si="12"/>
        <v>1</v>
      </c>
      <c r="D672" s="49">
        <v>42397</v>
      </c>
      <c r="E672" s="48">
        <v>22</v>
      </c>
      <c r="F672" s="48">
        <v>19992</v>
      </c>
      <c r="G672" s="48">
        <v>17840</v>
      </c>
    </row>
    <row r="673" spans="3:7">
      <c r="C673" s="50">
        <f t="shared" si="12"/>
        <v>1</v>
      </c>
      <c r="D673" s="49">
        <v>42397</v>
      </c>
      <c r="E673" s="48">
        <v>23</v>
      </c>
      <c r="F673" s="48">
        <v>18958</v>
      </c>
      <c r="G673" s="48">
        <v>16552</v>
      </c>
    </row>
    <row r="674" spans="3:7">
      <c r="C674" s="50">
        <f t="shared" si="12"/>
        <v>1</v>
      </c>
      <c r="D674" s="49">
        <v>42397</v>
      </c>
      <c r="E674" s="48">
        <v>24</v>
      </c>
      <c r="F674" s="48">
        <v>18175</v>
      </c>
      <c r="G674" s="48">
        <v>15385</v>
      </c>
    </row>
    <row r="675" spans="3:7">
      <c r="C675" s="50">
        <f t="shared" si="12"/>
        <v>1</v>
      </c>
      <c r="D675" s="49">
        <v>42398</v>
      </c>
      <c r="E675" s="48">
        <v>1</v>
      </c>
      <c r="F675" s="48">
        <v>18039</v>
      </c>
      <c r="G675" s="48">
        <v>14598</v>
      </c>
    </row>
    <row r="676" spans="3:7">
      <c r="C676" s="50">
        <f t="shared" si="12"/>
        <v>1</v>
      </c>
      <c r="D676" s="49">
        <v>42398</v>
      </c>
      <c r="E676" s="48">
        <v>2</v>
      </c>
      <c r="F676" s="48">
        <v>17857</v>
      </c>
      <c r="G676" s="48">
        <v>14125</v>
      </c>
    </row>
    <row r="677" spans="3:7">
      <c r="C677" s="50">
        <f t="shared" si="12"/>
        <v>1</v>
      </c>
      <c r="D677" s="49">
        <v>42398</v>
      </c>
      <c r="E677" s="48">
        <v>3</v>
      </c>
      <c r="F677" s="48">
        <v>17647</v>
      </c>
      <c r="G677" s="48">
        <v>13946</v>
      </c>
    </row>
    <row r="678" spans="3:7">
      <c r="C678" s="50">
        <f t="shared" si="12"/>
        <v>1</v>
      </c>
      <c r="D678" s="49">
        <v>42398</v>
      </c>
      <c r="E678" s="48">
        <v>4</v>
      </c>
      <c r="F678" s="48">
        <v>17749</v>
      </c>
      <c r="G678" s="48">
        <v>13994</v>
      </c>
    </row>
    <row r="679" spans="3:7">
      <c r="C679" s="50">
        <f t="shared" si="12"/>
        <v>1</v>
      </c>
      <c r="D679" s="49">
        <v>42398</v>
      </c>
      <c r="E679" s="48">
        <v>5</v>
      </c>
      <c r="F679" s="48">
        <v>17972</v>
      </c>
      <c r="G679" s="48">
        <v>14144</v>
      </c>
    </row>
    <row r="680" spans="3:7">
      <c r="C680" s="50">
        <f t="shared" si="12"/>
        <v>1</v>
      </c>
      <c r="D680" s="49">
        <v>42398</v>
      </c>
      <c r="E680" s="48">
        <v>6</v>
      </c>
      <c r="F680" s="48">
        <v>18405</v>
      </c>
      <c r="G680" s="48">
        <v>14885</v>
      </c>
    </row>
    <row r="681" spans="3:7">
      <c r="C681" s="50">
        <f t="shared" si="12"/>
        <v>1</v>
      </c>
      <c r="D681" s="49">
        <v>42398</v>
      </c>
      <c r="E681" s="48">
        <v>7</v>
      </c>
      <c r="F681" s="48">
        <v>19425</v>
      </c>
      <c r="G681" s="48">
        <v>16305</v>
      </c>
    </row>
    <row r="682" spans="3:7">
      <c r="C682" s="50">
        <f t="shared" si="12"/>
        <v>1</v>
      </c>
      <c r="D682" s="49">
        <v>42398</v>
      </c>
      <c r="E682" s="48">
        <v>8</v>
      </c>
      <c r="F682" s="48">
        <v>20850</v>
      </c>
      <c r="G682" s="48">
        <v>17897</v>
      </c>
    </row>
    <row r="683" spans="3:7">
      <c r="C683" s="50">
        <f t="shared" si="12"/>
        <v>1</v>
      </c>
      <c r="D683" s="49">
        <v>42398</v>
      </c>
      <c r="E683" s="48">
        <v>9</v>
      </c>
      <c r="F683" s="48">
        <v>21047</v>
      </c>
      <c r="G683" s="48">
        <v>18153</v>
      </c>
    </row>
    <row r="684" spans="3:7">
      <c r="C684" s="50">
        <f t="shared" si="12"/>
        <v>1</v>
      </c>
      <c r="D684" s="49">
        <v>42398</v>
      </c>
      <c r="E684" s="48">
        <v>10</v>
      </c>
      <c r="F684" s="48">
        <v>20814</v>
      </c>
      <c r="G684" s="48">
        <v>17857</v>
      </c>
    </row>
    <row r="685" spans="3:7">
      <c r="C685" s="50">
        <f t="shared" si="12"/>
        <v>1</v>
      </c>
      <c r="D685" s="49">
        <v>42398</v>
      </c>
      <c r="E685" s="48">
        <v>11</v>
      </c>
      <c r="F685" s="48">
        <v>20610</v>
      </c>
      <c r="G685" s="48">
        <v>17630</v>
      </c>
    </row>
    <row r="686" spans="3:7">
      <c r="C686" s="50">
        <f t="shared" si="12"/>
        <v>1</v>
      </c>
      <c r="D686" s="49">
        <v>42398</v>
      </c>
      <c r="E686" s="48">
        <v>12</v>
      </c>
      <c r="F686" s="48">
        <v>20440</v>
      </c>
      <c r="G686" s="48">
        <v>17404</v>
      </c>
    </row>
    <row r="687" spans="3:7">
      <c r="C687" s="50">
        <f t="shared" si="12"/>
        <v>1</v>
      </c>
      <c r="D687" s="49">
        <v>42398</v>
      </c>
      <c r="E687" s="48">
        <v>13</v>
      </c>
      <c r="F687" s="48">
        <v>20306</v>
      </c>
      <c r="G687" s="48">
        <v>17270</v>
      </c>
    </row>
    <row r="688" spans="3:7">
      <c r="C688" s="50">
        <f t="shared" si="12"/>
        <v>1</v>
      </c>
      <c r="D688" s="49">
        <v>42398</v>
      </c>
      <c r="E688" s="48">
        <v>14</v>
      </c>
      <c r="F688" s="48">
        <v>20275</v>
      </c>
      <c r="G688" s="48">
        <v>17282</v>
      </c>
    </row>
    <row r="689" spans="3:7">
      <c r="C689" s="50">
        <f t="shared" si="12"/>
        <v>1</v>
      </c>
      <c r="D689" s="49">
        <v>42398</v>
      </c>
      <c r="E689" s="48">
        <v>15</v>
      </c>
      <c r="F689" s="48">
        <v>20242</v>
      </c>
      <c r="G689" s="48">
        <v>17292</v>
      </c>
    </row>
    <row r="690" spans="3:7">
      <c r="C690" s="50">
        <f t="shared" si="12"/>
        <v>1</v>
      </c>
      <c r="D690" s="49">
        <v>42398</v>
      </c>
      <c r="E690" s="48">
        <v>16</v>
      </c>
      <c r="F690" s="48">
        <v>20405</v>
      </c>
      <c r="G690" s="48">
        <v>17475</v>
      </c>
    </row>
    <row r="691" spans="3:7">
      <c r="C691" s="50">
        <f t="shared" si="12"/>
        <v>1</v>
      </c>
      <c r="D691" s="49">
        <v>42398</v>
      </c>
      <c r="E691" s="48">
        <v>17</v>
      </c>
      <c r="F691" s="48">
        <v>21112</v>
      </c>
      <c r="G691" s="48">
        <v>18189</v>
      </c>
    </row>
    <row r="692" spans="3:7">
      <c r="C692" s="50">
        <f t="shared" si="12"/>
        <v>1</v>
      </c>
      <c r="D692" s="49">
        <v>42398</v>
      </c>
      <c r="E692" s="48">
        <v>18</v>
      </c>
      <c r="F692" s="48">
        <v>22002</v>
      </c>
      <c r="G692" s="48">
        <v>19130</v>
      </c>
    </row>
    <row r="693" spans="3:7">
      <c r="C693" s="50">
        <f t="shared" si="12"/>
        <v>1</v>
      </c>
      <c r="D693" s="49">
        <v>42398</v>
      </c>
      <c r="E693" s="48">
        <v>19</v>
      </c>
      <c r="F693" s="48">
        <v>22104</v>
      </c>
      <c r="G693" s="48">
        <v>19439</v>
      </c>
    </row>
    <row r="694" spans="3:7">
      <c r="C694" s="50">
        <f t="shared" si="12"/>
        <v>1</v>
      </c>
      <c r="D694" s="49">
        <v>42398</v>
      </c>
      <c r="E694" s="48">
        <v>20</v>
      </c>
      <c r="F694" s="48">
        <v>21708</v>
      </c>
      <c r="G694" s="48">
        <v>19350</v>
      </c>
    </row>
    <row r="695" spans="3:7">
      <c r="C695" s="50">
        <f t="shared" si="12"/>
        <v>1</v>
      </c>
      <c r="D695" s="49">
        <v>42398</v>
      </c>
      <c r="E695" s="48">
        <v>21</v>
      </c>
      <c r="F695" s="48">
        <v>21022</v>
      </c>
      <c r="G695" s="48">
        <v>19057</v>
      </c>
    </row>
    <row r="696" spans="3:7">
      <c r="C696" s="50">
        <f t="shared" si="12"/>
        <v>1</v>
      </c>
      <c r="D696" s="49">
        <v>42398</v>
      </c>
      <c r="E696" s="48">
        <v>22</v>
      </c>
      <c r="F696" s="48">
        <v>20445</v>
      </c>
      <c r="G696" s="48">
        <v>18383</v>
      </c>
    </row>
    <row r="697" spans="3:7">
      <c r="C697" s="50">
        <f t="shared" si="12"/>
        <v>1</v>
      </c>
      <c r="D697" s="49">
        <v>42398</v>
      </c>
      <c r="E697" s="48">
        <v>23</v>
      </c>
      <c r="F697" s="48">
        <v>19920</v>
      </c>
      <c r="G697" s="48">
        <v>17339</v>
      </c>
    </row>
    <row r="698" spans="3:7">
      <c r="C698" s="50">
        <f t="shared" si="12"/>
        <v>1</v>
      </c>
      <c r="D698" s="49">
        <v>42398</v>
      </c>
      <c r="E698" s="48">
        <v>24</v>
      </c>
      <c r="F698" s="48">
        <v>18609</v>
      </c>
      <c r="G698" s="48">
        <v>16117</v>
      </c>
    </row>
    <row r="699" spans="3:7">
      <c r="C699" s="50">
        <f t="shared" si="12"/>
        <v>1</v>
      </c>
      <c r="D699" s="49">
        <v>42399</v>
      </c>
      <c r="E699" s="48">
        <v>1</v>
      </c>
      <c r="F699" s="48">
        <v>18043</v>
      </c>
      <c r="G699" s="48">
        <v>15318</v>
      </c>
    </row>
    <row r="700" spans="3:7">
      <c r="C700" s="50">
        <f t="shared" si="12"/>
        <v>1</v>
      </c>
      <c r="D700" s="49">
        <v>42399</v>
      </c>
      <c r="E700" s="48">
        <v>2</v>
      </c>
      <c r="F700" s="48">
        <v>17441</v>
      </c>
      <c r="G700" s="48">
        <v>14736</v>
      </c>
    </row>
    <row r="701" spans="3:7">
      <c r="C701" s="50">
        <f t="shared" si="12"/>
        <v>1</v>
      </c>
      <c r="D701" s="49">
        <v>42399</v>
      </c>
      <c r="E701" s="48">
        <v>3</v>
      </c>
      <c r="F701" s="48">
        <v>17462</v>
      </c>
      <c r="G701" s="48">
        <v>14385</v>
      </c>
    </row>
    <row r="702" spans="3:7">
      <c r="C702" s="50">
        <f t="shared" si="12"/>
        <v>1</v>
      </c>
      <c r="D702" s="49">
        <v>42399</v>
      </c>
      <c r="E702" s="48">
        <v>4</v>
      </c>
      <c r="F702" s="48">
        <v>17332</v>
      </c>
      <c r="G702" s="48">
        <v>14098</v>
      </c>
    </row>
    <row r="703" spans="3:7">
      <c r="C703" s="50">
        <f t="shared" si="12"/>
        <v>1</v>
      </c>
      <c r="D703" s="49">
        <v>42399</v>
      </c>
      <c r="E703" s="48">
        <v>5</v>
      </c>
      <c r="F703" s="48">
        <v>16708</v>
      </c>
      <c r="G703" s="48">
        <v>13939</v>
      </c>
    </row>
    <row r="704" spans="3:7">
      <c r="C704" s="50">
        <f t="shared" si="12"/>
        <v>1</v>
      </c>
      <c r="D704" s="49">
        <v>42399</v>
      </c>
      <c r="E704" s="48">
        <v>6</v>
      </c>
      <c r="F704" s="48">
        <v>17258</v>
      </c>
      <c r="G704" s="48">
        <v>14145</v>
      </c>
    </row>
    <row r="705" spans="3:7">
      <c r="C705" s="50">
        <f t="shared" si="12"/>
        <v>1</v>
      </c>
      <c r="D705" s="49">
        <v>42399</v>
      </c>
      <c r="E705" s="48">
        <v>7</v>
      </c>
      <c r="F705" s="48">
        <v>17911</v>
      </c>
      <c r="G705" s="48">
        <v>14714</v>
      </c>
    </row>
    <row r="706" spans="3:7">
      <c r="C706" s="50">
        <f t="shared" si="12"/>
        <v>1</v>
      </c>
      <c r="D706" s="49">
        <v>42399</v>
      </c>
      <c r="E706" s="48">
        <v>8</v>
      </c>
      <c r="F706" s="48">
        <v>18740</v>
      </c>
      <c r="G706" s="48">
        <v>15548</v>
      </c>
    </row>
    <row r="707" spans="3:7">
      <c r="C707" s="50">
        <f t="shared" si="12"/>
        <v>1</v>
      </c>
      <c r="D707" s="49">
        <v>42399</v>
      </c>
      <c r="E707" s="48">
        <v>9</v>
      </c>
      <c r="F707" s="48">
        <v>18801</v>
      </c>
      <c r="G707" s="48">
        <v>15908</v>
      </c>
    </row>
    <row r="708" spans="3:7">
      <c r="C708" s="50">
        <f t="shared" ref="C708:C771" si="13">MONTH(D708)</f>
        <v>1</v>
      </c>
      <c r="D708" s="49">
        <v>42399</v>
      </c>
      <c r="E708" s="48">
        <v>10</v>
      </c>
      <c r="F708" s="48">
        <v>19173</v>
      </c>
      <c r="G708" s="48">
        <v>16282</v>
      </c>
    </row>
    <row r="709" spans="3:7">
      <c r="C709" s="50">
        <f t="shared" si="13"/>
        <v>1</v>
      </c>
      <c r="D709" s="49">
        <v>42399</v>
      </c>
      <c r="E709" s="48">
        <v>11</v>
      </c>
      <c r="F709" s="48">
        <v>19183</v>
      </c>
      <c r="G709" s="48">
        <v>16323</v>
      </c>
    </row>
    <row r="710" spans="3:7">
      <c r="C710" s="50">
        <f t="shared" si="13"/>
        <v>1</v>
      </c>
      <c r="D710" s="49">
        <v>42399</v>
      </c>
      <c r="E710" s="48">
        <v>12</v>
      </c>
      <c r="F710" s="48">
        <v>19150</v>
      </c>
      <c r="G710" s="48">
        <v>16271</v>
      </c>
    </row>
    <row r="711" spans="3:7">
      <c r="C711" s="50">
        <f t="shared" si="13"/>
        <v>1</v>
      </c>
      <c r="D711" s="49">
        <v>42399</v>
      </c>
      <c r="E711" s="48">
        <v>13</v>
      </c>
      <c r="F711" s="48">
        <v>19096</v>
      </c>
      <c r="G711" s="48">
        <v>16230</v>
      </c>
    </row>
    <row r="712" spans="3:7">
      <c r="C712" s="50">
        <f t="shared" si="13"/>
        <v>1</v>
      </c>
      <c r="D712" s="49">
        <v>42399</v>
      </c>
      <c r="E712" s="48">
        <v>14</v>
      </c>
      <c r="F712" s="48">
        <v>19013</v>
      </c>
      <c r="G712" s="48">
        <v>16058</v>
      </c>
    </row>
    <row r="713" spans="3:7">
      <c r="C713" s="50">
        <f t="shared" si="13"/>
        <v>1</v>
      </c>
      <c r="D713" s="49">
        <v>42399</v>
      </c>
      <c r="E713" s="48">
        <v>15</v>
      </c>
      <c r="F713" s="48">
        <v>18915</v>
      </c>
      <c r="G713" s="48">
        <v>15977</v>
      </c>
    </row>
    <row r="714" spans="3:7">
      <c r="C714" s="50">
        <f t="shared" si="13"/>
        <v>1</v>
      </c>
      <c r="D714" s="49">
        <v>42399</v>
      </c>
      <c r="E714" s="48">
        <v>16</v>
      </c>
      <c r="F714" s="48">
        <v>18876</v>
      </c>
      <c r="G714" s="48">
        <v>15981</v>
      </c>
    </row>
    <row r="715" spans="3:7">
      <c r="C715" s="50">
        <f t="shared" si="13"/>
        <v>1</v>
      </c>
      <c r="D715" s="49">
        <v>42399</v>
      </c>
      <c r="E715" s="48">
        <v>17</v>
      </c>
      <c r="F715" s="48">
        <v>19285</v>
      </c>
      <c r="G715" s="48">
        <v>16416</v>
      </c>
    </row>
    <row r="716" spans="3:7">
      <c r="C716" s="50">
        <f t="shared" si="13"/>
        <v>1</v>
      </c>
      <c r="D716" s="49">
        <v>42399</v>
      </c>
      <c r="E716" s="48">
        <v>18</v>
      </c>
      <c r="F716" s="48">
        <v>19517</v>
      </c>
      <c r="G716" s="48">
        <v>17038</v>
      </c>
    </row>
    <row r="717" spans="3:7">
      <c r="C717" s="50">
        <f t="shared" si="13"/>
        <v>1</v>
      </c>
      <c r="D717" s="49">
        <v>42399</v>
      </c>
      <c r="E717" s="48">
        <v>19</v>
      </c>
      <c r="F717" s="48">
        <v>19978</v>
      </c>
      <c r="G717" s="48">
        <v>17412</v>
      </c>
    </row>
    <row r="718" spans="3:7">
      <c r="C718" s="50">
        <f t="shared" si="13"/>
        <v>1</v>
      </c>
      <c r="D718" s="49">
        <v>42399</v>
      </c>
      <c r="E718" s="48">
        <v>20</v>
      </c>
      <c r="F718" s="48">
        <v>19580</v>
      </c>
      <c r="G718" s="48">
        <v>16909</v>
      </c>
    </row>
    <row r="719" spans="3:7">
      <c r="C719" s="50">
        <f t="shared" si="13"/>
        <v>1</v>
      </c>
      <c r="D719" s="49">
        <v>42399</v>
      </c>
      <c r="E719" s="48">
        <v>21</v>
      </c>
      <c r="F719" s="48">
        <v>19284</v>
      </c>
      <c r="G719" s="48">
        <v>16428</v>
      </c>
    </row>
    <row r="720" spans="3:7">
      <c r="C720" s="50">
        <f t="shared" si="13"/>
        <v>1</v>
      </c>
      <c r="D720" s="49">
        <v>42399</v>
      </c>
      <c r="E720" s="48">
        <v>22</v>
      </c>
      <c r="F720" s="48">
        <v>18480</v>
      </c>
      <c r="G720" s="48">
        <v>15918</v>
      </c>
    </row>
    <row r="721" spans="3:7">
      <c r="C721" s="50">
        <f t="shared" si="13"/>
        <v>1</v>
      </c>
      <c r="D721" s="49">
        <v>42399</v>
      </c>
      <c r="E721" s="48">
        <v>23</v>
      </c>
      <c r="F721" s="48">
        <v>17678</v>
      </c>
      <c r="G721" s="48">
        <v>15135</v>
      </c>
    </row>
    <row r="722" spans="3:7">
      <c r="C722" s="50">
        <f t="shared" si="13"/>
        <v>1</v>
      </c>
      <c r="D722" s="49">
        <v>42399</v>
      </c>
      <c r="E722" s="48">
        <v>24</v>
      </c>
      <c r="F722" s="48">
        <v>17136</v>
      </c>
      <c r="G722" s="48">
        <v>14215</v>
      </c>
    </row>
    <row r="723" spans="3:7">
      <c r="C723" s="50">
        <f t="shared" si="13"/>
        <v>1</v>
      </c>
      <c r="D723" s="49">
        <v>42400</v>
      </c>
      <c r="E723" s="48">
        <v>1</v>
      </c>
      <c r="F723" s="48">
        <v>16981</v>
      </c>
      <c r="G723" s="48">
        <v>13586</v>
      </c>
    </row>
    <row r="724" spans="3:7">
      <c r="C724" s="50">
        <f t="shared" si="13"/>
        <v>1</v>
      </c>
      <c r="D724" s="49">
        <v>42400</v>
      </c>
      <c r="E724" s="48">
        <v>2</v>
      </c>
      <c r="F724" s="48">
        <v>16719</v>
      </c>
      <c r="G724" s="48">
        <v>13137</v>
      </c>
    </row>
    <row r="725" spans="3:7">
      <c r="C725" s="50">
        <f t="shared" si="13"/>
        <v>1</v>
      </c>
      <c r="D725" s="49">
        <v>42400</v>
      </c>
      <c r="E725" s="48">
        <v>3</v>
      </c>
      <c r="F725" s="48">
        <v>16310</v>
      </c>
      <c r="G725" s="48">
        <v>12788</v>
      </c>
    </row>
    <row r="726" spans="3:7">
      <c r="C726" s="50">
        <f t="shared" si="13"/>
        <v>1</v>
      </c>
      <c r="D726" s="49">
        <v>42400</v>
      </c>
      <c r="E726" s="48">
        <v>4</v>
      </c>
      <c r="F726" s="48">
        <v>16020</v>
      </c>
      <c r="G726" s="48">
        <v>12621</v>
      </c>
    </row>
    <row r="727" spans="3:7">
      <c r="C727" s="50">
        <f t="shared" si="13"/>
        <v>1</v>
      </c>
      <c r="D727" s="49">
        <v>42400</v>
      </c>
      <c r="E727" s="48">
        <v>5</v>
      </c>
      <c r="F727" s="48">
        <v>16329</v>
      </c>
      <c r="G727" s="48">
        <v>12655</v>
      </c>
    </row>
    <row r="728" spans="3:7">
      <c r="C728" s="50">
        <f t="shared" si="13"/>
        <v>1</v>
      </c>
      <c r="D728" s="49">
        <v>42400</v>
      </c>
      <c r="E728" s="48">
        <v>6</v>
      </c>
      <c r="F728" s="48">
        <v>16474</v>
      </c>
      <c r="G728" s="48">
        <v>12847</v>
      </c>
    </row>
    <row r="729" spans="3:7">
      <c r="C729" s="50">
        <f t="shared" si="13"/>
        <v>1</v>
      </c>
      <c r="D729" s="49">
        <v>42400</v>
      </c>
      <c r="E729" s="48">
        <v>7</v>
      </c>
      <c r="F729" s="48">
        <v>16740</v>
      </c>
      <c r="G729" s="48">
        <v>13210</v>
      </c>
    </row>
    <row r="730" spans="3:7">
      <c r="C730" s="50">
        <f t="shared" si="13"/>
        <v>1</v>
      </c>
      <c r="D730" s="49">
        <v>42400</v>
      </c>
      <c r="E730" s="48">
        <v>8</v>
      </c>
      <c r="F730" s="48">
        <v>17739</v>
      </c>
      <c r="G730" s="48">
        <v>14014</v>
      </c>
    </row>
    <row r="731" spans="3:7">
      <c r="C731" s="50">
        <f t="shared" si="13"/>
        <v>1</v>
      </c>
      <c r="D731" s="49">
        <v>42400</v>
      </c>
      <c r="E731" s="48">
        <v>9</v>
      </c>
      <c r="F731" s="48">
        <v>17833</v>
      </c>
      <c r="G731" s="48">
        <v>14502</v>
      </c>
    </row>
    <row r="732" spans="3:7">
      <c r="C732" s="50">
        <f t="shared" si="13"/>
        <v>1</v>
      </c>
      <c r="D732" s="49">
        <v>42400</v>
      </c>
      <c r="E732" s="48">
        <v>10</v>
      </c>
      <c r="F732" s="48">
        <v>18092</v>
      </c>
      <c r="G732" s="48">
        <v>15058</v>
      </c>
    </row>
    <row r="733" spans="3:7">
      <c r="C733" s="50">
        <f t="shared" si="13"/>
        <v>1</v>
      </c>
      <c r="D733" s="49">
        <v>42400</v>
      </c>
      <c r="E733" s="48">
        <v>11</v>
      </c>
      <c r="F733" s="48">
        <v>18330</v>
      </c>
      <c r="G733" s="48">
        <v>15299</v>
      </c>
    </row>
    <row r="734" spans="3:7">
      <c r="C734" s="50">
        <f t="shared" si="13"/>
        <v>1</v>
      </c>
      <c r="D734" s="49">
        <v>42400</v>
      </c>
      <c r="E734" s="48">
        <v>12</v>
      </c>
      <c r="F734" s="48">
        <v>18173</v>
      </c>
      <c r="G734" s="48">
        <v>15378</v>
      </c>
    </row>
    <row r="735" spans="3:7">
      <c r="C735" s="50">
        <f t="shared" si="13"/>
        <v>1</v>
      </c>
      <c r="D735" s="49">
        <v>42400</v>
      </c>
      <c r="E735" s="48">
        <v>13</v>
      </c>
      <c r="F735" s="48">
        <v>18100</v>
      </c>
      <c r="G735" s="48">
        <v>15227</v>
      </c>
    </row>
    <row r="736" spans="3:7">
      <c r="C736" s="50">
        <f t="shared" si="13"/>
        <v>1</v>
      </c>
      <c r="D736" s="49">
        <v>42400</v>
      </c>
      <c r="E736" s="48">
        <v>14</v>
      </c>
      <c r="F736" s="48">
        <v>18092</v>
      </c>
      <c r="G736" s="48">
        <v>15087</v>
      </c>
    </row>
    <row r="737" spans="3:7">
      <c r="C737" s="50">
        <f t="shared" si="13"/>
        <v>1</v>
      </c>
      <c r="D737" s="49">
        <v>42400</v>
      </c>
      <c r="E737" s="48">
        <v>15</v>
      </c>
      <c r="F737" s="48">
        <v>18065</v>
      </c>
      <c r="G737" s="48">
        <v>15141</v>
      </c>
    </row>
    <row r="738" spans="3:7">
      <c r="C738" s="50">
        <f t="shared" si="13"/>
        <v>1</v>
      </c>
      <c r="D738" s="49">
        <v>42400</v>
      </c>
      <c r="E738" s="48">
        <v>16</v>
      </c>
      <c r="F738" s="48">
        <v>18420</v>
      </c>
      <c r="G738" s="48">
        <v>15497</v>
      </c>
    </row>
    <row r="739" spans="3:7">
      <c r="C739" s="50">
        <f t="shared" si="13"/>
        <v>1</v>
      </c>
      <c r="D739" s="49">
        <v>42400</v>
      </c>
      <c r="E739" s="48">
        <v>17</v>
      </c>
      <c r="F739" s="48">
        <v>19686</v>
      </c>
      <c r="G739" s="48">
        <v>16674</v>
      </c>
    </row>
    <row r="740" spans="3:7">
      <c r="C740" s="50">
        <f t="shared" si="13"/>
        <v>1</v>
      </c>
      <c r="D740" s="49">
        <v>42400</v>
      </c>
      <c r="E740" s="48">
        <v>18</v>
      </c>
      <c r="F740" s="48">
        <v>20487</v>
      </c>
      <c r="G740" s="48">
        <v>17485</v>
      </c>
    </row>
    <row r="741" spans="3:7">
      <c r="C741" s="50">
        <f t="shared" si="13"/>
        <v>1</v>
      </c>
      <c r="D741" s="49">
        <v>42400</v>
      </c>
      <c r="E741" s="48">
        <v>19</v>
      </c>
      <c r="F741" s="48">
        <v>20143</v>
      </c>
      <c r="G741" s="48">
        <v>17316</v>
      </c>
    </row>
    <row r="742" spans="3:7">
      <c r="C742" s="50">
        <f t="shared" si="13"/>
        <v>1</v>
      </c>
      <c r="D742" s="49">
        <v>42400</v>
      </c>
      <c r="E742" s="48">
        <v>20</v>
      </c>
      <c r="F742" s="48">
        <v>19802</v>
      </c>
      <c r="G742" s="48">
        <v>16927</v>
      </c>
    </row>
    <row r="743" spans="3:7">
      <c r="C743" s="50">
        <f t="shared" si="13"/>
        <v>1</v>
      </c>
      <c r="D743" s="49">
        <v>42400</v>
      </c>
      <c r="E743" s="48">
        <v>21</v>
      </c>
      <c r="F743" s="48">
        <v>19459</v>
      </c>
      <c r="G743" s="48">
        <v>16398</v>
      </c>
    </row>
    <row r="744" spans="3:7">
      <c r="C744" s="50">
        <f t="shared" si="13"/>
        <v>1</v>
      </c>
      <c r="D744" s="49">
        <v>42400</v>
      </c>
      <c r="E744" s="48">
        <v>22</v>
      </c>
      <c r="F744" s="48">
        <v>18682</v>
      </c>
      <c r="G744" s="48">
        <v>15675</v>
      </c>
    </row>
    <row r="745" spans="3:7">
      <c r="C745" s="50">
        <f t="shared" si="13"/>
        <v>1</v>
      </c>
      <c r="D745" s="49">
        <v>42400</v>
      </c>
      <c r="E745" s="48">
        <v>23</v>
      </c>
      <c r="F745" s="48">
        <v>17615</v>
      </c>
      <c r="G745" s="48">
        <v>14743</v>
      </c>
    </row>
    <row r="746" spans="3:7">
      <c r="C746" s="50">
        <f t="shared" si="13"/>
        <v>1</v>
      </c>
      <c r="D746" s="49">
        <v>42400</v>
      </c>
      <c r="E746" s="48">
        <v>24</v>
      </c>
      <c r="F746" s="48">
        <v>16732</v>
      </c>
      <c r="G746" s="48">
        <v>13758</v>
      </c>
    </row>
    <row r="747" spans="3:7">
      <c r="C747" s="50">
        <f t="shared" si="13"/>
        <v>2</v>
      </c>
      <c r="D747" s="49">
        <v>42401</v>
      </c>
      <c r="E747" s="48">
        <v>1</v>
      </c>
      <c r="F747" s="48">
        <v>16666</v>
      </c>
      <c r="G747" s="48">
        <v>12998</v>
      </c>
    </row>
    <row r="748" spans="3:7">
      <c r="C748" s="50">
        <f t="shared" si="13"/>
        <v>2</v>
      </c>
      <c r="D748" s="49">
        <v>42401</v>
      </c>
      <c r="E748" s="48">
        <v>2</v>
      </c>
      <c r="F748" s="48">
        <v>16468</v>
      </c>
      <c r="G748" s="48">
        <v>12764</v>
      </c>
    </row>
    <row r="749" spans="3:7">
      <c r="C749" s="50">
        <f t="shared" si="13"/>
        <v>2</v>
      </c>
      <c r="D749" s="49">
        <v>42401</v>
      </c>
      <c r="E749" s="48">
        <v>3</v>
      </c>
      <c r="F749" s="48">
        <v>15900</v>
      </c>
      <c r="G749" s="48">
        <v>12533</v>
      </c>
    </row>
    <row r="750" spans="3:7">
      <c r="C750" s="50">
        <f t="shared" si="13"/>
        <v>2</v>
      </c>
      <c r="D750" s="49">
        <v>42401</v>
      </c>
      <c r="E750" s="48">
        <v>4</v>
      </c>
      <c r="F750" s="48">
        <v>16563</v>
      </c>
      <c r="G750" s="48">
        <v>12591</v>
      </c>
    </row>
    <row r="751" spans="3:7">
      <c r="C751" s="50">
        <f t="shared" si="13"/>
        <v>2</v>
      </c>
      <c r="D751" s="49">
        <v>42401</v>
      </c>
      <c r="E751" s="48">
        <v>5</v>
      </c>
      <c r="F751" s="48">
        <v>16672</v>
      </c>
      <c r="G751" s="48">
        <v>12872</v>
      </c>
    </row>
    <row r="752" spans="3:7">
      <c r="C752" s="50">
        <f t="shared" si="13"/>
        <v>2</v>
      </c>
      <c r="D752" s="49">
        <v>42401</v>
      </c>
      <c r="E752" s="48">
        <v>6</v>
      </c>
      <c r="F752" s="48">
        <v>16660</v>
      </c>
      <c r="G752" s="48">
        <v>13678</v>
      </c>
    </row>
    <row r="753" spans="3:7">
      <c r="C753" s="50">
        <f t="shared" si="13"/>
        <v>2</v>
      </c>
      <c r="D753" s="49">
        <v>42401</v>
      </c>
      <c r="E753" s="48">
        <v>7</v>
      </c>
      <c r="F753" s="48">
        <v>17598</v>
      </c>
      <c r="G753" s="48">
        <v>15183</v>
      </c>
    </row>
    <row r="754" spans="3:7">
      <c r="C754" s="50">
        <f t="shared" si="13"/>
        <v>2</v>
      </c>
      <c r="D754" s="49">
        <v>42401</v>
      </c>
      <c r="E754" s="48">
        <v>8</v>
      </c>
      <c r="F754" s="48">
        <v>19425</v>
      </c>
      <c r="G754" s="48">
        <v>16779</v>
      </c>
    </row>
    <row r="755" spans="3:7">
      <c r="C755" s="50">
        <f t="shared" si="13"/>
        <v>2</v>
      </c>
      <c r="D755" s="49">
        <v>42401</v>
      </c>
      <c r="E755" s="48">
        <v>9</v>
      </c>
      <c r="F755" s="48">
        <v>19486</v>
      </c>
      <c r="G755" s="48">
        <v>16811</v>
      </c>
    </row>
    <row r="756" spans="3:7">
      <c r="C756" s="50">
        <f t="shared" si="13"/>
        <v>2</v>
      </c>
      <c r="D756" s="49">
        <v>42401</v>
      </c>
      <c r="E756" s="48">
        <v>10</v>
      </c>
      <c r="F756" s="48">
        <v>19221</v>
      </c>
      <c r="G756" s="48">
        <v>16401</v>
      </c>
    </row>
    <row r="757" spans="3:7">
      <c r="C757" s="50">
        <f t="shared" si="13"/>
        <v>2</v>
      </c>
      <c r="D757" s="49">
        <v>42401</v>
      </c>
      <c r="E757" s="48">
        <v>11</v>
      </c>
      <c r="F757" s="48">
        <v>18627</v>
      </c>
      <c r="G757" s="48">
        <v>15984</v>
      </c>
    </row>
    <row r="758" spans="3:7">
      <c r="C758" s="50">
        <f t="shared" si="13"/>
        <v>2</v>
      </c>
      <c r="D758" s="49">
        <v>42401</v>
      </c>
      <c r="E758" s="48">
        <v>12</v>
      </c>
      <c r="F758" s="48">
        <v>18500</v>
      </c>
      <c r="G758" s="48">
        <v>15894</v>
      </c>
    </row>
    <row r="759" spans="3:7">
      <c r="C759" s="50">
        <f t="shared" si="13"/>
        <v>2</v>
      </c>
      <c r="D759" s="49">
        <v>42401</v>
      </c>
      <c r="E759" s="48">
        <v>13</v>
      </c>
      <c r="F759" s="48">
        <v>18414</v>
      </c>
      <c r="G759" s="48">
        <v>15879</v>
      </c>
    </row>
    <row r="760" spans="3:7">
      <c r="C760" s="50">
        <f t="shared" si="13"/>
        <v>2</v>
      </c>
      <c r="D760" s="49">
        <v>42401</v>
      </c>
      <c r="E760" s="48">
        <v>14</v>
      </c>
      <c r="F760" s="48">
        <v>18526</v>
      </c>
      <c r="G760" s="48">
        <v>16064</v>
      </c>
    </row>
    <row r="761" spans="3:7">
      <c r="C761" s="50">
        <f t="shared" si="13"/>
        <v>2</v>
      </c>
      <c r="D761" s="49">
        <v>42401</v>
      </c>
      <c r="E761" s="48">
        <v>15</v>
      </c>
      <c r="F761" s="48">
        <v>18708</v>
      </c>
      <c r="G761" s="48">
        <v>16164</v>
      </c>
    </row>
    <row r="762" spans="3:7">
      <c r="C762" s="50">
        <f t="shared" si="13"/>
        <v>2</v>
      </c>
      <c r="D762" s="49">
        <v>42401</v>
      </c>
      <c r="E762" s="48">
        <v>16</v>
      </c>
      <c r="F762" s="48">
        <v>18905</v>
      </c>
      <c r="G762" s="48">
        <v>16412</v>
      </c>
    </row>
    <row r="763" spans="3:7">
      <c r="C763" s="50">
        <f t="shared" si="13"/>
        <v>2</v>
      </c>
      <c r="D763" s="49">
        <v>42401</v>
      </c>
      <c r="E763" s="48">
        <v>17</v>
      </c>
      <c r="F763" s="48">
        <v>19817</v>
      </c>
      <c r="G763" s="48">
        <v>17211</v>
      </c>
    </row>
    <row r="764" spans="3:7">
      <c r="C764" s="50">
        <f t="shared" si="13"/>
        <v>2</v>
      </c>
      <c r="D764" s="49">
        <v>42401</v>
      </c>
      <c r="E764" s="48">
        <v>18</v>
      </c>
      <c r="F764" s="48">
        <v>20663</v>
      </c>
      <c r="G764" s="48">
        <v>18007</v>
      </c>
    </row>
    <row r="765" spans="3:7">
      <c r="C765" s="50">
        <f t="shared" si="13"/>
        <v>2</v>
      </c>
      <c r="D765" s="49">
        <v>42401</v>
      </c>
      <c r="E765" s="48">
        <v>19</v>
      </c>
      <c r="F765" s="48">
        <v>21417</v>
      </c>
      <c r="G765" s="48">
        <v>18735</v>
      </c>
    </row>
    <row r="766" spans="3:7">
      <c r="C766" s="50">
        <f t="shared" si="13"/>
        <v>2</v>
      </c>
      <c r="D766" s="49">
        <v>42401</v>
      </c>
      <c r="E766" s="48">
        <v>20</v>
      </c>
      <c r="F766" s="48">
        <v>21008</v>
      </c>
      <c r="G766" s="48">
        <v>18329</v>
      </c>
    </row>
    <row r="767" spans="3:7">
      <c r="C767" s="50">
        <f t="shared" si="13"/>
        <v>2</v>
      </c>
      <c r="D767" s="49">
        <v>42401</v>
      </c>
      <c r="E767" s="48">
        <v>21</v>
      </c>
      <c r="F767" s="48">
        <v>20847</v>
      </c>
      <c r="G767" s="48">
        <v>18243</v>
      </c>
    </row>
    <row r="768" spans="3:7">
      <c r="C768" s="50">
        <f t="shared" si="13"/>
        <v>2</v>
      </c>
      <c r="D768" s="49">
        <v>42401</v>
      </c>
      <c r="E768" s="48">
        <v>22</v>
      </c>
      <c r="F768" s="48">
        <v>20028</v>
      </c>
      <c r="G768" s="48">
        <v>17439</v>
      </c>
    </row>
    <row r="769" spans="3:7">
      <c r="C769" s="50">
        <f t="shared" si="13"/>
        <v>2</v>
      </c>
      <c r="D769" s="49">
        <v>42401</v>
      </c>
      <c r="E769" s="48">
        <v>23</v>
      </c>
      <c r="F769" s="48">
        <v>18621</v>
      </c>
      <c r="G769" s="48">
        <v>16224</v>
      </c>
    </row>
    <row r="770" spans="3:7">
      <c r="C770" s="50">
        <f t="shared" si="13"/>
        <v>2</v>
      </c>
      <c r="D770" s="49">
        <v>42401</v>
      </c>
      <c r="E770" s="48">
        <v>24</v>
      </c>
      <c r="F770" s="48">
        <v>17447</v>
      </c>
      <c r="G770" s="48">
        <v>14949</v>
      </c>
    </row>
    <row r="771" spans="3:7">
      <c r="C771" s="50">
        <f t="shared" si="13"/>
        <v>2</v>
      </c>
      <c r="D771" s="49">
        <v>42402</v>
      </c>
      <c r="E771" s="48">
        <v>1</v>
      </c>
      <c r="F771" s="48">
        <v>17238</v>
      </c>
      <c r="G771" s="48">
        <v>14212</v>
      </c>
    </row>
    <row r="772" spans="3:7">
      <c r="C772" s="50">
        <f t="shared" ref="C772:C835" si="14">MONTH(D772)</f>
        <v>2</v>
      </c>
      <c r="D772" s="49">
        <v>42402</v>
      </c>
      <c r="E772" s="48">
        <v>2</v>
      </c>
      <c r="F772" s="48">
        <v>16793</v>
      </c>
      <c r="G772" s="48">
        <v>13878</v>
      </c>
    </row>
    <row r="773" spans="3:7">
      <c r="C773" s="50">
        <f t="shared" si="14"/>
        <v>2</v>
      </c>
      <c r="D773" s="49">
        <v>42402</v>
      </c>
      <c r="E773" s="48">
        <v>3</v>
      </c>
      <c r="F773" s="48">
        <v>16552</v>
      </c>
      <c r="G773" s="48">
        <v>13701</v>
      </c>
    </row>
    <row r="774" spans="3:7">
      <c r="C774" s="50">
        <f t="shared" si="14"/>
        <v>2</v>
      </c>
      <c r="D774" s="49">
        <v>42402</v>
      </c>
      <c r="E774" s="48">
        <v>4</v>
      </c>
      <c r="F774" s="48">
        <v>16776</v>
      </c>
      <c r="G774" s="48">
        <v>13701</v>
      </c>
    </row>
    <row r="775" spans="3:7">
      <c r="C775" s="50">
        <f t="shared" si="14"/>
        <v>2</v>
      </c>
      <c r="D775" s="49">
        <v>42402</v>
      </c>
      <c r="E775" s="48">
        <v>5</v>
      </c>
      <c r="F775" s="48">
        <v>17063</v>
      </c>
      <c r="G775" s="48">
        <v>13861</v>
      </c>
    </row>
    <row r="776" spans="3:7">
      <c r="C776" s="50">
        <f t="shared" si="14"/>
        <v>2</v>
      </c>
      <c r="D776" s="49">
        <v>42402</v>
      </c>
      <c r="E776" s="48">
        <v>6</v>
      </c>
      <c r="F776" s="48">
        <v>17279</v>
      </c>
      <c r="G776" s="48">
        <v>14556</v>
      </c>
    </row>
    <row r="777" spans="3:7">
      <c r="C777" s="50">
        <f t="shared" si="14"/>
        <v>2</v>
      </c>
      <c r="D777" s="49">
        <v>42402</v>
      </c>
      <c r="E777" s="48">
        <v>7</v>
      </c>
      <c r="F777" s="48">
        <v>18599</v>
      </c>
      <c r="G777" s="48">
        <v>15877</v>
      </c>
    </row>
    <row r="778" spans="3:7">
      <c r="C778" s="50">
        <f t="shared" si="14"/>
        <v>2</v>
      </c>
      <c r="D778" s="49">
        <v>42402</v>
      </c>
      <c r="E778" s="48">
        <v>8</v>
      </c>
      <c r="F778" s="48">
        <v>19965</v>
      </c>
      <c r="G778" s="48">
        <v>17317</v>
      </c>
    </row>
    <row r="779" spans="3:7">
      <c r="C779" s="50">
        <f t="shared" si="14"/>
        <v>2</v>
      </c>
      <c r="D779" s="49">
        <v>42402</v>
      </c>
      <c r="E779" s="48">
        <v>9</v>
      </c>
      <c r="F779" s="48">
        <v>19928</v>
      </c>
      <c r="G779" s="48">
        <v>17301</v>
      </c>
    </row>
    <row r="780" spans="3:7">
      <c r="C780" s="50">
        <f t="shared" si="14"/>
        <v>2</v>
      </c>
      <c r="D780" s="49">
        <v>42402</v>
      </c>
      <c r="E780" s="48">
        <v>10</v>
      </c>
      <c r="F780" s="48">
        <v>19519</v>
      </c>
      <c r="G780" s="48">
        <v>16977</v>
      </c>
    </row>
    <row r="781" spans="3:7">
      <c r="C781" s="50">
        <f t="shared" si="14"/>
        <v>2</v>
      </c>
      <c r="D781" s="49">
        <v>42402</v>
      </c>
      <c r="E781" s="48">
        <v>11</v>
      </c>
      <c r="F781" s="48">
        <v>19067</v>
      </c>
      <c r="G781" s="48">
        <v>16528</v>
      </c>
    </row>
    <row r="782" spans="3:7">
      <c r="C782" s="50">
        <f t="shared" si="14"/>
        <v>2</v>
      </c>
      <c r="D782" s="49">
        <v>42402</v>
      </c>
      <c r="E782" s="48">
        <v>12</v>
      </c>
      <c r="F782" s="48">
        <v>18619</v>
      </c>
      <c r="G782" s="48">
        <v>16168</v>
      </c>
    </row>
    <row r="783" spans="3:7">
      <c r="C783" s="50">
        <f t="shared" si="14"/>
        <v>2</v>
      </c>
      <c r="D783" s="49">
        <v>42402</v>
      </c>
      <c r="E783" s="48">
        <v>13</v>
      </c>
      <c r="F783" s="48">
        <v>18551</v>
      </c>
      <c r="G783" s="48">
        <v>16125</v>
      </c>
    </row>
    <row r="784" spans="3:7">
      <c r="C784" s="50">
        <f t="shared" si="14"/>
        <v>2</v>
      </c>
      <c r="D784" s="49">
        <v>42402</v>
      </c>
      <c r="E784" s="48">
        <v>14</v>
      </c>
      <c r="F784" s="48">
        <v>19039</v>
      </c>
      <c r="G784" s="48">
        <v>16097</v>
      </c>
    </row>
    <row r="785" spans="3:7">
      <c r="C785" s="50">
        <f t="shared" si="14"/>
        <v>2</v>
      </c>
      <c r="D785" s="49">
        <v>42402</v>
      </c>
      <c r="E785" s="48">
        <v>15</v>
      </c>
      <c r="F785" s="48">
        <v>18726</v>
      </c>
      <c r="G785" s="48">
        <v>16105</v>
      </c>
    </row>
    <row r="786" spans="3:7">
      <c r="C786" s="50">
        <f t="shared" si="14"/>
        <v>2</v>
      </c>
      <c r="D786" s="49">
        <v>42402</v>
      </c>
      <c r="E786" s="48">
        <v>16</v>
      </c>
      <c r="F786" s="48">
        <v>19017</v>
      </c>
      <c r="G786" s="48">
        <v>16460</v>
      </c>
    </row>
    <row r="787" spans="3:7">
      <c r="C787" s="50">
        <f t="shared" si="14"/>
        <v>2</v>
      </c>
      <c r="D787" s="49">
        <v>42402</v>
      </c>
      <c r="E787" s="48">
        <v>17</v>
      </c>
      <c r="F787" s="48">
        <v>19881</v>
      </c>
      <c r="G787" s="48">
        <v>17351</v>
      </c>
    </row>
    <row r="788" spans="3:7">
      <c r="C788" s="50">
        <f t="shared" si="14"/>
        <v>2</v>
      </c>
      <c r="D788" s="49">
        <v>42402</v>
      </c>
      <c r="E788" s="48">
        <v>18</v>
      </c>
      <c r="F788" s="48">
        <v>20949</v>
      </c>
      <c r="G788" s="48">
        <v>18363</v>
      </c>
    </row>
    <row r="789" spans="3:7">
      <c r="C789" s="50">
        <f t="shared" si="14"/>
        <v>2</v>
      </c>
      <c r="D789" s="49">
        <v>42402</v>
      </c>
      <c r="E789" s="48">
        <v>19</v>
      </c>
      <c r="F789" s="48">
        <v>21171</v>
      </c>
      <c r="G789" s="48">
        <v>18534</v>
      </c>
    </row>
    <row r="790" spans="3:7">
      <c r="C790" s="50">
        <f t="shared" si="14"/>
        <v>2</v>
      </c>
      <c r="D790" s="49">
        <v>42402</v>
      </c>
      <c r="E790" s="48">
        <v>20</v>
      </c>
      <c r="F790" s="48">
        <v>20940</v>
      </c>
      <c r="G790" s="48">
        <v>18416</v>
      </c>
    </row>
    <row r="791" spans="3:7">
      <c r="C791" s="50">
        <f t="shared" si="14"/>
        <v>2</v>
      </c>
      <c r="D791" s="49">
        <v>42402</v>
      </c>
      <c r="E791" s="48">
        <v>21</v>
      </c>
      <c r="F791" s="48">
        <v>20709</v>
      </c>
      <c r="G791" s="48">
        <v>18136</v>
      </c>
    </row>
    <row r="792" spans="3:7">
      <c r="C792" s="50">
        <f t="shared" si="14"/>
        <v>2</v>
      </c>
      <c r="D792" s="49">
        <v>42402</v>
      </c>
      <c r="E792" s="48">
        <v>22</v>
      </c>
      <c r="F792" s="48">
        <v>20231</v>
      </c>
      <c r="G792" s="48">
        <v>17661</v>
      </c>
    </row>
    <row r="793" spans="3:7">
      <c r="C793" s="50">
        <f t="shared" si="14"/>
        <v>2</v>
      </c>
      <c r="D793" s="49">
        <v>42402</v>
      </c>
      <c r="E793" s="48">
        <v>23</v>
      </c>
      <c r="F793" s="48">
        <v>19711</v>
      </c>
      <c r="G793" s="48">
        <v>16753</v>
      </c>
    </row>
    <row r="794" spans="3:7">
      <c r="C794" s="50">
        <f t="shared" si="14"/>
        <v>2</v>
      </c>
      <c r="D794" s="49">
        <v>42402</v>
      </c>
      <c r="E794" s="48">
        <v>24</v>
      </c>
      <c r="F794" s="48">
        <v>18826</v>
      </c>
      <c r="G794" s="48">
        <v>15667</v>
      </c>
    </row>
    <row r="795" spans="3:7">
      <c r="C795" s="50">
        <f t="shared" si="14"/>
        <v>2</v>
      </c>
      <c r="D795" s="49">
        <v>42403</v>
      </c>
      <c r="E795" s="48">
        <v>1</v>
      </c>
      <c r="F795" s="48">
        <v>18536</v>
      </c>
      <c r="G795" s="48">
        <v>14802</v>
      </c>
    </row>
    <row r="796" spans="3:7">
      <c r="C796" s="50">
        <f t="shared" si="14"/>
        <v>2</v>
      </c>
      <c r="D796" s="49">
        <v>42403</v>
      </c>
      <c r="E796" s="48">
        <v>2</v>
      </c>
      <c r="F796" s="48">
        <v>17848</v>
      </c>
      <c r="G796" s="48">
        <v>14232</v>
      </c>
    </row>
    <row r="797" spans="3:7">
      <c r="C797" s="50">
        <f t="shared" si="14"/>
        <v>2</v>
      </c>
      <c r="D797" s="49">
        <v>42403</v>
      </c>
      <c r="E797" s="48">
        <v>3</v>
      </c>
      <c r="F797" s="48">
        <v>17552</v>
      </c>
      <c r="G797" s="48">
        <v>13996</v>
      </c>
    </row>
    <row r="798" spans="3:7">
      <c r="C798" s="50">
        <f t="shared" si="14"/>
        <v>2</v>
      </c>
      <c r="D798" s="49">
        <v>42403</v>
      </c>
      <c r="E798" s="48">
        <v>4</v>
      </c>
      <c r="F798" s="48">
        <v>17253</v>
      </c>
      <c r="G798" s="48">
        <v>13731</v>
      </c>
    </row>
    <row r="799" spans="3:7">
      <c r="C799" s="50">
        <f t="shared" si="14"/>
        <v>2</v>
      </c>
      <c r="D799" s="49">
        <v>42403</v>
      </c>
      <c r="E799" s="48">
        <v>5</v>
      </c>
      <c r="F799" s="48">
        <v>17219</v>
      </c>
      <c r="G799" s="48">
        <v>13761</v>
      </c>
    </row>
    <row r="800" spans="3:7">
      <c r="C800" s="50">
        <f t="shared" si="14"/>
        <v>2</v>
      </c>
      <c r="D800" s="49">
        <v>42403</v>
      </c>
      <c r="E800" s="48">
        <v>6</v>
      </c>
      <c r="F800" s="48">
        <v>17903</v>
      </c>
      <c r="G800" s="48">
        <v>14298</v>
      </c>
    </row>
    <row r="801" spans="3:7">
      <c r="C801" s="50">
        <f t="shared" si="14"/>
        <v>2</v>
      </c>
      <c r="D801" s="49">
        <v>42403</v>
      </c>
      <c r="E801" s="48">
        <v>7</v>
      </c>
      <c r="F801" s="48">
        <v>18389</v>
      </c>
      <c r="G801" s="48">
        <v>15470</v>
      </c>
    </row>
    <row r="802" spans="3:7">
      <c r="C802" s="50">
        <f t="shared" si="14"/>
        <v>2</v>
      </c>
      <c r="D802" s="49">
        <v>42403</v>
      </c>
      <c r="E802" s="48">
        <v>8</v>
      </c>
      <c r="F802" s="48">
        <v>19403</v>
      </c>
      <c r="G802" s="48">
        <v>16759</v>
      </c>
    </row>
    <row r="803" spans="3:7">
      <c r="C803" s="50">
        <f t="shared" si="14"/>
        <v>2</v>
      </c>
      <c r="D803" s="49">
        <v>42403</v>
      </c>
      <c r="E803" s="48">
        <v>9</v>
      </c>
      <c r="F803" s="48">
        <v>19551</v>
      </c>
      <c r="G803" s="48">
        <v>16952</v>
      </c>
    </row>
    <row r="804" spans="3:7">
      <c r="C804" s="50">
        <f t="shared" si="14"/>
        <v>2</v>
      </c>
      <c r="D804" s="49">
        <v>42403</v>
      </c>
      <c r="E804" s="48">
        <v>10</v>
      </c>
      <c r="F804" s="48">
        <v>19558</v>
      </c>
      <c r="G804" s="48">
        <v>16853</v>
      </c>
    </row>
    <row r="805" spans="3:7">
      <c r="C805" s="50">
        <f t="shared" si="14"/>
        <v>2</v>
      </c>
      <c r="D805" s="49">
        <v>42403</v>
      </c>
      <c r="E805" s="48">
        <v>11</v>
      </c>
      <c r="F805" s="48">
        <v>19705</v>
      </c>
      <c r="G805" s="48">
        <v>16890</v>
      </c>
    </row>
    <row r="806" spans="3:7">
      <c r="C806" s="50">
        <f t="shared" si="14"/>
        <v>2</v>
      </c>
      <c r="D806" s="49">
        <v>42403</v>
      </c>
      <c r="E806" s="48">
        <v>12</v>
      </c>
      <c r="F806" s="48">
        <v>19595</v>
      </c>
      <c r="G806" s="48">
        <v>16763</v>
      </c>
    </row>
    <row r="807" spans="3:7">
      <c r="C807" s="50">
        <f t="shared" si="14"/>
        <v>2</v>
      </c>
      <c r="D807" s="49">
        <v>42403</v>
      </c>
      <c r="E807" s="48">
        <v>13</v>
      </c>
      <c r="F807" s="48">
        <v>19445</v>
      </c>
      <c r="G807" s="48">
        <v>16451</v>
      </c>
    </row>
    <row r="808" spans="3:7">
      <c r="C808" s="50">
        <f t="shared" si="14"/>
        <v>2</v>
      </c>
      <c r="D808" s="49">
        <v>42403</v>
      </c>
      <c r="E808" s="48">
        <v>14</v>
      </c>
      <c r="F808" s="48">
        <v>17173</v>
      </c>
      <c r="G808" s="48">
        <v>16305</v>
      </c>
    </row>
    <row r="809" spans="3:7">
      <c r="C809" s="50">
        <f t="shared" si="14"/>
        <v>2</v>
      </c>
      <c r="D809" s="49">
        <v>42403</v>
      </c>
      <c r="E809" s="48">
        <v>15</v>
      </c>
      <c r="F809" s="48">
        <v>19085</v>
      </c>
      <c r="G809" s="48">
        <v>15929</v>
      </c>
    </row>
    <row r="810" spans="3:7">
      <c r="C810" s="50">
        <f t="shared" si="14"/>
        <v>2</v>
      </c>
      <c r="D810" s="49">
        <v>42403</v>
      </c>
      <c r="E810" s="48">
        <v>16</v>
      </c>
      <c r="F810" s="48">
        <v>18753</v>
      </c>
      <c r="G810" s="48">
        <v>15927</v>
      </c>
    </row>
    <row r="811" spans="3:7">
      <c r="C811" s="50">
        <f t="shared" si="14"/>
        <v>2</v>
      </c>
      <c r="D811" s="49">
        <v>42403</v>
      </c>
      <c r="E811" s="48">
        <v>17</v>
      </c>
      <c r="F811" s="48">
        <v>19455</v>
      </c>
      <c r="G811" s="48">
        <v>16553</v>
      </c>
    </row>
    <row r="812" spans="3:7">
      <c r="C812" s="50">
        <f t="shared" si="14"/>
        <v>2</v>
      </c>
      <c r="D812" s="49">
        <v>42403</v>
      </c>
      <c r="E812" s="48">
        <v>18</v>
      </c>
      <c r="F812" s="48">
        <v>20210</v>
      </c>
      <c r="G812" s="48">
        <v>17345</v>
      </c>
    </row>
    <row r="813" spans="3:7">
      <c r="C813" s="50">
        <f t="shared" si="14"/>
        <v>2</v>
      </c>
      <c r="D813" s="49">
        <v>42403</v>
      </c>
      <c r="E813" s="48">
        <v>19</v>
      </c>
      <c r="F813" s="48">
        <v>20813</v>
      </c>
      <c r="G813" s="48">
        <v>18004</v>
      </c>
    </row>
    <row r="814" spans="3:7">
      <c r="C814" s="50">
        <f t="shared" si="14"/>
        <v>2</v>
      </c>
      <c r="D814" s="49">
        <v>42403</v>
      </c>
      <c r="E814" s="48">
        <v>20</v>
      </c>
      <c r="F814" s="48">
        <v>20898</v>
      </c>
      <c r="G814" s="48">
        <v>17935</v>
      </c>
    </row>
    <row r="815" spans="3:7">
      <c r="C815" s="50">
        <f t="shared" si="14"/>
        <v>2</v>
      </c>
      <c r="D815" s="49">
        <v>42403</v>
      </c>
      <c r="E815" s="48">
        <v>21</v>
      </c>
      <c r="F815" s="48">
        <v>20503</v>
      </c>
      <c r="G815" s="48">
        <v>17684</v>
      </c>
    </row>
    <row r="816" spans="3:7">
      <c r="C816" s="50">
        <f t="shared" si="14"/>
        <v>2</v>
      </c>
      <c r="D816" s="49">
        <v>42403</v>
      </c>
      <c r="E816" s="48">
        <v>22</v>
      </c>
      <c r="F816" s="48">
        <v>20091</v>
      </c>
      <c r="G816" s="48">
        <v>16916</v>
      </c>
    </row>
    <row r="817" spans="3:7">
      <c r="C817" s="50">
        <f t="shared" si="14"/>
        <v>2</v>
      </c>
      <c r="D817" s="49">
        <v>42403</v>
      </c>
      <c r="E817" s="48">
        <v>23</v>
      </c>
      <c r="F817" s="48">
        <v>19297</v>
      </c>
      <c r="G817" s="48">
        <v>15704</v>
      </c>
    </row>
    <row r="818" spans="3:7">
      <c r="C818" s="50">
        <f t="shared" si="14"/>
        <v>2</v>
      </c>
      <c r="D818" s="49">
        <v>42403</v>
      </c>
      <c r="E818" s="48">
        <v>24</v>
      </c>
      <c r="F818" s="48">
        <v>18358</v>
      </c>
      <c r="G818" s="48">
        <v>14668</v>
      </c>
    </row>
    <row r="819" spans="3:7">
      <c r="C819" s="50">
        <f t="shared" si="14"/>
        <v>2</v>
      </c>
      <c r="D819" s="49">
        <v>42404</v>
      </c>
      <c r="E819" s="48">
        <v>1</v>
      </c>
      <c r="F819" s="48">
        <v>16931</v>
      </c>
      <c r="G819" s="48">
        <v>13729</v>
      </c>
    </row>
    <row r="820" spans="3:7">
      <c r="C820" s="50">
        <f t="shared" si="14"/>
        <v>2</v>
      </c>
      <c r="D820" s="49">
        <v>42404</v>
      </c>
      <c r="E820" s="48">
        <v>2</v>
      </c>
      <c r="F820" s="48">
        <v>16959</v>
      </c>
      <c r="G820" s="48">
        <v>13402</v>
      </c>
    </row>
    <row r="821" spans="3:7">
      <c r="C821" s="50">
        <f t="shared" si="14"/>
        <v>2</v>
      </c>
      <c r="D821" s="49">
        <v>42404</v>
      </c>
      <c r="E821" s="48">
        <v>3</v>
      </c>
      <c r="F821" s="48">
        <v>16705</v>
      </c>
      <c r="G821" s="48">
        <v>13211</v>
      </c>
    </row>
    <row r="822" spans="3:7">
      <c r="C822" s="50">
        <f t="shared" si="14"/>
        <v>2</v>
      </c>
      <c r="D822" s="49">
        <v>42404</v>
      </c>
      <c r="E822" s="48">
        <v>4</v>
      </c>
      <c r="F822" s="48">
        <v>16772</v>
      </c>
      <c r="G822" s="48">
        <v>13121</v>
      </c>
    </row>
    <row r="823" spans="3:7">
      <c r="C823" s="50">
        <f t="shared" si="14"/>
        <v>2</v>
      </c>
      <c r="D823" s="49">
        <v>42404</v>
      </c>
      <c r="E823" s="48">
        <v>5</v>
      </c>
      <c r="F823" s="48">
        <v>16051</v>
      </c>
      <c r="G823" s="48">
        <v>13351</v>
      </c>
    </row>
    <row r="824" spans="3:7">
      <c r="C824" s="50">
        <f t="shared" si="14"/>
        <v>2</v>
      </c>
      <c r="D824" s="49">
        <v>42404</v>
      </c>
      <c r="E824" s="48">
        <v>6</v>
      </c>
      <c r="F824" s="48">
        <v>17493</v>
      </c>
      <c r="G824" s="48">
        <v>14026</v>
      </c>
    </row>
    <row r="825" spans="3:7">
      <c r="C825" s="50">
        <f t="shared" si="14"/>
        <v>2</v>
      </c>
      <c r="D825" s="49">
        <v>42404</v>
      </c>
      <c r="E825" s="48">
        <v>7</v>
      </c>
      <c r="F825" s="48">
        <v>18361</v>
      </c>
      <c r="G825" s="48">
        <v>15484</v>
      </c>
    </row>
    <row r="826" spans="3:7">
      <c r="C826" s="50">
        <f t="shared" si="14"/>
        <v>2</v>
      </c>
      <c r="D826" s="49">
        <v>42404</v>
      </c>
      <c r="E826" s="48">
        <v>8</v>
      </c>
      <c r="F826" s="48">
        <v>19674</v>
      </c>
      <c r="G826" s="48">
        <v>17023</v>
      </c>
    </row>
    <row r="827" spans="3:7">
      <c r="C827" s="50">
        <f t="shared" si="14"/>
        <v>2</v>
      </c>
      <c r="D827" s="49">
        <v>42404</v>
      </c>
      <c r="E827" s="48">
        <v>9</v>
      </c>
      <c r="F827" s="48">
        <v>19787</v>
      </c>
      <c r="G827" s="48">
        <v>17339</v>
      </c>
    </row>
    <row r="828" spans="3:7">
      <c r="C828" s="50">
        <f t="shared" si="14"/>
        <v>2</v>
      </c>
      <c r="D828" s="49">
        <v>42404</v>
      </c>
      <c r="E828" s="48">
        <v>10</v>
      </c>
      <c r="F828" s="48">
        <v>20080</v>
      </c>
      <c r="G828" s="48">
        <v>17305</v>
      </c>
    </row>
    <row r="829" spans="3:7">
      <c r="C829" s="50">
        <f t="shared" si="14"/>
        <v>2</v>
      </c>
      <c r="D829" s="49">
        <v>42404</v>
      </c>
      <c r="E829" s="48">
        <v>11</v>
      </c>
      <c r="F829" s="48">
        <v>19549</v>
      </c>
      <c r="G829" s="48">
        <v>17047</v>
      </c>
    </row>
    <row r="830" spans="3:7">
      <c r="C830" s="50">
        <f t="shared" si="14"/>
        <v>2</v>
      </c>
      <c r="D830" s="49">
        <v>42404</v>
      </c>
      <c r="E830" s="48">
        <v>12</v>
      </c>
      <c r="F830" s="48">
        <v>19355</v>
      </c>
      <c r="G830" s="48">
        <v>16802</v>
      </c>
    </row>
    <row r="831" spans="3:7">
      <c r="C831" s="50">
        <f t="shared" si="14"/>
        <v>2</v>
      </c>
      <c r="D831" s="49">
        <v>42404</v>
      </c>
      <c r="E831" s="48">
        <v>13</v>
      </c>
      <c r="F831" s="48">
        <v>19093</v>
      </c>
      <c r="G831" s="48">
        <v>16588</v>
      </c>
    </row>
    <row r="832" spans="3:7">
      <c r="C832" s="50">
        <f t="shared" si="14"/>
        <v>2</v>
      </c>
      <c r="D832" s="49">
        <v>42404</v>
      </c>
      <c r="E832" s="48">
        <v>14</v>
      </c>
      <c r="F832" s="48">
        <v>19087</v>
      </c>
      <c r="G832" s="48">
        <v>16612</v>
      </c>
    </row>
    <row r="833" spans="3:7">
      <c r="C833" s="50">
        <f t="shared" si="14"/>
        <v>2</v>
      </c>
      <c r="D833" s="49">
        <v>42404</v>
      </c>
      <c r="E833" s="48">
        <v>15</v>
      </c>
      <c r="F833" s="48">
        <v>19013</v>
      </c>
      <c r="G833" s="48">
        <v>16501</v>
      </c>
    </row>
    <row r="834" spans="3:7">
      <c r="C834" s="50">
        <f t="shared" si="14"/>
        <v>2</v>
      </c>
      <c r="D834" s="49">
        <v>42404</v>
      </c>
      <c r="E834" s="48">
        <v>16</v>
      </c>
      <c r="F834" s="48">
        <v>19285</v>
      </c>
      <c r="G834" s="48">
        <v>16737</v>
      </c>
    </row>
    <row r="835" spans="3:7">
      <c r="C835" s="50">
        <f t="shared" si="14"/>
        <v>2</v>
      </c>
      <c r="D835" s="49">
        <v>42404</v>
      </c>
      <c r="E835" s="48">
        <v>17</v>
      </c>
      <c r="F835" s="48">
        <v>19712</v>
      </c>
      <c r="G835" s="48">
        <v>17480</v>
      </c>
    </row>
    <row r="836" spans="3:7">
      <c r="C836" s="50">
        <f t="shared" ref="C836:C899" si="15">MONTH(D836)</f>
        <v>2</v>
      </c>
      <c r="D836" s="49">
        <v>42404</v>
      </c>
      <c r="E836" s="48">
        <v>18</v>
      </c>
      <c r="F836" s="48">
        <v>20591</v>
      </c>
      <c r="G836" s="48">
        <v>18307</v>
      </c>
    </row>
    <row r="837" spans="3:7">
      <c r="C837" s="50">
        <f t="shared" si="15"/>
        <v>2</v>
      </c>
      <c r="D837" s="49">
        <v>42404</v>
      </c>
      <c r="E837" s="48">
        <v>19</v>
      </c>
      <c r="F837" s="48">
        <v>21091</v>
      </c>
      <c r="G837" s="48">
        <v>18818</v>
      </c>
    </row>
    <row r="838" spans="3:7">
      <c r="C838" s="50">
        <f t="shared" si="15"/>
        <v>2</v>
      </c>
      <c r="D838" s="49">
        <v>42404</v>
      </c>
      <c r="E838" s="48">
        <v>20</v>
      </c>
      <c r="F838" s="48">
        <v>20697</v>
      </c>
      <c r="G838" s="48">
        <v>18504</v>
      </c>
    </row>
    <row r="839" spans="3:7">
      <c r="C839" s="50">
        <f t="shared" si="15"/>
        <v>2</v>
      </c>
      <c r="D839" s="49">
        <v>42404</v>
      </c>
      <c r="E839" s="48">
        <v>21</v>
      </c>
      <c r="F839" s="48">
        <v>20652</v>
      </c>
      <c r="G839" s="48">
        <v>18448</v>
      </c>
    </row>
    <row r="840" spans="3:7">
      <c r="C840" s="50">
        <f t="shared" si="15"/>
        <v>2</v>
      </c>
      <c r="D840" s="49">
        <v>42404</v>
      </c>
      <c r="E840" s="48">
        <v>22</v>
      </c>
      <c r="F840" s="48">
        <v>19934</v>
      </c>
      <c r="G840" s="48">
        <v>17665</v>
      </c>
    </row>
    <row r="841" spans="3:7">
      <c r="C841" s="50">
        <f t="shared" si="15"/>
        <v>2</v>
      </c>
      <c r="D841" s="49">
        <v>42404</v>
      </c>
      <c r="E841" s="48">
        <v>23</v>
      </c>
      <c r="F841" s="48">
        <v>19070</v>
      </c>
      <c r="G841" s="48">
        <v>16630</v>
      </c>
    </row>
    <row r="842" spans="3:7">
      <c r="C842" s="50">
        <f t="shared" si="15"/>
        <v>2</v>
      </c>
      <c r="D842" s="49">
        <v>42404</v>
      </c>
      <c r="E842" s="48">
        <v>24</v>
      </c>
      <c r="F842" s="48">
        <v>17965</v>
      </c>
      <c r="G842" s="48">
        <v>15418</v>
      </c>
    </row>
    <row r="843" spans="3:7">
      <c r="C843" s="50">
        <f t="shared" si="15"/>
        <v>2</v>
      </c>
      <c r="D843" s="49">
        <v>42405</v>
      </c>
      <c r="E843" s="48">
        <v>1</v>
      </c>
      <c r="F843" s="48">
        <v>17795</v>
      </c>
      <c r="G843" s="48">
        <v>14747</v>
      </c>
    </row>
    <row r="844" spans="3:7">
      <c r="C844" s="50">
        <f t="shared" si="15"/>
        <v>2</v>
      </c>
      <c r="D844" s="49">
        <v>42405</v>
      </c>
      <c r="E844" s="48">
        <v>2</v>
      </c>
      <c r="F844" s="48">
        <v>17417</v>
      </c>
      <c r="G844" s="48">
        <v>14256</v>
      </c>
    </row>
    <row r="845" spans="3:7">
      <c r="C845" s="50">
        <f t="shared" si="15"/>
        <v>2</v>
      </c>
      <c r="D845" s="49">
        <v>42405</v>
      </c>
      <c r="E845" s="48">
        <v>3</v>
      </c>
      <c r="F845" s="48">
        <v>17456</v>
      </c>
      <c r="G845" s="48">
        <v>14036</v>
      </c>
    </row>
    <row r="846" spans="3:7">
      <c r="C846" s="50">
        <f t="shared" si="15"/>
        <v>2</v>
      </c>
      <c r="D846" s="49">
        <v>42405</v>
      </c>
      <c r="E846" s="48">
        <v>4</v>
      </c>
      <c r="F846" s="48">
        <v>17292</v>
      </c>
      <c r="G846" s="48">
        <v>14067</v>
      </c>
    </row>
    <row r="847" spans="3:7">
      <c r="C847" s="50">
        <f t="shared" si="15"/>
        <v>2</v>
      </c>
      <c r="D847" s="49">
        <v>42405</v>
      </c>
      <c r="E847" s="48">
        <v>5</v>
      </c>
      <c r="F847" s="48">
        <v>17308</v>
      </c>
      <c r="G847" s="48">
        <v>14167</v>
      </c>
    </row>
    <row r="848" spans="3:7">
      <c r="C848" s="50">
        <f t="shared" si="15"/>
        <v>2</v>
      </c>
      <c r="D848" s="49">
        <v>42405</v>
      </c>
      <c r="E848" s="48">
        <v>6</v>
      </c>
      <c r="F848" s="48">
        <v>17669</v>
      </c>
      <c r="G848" s="48">
        <v>14759</v>
      </c>
    </row>
    <row r="849" spans="3:7">
      <c r="C849" s="50">
        <f t="shared" si="15"/>
        <v>2</v>
      </c>
      <c r="D849" s="49">
        <v>42405</v>
      </c>
      <c r="E849" s="48">
        <v>7</v>
      </c>
      <c r="F849" s="48">
        <v>18768</v>
      </c>
      <c r="G849" s="48">
        <v>16109</v>
      </c>
    </row>
    <row r="850" spans="3:7">
      <c r="C850" s="50">
        <f t="shared" si="15"/>
        <v>2</v>
      </c>
      <c r="D850" s="49">
        <v>42405</v>
      </c>
      <c r="E850" s="48">
        <v>8</v>
      </c>
      <c r="F850" s="48">
        <v>20452</v>
      </c>
      <c r="G850" s="48">
        <v>17723</v>
      </c>
    </row>
    <row r="851" spans="3:7">
      <c r="C851" s="50">
        <f t="shared" si="15"/>
        <v>2</v>
      </c>
      <c r="D851" s="49">
        <v>42405</v>
      </c>
      <c r="E851" s="48">
        <v>9</v>
      </c>
      <c r="F851" s="48">
        <v>19790</v>
      </c>
      <c r="G851" s="48">
        <v>17584</v>
      </c>
    </row>
    <row r="852" spans="3:7">
      <c r="C852" s="50">
        <f t="shared" si="15"/>
        <v>2</v>
      </c>
      <c r="D852" s="49">
        <v>42405</v>
      </c>
      <c r="E852" s="48">
        <v>10</v>
      </c>
      <c r="F852" s="48">
        <v>19449</v>
      </c>
      <c r="G852" s="48">
        <v>17134</v>
      </c>
    </row>
    <row r="853" spans="3:7">
      <c r="C853" s="50">
        <f t="shared" si="15"/>
        <v>2</v>
      </c>
      <c r="D853" s="49">
        <v>42405</v>
      </c>
      <c r="E853" s="48">
        <v>11</v>
      </c>
      <c r="F853" s="48">
        <v>18885</v>
      </c>
      <c r="G853" s="48">
        <v>16582</v>
      </c>
    </row>
    <row r="854" spans="3:7">
      <c r="C854" s="50">
        <f t="shared" si="15"/>
        <v>2</v>
      </c>
      <c r="D854" s="49">
        <v>42405</v>
      </c>
      <c r="E854" s="48">
        <v>12</v>
      </c>
      <c r="F854" s="48">
        <v>18901</v>
      </c>
      <c r="G854" s="48">
        <v>16419</v>
      </c>
    </row>
    <row r="855" spans="3:7">
      <c r="C855" s="50">
        <f t="shared" si="15"/>
        <v>2</v>
      </c>
      <c r="D855" s="49">
        <v>42405</v>
      </c>
      <c r="E855" s="48">
        <v>13</v>
      </c>
      <c r="F855" s="48">
        <v>18670</v>
      </c>
      <c r="G855" s="48">
        <v>16260</v>
      </c>
    </row>
    <row r="856" spans="3:7">
      <c r="C856" s="50">
        <f t="shared" si="15"/>
        <v>2</v>
      </c>
      <c r="D856" s="49">
        <v>42405</v>
      </c>
      <c r="E856" s="48">
        <v>14</v>
      </c>
      <c r="F856" s="48">
        <v>19005</v>
      </c>
      <c r="G856" s="48">
        <v>16334</v>
      </c>
    </row>
    <row r="857" spans="3:7">
      <c r="C857" s="50">
        <f t="shared" si="15"/>
        <v>2</v>
      </c>
      <c r="D857" s="49">
        <v>42405</v>
      </c>
      <c r="E857" s="48">
        <v>15</v>
      </c>
      <c r="F857" s="48">
        <v>19332</v>
      </c>
      <c r="G857" s="48">
        <v>16552</v>
      </c>
    </row>
    <row r="858" spans="3:7">
      <c r="C858" s="50">
        <f t="shared" si="15"/>
        <v>2</v>
      </c>
      <c r="D858" s="49">
        <v>42405</v>
      </c>
      <c r="E858" s="48">
        <v>16</v>
      </c>
      <c r="F858" s="48">
        <v>19449</v>
      </c>
      <c r="G858" s="48">
        <v>16762</v>
      </c>
    </row>
    <row r="859" spans="3:7">
      <c r="C859" s="50">
        <f t="shared" si="15"/>
        <v>2</v>
      </c>
      <c r="D859" s="49">
        <v>42405</v>
      </c>
      <c r="E859" s="48">
        <v>17</v>
      </c>
      <c r="F859" s="48">
        <v>20162</v>
      </c>
      <c r="G859" s="48">
        <v>17420</v>
      </c>
    </row>
    <row r="860" spans="3:7">
      <c r="C860" s="50">
        <f t="shared" si="15"/>
        <v>2</v>
      </c>
      <c r="D860" s="49">
        <v>42405</v>
      </c>
      <c r="E860" s="48">
        <v>18</v>
      </c>
      <c r="F860" s="48">
        <v>21021</v>
      </c>
      <c r="G860" s="48">
        <v>18290</v>
      </c>
    </row>
    <row r="861" spans="3:7">
      <c r="C861" s="50">
        <f t="shared" si="15"/>
        <v>2</v>
      </c>
      <c r="D861" s="49">
        <v>42405</v>
      </c>
      <c r="E861" s="48">
        <v>19</v>
      </c>
      <c r="F861" s="48">
        <v>21254</v>
      </c>
      <c r="G861" s="48">
        <v>18560</v>
      </c>
    </row>
    <row r="862" spans="3:7">
      <c r="C862" s="50">
        <f t="shared" si="15"/>
        <v>2</v>
      </c>
      <c r="D862" s="49">
        <v>42405</v>
      </c>
      <c r="E862" s="48">
        <v>20</v>
      </c>
      <c r="F862" s="48">
        <v>20906</v>
      </c>
      <c r="G862" s="48">
        <v>18321</v>
      </c>
    </row>
    <row r="863" spans="3:7">
      <c r="C863" s="50">
        <f t="shared" si="15"/>
        <v>2</v>
      </c>
      <c r="D863" s="49">
        <v>42405</v>
      </c>
      <c r="E863" s="48">
        <v>21</v>
      </c>
      <c r="F863" s="48">
        <v>20684</v>
      </c>
      <c r="G863" s="48">
        <v>18014</v>
      </c>
    </row>
    <row r="864" spans="3:7">
      <c r="C864" s="50">
        <f t="shared" si="15"/>
        <v>2</v>
      </c>
      <c r="D864" s="49">
        <v>42405</v>
      </c>
      <c r="E864" s="48">
        <v>22</v>
      </c>
      <c r="F864" s="48">
        <v>20086</v>
      </c>
      <c r="G864" s="48">
        <v>17446</v>
      </c>
    </row>
    <row r="865" spans="3:7">
      <c r="C865" s="50">
        <f t="shared" si="15"/>
        <v>2</v>
      </c>
      <c r="D865" s="49">
        <v>42405</v>
      </c>
      <c r="E865" s="48">
        <v>23</v>
      </c>
      <c r="F865" s="48">
        <v>18919</v>
      </c>
      <c r="G865" s="48">
        <v>16358</v>
      </c>
    </row>
    <row r="866" spans="3:7">
      <c r="C866" s="50">
        <f t="shared" si="15"/>
        <v>2</v>
      </c>
      <c r="D866" s="49">
        <v>42405</v>
      </c>
      <c r="E866" s="48">
        <v>24</v>
      </c>
      <c r="F866" s="48">
        <v>17886</v>
      </c>
      <c r="G866" s="48">
        <v>15317</v>
      </c>
    </row>
    <row r="867" spans="3:7">
      <c r="C867" s="50">
        <f t="shared" si="15"/>
        <v>2</v>
      </c>
      <c r="D867" s="49">
        <v>42406</v>
      </c>
      <c r="E867" s="48">
        <v>1</v>
      </c>
      <c r="F867" s="48">
        <v>17260</v>
      </c>
      <c r="G867" s="48">
        <v>14529</v>
      </c>
    </row>
    <row r="868" spans="3:7">
      <c r="C868" s="50">
        <f t="shared" si="15"/>
        <v>2</v>
      </c>
      <c r="D868" s="49">
        <v>42406</v>
      </c>
      <c r="E868" s="48">
        <v>2</v>
      </c>
      <c r="F868" s="48">
        <v>16831</v>
      </c>
      <c r="G868" s="48">
        <v>13885</v>
      </c>
    </row>
    <row r="869" spans="3:7">
      <c r="C869" s="50">
        <f t="shared" si="15"/>
        <v>2</v>
      </c>
      <c r="D869" s="49">
        <v>42406</v>
      </c>
      <c r="E869" s="48">
        <v>3</v>
      </c>
      <c r="F869" s="48">
        <v>16783</v>
      </c>
      <c r="G869" s="48">
        <v>13633</v>
      </c>
    </row>
    <row r="870" spans="3:7">
      <c r="C870" s="50">
        <f t="shared" si="15"/>
        <v>2</v>
      </c>
      <c r="D870" s="49">
        <v>42406</v>
      </c>
      <c r="E870" s="48">
        <v>4</v>
      </c>
      <c r="F870" s="48">
        <v>16597</v>
      </c>
      <c r="G870" s="48">
        <v>13519</v>
      </c>
    </row>
    <row r="871" spans="3:7">
      <c r="C871" s="50">
        <f t="shared" si="15"/>
        <v>2</v>
      </c>
      <c r="D871" s="49">
        <v>42406</v>
      </c>
      <c r="E871" s="48">
        <v>5</v>
      </c>
      <c r="F871" s="48">
        <v>16657</v>
      </c>
      <c r="G871" s="48">
        <v>13441</v>
      </c>
    </row>
    <row r="872" spans="3:7">
      <c r="C872" s="50">
        <f t="shared" si="15"/>
        <v>2</v>
      </c>
      <c r="D872" s="49">
        <v>42406</v>
      </c>
      <c r="E872" s="48">
        <v>6</v>
      </c>
      <c r="F872" s="48">
        <v>16945</v>
      </c>
      <c r="G872" s="48">
        <v>13743</v>
      </c>
    </row>
    <row r="873" spans="3:7">
      <c r="C873" s="50">
        <f t="shared" si="15"/>
        <v>2</v>
      </c>
      <c r="D873" s="49">
        <v>42406</v>
      </c>
      <c r="E873" s="48">
        <v>7</v>
      </c>
      <c r="F873" s="48">
        <v>17190</v>
      </c>
      <c r="G873" s="48">
        <v>14339</v>
      </c>
    </row>
    <row r="874" spans="3:7">
      <c r="C874" s="50">
        <f t="shared" si="15"/>
        <v>2</v>
      </c>
      <c r="D874" s="49">
        <v>42406</v>
      </c>
      <c r="E874" s="48">
        <v>8</v>
      </c>
      <c r="F874" s="48">
        <v>18106</v>
      </c>
      <c r="G874" s="48">
        <v>15287</v>
      </c>
    </row>
    <row r="875" spans="3:7">
      <c r="C875" s="50">
        <f t="shared" si="15"/>
        <v>2</v>
      </c>
      <c r="D875" s="49">
        <v>42406</v>
      </c>
      <c r="E875" s="48">
        <v>9</v>
      </c>
      <c r="F875" s="48">
        <v>18835</v>
      </c>
      <c r="G875" s="48">
        <v>15834</v>
      </c>
    </row>
    <row r="876" spans="3:7">
      <c r="C876" s="50">
        <f t="shared" si="15"/>
        <v>2</v>
      </c>
      <c r="D876" s="49">
        <v>42406</v>
      </c>
      <c r="E876" s="48">
        <v>10</v>
      </c>
      <c r="F876" s="48">
        <v>19012</v>
      </c>
      <c r="G876" s="48">
        <v>16075</v>
      </c>
    </row>
    <row r="877" spans="3:7">
      <c r="C877" s="50">
        <f t="shared" si="15"/>
        <v>2</v>
      </c>
      <c r="D877" s="49">
        <v>42406</v>
      </c>
      <c r="E877" s="48">
        <v>11</v>
      </c>
      <c r="F877" s="48">
        <v>18958</v>
      </c>
      <c r="G877" s="48">
        <v>16078</v>
      </c>
    </row>
    <row r="878" spans="3:7">
      <c r="C878" s="50">
        <f t="shared" si="15"/>
        <v>2</v>
      </c>
      <c r="D878" s="49">
        <v>42406</v>
      </c>
      <c r="E878" s="48">
        <v>12</v>
      </c>
      <c r="F878" s="48">
        <v>18829</v>
      </c>
      <c r="G878" s="48">
        <v>15982</v>
      </c>
    </row>
    <row r="879" spans="3:7">
      <c r="C879" s="50">
        <f t="shared" si="15"/>
        <v>2</v>
      </c>
      <c r="D879" s="49">
        <v>42406</v>
      </c>
      <c r="E879" s="48">
        <v>13</v>
      </c>
      <c r="F879" s="48">
        <v>18670</v>
      </c>
      <c r="G879" s="48">
        <v>15792</v>
      </c>
    </row>
    <row r="880" spans="3:7">
      <c r="C880" s="50">
        <f t="shared" si="15"/>
        <v>2</v>
      </c>
      <c r="D880" s="49">
        <v>42406</v>
      </c>
      <c r="E880" s="48">
        <v>14</v>
      </c>
      <c r="F880" s="48">
        <v>18035</v>
      </c>
      <c r="G880" s="48">
        <v>15384</v>
      </c>
    </row>
    <row r="881" spans="3:7">
      <c r="C881" s="50">
        <f t="shared" si="15"/>
        <v>2</v>
      </c>
      <c r="D881" s="49">
        <v>42406</v>
      </c>
      <c r="E881" s="48">
        <v>15</v>
      </c>
      <c r="F881" s="48">
        <v>17847</v>
      </c>
      <c r="G881" s="48">
        <v>15190</v>
      </c>
    </row>
    <row r="882" spans="3:7">
      <c r="C882" s="50">
        <f t="shared" si="15"/>
        <v>2</v>
      </c>
      <c r="D882" s="49">
        <v>42406</v>
      </c>
      <c r="E882" s="48">
        <v>16</v>
      </c>
      <c r="F882" s="48">
        <v>17961</v>
      </c>
      <c r="G882" s="48">
        <v>15318</v>
      </c>
    </row>
    <row r="883" spans="3:7">
      <c r="C883" s="50">
        <f t="shared" si="15"/>
        <v>2</v>
      </c>
      <c r="D883" s="49">
        <v>42406</v>
      </c>
      <c r="E883" s="48">
        <v>17</v>
      </c>
      <c r="F883" s="48">
        <v>18620</v>
      </c>
      <c r="G883" s="48">
        <v>15921</v>
      </c>
    </row>
    <row r="884" spans="3:7">
      <c r="C884" s="50">
        <f t="shared" si="15"/>
        <v>2</v>
      </c>
      <c r="D884" s="49">
        <v>42406</v>
      </c>
      <c r="E884" s="48">
        <v>18</v>
      </c>
      <c r="F884" s="48">
        <v>19607</v>
      </c>
      <c r="G884" s="48">
        <v>16775</v>
      </c>
    </row>
    <row r="885" spans="3:7">
      <c r="C885" s="50">
        <f t="shared" si="15"/>
        <v>2</v>
      </c>
      <c r="D885" s="49">
        <v>42406</v>
      </c>
      <c r="E885" s="48">
        <v>19</v>
      </c>
      <c r="F885" s="48">
        <v>20342</v>
      </c>
      <c r="G885" s="48">
        <v>17467</v>
      </c>
    </row>
    <row r="886" spans="3:7">
      <c r="C886" s="50">
        <f t="shared" si="15"/>
        <v>2</v>
      </c>
      <c r="D886" s="49">
        <v>42406</v>
      </c>
      <c r="E886" s="48">
        <v>20</v>
      </c>
      <c r="F886" s="48">
        <v>19811</v>
      </c>
      <c r="G886" s="48">
        <v>16965</v>
      </c>
    </row>
    <row r="887" spans="3:7">
      <c r="C887" s="50">
        <f t="shared" si="15"/>
        <v>2</v>
      </c>
      <c r="D887" s="49">
        <v>42406</v>
      </c>
      <c r="E887" s="48">
        <v>21</v>
      </c>
      <c r="F887" s="48">
        <v>19296</v>
      </c>
      <c r="G887" s="48">
        <v>16441</v>
      </c>
    </row>
    <row r="888" spans="3:7">
      <c r="C888" s="50">
        <f t="shared" si="15"/>
        <v>2</v>
      </c>
      <c r="D888" s="49">
        <v>42406</v>
      </c>
      <c r="E888" s="48">
        <v>22</v>
      </c>
      <c r="F888" s="48">
        <v>18546</v>
      </c>
      <c r="G888" s="48">
        <v>15858</v>
      </c>
    </row>
    <row r="889" spans="3:7">
      <c r="C889" s="50">
        <f t="shared" si="15"/>
        <v>2</v>
      </c>
      <c r="D889" s="49">
        <v>42406</v>
      </c>
      <c r="E889" s="48">
        <v>23</v>
      </c>
      <c r="F889" s="48">
        <v>17919</v>
      </c>
      <c r="G889" s="48">
        <v>15179</v>
      </c>
    </row>
    <row r="890" spans="3:7">
      <c r="C890" s="50">
        <f t="shared" si="15"/>
        <v>2</v>
      </c>
      <c r="D890" s="49">
        <v>42406</v>
      </c>
      <c r="E890" s="48">
        <v>24</v>
      </c>
      <c r="F890" s="48">
        <v>17159</v>
      </c>
      <c r="G890" s="48">
        <v>14290</v>
      </c>
    </row>
    <row r="891" spans="3:7">
      <c r="C891" s="50">
        <f t="shared" si="15"/>
        <v>2</v>
      </c>
      <c r="D891" s="49">
        <v>42407</v>
      </c>
      <c r="E891" s="48">
        <v>1</v>
      </c>
      <c r="F891" s="48">
        <v>16564</v>
      </c>
      <c r="G891" s="48">
        <v>13540</v>
      </c>
    </row>
    <row r="892" spans="3:7">
      <c r="C892" s="50">
        <f t="shared" si="15"/>
        <v>2</v>
      </c>
      <c r="D892" s="49">
        <v>42407</v>
      </c>
      <c r="E892" s="48">
        <v>2</v>
      </c>
      <c r="F892" s="48">
        <v>16089</v>
      </c>
      <c r="G892" s="48">
        <v>13018</v>
      </c>
    </row>
    <row r="893" spans="3:7">
      <c r="C893" s="50">
        <f t="shared" si="15"/>
        <v>2</v>
      </c>
      <c r="D893" s="49">
        <v>42407</v>
      </c>
      <c r="E893" s="48">
        <v>3</v>
      </c>
      <c r="F893" s="48">
        <v>16403</v>
      </c>
      <c r="G893" s="48">
        <v>12825</v>
      </c>
    </row>
    <row r="894" spans="3:7">
      <c r="C894" s="50">
        <f t="shared" si="15"/>
        <v>2</v>
      </c>
      <c r="D894" s="49">
        <v>42407</v>
      </c>
      <c r="E894" s="48">
        <v>4</v>
      </c>
      <c r="F894" s="48">
        <v>16399</v>
      </c>
      <c r="G894" s="48">
        <v>12812</v>
      </c>
    </row>
    <row r="895" spans="3:7">
      <c r="C895" s="50">
        <f t="shared" si="15"/>
        <v>2</v>
      </c>
      <c r="D895" s="49">
        <v>42407</v>
      </c>
      <c r="E895" s="48">
        <v>5</v>
      </c>
      <c r="F895" s="48">
        <v>16355</v>
      </c>
      <c r="G895" s="48">
        <v>12813</v>
      </c>
    </row>
    <row r="896" spans="3:7">
      <c r="C896" s="50">
        <f t="shared" si="15"/>
        <v>2</v>
      </c>
      <c r="D896" s="49">
        <v>42407</v>
      </c>
      <c r="E896" s="48">
        <v>6</v>
      </c>
      <c r="F896" s="48">
        <v>16485</v>
      </c>
      <c r="G896" s="48">
        <v>12937</v>
      </c>
    </row>
    <row r="897" spans="3:7">
      <c r="C897" s="50">
        <f t="shared" si="15"/>
        <v>2</v>
      </c>
      <c r="D897" s="49">
        <v>42407</v>
      </c>
      <c r="E897" s="48">
        <v>7</v>
      </c>
      <c r="F897" s="48">
        <v>16849</v>
      </c>
      <c r="G897" s="48">
        <v>13363</v>
      </c>
    </row>
    <row r="898" spans="3:7">
      <c r="C898" s="50">
        <f t="shared" si="15"/>
        <v>2</v>
      </c>
      <c r="D898" s="49">
        <v>42407</v>
      </c>
      <c r="E898" s="48">
        <v>8</v>
      </c>
      <c r="F898" s="48">
        <v>17097</v>
      </c>
      <c r="G898" s="48">
        <v>14006</v>
      </c>
    </row>
    <row r="899" spans="3:7">
      <c r="C899" s="50">
        <f t="shared" si="15"/>
        <v>2</v>
      </c>
      <c r="D899" s="49">
        <v>42407</v>
      </c>
      <c r="E899" s="48">
        <v>9</v>
      </c>
      <c r="F899" s="48">
        <v>17385</v>
      </c>
      <c r="G899" s="48">
        <v>14405</v>
      </c>
    </row>
    <row r="900" spans="3:7">
      <c r="C900" s="50">
        <f t="shared" ref="C900:C963" si="16">MONTH(D900)</f>
        <v>2</v>
      </c>
      <c r="D900" s="49">
        <v>42407</v>
      </c>
      <c r="E900" s="48">
        <v>10</v>
      </c>
      <c r="F900" s="48">
        <v>17646</v>
      </c>
      <c r="G900" s="48">
        <v>14735</v>
      </c>
    </row>
    <row r="901" spans="3:7">
      <c r="C901" s="50">
        <f t="shared" si="16"/>
        <v>2</v>
      </c>
      <c r="D901" s="49">
        <v>42407</v>
      </c>
      <c r="E901" s="48">
        <v>11</v>
      </c>
      <c r="F901" s="48">
        <v>17844</v>
      </c>
      <c r="G901" s="48">
        <v>14949</v>
      </c>
    </row>
    <row r="902" spans="3:7">
      <c r="C902" s="50">
        <f t="shared" si="16"/>
        <v>2</v>
      </c>
      <c r="D902" s="49">
        <v>42407</v>
      </c>
      <c r="E902" s="48">
        <v>12</v>
      </c>
      <c r="F902" s="48">
        <v>18029</v>
      </c>
      <c r="G902" s="48">
        <v>15089</v>
      </c>
    </row>
    <row r="903" spans="3:7">
      <c r="C903" s="50">
        <f t="shared" si="16"/>
        <v>2</v>
      </c>
      <c r="D903" s="49">
        <v>42407</v>
      </c>
      <c r="E903" s="48">
        <v>13</v>
      </c>
      <c r="F903" s="48">
        <v>18239</v>
      </c>
      <c r="G903" s="48">
        <v>15173</v>
      </c>
    </row>
    <row r="904" spans="3:7">
      <c r="C904" s="50">
        <f t="shared" si="16"/>
        <v>2</v>
      </c>
      <c r="D904" s="49">
        <v>42407</v>
      </c>
      <c r="E904" s="48">
        <v>14</v>
      </c>
      <c r="F904" s="48">
        <v>18126</v>
      </c>
      <c r="G904" s="48">
        <v>15139</v>
      </c>
    </row>
    <row r="905" spans="3:7">
      <c r="C905" s="50">
        <f t="shared" si="16"/>
        <v>2</v>
      </c>
      <c r="D905" s="49">
        <v>42407</v>
      </c>
      <c r="E905" s="48">
        <v>15</v>
      </c>
      <c r="F905" s="48">
        <v>18284</v>
      </c>
      <c r="G905" s="48">
        <v>15281</v>
      </c>
    </row>
    <row r="906" spans="3:7">
      <c r="C906" s="50">
        <f t="shared" si="16"/>
        <v>2</v>
      </c>
      <c r="D906" s="49">
        <v>42407</v>
      </c>
      <c r="E906" s="48">
        <v>16</v>
      </c>
      <c r="F906" s="48">
        <v>18858</v>
      </c>
      <c r="G906" s="48">
        <v>15639</v>
      </c>
    </row>
    <row r="907" spans="3:7">
      <c r="C907" s="50">
        <f t="shared" si="16"/>
        <v>2</v>
      </c>
      <c r="D907" s="49">
        <v>42407</v>
      </c>
      <c r="E907" s="48">
        <v>17</v>
      </c>
      <c r="F907" s="48">
        <v>19551</v>
      </c>
      <c r="G907" s="48">
        <v>16448</v>
      </c>
    </row>
    <row r="908" spans="3:7">
      <c r="C908" s="50">
        <f t="shared" si="16"/>
        <v>2</v>
      </c>
      <c r="D908" s="49">
        <v>42407</v>
      </c>
      <c r="E908" s="48">
        <v>18</v>
      </c>
      <c r="F908" s="48">
        <v>20203</v>
      </c>
      <c r="G908" s="48">
        <v>17290</v>
      </c>
    </row>
    <row r="909" spans="3:7">
      <c r="C909" s="50">
        <f t="shared" si="16"/>
        <v>2</v>
      </c>
      <c r="D909" s="49">
        <v>42407</v>
      </c>
      <c r="E909" s="48">
        <v>19</v>
      </c>
      <c r="F909" s="48">
        <v>20485</v>
      </c>
      <c r="G909" s="48">
        <v>17606</v>
      </c>
    </row>
    <row r="910" spans="3:7">
      <c r="C910" s="50">
        <f t="shared" si="16"/>
        <v>2</v>
      </c>
      <c r="D910" s="49">
        <v>42407</v>
      </c>
      <c r="E910" s="48">
        <v>20</v>
      </c>
      <c r="F910" s="48">
        <v>19897</v>
      </c>
      <c r="G910" s="48">
        <v>17093</v>
      </c>
    </row>
    <row r="911" spans="3:7">
      <c r="C911" s="50">
        <f t="shared" si="16"/>
        <v>2</v>
      </c>
      <c r="D911" s="49">
        <v>42407</v>
      </c>
      <c r="E911" s="48">
        <v>21</v>
      </c>
      <c r="F911" s="48">
        <v>19373</v>
      </c>
      <c r="G911" s="48">
        <v>16439</v>
      </c>
    </row>
    <row r="912" spans="3:7">
      <c r="C912" s="50">
        <f t="shared" si="16"/>
        <v>2</v>
      </c>
      <c r="D912" s="49">
        <v>42407</v>
      </c>
      <c r="E912" s="48">
        <v>22</v>
      </c>
      <c r="F912" s="48">
        <v>18906</v>
      </c>
      <c r="G912" s="48">
        <v>16060</v>
      </c>
    </row>
    <row r="913" spans="3:7">
      <c r="C913" s="50">
        <f t="shared" si="16"/>
        <v>2</v>
      </c>
      <c r="D913" s="49">
        <v>42407</v>
      </c>
      <c r="E913" s="48">
        <v>23</v>
      </c>
      <c r="F913" s="48">
        <v>18360</v>
      </c>
      <c r="G913" s="48">
        <v>15457</v>
      </c>
    </row>
    <row r="914" spans="3:7">
      <c r="C914" s="50">
        <f t="shared" si="16"/>
        <v>2</v>
      </c>
      <c r="D914" s="49">
        <v>42407</v>
      </c>
      <c r="E914" s="48">
        <v>24</v>
      </c>
      <c r="F914" s="48">
        <v>17545</v>
      </c>
      <c r="G914" s="48">
        <v>14450</v>
      </c>
    </row>
    <row r="915" spans="3:7">
      <c r="C915" s="50">
        <f t="shared" si="16"/>
        <v>2</v>
      </c>
      <c r="D915" s="49">
        <v>42408</v>
      </c>
      <c r="E915" s="48">
        <v>1</v>
      </c>
      <c r="F915" s="48">
        <v>16943</v>
      </c>
      <c r="G915" s="48">
        <v>13800</v>
      </c>
    </row>
    <row r="916" spans="3:7">
      <c r="C916" s="50">
        <f t="shared" si="16"/>
        <v>2</v>
      </c>
      <c r="D916" s="49">
        <v>42408</v>
      </c>
      <c r="E916" s="48">
        <v>2</v>
      </c>
      <c r="F916" s="48">
        <v>16983</v>
      </c>
      <c r="G916" s="48">
        <v>13448</v>
      </c>
    </row>
    <row r="917" spans="3:7">
      <c r="C917" s="50">
        <f t="shared" si="16"/>
        <v>2</v>
      </c>
      <c r="D917" s="49">
        <v>42408</v>
      </c>
      <c r="E917" s="48">
        <v>3</v>
      </c>
      <c r="F917" s="48">
        <v>16600</v>
      </c>
      <c r="G917" s="48">
        <v>13285</v>
      </c>
    </row>
    <row r="918" spans="3:7">
      <c r="C918" s="50">
        <f t="shared" si="16"/>
        <v>2</v>
      </c>
      <c r="D918" s="49">
        <v>42408</v>
      </c>
      <c r="E918" s="48">
        <v>4</v>
      </c>
      <c r="F918" s="48">
        <v>16273</v>
      </c>
      <c r="G918" s="48">
        <v>13304</v>
      </c>
    </row>
    <row r="919" spans="3:7">
      <c r="C919" s="50">
        <f t="shared" si="16"/>
        <v>2</v>
      </c>
      <c r="D919" s="49">
        <v>42408</v>
      </c>
      <c r="E919" s="48">
        <v>5</v>
      </c>
      <c r="F919" s="48">
        <v>16401</v>
      </c>
      <c r="G919" s="48">
        <v>13495</v>
      </c>
    </row>
    <row r="920" spans="3:7">
      <c r="C920" s="50">
        <f t="shared" si="16"/>
        <v>2</v>
      </c>
      <c r="D920" s="49">
        <v>42408</v>
      </c>
      <c r="E920" s="48">
        <v>6</v>
      </c>
      <c r="F920" s="48">
        <v>16796</v>
      </c>
      <c r="G920" s="48">
        <v>14163</v>
      </c>
    </row>
    <row r="921" spans="3:7">
      <c r="C921" s="50">
        <f t="shared" si="16"/>
        <v>2</v>
      </c>
      <c r="D921" s="49">
        <v>42408</v>
      </c>
      <c r="E921" s="48">
        <v>7</v>
      </c>
      <c r="F921" s="48">
        <v>17910</v>
      </c>
      <c r="G921" s="48">
        <v>15539</v>
      </c>
    </row>
    <row r="922" spans="3:7">
      <c r="C922" s="50">
        <f t="shared" si="16"/>
        <v>2</v>
      </c>
      <c r="D922" s="49">
        <v>42408</v>
      </c>
      <c r="E922" s="48">
        <v>8</v>
      </c>
      <c r="F922" s="48">
        <v>19442</v>
      </c>
      <c r="G922" s="48">
        <v>17108</v>
      </c>
    </row>
    <row r="923" spans="3:7">
      <c r="C923" s="50">
        <f t="shared" si="16"/>
        <v>2</v>
      </c>
      <c r="D923" s="49">
        <v>42408</v>
      </c>
      <c r="E923" s="48">
        <v>9</v>
      </c>
      <c r="F923" s="48">
        <v>19437</v>
      </c>
      <c r="G923" s="48">
        <v>17192</v>
      </c>
    </row>
    <row r="924" spans="3:7">
      <c r="C924" s="50">
        <f t="shared" si="16"/>
        <v>2</v>
      </c>
      <c r="D924" s="49">
        <v>42408</v>
      </c>
      <c r="E924" s="48">
        <v>10</v>
      </c>
      <c r="F924" s="48">
        <v>19451</v>
      </c>
      <c r="G924" s="48">
        <v>17287</v>
      </c>
    </row>
    <row r="925" spans="3:7">
      <c r="C925" s="50">
        <f t="shared" si="16"/>
        <v>2</v>
      </c>
      <c r="D925" s="49">
        <v>42408</v>
      </c>
      <c r="E925" s="48">
        <v>11</v>
      </c>
      <c r="F925" s="48">
        <v>19524</v>
      </c>
      <c r="G925" s="48">
        <v>17223</v>
      </c>
    </row>
    <row r="926" spans="3:7">
      <c r="C926" s="50">
        <f t="shared" si="16"/>
        <v>2</v>
      </c>
      <c r="D926" s="49">
        <v>42408</v>
      </c>
      <c r="E926" s="48">
        <v>12</v>
      </c>
      <c r="F926" s="48">
        <v>19513</v>
      </c>
      <c r="G926" s="48">
        <v>17020</v>
      </c>
    </row>
    <row r="927" spans="3:7">
      <c r="C927" s="50">
        <f t="shared" si="16"/>
        <v>2</v>
      </c>
      <c r="D927" s="49">
        <v>42408</v>
      </c>
      <c r="E927" s="48">
        <v>13</v>
      </c>
      <c r="F927" s="48">
        <v>19539</v>
      </c>
      <c r="G927" s="48">
        <v>16918</v>
      </c>
    </row>
    <row r="928" spans="3:7">
      <c r="C928" s="50">
        <f t="shared" si="16"/>
        <v>2</v>
      </c>
      <c r="D928" s="49">
        <v>42408</v>
      </c>
      <c r="E928" s="48">
        <v>14</v>
      </c>
      <c r="F928" s="48">
        <v>20009</v>
      </c>
      <c r="G928" s="48">
        <v>17126</v>
      </c>
    </row>
    <row r="929" spans="3:7">
      <c r="C929" s="50">
        <f t="shared" si="16"/>
        <v>2</v>
      </c>
      <c r="D929" s="49">
        <v>42408</v>
      </c>
      <c r="E929" s="48">
        <v>15</v>
      </c>
      <c r="F929" s="48">
        <v>20055</v>
      </c>
      <c r="G929" s="48">
        <v>17148</v>
      </c>
    </row>
    <row r="930" spans="3:7">
      <c r="C930" s="50">
        <f t="shared" si="16"/>
        <v>2</v>
      </c>
      <c r="D930" s="49">
        <v>42408</v>
      </c>
      <c r="E930" s="48">
        <v>16</v>
      </c>
      <c r="F930" s="48">
        <v>20301</v>
      </c>
      <c r="G930" s="48">
        <v>17424</v>
      </c>
    </row>
    <row r="931" spans="3:7">
      <c r="C931" s="50">
        <f t="shared" si="16"/>
        <v>2</v>
      </c>
      <c r="D931" s="49">
        <v>42408</v>
      </c>
      <c r="E931" s="48">
        <v>17</v>
      </c>
      <c r="F931" s="48">
        <v>20739</v>
      </c>
      <c r="G931" s="48">
        <v>18199</v>
      </c>
    </row>
    <row r="932" spans="3:7">
      <c r="C932" s="50">
        <f t="shared" si="16"/>
        <v>2</v>
      </c>
      <c r="D932" s="49">
        <v>42408</v>
      </c>
      <c r="E932" s="48">
        <v>18</v>
      </c>
      <c r="F932" s="48">
        <v>21299</v>
      </c>
      <c r="G932" s="48">
        <v>18927</v>
      </c>
    </row>
    <row r="933" spans="3:7">
      <c r="C933" s="50">
        <f t="shared" si="16"/>
        <v>2</v>
      </c>
      <c r="D933" s="49">
        <v>42408</v>
      </c>
      <c r="E933" s="48">
        <v>19</v>
      </c>
      <c r="F933" s="48">
        <v>21565</v>
      </c>
      <c r="G933" s="48">
        <v>19225</v>
      </c>
    </row>
    <row r="934" spans="3:7">
      <c r="C934" s="50">
        <f t="shared" si="16"/>
        <v>2</v>
      </c>
      <c r="D934" s="49">
        <v>42408</v>
      </c>
      <c r="E934" s="48">
        <v>20</v>
      </c>
      <c r="F934" s="48">
        <v>21217</v>
      </c>
      <c r="G934" s="48">
        <v>18856</v>
      </c>
    </row>
    <row r="935" spans="3:7">
      <c r="C935" s="50">
        <f t="shared" si="16"/>
        <v>2</v>
      </c>
      <c r="D935" s="49">
        <v>42408</v>
      </c>
      <c r="E935" s="48">
        <v>21</v>
      </c>
      <c r="F935" s="48">
        <v>20705</v>
      </c>
      <c r="G935" s="48">
        <v>18595</v>
      </c>
    </row>
    <row r="936" spans="3:7">
      <c r="C936" s="50">
        <f t="shared" si="16"/>
        <v>2</v>
      </c>
      <c r="D936" s="49">
        <v>42408</v>
      </c>
      <c r="E936" s="48">
        <v>22</v>
      </c>
      <c r="F936" s="48">
        <v>20139</v>
      </c>
      <c r="G936" s="48">
        <v>17753</v>
      </c>
    </row>
    <row r="937" spans="3:7">
      <c r="C937" s="50">
        <f t="shared" si="16"/>
        <v>2</v>
      </c>
      <c r="D937" s="49">
        <v>42408</v>
      </c>
      <c r="E937" s="48">
        <v>23</v>
      </c>
      <c r="F937" s="48">
        <v>19090</v>
      </c>
      <c r="G937" s="48">
        <v>16609</v>
      </c>
    </row>
    <row r="938" spans="3:7">
      <c r="C938" s="50">
        <f t="shared" si="16"/>
        <v>2</v>
      </c>
      <c r="D938" s="49">
        <v>42408</v>
      </c>
      <c r="E938" s="48">
        <v>24</v>
      </c>
      <c r="F938" s="48">
        <v>18111</v>
      </c>
      <c r="G938" s="48">
        <v>15474</v>
      </c>
    </row>
    <row r="939" spans="3:7">
      <c r="C939" s="50">
        <f t="shared" si="16"/>
        <v>2</v>
      </c>
      <c r="D939" s="49">
        <v>42409</v>
      </c>
      <c r="E939" s="48">
        <v>1</v>
      </c>
      <c r="F939" s="48">
        <v>17556</v>
      </c>
      <c r="G939" s="48">
        <v>14836</v>
      </c>
    </row>
    <row r="940" spans="3:7">
      <c r="C940" s="50">
        <f t="shared" si="16"/>
        <v>2</v>
      </c>
      <c r="D940" s="49">
        <v>42409</v>
      </c>
      <c r="E940" s="48">
        <v>2</v>
      </c>
      <c r="F940" s="48">
        <v>17160</v>
      </c>
      <c r="G940" s="48">
        <v>14362</v>
      </c>
    </row>
    <row r="941" spans="3:7">
      <c r="C941" s="50">
        <f t="shared" si="16"/>
        <v>2</v>
      </c>
      <c r="D941" s="49">
        <v>42409</v>
      </c>
      <c r="E941" s="48">
        <v>3</v>
      </c>
      <c r="F941" s="48">
        <v>16852</v>
      </c>
      <c r="G941" s="48">
        <v>14119</v>
      </c>
    </row>
    <row r="942" spans="3:7">
      <c r="C942" s="50">
        <f t="shared" si="16"/>
        <v>2</v>
      </c>
      <c r="D942" s="49">
        <v>42409</v>
      </c>
      <c r="E942" s="48">
        <v>4</v>
      </c>
      <c r="F942" s="48">
        <v>16892</v>
      </c>
      <c r="G942" s="48">
        <v>14154</v>
      </c>
    </row>
    <row r="943" spans="3:7">
      <c r="C943" s="50">
        <f t="shared" si="16"/>
        <v>2</v>
      </c>
      <c r="D943" s="49">
        <v>42409</v>
      </c>
      <c r="E943" s="48">
        <v>5</v>
      </c>
      <c r="F943" s="48">
        <v>16985</v>
      </c>
      <c r="G943" s="48">
        <v>14189</v>
      </c>
    </row>
    <row r="944" spans="3:7">
      <c r="C944" s="50">
        <f t="shared" si="16"/>
        <v>2</v>
      </c>
      <c r="D944" s="49">
        <v>42409</v>
      </c>
      <c r="E944" s="48">
        <v>6</v>
      </c>
      <c r="F944" s="48">
        <v>17594</v>
      </c>
      <c r="G944" s="48">
        <v>14899</v>
      </c>
    </row>
    <row r="945" spans="3:7">
      <c r="C945" s="50">
        <f t="shared" si="16"/>
        <v>2</v>
      </c>
      <c r="D945" s="49">
        <v>42409</v>
      </c>
      <c r="E945" s="48">
        <v>7</v>
      </c>
      <c r="F945" s="48">
        <v>18568</v>
      </c>
      <c r="G945" s="48">
        <v>16284</v>
      </c>
    </row>
    <row r="946" spans="3:7">
      <c r="C946" s="50">
        <f t="shared" si="16"/>
        <v>2</v>
      </c>
      <c r="D946" s="49">
        <v>42409</v>
      </c>
      <c r="E946" s="48">
        <v>8</v>
      </c>
      <c r="F946" s="48">
        <v>20126</v>
      </c>
      <c r="G946" s="48">
        <v>17695</v>
      </c>
    </row>
    <row r="947" spans="3:7">
      <c r="C947" s="50">
        <f t="shared" si="16"/>
        <v>2</v>
      </c>
      <c r="D947" s="49">
        <v>42409</v>
      </c>
      <c r="E947" s="48">
        <v>9</v>
      </c>
      <c r="F947" s="48">
        <v>20336</v>
      </c>
      <c r="G947" s="48">
        <v>17834</v>
      </c>
    </row>
    <row r="948" spans="3:7">
      <c r="C948" s="50">
        <f t="shared" si="16"/>
        <v>2</v>
      </c>
      <c r="D948" s="49">
        <v>42409</v>
      </c>
      <c r="E948" s="48">
        <v>10</v>
      </c>
      <c r="F948" s="48">
        <v>20471</v>
      </c>
      <c r="G948" s="48">
        <v>17809</v>
      </c>
    </row>
    <row r="949" spans="3:7">
      <c r="C949" s="50">
        <f t="shared" si="16"/>
        <v>2</v>
      </c>
      <c r="D949" s="49">
        <v>42409</v>
      </c>
      <c r="E949" s="48">
        <v>11</v>
      </c>
      <c r="F949" s="48">
        <v>20629</v>
      </c>
      <c r="G949" s="48">
        <v>17850</v>
      </c>
    </row>
    <row r="950" spans="3:7">
      <c r="C950" s="50">
        <f t="shared" si="16"/>
        <v>2</v>
      </c>
      <c r="D950" s="49">
        <v>42409</v>
      </c>
      <c r="E950" s="48">
        <v>12</v>
      </c>
      <c r="F950" s="48">
        <v>19933</v>
      </c>
      <c r="G950" s="48">
        <v>17684</v>
      </c>
    </row>
    <row r="951" spans="3:7">
      <c r="C951" s="50">
        <f t="shared" si="16"/>
        <v>2</v>
      </c>
      <c r="D951" s="49">
        <v>42409</v>
      </c>
      <c r="E951" s="48">
        <v>13</v>
      </c>
      <c r="F951" s="48">
        <v>19931</v>
      </c>
      <c r="G951" s="48">
        <v>17612</v>
      </c>
    </row>
    <row r="952" spans="3:7">
      <c r="C952" s="50">
        <f t="shared" si="16"/>
        <v>2</v>
      </c>
      <c r="D952" s="49">
        <v>42409</v>
      </c>
      <c r="E952" s="48">
        <v>14</v>
      </c>
      <c r="F952" s="48">
        <v>20076</v>
      </c>
      <c r="G952" s="48">
        <v>17580</v>
      </c>
    </row>
    <row r="953" spans="3:7">
      <c r="C953" s="50">
        <f t="shared" si="16"/>
        <v>2</v>
      </c>
      <c r="D953" s="49">
        <v>42409</v>
      </c>
      <c r="E953" s="48">
        <v>15</v>
      </c>
      <c r="F953" s="48">
        <v>20080</v>
      </c>
      <c r="G953" s="48">
        <v>17556</v>
      </c>
    </row>
    <row r="954" spans="3:7">
      <c r="C954" s="50">
        <f t="shared" si="16"/>
        <v>2</v>
      </c>
      <c r="D954" s="49">
        <v>42409</v>
      </c>
      <c r="E954" s="48">
        <v>16</v>
      </c>
      <c r="F954" s="48">
        <v>20131</v>
      </c>
      <c r="G954" s="48">
        <v>17677</v>
      </c>
    </row>
    <row r="955" spans="3:7">
      <c r="C955" s="50">
        <f t="shared" si="16"/>
        <v>2</v>
      </c>
      <c r="D955" s="49">
        <v>42409</v>
      </c>
      <c r="E955" s="48">
        <v>17</v>
      </c>
      <c r="F955" s="48">
        <v>20408</v>
      </c>
      <c r="G955" s="48">
        <v>18331</v>
      </c>
    </row>
    <row r="956" spans="3:7">
      <c r="C956" s="50">
        <f t="shared" si="16"/>
        <v>2</v>
      </c>
      <c r="D956" s="49">
        <v>42409</v>
      </c>
      <c r="E956" s="48">
        <v>18</v>
      </c>
      <c r="F956" s="48">
        <v>20663</v>
      </c>
      <c r="G956" s="48">
        <v>18930</v>
      </c>
    </row>
    <row r="957" spans="3:7">
      <c r="C957" s="50">
        <f t="shared" si="16"/>
        <v>2</v>
      </c>
      <c r="D957" s="49">
        <v>42409</v>
      </c>
      <c r="E957" s="48">
        <v>19</v>
      </c>
      <c r="F957" s="48">
        <v>21342</v>
      </c>
      <c r="G957" s="48">
        <v>19256</v>
      </c>
    </row>
    <row r="958" spans="3:7">
      <c r="C958" s="50">
        <f t="shared" si="16"/>
        <v>2</v>
      </c>
      <c r="D958" s="49">
        <v>42409</v>
      </c>
      <c r="E958" s="48">
        <v>20</v>
      </c>
      <c r="F958" s="48">
        <v>21369</v>
      </c>
      <c r="G958" s="48">
        <v>18985</v>
      </c>
    </row>
    <row r="959" spans="3:7">
      <c r="C959" s="50">
        <f t="shared" si="16"/>
        <v>2</v>
      </c>
      <c r="D959" s="49">
        <v>42409</v>
      </c>
      <c r="E959" s="48">
        <v>21</v>
      </c>
      <c r="F959" s="48">
        <v>21114</v>
      </c>
      <c r="G959" s="48">
        <v>18589</v>
      </c>
    </row>
    <row r="960" spans="3:7">
      <c r="C960" s="50">
        <f t="shared" si="16"/>
        <v>2</v>
      </c>
      <c r="D960" s="49">
        <v>42409</v>
      </c>
      <c r="E960" s="48">
        <v>22</v>
      </c>
      <c r="F960" s="48">
        <v>20464</v>
      </c>
      <c r="G960" s="48">
        <v>17913</v>
      </c>
    </row>
    <row r="961" spans="3:7">
      <c r="C961" s="50">
        <f t="shared" si="16"/>
        <v>2</v>
      </c>
      <c r="D961" s="49">
        <v>42409</v>
      </c>
      <c r="E961" s="48">
        <v>23</v>
      </c>
      <c r="F961" s="48">
        <v>19446</v>
      </c>
      <c r="G961" s="48">
        <v>16838</v>
      </c>
    </row>
    <row r="962" spans="3:7">
      <c r="C962" s="50">
        <f t="shared" si="16"/>
        <v>2</v>
      </c>
      <c r="D962" s="49">
        <v>42409</v>
      </c>
      <c r="E962" s="48">
        <v>24</v>
      </c>
      <c r="F962" s="48">
        <v>18235</v>
      </c>
      <c r="G962" s="48">
        <v>15578</v>
      </c>
    </row>
    <row r="963" spans="3:7">
      <c r="C963" s="50">
        <f t="shared" si="16"/>
        <v>2</v>
      </c>
      <c r="D963" s="49">
        <v>42410</v>
      </c>
      <c r="E963" s="48">
        <v>1</v>
      </c>
      <c r="F963" s="48">
        <v>17273</v>
      </c>
      <c r="G963" s="48">
        <v>14813</v>
      </c>
    </row>
    <row r="964" spans="3:7">
      <c r="C964" s="50">
        <f t="shared" ref="C964:C1027" si="17">MONTH(D964)</f>
        <v>2</v>
      </c>
      <c r="D964" s="49">
        <v>42410</v>
      </c>
      <c r="E964" s="48">
        <v>2</v>
      </c>
      <c r="F964" s="48">
        <v>16782</v>
      </c>
      <c r="G964" s="48">
        <v>14390</v>
      </c>
    </row>
    <row r="965" spans="3:7">
      <c r="C965" s="50">
        <f t="shared" si="17"/>
        <v>2</v>
      </c>
      <c r="D965" s="49">
        <v>42410</v>
      </c>
      <c r="E965" s="48">
        <v>3</v>
      </c>
      <c r="F965" s="48">
        <v>16918</v>
      </c>
      <c r="G965" s="48">
        <v>14106</v>
      </c>
    </row>
    <row r="966" spans="3:7">
      <c r="C966" s="50">
        <f t="shared" si="17"/>
        <v>2</v>
      </c>
      <c r="D966" s="49">
        <v>42410</v>
      </c>
      <c r="E966" s="48">
        <v>4</v>
      </c>
      <c r="F966" s="48">
        <v>16916</v>
      </c>
      <c r="G966" s="48">
        <v>14082</v>
      </c>
    </row>
    <row r="967" spans="3:7">
      <c r="C967" s="50">
        <f t="shared" si="17"/>
        <v>2</v>
      </c>
      <c r="D967" s="49">
        <v>42410</v>
      </c>
      <c r="E967" s="48">
        <v>5</v>
      </c>
      <c r="F967" s="48">
        <v>17436</v>
      </c>
      <c r="G967" s="48">
        <v>14348</v>
      </c>
    </row>
    <row r="968" spans="3:7">
      <c r="C968" s="50">
        <f t="shared" si="17"/>
        <v>2</v>
      </c>
      <c r="D968" s="49">
        <v>42410</v>
      </c>
      <c r="E968" s="48">
        <v>6</v>
      </c>
      <c r="F968" s="48">
        <v>17744</v>
      </c>
      <c r="G968" s="48">
        <v>15130</v>
      </c>
    </row>
    <row r="969" spans="3:7">
      <c r="C969" s="50">
        <f t="shared" si="17"/>
        <v>2</v>
      </c>
      <c r="D969" s="49">
        <v>42410</v>
      </c>
      <c r="E969" s="48">
        <v>7</v>
      </c>
      <c r="F969" s="48">
        <v>19091</v>
      </c>
      <c r="G969" s="48">
        <v>16574</v>
      </c>
    </row>
    <row r="970" spans="3:7">
      <c r="C970" s="50">
        <f t="shared" si="17"/>
        <v>2</v>
      </c>
      <c r="D970" s="49">
        <v>42410</v>
      </c>
      <c r="E970" s="48">
        <v>8</v>
      </c>
      <c r="F970" s="48">
        <v>20149</v>
      </c>
      <c r="G970" s="48">
        <v>17963</v>
      </c>
    </row>
    <row r="971" spans="3:7">
      <c r="C971" s="50">
        <f t="shared" si="17"/>
        <v>2</v>
      </c>
      <c r="D971" s="49">
        <v>42410</v>
      </c>
      <c r="E971" s="48">
        <v>9</v>
      </c>
      <c r="F971" s="48">
        <v>20212</v>
      </c>
      <c r="G971" s="48">
        <v>17993</v>
      </c>
    </row>
    <row r="972" spans="3:7">
      <c r="C972" s="50">
        <f t="shared" si="17"/>
        <v>2</v>
      </c>
      <c r="D972" s="49">
        <v>42410</v>
      </c>
      <c r="E972" s="48">
        <v>10</v>
      </c>
      <c r="F972" s="48">
        <v>20477</v>
      </c>
      <c r="G972" s="48">
        <v>17900</v>
      </c>
    </row>
    <row r="973" spans="3:7">
      <c r="C973" s="50">
        <f t="shared" si="17"/>
        <v>2</v>
      </c>
      <c r="D973" s="49">
        <v>42410</v>
      </c>
      <c r="E973" s="48">
        <v>11</v>
      </c>
      <c r="F973" s="48">
        <v>20448</v>
      </c>
      <c r="G973" s="48">
        <v>17734</v>
      </c>
    </row>
    <row r="974" spans="3:7">
      <c r="C974" s="50">
        <f t="shared" si="17"/>
        <v>2</v>
      </c>
      <c r="D974" s="49">
        <v>42410</v>
      </c>
      <c r="E974" s="48">
        <v>12</v>
      </c>
      <c r="F974" s="48">
        <v>20609</v>
      </c>
      <c r="G974" s="48">
        <v>17698</v>
      </c>
    </row>
    <row r="975" spans="3:7">
      <c r="C975" s="50">
        <f t="shared" si="17"/>
        <v>2</v>
      </c>
      <c r="D975" s="49">
        <v>42410</v>
      </c>
      <c r="E975" s="48">
        <v>13</v>
      </c>
      <c r="F975" s="48">
        <v>20338</v>
      </c>
      <c r="G975" s="48">
        <v>17401</v>
      </c>
    </row>
    <row r="976" spans="3:7">
      <c r="C976" s="50">
        <f t="shared" si="17"/>
        <v>2</v>
      </c>
      <c r="D976" s="49">
        <v>42410</v>
      </c>
      <c r="E976" s="48">
        <v>14</v>
      </c>
      <c r="F976" s="48">
        <v>20256</v>
      </c>
      <c r="G976" s="48">
        <v>17412</v>
      </c>
    </row>
    <row r="977" spans="3:7">
      <c r="C977" s="50">
        <f t="shared" si="17"/>
        <v>2</v>
      </c>
      <c r="D977" s="49">
        <v>42410</v>
      </c>
      <c r="E977" s="48">
        <v>15</v>
      </c>
      <c r="F977" s="48">
        <v>20011</v>
      </c>
      <c r="G977" s="48">
        <v>17387</v>
      </c>
    </row>
    <row r="978" spans="3:7">
      <c r="C978" s="50">
        <f t="shared" si="17"/>
        <v>2</v>
      </c>
      <c r="D978" s="49">
        <v>42410</v>
      </c>
      <c r="E978" s="48">
        <v>16</v>
      </c>
      <c r="F978" s="48">
        <v>20508</v>
      </c>
      <c r="G978" s="48">
        <v>17743</v>
      </c>
    </row>
    <row r="979" spans="3:7">
      <c r="C979" s="50">
        <f t="shared" si="17"/>
        <v>2</v>
      </c>
      <c r="D979" s="49">
        <v>42410</v>
      </c>
      <c r="E979" s="48">
        <v>17</v>
      </c>
      <c r="F979" s="48">
        <v>21325</v>
      </c>
      <c r="G979" s="48">
        <v>18427</v>
      </c>
    </row>
    <row r="980" spans="3:7">
      <c r="C980" s="50">
        <f t="shared" si="17"/>
        <v>2</v>
      </c>
      <c r="D980" s="49">
        <v>42410</v>
      </c>
      <c r="E980" s="48">
        <v>18</v>
      </c>
      <c r="F980" s="48">
        <v>21689</v>
      </c>
      <c r="G980" s="48">
        <v>18997</v>
      </c>
    </row>
    <row r="981" spans="3:7">
      <c r="C981" s="50">
        <f t="shared" si="17"/>
        <v>2</v>
      </c>
      <c r="D981" s="49">
        <v>42410</v>
      </c>
      <c r="E981" s="48">
        <v>19</v>
      </c>
      <c r="F981" s="48">
        <v>22332</v>
      </c>
      <c r="G981" s="48">
        <v>19741</v>
      </c>
    </row>
    <row r="982" spans="3:7">
      <c r="C982" s="50">
        <f t="shared" si="17"/>
        <v>2</v>
      </c>
      <c r="D982" s="49">
        <v>42410</v>
      </c>
      <c r="E982" s="48">
        <v>20</v>
      </c>
      <c r="F982" s="48">
        <v>21853</v>
      </c>
      <c r="G982" s="48">
        <v>19569</v>
      </c>
    </row>
    <row r="983" spans="3:7">
      <c r="C983" s="50">
        <f t="shared" si="17"/>
        <v>2</v>
      </c>
      <c r="D983" s="49">
        <v>42410</v>
      </c>
      <c r="E983" s="48">
        <v>21</v>
      </c>
      <c r="F983" s="48">
        <v>21667</v>
      </c>
      <c r="G983" s="48">
        <v>19200</v>
      </c>
    </row>
    <row r="984" spans="3:7">
      <c r="C984" s="50">
        <f t="shared" si="17"/>
        <v>2</v>
      </c>
      <c r="D984" s="49">
        <v>42410</v>
      </c>
      <c r="E984" s="48">
        <v>22</v>
      </c>
      <c r="F984" s="48">
        <v>20789</v>
      </c>
      <c r="G984" s="48">
        <v>18479</v>
      </c>
    </row>
    <row r="985" spans="3:7">
      <c r="C985" s="50">
        <f t="shared" si="17"/>
        <v>2</v>
      </c>
      <c r="D985" s="49">
        <v>42410</v>
      </c>
      <c r="E985" s="48">
        <v>23</v>
      </c>
      <c r="F985" s="48">
        <v>20022</v>
      </c>
      <c r="G985" s="48">
        <v>17548</v>
      </c>
    </row>
    <row r="986" spans="3:7">
      <c r="C986" s="50">
        <f t="shared" si="17"/>
        <v>2</v>
      </c>
      <c r="D986" s="49">
        <v>42410</v>
      </c>
      <c r="E986" s="48">
        <v>24</v>
      </c>
      <c r="F986" s="48">
        <v>18981</v>
      </c>
      <c r="G986" s="48">
        <v>16373</v>
      </c>
    </row>
    <row r="987" spans="3:7">
      <c r="C987" s="50">
        <f t="shared" si="17"/>
        <v>2</v>
      </c>
      <c r="D987" s="49">
        <v>42411</v>
      </c>
      <c r="E987" s="48">
        <v>1</v>
      </c>
      <c r="F987" s="48">
        <v>18414</v>
      </c>
      <c r="G987" s="48">
        <v>15708</v>
      </c>
    </row>
    <row r="988" spans="3:7">
      <c r="C988" s="50">
        <f t="shared" si="17"/>
        <v>2</v>
      </c>
      <c r="D988" s="49">
        <v>42411</v>
      </c>
      <c r="E988" s="48">
        <v>2</v>
      </c>
      <c r="F988" s="48">
        <v>18492</v>
      </c>
      <c r="G988" s="48">
        <v>15401</v>
      </c>
    </row>
    <row r="989" spans="3:7">
      <c r="C989" s="50">
        <f t="shared" si="17"/>
        <v>2</v>
      </c>
      <c r="D989" s="49">
        <v>42411</v>
      </c>
      <c r="E989" s="48">
        <v>3</v>
      </c>
      <c r="F989" s="48">
        <v>18616</v>
      </c>
      <c r="G989" s="48">
        <v>15264</v>
      </c>
    </row>
    <row r="990" spans="3:7">
      <c r="C990" s="50">
        <f t="shared" si="17"/>
        <v>2</v>
      </c>
      <c r="D990" s="49">
        <v>42411</v>
      </c>
      <c r="E990" s="48">
        <v>4</v>
      </c>
      <c r="F990" s="48">
        <v>18633</v>
      </c>
      <c r="G990" s="48">
        <v>15283</v>
      </c>
    </row>
    <row r="991" spans="3:7">
      <c r="C991" s="50">
        <f t="shared" si="17"/>
        <v>2</v>
      </c>
      <c r="D991" s="49">
        <v>42411</v>
      </c>
      <c r="E991" s="48">
        <v>5</v>
      </c>
      <c r="F991" s="48">
        <v>18115</v>
      </c>
      <c r="G991" s="48">
        <v>15440</v>
      </c>
    </row>
    <row r="992" spans="3:7">
      <c r="C992" s="50">
        <f t="shared" si="17"/>
        <v>2</v>
      </c>
      <c r="D992" s="49">
        <v>42411</v>
      </c>
      <c r="E992" s="48">
        <v>6</v>
      </c>
      <c r="F992" s="48">
        <v>18879</v>
      </c>
      <c r="G992" s="48">
        <v>16165</v>
      </c>
    </row>
    <row r="993" spans="3:7">
      <c r="C993" s="50">
        <f t="shared" si="17"/>
        <v>2</v>
      </c>
      <c r="D993" s="49">
        <v>42411</v>
      </c>
      <c r="E993" s="48">
        <v>7</v>
      </c>
      <c r="F993" s="48">
        <v>20163</v>
      </c>
      <c r="G993" s="48">
        <v>17652</v>
      </c>
    </row>
    <row r="994" spans="3:7">
      <c r="C994" s="50">
        <f t="shared" si="17"/>
        <v>2</v>
      </c>
      <c r="D994" s="49">
        <v>42411</v>
      </c>
      <c r="E994" s="48">
        <v>8</v>
      </c>
      <c r="F994" s="48">
        <v>21506</v>
      </c>
      <c r="G994" s="48">
        <v>19037</v>
      </c>
    </row>
    <row r="995" spans="3:7">
      <c r="C995" s="50">
        <f t="shared" si="17"/>
        <v>2</v>
      </c>
      <c r="D995" s="49">
        <v>42411</v>
      </c>
      <c r="E995" s="48">
        <v>9</v>
      </c>
      <c r="F995" s="48">
        <v>21967</v>
      </c>
      <c r="G995" s="48">
        <v>19105</v>
      </c>
    </row>
    <row r="996" spans="3:7">
      <c r="C996" s="50">
        <f t="shared" si="17"/>
        <v>2</v>
      </c>
      <c r="D996" s="49">
        <v>42411</v>
      </c>
      <c r="E996" s="48">
        <v>10</v>
      </c>
      <c r="F996" s="48">
        <v>21609</v>
      </c>
      <c r="G996" s="48">
        <v>18777</v>
      </c>
    </row>
    <row r="997" spans="3:7">
      <c r="C997" s="50">
        <f t="shared" si="17"/>
        <v>2</v>
      </c>
      <c r="D997" s="49">
        <v>42411</v>
      </c>
      <c r="E997" s="48">
        <v>11</v>
      </c>
      <c r="F997" s="48">
        <v>21390</v>
      </c>
      <c r="G997" s="48">
        <v>18546</v>
      </c>
    </row>
    <row r="998" spans="3:7">
      <c r="C998" s="50">
        <f t="shared" si="17"/>
        <v>2</v>
      </c>
      <c r="D998" s="49">
        <v>42411</v>
      </c>
      <c r="E998" s="48">
        <v>12</v>
      </c>
      <c r="F998" s="48">
        <v>21388</v>
      </c>
      <c r="G998" s="48">
        <v>18429</v>
      </c>
    </row>
    <row r="999" spans="3:7">
      <c r="C999" s="50">
        <f t="shared" si="17"/>
        <v>2</v>
      </c>
      <c r="D999" s="49">
        <v>42411</v>
      </c>
      <c r="E999" s="48">
        <v>13</v>
      </c>
      <c r="F999" s="48">
        <v>20912</v>
      </c>
      <c r="G999" s="48">
        <v>18139</v>
      </c>
    </row>
    <row r="1000" spans="3:7">
      <c r="C1000" s="50">
        <f t="shared" si="17"/>
        <v>2</v>
      </c>
      <c r="D1000" s="49">
        <v>42411</v>
      </c>
      <c r="E1000" s="48">
        <v>14</v>
      </c>
      <c r="F1000" s="48">
        <v>20941</v>
      </c>
      <c r="G1000" s="48">
        <v>18157</v>
      </c>
    </row>
    <row r="1001" spans="3:7">
      <c r="C1001" s="50">
        <f t="shared" si="17"/>
        <v>2</v>
      </c>
      <c r="D1001" s="49">
        <v>42411</v>
      </c>
      <c r="E1001" s="48">
        <v>15</v>
      </c>
      <c r="F1001" s="48">
        <v>20427</v>
      </c>
      <c r="G1001" s="48">
        <v>18001</v>
      </c>
    </row>
    <row r="1002" spans="3:7">
      <c r="C1002" s="50">
        <f t="shared" si="17"/>
        <v>2</v>
      </c>
      <c r="D1002" s="49">
        <v>42411</v>
      </c>
      <c r="E1002" s="48">
        <v>16</v>
      </c>
      <c r="F1002" s="48">
        <v>20585</v>
      </c>
      <c r="G1002" s="48">
        <v>18232</v>
      </c>
    </row>
    <row r="1003" spans="3:7">
      <c r="C1003" s="50">
        <f t="shared" si="17"/>
        <v>2</v>
      </c>
      <c r="D1003" s="49">
        <v>42411</v>
      </c>
      <c r="E1003" s="48">
        <v>17</v>
      </c>
      <c r="F1003" s="48">
        <v>20837</v>
      </c>
      <c r="G1003" s="48">
        <v>18824</v>
      </c>
    </row>
    <row r="1004" spans="3:7">
      <c r="C1004" s="50">
        <f t="shared" si="17"/>
        <v>2</v>
      </c>
      <c r="D1004" s="49">
        <v>42411</v>
      </c>
      <c r="E1004" s="48">
        <v>18</v>
      </c>
      <c r="F1004" s="48">
        <v>21760</v>
      </c>
      <c r="G1004" s="48">
        <v>19949</v>
      </c>
    </row>
    <row r="1005" spans="3:7">
      <c r="C1005" s="50">
        <f t="shared" si="17"/>
        <v>2</v>
      </c>
      <c r="D1005" s="49">
        <v>42411</v>
      </c>
      <c r="E1005" s="48">
        <v>19</v>
      </c>
      <c r="F1005" s="48">
        <v>22046</v>
      </c>
      <c r="G1005" s="48">
        <v>20766</v>
      </c>
    </row>
    <row r="1006" spans="3:7">
      <c r="C1006" s="50">
        <f t="shared" si="17"/>
        <v>2</v>
      </c>
      <c r="D1006" s="49">
        <v>42411</v>
      </c>
      <c r="E1006" s="48">
        <v>20</v>
      </c>
      <c r="F1006" s="48">
        <v>21832</v>
      </c>
      <c r="G1006" s="48">
        <v>20660</v>
      </c>
    </row>
    <row r="1007" spans="3:7">
      <c r="C1007" s="50">
        <f t="shared" si="17"/>
        <v>2</v>
      </c>
      <c r="D1007" s="49">
        <v>42411</v>
      </c>
      <c r="E1007" s="48">
        <v>21</v>
      </c>
      <c r="F1007" s="48">
        <v>22016</v>
      </c>
      <c r="G1007" s="48">
        <v>20250</v>
      </c>
    </row>
    <row r="1008" spans="3:7">
      <c r="C1008" s="50">
        <f t="shared" si="17"/>
        <v>2</v>
      </c>
      <c r="D1008" s="49">
        <v>42411</v>
      </c>
      <c r="E1008" s="48">
        <v>22</v>
      </c>
      <c r="F1008" s="48">
        <v>21819</v>
      </c>
      <c r="G1008" s="48">
        <v>19576</v>
      </c>
    </row>
    <row r="1009" spans="3:7">
      <c r="C1009" s="50">
        <f t="shared" si="17"/>
        <v>2</v>
      </c>
      <c r="D1009" s="49">
        <v>42411</v>
      </c>
      <c r="E1009" s="48">
        <v>23</v>
      </c>
      <c r="F1009" s="48">
        <v>20770</v>
      </c>
      <c r="G1009" s="48">
        <v>18505</v>
      </c>
    </row>
    <row r="1010" spans="3:7">
      <c r="C1010" s="50">
        <f t="shared" si="17"/>
        <v>2</v>
      </c>
      <c r="D1010" s="49">
        <v>42411</v>
      </c>
      <c r="E1010" s="48">
        <v>24</v>
      </c>
      <c r="F1010" s="48">
        <v>19567</v>
      </c>
      <c r="G1010" s="48">
        <v>17150</v>
      </c>
    </row>
    <row r="1011" spans="3:7">
      <c r="C1011" s="50">
        <f t="shared" si="17"/>
        <v>2</v>
      </c>
      <c r="D1011" s="49">
        <v>42412</v>
      </c>
      <c r="E1011" s="48">
        <v>1</v>
      </c>
      <c r="F1011" s="48">
        <v>18869</v>
      </c>
      <c r="G1011" s="48">
        <v>16250</v>
      </c>
    </row>
    <row r="1012" spans="3:7">
      <c r="C1012" s="50">
        <f t="shared" si="17"/>
        <v>2</v>
      </c>
      <c r="D1012" s="49">
        <v>42412</v>
      </c>
      <c r="E1012" s="48">
        <v>2</v>
      </c>
      <c r="F1012" s="48">
        <v>18758</v>
      </c>
      <c r="G1012" s="48">
        <v>15918</v>
      </c>
    </row>
    <row r="1013" spans="3:7">
      <c r="C1013" s="50">
        <f t="shared" si="17"/>
        <v>2</v>
      </c>
      <c r="D1013" s="49">
        <v>42412</v>
      </c>
      <c r="E1013" s="48">
        <v>3</v>
      </c>
      <c r="F1013" s="48">
        <v>18668</v>
      </c>
      <c r="G1013" s="48">
        <v>15785</v>
      </c>
    </row>
    <row r="1014" spans="3:7">
      <c r="C1014" s="50">
        <f t="shared" si="17"/>
        <v>2</v>
      </c>
      <c r="D1014" s="49">
        <v>42412</v>
      </c>
      <c r="E1014" s="48">
        <v>4</v>
      </c>
      <c r="F1014" s="48">
        <v>18556</v>
      </c>
      <c r="G1014" s="48">
        <v>15808</v>
      </c>
    </row>
    <row r="1015" spans="3:7">
      <c r="C1015" s="50">
        <f t="shared" si="17"/>
        <v>2</v>
      </c>
      <c r="D1015" s="49">
        <v>42412</v>
      </c>
      <c r="E1015" s="48">
        <v>5</v>
      </c>
      <c r="F1015" s="48">
        <v>18599</v>
      </c>
      <c r="G1015" s="48">
        <v>15859</v>
      </c>
    </row>
    <row r="1016" spans="3:7">
      <c r="C1016" s="50">
        <f t="shared" si="17"/>
        <v>2</v>
      </c>
      <c r="D1016" s="49">
        <v>42412</v>
      </c>
      <c r="E1016" s="48">
        <v>6</v>
      </c>
      <c r="F1016" s="48">
        <v>19069</v>
      </c>
      <c r="G1016" s="48">
        <v>16337</v>
      </c>
    </row>
    <row r="1017" spans="3:7">
      <c r="C1017" s="50">
        <f t="shared" si="17"/>
        <v>2</v>
      </c>
      <c r="D1017" s="49">
        <v>42412</v>
      </c>
      <c r="E1017" s="48">
        <v>7</v>
      </c>
      <c r="F1017" s="48">
        <v>20148</v>
      </c>
      <c r="G1017" s="48">
        <v>17614</v>
      </c>
    </row>
    <row r="1018" spans="3:7">
      <c r="C1018" s="50">
        <f t="shared" si="17"/>
        <v>2</v>
      </c>
      <c r="D1018" s="49">
        <v>42412</v>
      </c>
      <c r="E1018" s="48">
        <v>8</v>
      </c>
      <c r="F1018" s="48">
        <v>21126</v>
      </c>
      <c r="G1018" s="48">
        <v>18685</v>
      </c>
    </row>
    <row r="1019" spans="3:7">
      <c r="C1019" s="50">
        <f t="shared" si="17"/>
        <v>2</v>
      </c>
      <c r="D1019" s="49">
        <v>42412</v>
      </c>
      <c r="E1019" s="48">
        <v>9</v>
      </c>
      <c r="F1019" s="48">
        <v>21350</v>
      </c>
      <c r="G1019" s="48">
        <v>18789</v>
      </c>
    </row>
    <row r="1020" spans="3:7">
      <c r="C1020" s="50">
        <f t="shared" si="17"/>
        <v>2</v>
      </c>
      <c r="D1020" s="49">
        <v>42412</v>
      </c>
      <c r="E1020" s="48">
        <v>10</v>
      </c>
      <c r="F1020" s="48">
        <v>21245</v>
      </c>
      <c r="G1020" s="48">
        <v>18675</v>
      </c>
    </row>
    <row r="1021" spans="3:7">
      <c r="C1021" s="50">
        <f t="shared" si="17"/>
        <v>2</v>
      </c>
      <c r="D1021" s="49">
        <v>42412</v>
      </c>
      <c r="E1021" s="48">
        <v>11</v>
      </c>
      <c r="F1021" s="48">
        <v>21356</v>
      </c>
      <c r="G1021" s="48">
        <v>18573</v>
      </c>
    </row>
    <row r="1022" spans="3:7">
      <c r="C1022" s="50">
        <f t="shared" si="17"/>
        <v>2</v>
      </c>
      <c r="D1022" s="49">
        <v>42412</v>
      </c>
      <c r="E1022" s="48">
        <v>12</v>
      </c>
      <c r="F1022" s="48">
        <v>21108</v>
      </c>
      <c r="G1022" s="48">
        <v>18317</v>
      </c>
    </row>
    <row r="1023" spans="3:7">
      <c r="C1023" s="50">
        <f t="shared" si="17"/>
        <v>2</v>
      </c>
      <c r="D1023" s="49">
        <v>42412</v>
      </c>
      <c r="E1023" s="48">
        <v>13</v>
      </c>
      <c r="F1023" s="48">
        <v>21106</v>
      </c>
      <c r="G1023" s="48">
        <v>18221</v>
      </c>
    </row>
    <row r="1024" spans="3:7">
      <c r="C1024" s="50">
        <f t="shared" si="17"/>
        <v>2</v>
      </c>
      <c r="D1024" s="49">
        <v>42412</v>
      </c>
      <c r="E1024" s="48">
        <v>14</v>
      </c>
      <c r="F1024" s="48">
        <v>21093</v>
      </c>
      <c r="G1024" s="48">
        <v>18327</v>
      </c>
    </row>
    <row r="1025" spans="3:7">
      <c r="C1025" s="50">
        <f t="shared" si="17"/>
        <v>2</v>
      </c>
      <c r="D1025" s="49">
        <v>42412</v>
      </c>
      <c r="E1025" s="48">
        <v>15</v>
      </c>
      <c r="F1025" s="48">
        <v>21038</v>
      </c>
      <c r="G1025" s="48">
        <v>18351</v>
      </c>
    </row>
    <row r="1026" spans="3:7">
      <c r="C1026" s="50">
        <f t="shared" si="17"/>
        <v>2</v>
      </c>
      <c r="D1026" s="49">
        <v>42412</v>
      </c>
      <c r="E1026" s="48">
        <v>16</v>
      </c>
      <c r="F1026" s="48">
        <v>21077</v>
      </c>
      <c r="G1026" s="48">
        <v>18191</v>
      </c>
    </row>
    <row r="1027" spans="3:7">
      <c r="C1027" s="50">
        <f t="shared" si="17"/>
        <v>2</v>
      </c>
      <c r="D1027" s="49">
        <v>42412</v>
      </c>
      <c r="E1027" s="48">
        <v>17</v>
      </c>
      <c r="F1027" s="48">
        <v>21387</v>
      </c>
      <c r="G1027" s="48">
        <v>18582</v>
      </c>
    </row>
    <row r="1028" spans="3:7">
      <c r="C1028" s="50">
        <f t="shared" ref="C1028:C1091" si="18">MONTH(D1028)</f>
        <v>2</v>
      </c>
      <c r="D1028" s="49">
        <v>42412</v>
      </c>
      <c r="E1028" s="48">
        <v>18</v>
      </c>
      <c r="F1028" s="48">
        <v>22148</v>
      </c>
      <c r="G1028" s="48">
        <v>19282</v>
      </c>
    </row>
    <row r="1029" spans="3:7">
      <c r="C1029" s="50">
        <f t="shared" si="18"/>
        <v>2</v>
      </c>
      <c r="D1029" s="49">
        <v>42412</v>
      </c>
      <c r="E1029" s="48">
        <v>19</v>
      </c>
      <c r="F1029" s="48">
        <v>22191</v>
      </c>
      <c r="G1029" s="48">
        <v>19805</v>
      </c>
    </row>
    <row r="1030" spans="3:7">
      <c r="C1030" s="50">
        <f t="shared" si="18"/>
        <v>2</v>
      </c>
      <c r="D1030" s="49">
        <v>42412</v>
      </c>
      <c r="E1030" s="48">
        <v>20</v>
      </c>
      <c r="F1030" s="48">
        <v>22377</v>
      </c>
      <c r="G1030" s="48">
        <v>19840</v>
      </c>
    </row>
    <row r="1031" spans="3:7">
      <c r="C1031" s="50">
        <f t="shared" si="18"/>
        <v>2</v>
      </c>
      <c r="D1031" s="49">
        <v>42412</v>
      </c>
      <c r="E1031" s="48">
        <v>21</v>
      </c>
      <c r="F1031" s="48">
        <v>21897</v>
      </c>
      <c r="G1031" s="48">
        <v>19406</v>
      </c>
    </row>
    <row r="1032" spans="3:7">
      <c r="C1032" s="50">
        <f t="shared" si="18"/>
        <v>2</v>
      </c>
      <c r="D1032" s="49">
        <v>42412</v>
      </c>
      <c r="E1032" s="48">
        <v>22</v>
      </c>
      <c r="F1032" s="48">
        <v>21182</v>
      </c>
      <c r="G1032" s="48">
        <v>18853</v>
      </c>
    </row>
    <row r="1033" spans="3:7">
      <c r="C1033" s="50">
        <f t="shared" si="18"/>
        <v>2</v>
      </c>
      <c r="D1033" s="49">
        <v>42412</v>
      </c>
      <c r="E1033" s="48">
        <v>23</v>
      </c>
      <c r="F1033" s="48">
        <v>20345</v>
      </c>
      <c r="G1033" s="48">
        <v>17961</v>
      </c>
    </row>
    <row r="1034" spans="3:7">
      <c r="C1034" s="50">
        <f t="shared" si="18"/>
        <v>2</v>
      </c>
      <c r="D1034" s="49">
        <v>42412</v>
      </c>
      <c r="E1034" s="48">
        <v>24</v>
      </c>
      <c r="F1034" s="48">
        <v>19612</v>
      </c>
      <c r="G1034" s="48">
        <v>17027</v>
      </c>
    </row>
    <row r="1035" spans="3:7">
      <c r="C1035" s="50">
        <f t="shared" si="18"/>
        <v>2</v>
      </c>
      <c r="D1035" s="49">
        <v>42413</v>
      </c>
      <c r="E1035" s="48">
        <v>1</v>
      </c>
      <c r="F1035" s="48">
        <v>19008</v>
      </c>
      <c r="G1035" s="48">
        <v>16328</v>
      </c>
    </row>
    <row r="1036" spans="3:7">
      <c r="C1036" s="50">
        <f t="shared" si="18"/>
        <v>2</v>
      </c>
      <c r="D1036" s="49">
        <v>42413</v>
      </c>
      <c r="E1036" s="48">
        <v>2</v>
      </c>
      <c r="F1036" s="48">
        <v>18910</v>
      </c>
      <c r="G1036" s="48">
        <v>16002</v>
      </c>
    </row>
    <row r="1037" spans="3:7">
      <c r="C1037" s="50">
        <f t="shared" si="18"/>
        <v>2</v>
      </c>
      <c r="D1037" s="49">
        <v>42413</v>
      </c>
      <c r="E1037" s="48">
        <v>3</v>
      </c>
      <c r="F1037" s="48">
        <v>18871</v>
      </c>
      <c r="G1037" s="48">
        <v>15811</v>
      </c>
    </row>
    <row r="1038" spans="3:7">
      <c r="C1038" s="50">
        <f t="shared" si="18"/>
        <v>2</v>
      </c>
      <c r="D1038" s="49">
        <v>42413</v>
      </c>
      <c r="E1038" s="48">
        <v>4</v>
      </c>
      <c r="F1038" s="48">
        <v>18996</v>
      </c>
      <c r="G1038" s="48">
        <v>15832</v>
      </c>
    </row>
    <row r="1039" spans="3:7">
      <c r="C1039" s="50">
        <f t="shared" si="18"/>
        <v>2</v>
      </c>
      <c r="D1039" s="49">
        <v>42413</v>
      </c>
      <c r="E1039" s="48">
        <v>5</v>
      </c>
      <c r="F1039" s="48">
        <v>19052</v>
      </c>
      <c r="G1039" s="48">
        <v>15929</v>
      </c>
    </row>
    <row r="1040" spans="3:7">
      <c r="C1040" s="50">
        <f t="shared" si="18"/>
        <v>2</v>
      </c>
      <c r="D1040" s="49">
        <v>42413</v>
      </c>
      <c r="E1040" s="48">
        <v>6</v>
      </c>
      <c r="F1040" s="48">
        <v>19328</v>
      </c>
      <c r="G1040" s="48">
        <v>16344</v>
      </c>
    </row>
    <row r="1041" spans="3:7">
      <c r="C1041" s="50">
        <f t="shared" si="18"/>
        <v>2</v>
      </c>
      <c r="D1041" s="49">
        <v>42413</v>
      </c>
      <c r="E1041" s="48">
        <v>7</v>
      </c>
      <c r="F1041" s="48">
        <v>19529</v>
      </c>
      <c r="G1041" s="48">
        <v>17035</v>
      </c>
    </row>
    <row r="1042" spans="3:7">
      <c r="C1042" s="50">
        <f t="shared" si="18"/>
        <v>2</v>
      </c>
      <c r="D1042" s="49">
        <v>42413</v>
      </c>
      <c r="E1042" s="48">
        <v>8</v>
      </c>
      <c r="F1042" s="48">
        <v>20306</v>
      </c>
      <c r="G1042" s="48">
        <v>17749</v>
      </c>
    </row>
    <row r="1043" spans="3:7">
      <c r="C1043" s="50">
        <f t="shared" si="18"/>
        <v>2</v>
      </c>
      <c r="D1043" s="49">
        <v>42413</v>
      </c>
      <c r="E1043" s="48">
        <v>9</v>
      </c>
      <c r="F1043" s="48">
        <v>20539</v>
      </c>
      <c r="G1043" s="48">
        <v>18128</v>
      </c>
    </row>
    <row r="1044" spans="3:7">
      <c r="C1044" s="50">
        <f t="shared" si="18"/>
        <v>2</v>
      </c>
      <c r="D1044" s="49">
        <v>42413</v>
      </c>
      <c r="E1044" s="48">
        <v>10</v>
      </c>
      <c r="F1044" s="48">
        <v>20621</v>
      </c>
      <c r="G1044" s="48">
        <v>18415</v>
      </c>
    </row>
    <row r="1045" spans="3:7">
      <c r="C1045" s="50">
        <f t="shared" si="18"/>
        <v>2</v>
      </c>
      <c r="D1045" s="49">
        <v>42413</v>
      </c>
      <c r="E1045" s="48">
        <v>11</v>
      </c>
      <c r="F1045" s="48">
        <v>20614</v>
      </c>
      <c r="G1045" s="48">
        <v>18512</v>
      </c>
    </row>
    <row r="1046" spans="3:7">
      <c r="C1046" s="50">
        <f t="shared" si="18"/>
        <v>2</v>
      </c>
      <c r="D1046" s="49">
        <v>42413</v>
      </c>
      <c r="E1046" s="48">
        <v>12</v>
      </c>
      <c r="F1046" s="48">
        <v>20548</v>
      </c>
      <c r="G1046" s="48">
        <v>18494</v>
      </c>
    </row>
    <row r="1047" spans="3:7">
      <c r="C1047" s="50">
        <f t="shared" si="18"/>
        <v>2</v>
      </c>
      <c r="D1047" s="49">
        <v>42413</v>
      </c>
      <c r="E1047" s="48">
        <v>13</v>
      </c>
      <c r="F1047" s="48">
        <v>20452</v>
      </c>
      <c r="G1047" s="48">
        <v>18230</v>
      </c>
    </row>
    <row r="1048" spans="3:7">
      <c r="C1048" s="50">
        <f t="shared" si="18"/>
        <v>2</v>
      </c>
      <c r="D1048" s="49">
        <v>42413</v>
      </c>
      <c r="E1048" s="48">
        <v>14</v>
      </c>
      <c r="F1048" s="48">
        <v>20672</v>
      </c>
      <c r="G1048" s="48">
        <v>17943</v>
      </c>
    </row>
    <row r="1049" spans="3:7">
      <c r="C1049" s="50">
        <f t="shared" si="18"/>
        <v>2</v>
      </c>
      <c r="D1049" s="49">
        <v>42413</v>
      </c>
      <c r="E1049" s="48">
        <v>15</v>
      </c>
      <c r="F1049" s="48">
        <v>20627</v>
      </c>
      <c r="G1049" s="48">
        <v>17863</v>
      </c>
    </row>
    <row r="1050" spans="3:7">
      <c r="C1050" s="50">
        <f t="shared" si="18"/>
        <v>2</v>
      </c>
      <c r="D1050" s="49">
        <v>42413</v>
      </c>
      <c r="E1050" s="48">
        <v>16</v>
      </c>
      <c r="F1050" s="48">
        <v>20760</v>
      </c>
      <c r="G1050" s="48">
        <v>17952</v>
      </c>
    </row>
    <row r="1051" spans="3:7">
      <c r="C1051" s="50">
        <f t="shared" si="18"/>
        <v>2</v>
      </c>
      <c r="D1051" s="49">
        <v>42413</v>
      </c>
      <c r="E1051" s="48">
        <v>17</v>
      </c>
      <c r="F1051" s="48">
        <v>21397</v>
      </c>
      <c r="G1051" s="48">
        <v>18699</v>
      </c>
    </row>
    <row r="1052" spans="3:7">
      <c r="C1052" s="50">
        <f t="shared" si="18"/>
        <v>2</v>
      </c>
      <c r="D1052" s="49">
        <v>42413</v>
      </c>
      <c r="E1052" s="48">
        <v>18</v>
      </c>
      <c r="F1052" s="48">
        <v>22727</v>
      </c>
      <c r="G1052" s="48">
        <v>19786</v>
      </c>
    </row>
    <row r="1053" spans="3:7">
      <c r="C1053" s="50">
        <f t="shared" si="18"/>
        <v>2</v>
      </c>
      <c r="D1053" s="49">
        <v>42413</v>
      </c>
      <c r="E1053" s="48">
        <v>19</v>
      </c>
      <c r="F1053" s="48">
        <v>23132</v>
      </c>
      <c r="G1053" s="48">
        <v>20597</v>
      </c>
    </row>
    <row r="1054" spans="3:7">
      <c r="C1054" s="50">
        <f t="shared" si="18"/>
        <v>2</v>
      </c>
      <c r="D1054" s="49">
        <v>42413</v>
      </c>
      <c r="E1054" s="48">
        <v>20</v>
      </c>
      <c r="F1054" s="48">
        <v>23156</v>
      </c>
      <c r="G1054" s="48">
        <v>20275</v>
      </c>
    </row>
    <row r="1055" spans="3:7">
      <c r="C1055" s="50">
        <f t="shared" si="18"/>
        <v>2</v>
      </c>
      <c r="D1055" s="49">
        <v>42413</v>
      </c>
      <c r="E1055" s="48">
        <v>21</v>
      </c>
      <c r="F1055" s="48">
        <v>22393</v>
      </c>
      <c r="G1055" s="48">
        <v>19881</v>
      </c>
    </row>
    <row r="1056" spans="3:7">
      <c r="C1056" s="50">
        <f t="shared" si="18"/>
        <v>2</v>
      </c>
      <c r="D1056" s="49">
        <v>42413</v>
      </c>
      <c r="E1056" s="48">
        <v>22</v>
      </c>
      <c r="F1056" s="48">
        <v>21231</v>
      </c>
      <c r="G1056" s="48">
        <v>19238</v>
      </c>
    </row>
    <row r="1057" spans="3:7">
      <c r="C1057" s="50">
        <f t="shared" si="18"/>
        <v>2</v>
      </c>
      <c r="D1057" s="49">
        <v>42413</v>
      </c>
      <c r="E1057" s="48">
        <v>23</v>
      </c>
      <c r="F1057" s="48">
        <v>20264</v>
      </c>
      <c r="G1057" s="48">
        <v>18535</v>
      </c>
    </row>
    <row r="1058" spans="3:7">
      <c r="C1058" s="50">
        <f t="shared" si="18"/>
        <v>2</v>
      </c>
      <c r="D1058" s="49">
        <v>42413</v>
      </c>
      <c r="E1058" s="48">
        <v>24</v>
      </c>
      <c r="F1058" s="48">
        <v>19541</v>
      </c>
      <c r="G1058" s="48">
        <v>17756</v>
      </c>
    </row>
    <row r="1059" spans="3:7">
      <c r="C1059" s="50">
        <f t="shared" si="18"/>
        <v>2</v>
      </c>
      <c r="D1059" s="49">
        <v>42414</v>
      </c>
      <c r="E1059" s="48">
        <v>1</v>
      </c>
      <c r="F1059" s="48">
        <v>18976</v>
      </c>
      <c r="G1059" s="48">
        <v>17098</v>
      </c>
    </row>
    <row r="1060" spans="3:7">
      <c r="C1060" s="50">
        <f t="shared" si="18"/>
        <v>2</v>
      </c>
      <c r="D1060" s="49">
        <v>42414</v>
      </c>
      <c r="E1060" s="48">
        <v>2</v>
      </c>
      <c r="F1060" s="48">
        <v>19115</v>
      </c>
      <c r="G1060" s="48">
        <v>16640</v>
      </c>
    </row>
    <row r="1061" spans="3:7">
      <c r="C1061" s="50">
        <f t="shared" si="18"/>
        <v>2</v>
      </c>
      <c r="D1061" s="49">
        <v>42414</v>
      </c>
      <c r="E1061" s="48">
        <v>3</v>
      </c>
      <c r="F1061" s="48">
        <v>18873</v>
      </c>
      <c r="G1061" s="48">
        <v>16469</v>
      </c>
    </row>
    <row r="1062" spans="3:7">
      <c r="C1062" s="50">
        <f t="shared" si="18"/>
        <v>2</v>
      </c>
      <c r="D1062" s="49">
        <v>42414</v>
      </c>
      <c r="E1062" s="48">
        <v>4</v>
      </c>
      <c r="F1062" s="48">
        <v>19054</v>
      </c>
      <c r="G1062" s="48">
        <v>16333</v>
      </c>
    </row>
    <row r="1063" spans="3:7">
      <c r="C1063" s="50">
        <f t="shared" si="18"/>
        <v>2</v>
      </c>
      <c r="D1063" s="49">
        <v>42414</v>
      </c>
      <c r="E1063" s="48">
        <v>5</v>
      </c>
      <c r="F1063" s="48">
        <v>19517</v>
      </c>
      <c r="G1063" s="48">
        <v>16457</v>
      </c>
    </row>
    <row r="1064" spans="3:7">
      <c r="C1064" s="50">
        <f t="shared" si="18"/>
        <v>2</v>
      </c>
      <c r="D1064" s="49">
        <v>42414</v>
      </c>
      <c r="E1064" s="48">
        <v>6</v>
      </c>
      <c r="F1064" s="48">
        <v>20010</v>
      </c>
      <c r="G1064" s="48">
        <v>16712</v>
      </c>
    </row>
    <row r="1065" spans="3:7">
      <c r="C1065" s="50">
        <f t="shared" si="18"/>
        <v>2</v>
      </c>
      <c r="D1065" s="49">
        <v>42414</v>
      </c>
      <c r="E1065" s="48">
        <v>7</v>
      </c>
      <c r="F1065" s="48">
        <v>20476</v>
      </c>
      <c r="G1065" s="48">
        <v>17146</v>
      </c>
    </row>
    <row r="1066" spans="3:7">
      <c r="C1066" s="50">
        <f t="shared" si="18"/>
        <v>2</v>
      </c>
      <c r="D1066" s="49">
        <v>42414</v>
      </c>
      <c r="E1066" s="48">
        <v>8</v>
      </c>
      <c r="F1066" s="48">
        <v>21021</v>
      </c>
      <c r="G1066" s="48">
        <v>17617</v>
      </c>
    </row>
    <row r="1067" spans="3:7">
      <c r="C1067" s="50">
        <f t="shared" si="18"/>
        <v>2</v>
      </c>
      <c r="D1067" s="49">
        <v>42414</v>
      </c>
      <c r="E1067" s="48">
        <v>9</v>
      </c>
      <c r="F1067" s="48">
        <v>20884</v>
      </c>
      <c r="G1067" s="48">
        <v>17712</v>
      </c>
    </row>
    <row r="1068" spans="3:7">
      <c r="C1068" s="50">
        <f t="shared" si="18"/>
        <v>2</v>
      </c>
      <c r="D1068" s="49">
        <v>42414</v>
      </c>
      <c r="E1068" s="48">
        <v>10</v>
      </c>
      <c r="F1068" s="48">
        <v>20830</v>
      </c>
      <c r="G1068" s="48">
        <v>17694</v>
      </c>
    </row>
    <row r="1069" spans="3:7">
      <c r="C1069" s="50">
        <f t="shared" si="18"/>
        <v>2</v>
      </c>
      <c r="D1069" s="49">
        <v>42414</v>
      </c>
      <c r="E1069" s="48">
        <v>11</v>
      </c>
      <c r="F1069" s="48">
        <v>21056</v>
      </c>
      <c r="G1069" s="48">
        <v>17626</v>
      </c>
    </row>
    <row r="1070" spans="3:7">
      <c r="C1070" s="50">
        <f t="shared" si="18"/>
        <v>2</v>
      </c>
      <c r="D1070" s="49">
        <v>42414</v>
      </c>
      <c r="E1070" s="48">
        <v>12</v>
      </c>
      <c r="F1070" s="48">
        <v>20024</v>
      </c>
      <c r="G1070" s="48">
        <v>17343</v>
      </c>
    </row>
    <row r="1071" spans="3:7">
      <c r="C1071" s="50">
        <f t="shared" si="18"/>
        <v>2</v>
      </c>
      <c r="D1071" s="49">
        <v>42414</v>
      </c>
      <c r="E1071" s="48">
        <v>13</v>
      </c>
      <c r="F1071" s="48">
        <v>19556</v>
      </c>
      <c r="G1071" s="48">
        <v>16981</v>
      </c>
    </row>
    <row r="1072" spans="3:7">
      <c r="C1072" s="50">
        <f t="shared" si="18"/>
        <v>2</v>
      </c>
      <c r="D1072" s="49">
        <v>42414</v>
      </c>
      <c r="E1072" s="48">
        <v>14</v>
      </c>
      <c r="F1072" s="48">
        <v>18868</v>
      </c>
      <c r="G1072" s="48">
        <v>16657</v>
      </c>
    </row>
    <row r="1073" spans="3:7">
      <c r="C1073" s="50">
        <f t="shared" si="18"/>
        <v>2</v>
      </c>
      <c r="D1073" s="49">
        <v>42414</v>
      </c>
      <c r="E1073" s="48">
        <v>15</v>
      </c>
      <c r="F1073" s="48">
        <v>19272</v>
      </c>
      <c r="G1073" s="48">
        <v>16654</v>
      </c>
    </row>
    <row r="1074" spans="3:7">
      <c r="C1074" s="50">
        <f t="shared" si="18"/>
        <v>2</v>
      </c>
      <c r="D1074" s="49">
        <v>42414</v>
      </c>
      <c r="E1074" s="48">
        <v>16</v>
      </c>
      <c r="F1074" s="48">
        <v>19454</v>
      </c>
      <c r="G1074" s="48">
        <v>16831</v>
      </c>
    </row>
    <row r="1075" spans="3:7">
      <c r="C1075" s="50">
        <f t="shared" si="18"/>
        <v>2</v>
      </c>
      <c r="D1075" s="49">
        <v>42414</v>
      </c>
      <c r="E1075" s="48">
        <v>17</v>
      </c>
      <c r="F1075" s="48">
        <v>20430</v>
      </c>
      <c r="G1075" s="48">
        <v>17597</v>
      </c>
    </row>
    <row r="1076" spans="3:7">
      <c r="C1076" s="50">
        <f t="shared" si="18"/>
        <v>2</v>
      </c>
      <c r="D1076" s="49">
        <v>42414</v>
      </c>
      <c r="E1076" s="48">
        <v>18</v>
      </c>
      <c r="F1076" s="48">
        <v>22267</v>
      </c>
      <c r="G1076" s="48">
        <v>18913</v>
      </c>
    </row>
    <row r="1077" spans="3:7">
      <c r="C1077" s="50">
        <f t="shared" si="18"/>
        <v>2</v>
      </c>
      <c r="D1077" s="49">
        <v>42414</v>
      </c>
      <c r="E1077" s="48">
        <v>19</v>
      </c>
      <c r="F1077" s="48">
        <v>22740</v>
      </c>
      <c r="G1077" s="48">
        <v>19577</v>
      </c>
    </row>
    <row r="1078" spans="3:7">
      <c r="C1078" s="50">
        <f t="shared" si="18"/>
        <v>2</v>
      </c>
      <c r="D1078" s="49">
        <v>42414</v>
      </c>
      <c r="E1078" s="48">
        <v>20</v>
      </c>
      <c r="F1078" s="48">
        <v>22338</v>
      </c>
      <c r="G1078" s="48">
        <v>19217</v>
      </c>
    </row>
    <row r="1079" spans="3:7">
      <c r="C1079" s="50">
        <f t="shared" si="18"/>
        <v>2</v>
      </c>
      <c r="D1079" s="49">
        <v>42414</v>
      </c>
      <c r="E1079" s="48">
        <v>21</v>
      </c>
      <c r="F1079" s="48">
        <v>21875</v>
      </c>
      <c r="G1079" s="48">
        <v>18714</v>
      </c>
    </row>
    <row r="1080" spans="3:7">
      <c r="C1080" s="50">
        <f t="shared" si="18"/>
        <v>2</v>
      </c>
      <c r="D1080" s="49">
        <v>42414</v>
      </c>
      <c r="E1080" s="48">
        <v>22</v>
      </c>
      <c r="F1080" s="48">
        <v>21273</v>
      </c>
      <c r="G1080" s="48">
        <v>18254</v>
      </c>
    </row>
    <row r="1081" spans="3:7">
      <c r="C1081" s="50">
        <f t="shared" si="18"/>
        <v>2</v>
      </c>
      <c r="D1081" s="49">
        <v>42414</v>
      </c>
      <c r="E1081" s="48">
        <v>23</v>
      </c>
      <c r="F1081" s="48">
        <v>20335</v>
      </c>
      <c r="G1081" s="48">
        <v>17674</v>
      </c>
    </row>
    <row r="1082" spans="3:7">
      <c r="C1082" s="50">
        <f t="shared" si="18"/>
        <v>2</v>
      </c>
      <c r="D1082" s="49">
        <v>42414</v>
      </c>
      <c r="E1082" s="48">
        <v>24</v>
      </c>
      <c r="F1082" s="48">
        <v>19584</v>
      </c>
      <c r="G1082" s="48">
        <v>16896</v>
      </c>
    </row>
    <row r="1083" spans="3:7">
      <c r="C1083" s="50">
        <f t="shared" si="18"/>
        <v>2</v>
      </c>
      <c r="D1083" s="49">
        <v>42415</v>
      </c>
      <c r="E1083" s="48">
        <v>1</v>
      </c>
      <c r="F1083" s="48">
        <v>19141</v>
      </c>
      <c r="G1083" s="48">
        <v>16284</v>
      </c>
    </row>
    <row r="1084" spans="3:7">
      <c r="C1084" s="50">
        <f t="shared" si="18"/>
        <v>2</v>
      </c>
      <c r="D1084" s="49">
        <v>42415</v>
      </c>
      <c r="E1084" s="48">
        <v>2</v>
      </c>
      <c r="F1084" s="48">
        <v>18868</v>
      </c>
      <c r="G1084" s="48">
        <v>15861</v>
      </c>
    </row>
    <row r="1085" spans="3:7">
      <c r="C1085" s="50">
        <f t="shared" si="18"/>
        <v>2</v>
      </c>
      <c r="D1085" s="49">
        <v>42415</v>
      </c>
      <c r="E1085" s="48">
        <v>3</v>
      </c>
      <c r="F1085" s="48">
        <v>18769</v>
      </c>
      <c r="G1085" s="48">
        <v>15696</v>
      </c>
    </row>
    <row r="1086" spans="3:7">
      <c r="C1086" s="50">
        <f t="shared" si="18"/>
        <v>2</v>
      </c>
      <c r="D1086" s="49">
        <v>42415</v>
      </c>
      <c r="E1086" s="48">
        <v>4</v>
      </c>
      <c r="F1086" s="48">
        <v>18558</v>
      </c>
      <c r="G1086" s="48">
        <v>15654</v>
      </c>
    </row>
    <row r="1087" spans="3:7">
      <c r="C1087" s="50">
        <f t="shared" si="18"/>
        <v>2</v>
      </c>
      <c r="D1087" s="49">
        <v>42415</v>
      </c>
      <c r="E1087" s="48">
        <v>5</v>
      </c>
      <c r="F1087" s="48">
        <v>18656</v>
      </c>
      <c r="G1087" s="48">
        <v>15666</v>
      </c>
    </row>
    <row r="1088" spans="3:7">
      <c r="C1088" s="50">
        <f t="shared" si="18"/>
        <v>2</v>
      </c>
      <c r="D1088" s="49">
        <v>42415</v>
      </c>
      <c r="E1088" s="48">
        <v>6</v>
      </c>
      <c r="F1088" s="48">
        <v>19112</v>
      </c>
      <c r="G1088" s="48">
        <v>15861</v>
      </c>
    </row>
    <row r="1089" spans="3:7">
      <c r="C1089" s="50">
        <f t="shared" si="18"/>
        <v>2</v>
      </c>
      <c r="D1089" s="49">
        <v>42415</v>
      </c>
      <c r="E1089" s="48">
        <v>7</v>
      </c>
      <c r="F1089" s="48">
        <v>20085</v>
      </c>
      <c r="G1089" s="48">
        <v>16355</v>
      </c>
    </row>
    <row r="1090" spans="3:7">
      <c r="C1090" s="50">
        <f t="shared" si="18"/>
        <v>2</v>
      </c>
      <c r="D1090" s="49">
        <v>42415</v>
      </c>
      <c r="E1090" s="48">
        <v>8</v>
      </c>
      <c r="F1090" s="48">
        <v>20333</v>
      </c>
      <c r="G1090" s="48">
        <v>16848</v>
      </c>
    </row>
    <row r="1091" spans="3:7">
      <c r="C1091" s="50">
        <f t="shared" si="18"/>
        <v>2</v>
      </c>
      <c r="D1091" s="49">
        <v>42415</v>
      </c>
      <c r="E1091" s="48">
        <v>9</v>
      </c>
      <c r="F1091" s="48">
        <v>20872</v>
      </c>
      <c r="G1091" s="48">
        <v>16835</v>
      </c>
    </row>
    <row r="1092" spans="3:7">
      <c r="C1092" s="50">
        <f t="shared" ref="C1092:C1155" si="19">MONTH(D1092)</f>
        <v>2</v>
      </c>
      <c r="D1092" s="49">
        <v>42415</v>
      </c>
      <c r="E1092" s="48">
        <v>10</v>
      </c>
      <c r="F1092" s="48">
        <v>20133</v>
      </c>
      <c r="G1092" s="48">
        <v>16949</v>
      </c>
    </row>
    <row r="1093" spans="3:7">
      <c r="C1093" s="50">
        <f t="shared" si="19"/>
        <v>2</v>
      </c>
      <c r="D1093" s="49">
        <v>42415</v>
      </c>
      <c r="E1093" s="48">
        <v>11</v>
      </c>
      <c r="F1093" s="48">
        <v>19911</v>
      </c>
      <c r="G1093" s="48">
        <v>17230</v>
      </c>
    </row>
    <row r="1094" spans="3:7">
      <c r="C1094" s="50">
        <f t="shared" si="19"/>
        <v>2</v>
      </c>
      <c r="D1094" s="49">
        <v>42415</v>
      </c>
      <c r="E1094" s="48">
        <v>12</v>
      </c>
      <c r="F1094" s="48">
        <v>20284</v>
      </c>
      <c r="G1094" s="48">
        <v>17528</v>
      </c>
    </row>
    <row r="1095" spans="3:7">
      <c r="C1095" s="50">
        <f t="shared" si="19"/>
        <v>2</v>
      </c>
      <c r="D1095" s="49">
        <v>42415</v>
      </c>
      <c r="E1095" s="48">
        <v>13</v>
      </c>
      <c r="F1095" s="48">
        <v>20689</v>
      </c>
      <c r="G1095" s="48">
        <v>17892</v>
      </c>
    </row>
    <row r="1096" spans="3:7">
      <c r="C1096" s="50">
        <f t="shared" si="19"/>
        <v>2</v>
      </c>
      <c r="D1096" s="49">
        <v>42415</v>
      </c>
      <c r="E1096" s="48">
        <v>14</v>
      </c>
      <c r="F1096" s="48">
        <v>20831</v>
      </c>
      <c r="G1096" s="48">
        <v>17876</v>
      </c>
    </row>
    <row r="1097" spans="3:7">
      <c r="C1097" s="50">
        <f t="shared" si="19"/>
        <v>2</v>
      </c>
      <c r="D1097" s="49">
        <v>42415</v>
      </c>
      <c r="E1097" s="48">
        <v>15</v>
      </c>
      <c r="F1097" s="48">
        <v>20950</v>
      </c>
      <c r="G1097" s="48">
        <v>17973</v>
      </c>
    </row>
    <row r="1098" spans="3:7">
      <c r="C1098" s="50">
        <f t="shared" si="19"/>
        <v>2</v>
      </c>
      <c r="D1098" s="49">
        <v>42415</v>
      </c>
      <c r="E1098" s="48">
        <v>16</v>
      </c>
      <c r="F1098" s="48">
        <v>21192</v>
      </c>
      <c r="G1098" s="48">
        <v>18208</v>
      </c>
    </row>
    <row r="1099" spans="3:7">
      <c r="C1099" s="50">
        <f t="shared" si="19"/>
        <v>2</v>
      </c>
      <c r="D1099" s="49">
        <v>42415</v>
      </c>
      <c r="E1099" s="48">
        <v>17</v>
      </c>
      <c r="F1099" s="48">
        <v>21409</v>
      </c>
      <c r="G1099" s="48">
        <v>18648</v>
      </c>
    </row>
    <row r="1100" spans="3:7">
      <c r="C1100" s="50">
        <f t="shared" si="19"/>
        <v>2</v>
      </c>
      <c r="D1100" s="49">
        <v>42415</v>
      </c>
      <c r="E1100" s="48">
        <v>18</v>
      </c>
      <c r="F1100" s="48">
        <v>21618</v>
      </c>
      <c r="G1100" s="48">
        <v>19412</v>
      </c>
    </row>
    <row r="1101" spans="3:7">
      <c r="C1101" s="50">
        <f t="shared" si="19"/>
        <v>2</v>
      </c>
      <c r="D1101" s="49">
        <v>42415</v>
      </c>
      <c r="E1101" s="48">
        <v>19</v>
      </c>
      <c r="F1101" s="48">
        <v>21835</v>
      </c>
      <c r="G1101" s="48">
        <v>19553</v>
      </c>
    </row>
    <row r="1102" spans="3:7">
      <c r="C1102" s="50">
        <f t="shared" si="19"/>
        <v>2</v>
      </c>
      <c r="D1102" s="49">
        <v>42415</v>
      </c>
      <c r="E1102" s="48">
        <v>20</v>
      </c>
      <c r="F1102" s="48">
        <v>21764</v>
      </c>
      <c r="G1102" s="48">
        <v>19424</v>
      </c>
    </row>
    <row r="1103" spans="3:7">
      <c r="C1103" s="50">
        <f t="shared" si="19"/>
        <v>2</v>
      </c>
      <c r="D1103" s="49">
        <v>42415</v>
      </c>
      <c r="E1103" s="48">
        <v>21</v>
      </c>
      <c r="F1103" s="48">
        <v>21244</v>
      </c>
      <c r="G1103" s="48">
        <v>19064</v>
      </c>
    </row>
    <row r="1104" spans="3:7">
      <c r="C1104" s="50">
        <f t="shared" si="19"/>
        <v>2</v>
      </c>
      <c r="D1104" s="49">
        <v>42415</v>
      </c>
      <c r="E1104" s="48">
        <v>22</v>
      </c>
      <c r="F1104" s="48">
        <v>20691</v>
      </c>
      <c r="G1104" s="48">
        <v>18076</v>
      </c>
    </row>
    <row r="1105" spans="3:7">
      <c r="C1105" s="50">
        <f t="shared" si="19"/>
        <v>2</v>
      </c>
      <c r="D1105" s="49">
        <v>42415</v>
      </c>
      <c r="E1105" s="48">
        <v>23</v>
      </c>
      <c r="F1105" s="48">
        <v>19801</v>
      </c>
      <c r="G1105" s="48">
        <v>17181</v>
      </c>
    </row>
    <row r="1106" spans="3:7">
      <c r="C1106" s="50">
        <f t="shared" si="19"/>
        <v>2</v>
      </c>
      <c r="D1106" s="49">
        <v>42415</v>
      </c>
      <c r="E1106" s="48">
        <v>24</v>
      </c>
      <c r="F1106" s="48">
        <v>18650</v>
      </c>
      <c r="G1106" s="48">
        <v>16129</v>
      </c>
    </row>
    <row r="1107" spans="3:7">
      <c r="C1107" s="50">
        <f t="shared" si="19"/>
        <v>2</v>
      </c>
      <c r="D1107" s="49">
        <v>42416</v>
      </c>
      <c r="E1107" s="48">
        <v>1</v>
      </c>
      <c r="F1107" s="48">
        <v>17930</v>
      </c>
      <c r="G1107" s="48">
        <v>15207</v>
      </c>
    </row>
    <row r="1108" spans="3:7">
      <c r="C1108" s="50">
        <f t="shared" si="19"/>
        <v>2</v>
      </c>
      <c r="D1108" s="49">
        <v>42416</v>
      </c>
      <c r="E1108" s="48">
        <v>2</v>
      </c>
      <c r="F1108" s="48">
        <v>17322</v>
      </c>
      <c r="G1108" s="48">
        <v>14595</v>
      </c>
    </row>
    <row r="1109" spans="3:7">
      <c r="C1109" s="50">
        <f t="shared" si="19"/>
        <v>2</v>
      </c>
      <c r="D1109" s="49">
        <v>42416</v>
      </c>
      <c r="E1109" s="48">
        <v>3</v>
      </c>
      <c r="F1109" s="48">
        <v>17341</v>
      </c>
      <c r="G1109" s="48">
        <v>14409</v>
      </c>
    </row>
    <row r="1110" spans="3:7">
      <c r="C1110" s="50">
        <f t="shared" si="19"/>
        <v>2</v>
      </c>
      <c r="D1110" s="49">
        <v>42416</v>
      </c>
      <c r="E1110" s="48">
        <v>4</v>
      </c>
      <c r="F1110" s="48">
        <v>17360</v>
      </c>
      <c r="G1110" s="48">
        <v>14382</v>
      </c>
    </row>
    <row r="1111" spans="3:7">
      <c r="C1111" s="50">
        <f t="shared" si="19"/>
        <v>2</v>
      </c>
      <c r="D1111" s="49">
        <v>42416</v>
      </c>
      <c r="E1111" s="48">
        <v>5</v>
      </c>
      <c r="F1111" s="48">
        <v>17304</v>
      </c>
      <c r="G1111" s="48">
        <v>14566</v>
      </c>
    </row>
    <row r="1112" spans="3:7">
      <c r="C1112" s="50">
        <f t="shared" si="19"/>
        <v>2</v>
      </c>
      <c r="D1112" s="49">
        <v>42416</v>
      </c>
      <c r="E1112" s="48">
        <v>6</v>
      </c>
      <c r="F1112" s="48">
        <v>17874</v>
      </c>
      <c r="G1112" s="48">
        <v>15268</v>
      </c>
    </row>
    <row r="1113" spans="3:7">
      <c r="C1113" s="50">
        <f t="shared" si="19"/>
        <v>2</v>
      </c>
      <c r="D1113" s="49">
        <v>42416</v>
      </c>
      <c r="E1113" s="48">
        <v>7</v>
      </c>
      <c r="F1113" s="48">
        <v>19361</v>
      </c>
      <c r="G1113" s="48">
        <v>16711</v>
      </c>
    </row>
    <row r="1114" spans="3:7">
      <c r="C1114" s="50">
        <f t="shared" si="19"/>
        <v>2</v>
      </c>
      <c r="D1114" s="49">
        <v>42416</v>
      </c>
      <c r="E1114" s="48">
        <v>8</v>
      </c>
      <c r="F1114" s="48">
        <v>20686</v>
      </c>
      <c r="G1114" s="48">
        <v>17912</v>
      </c>
    </row>
    <row r="1115" spans="3:7">
      <c r="C1115" s="50">
        <f t="shared" si="19"/>
        <v>2</v>
      </c>
      <c r="D1115" s="49">
        <v>42416</v>
      </c>
      <c r="E1115" s="48">
        <v>9</v>
      </c>
      <c r="F1115" s="48">
        <v>20791</v>
      </c>
      <c r="G1115" s="48">
        <v>18224</v>
      </c>
    </row>
    <row r="1116" spans="3:7">
      <c r="C1116" s="50">
        <f t="shared" si="19"/>
        <v>2</v>
      </c>
      <c r="D1116" s="49">
        <v>42416</v>
      </c>
      <c r="E1116" s="48">
        <v>10</v>
      </c>
      <c r="F1116" s="48">
        <v>21005</v>
      </c>
      <c r="G1116" s="48">
        <v>18427</v>
      </c>
    </row>
    <row r="1117" spans="3:7">
      <c r="C1117" s="50">
        <f t="shared" si="19"/>
        <v>2</v>
      </c>
      <c r="D1117" s="49">
        <v>42416</v>
      </c>
      <c r="E1117" s="48">
        <v>11</v>
      </c>
      <c r="F1117" s="48">
        <v>20385</v>
      </c>
      <c r="G1117" s="48">
        <v>18556</v>
      </c>
    </row>
    <row r="1118" spans="3:7">
      <c r="C1118" s="50">
        <f t="shared" si="19"/>
        <v>2</v>
      </c>
      <c r="D1118" s="49">
        <v>42416</v>
      </c>
      <c r="E1118" s="48">
        <v>12</v>
      </c>
      <c r="F1118" s="48">
        <v>20149</v>
      </c>
      <c r="G1118" s="48">
        <v>18577</v>
      </c>
    </row>
    <row r="1119" spans="3:7">
      <c r="C1119" s="50">
        <f t="shared" si="19"/>
        <v>2</v>
      </c>
      <c r="D1119" s="49">
        <v>42416</v>
      </c>
      <c r="E1119" s="48">
        <v>13</v>
      </c>
      <c r="F1119" s="48">
        <v>20168</v>
      </c>
      <c r="G1119" s="48">
        <v>18397</v>
      </c>
    </row>
    <row r="1120" spans="3:7">
      <c r="C1120" s="50">
        <f t="shared" si="19"/>
        <v>2</v>
      </c>
      <c r="D1120" s="49">
        <v>42416</v>
      </c>
      <c r="E1120" s="48">
        <v>14</v>
      </c>
      <c r="F1120" s="48">
        <v>20206</v>
      </c>
      <c r="G1120" s="48">
        <v>18311</v>
      </c>
    </row>
    <row r="1121" spans="3:7">
      <c r="C1121" s="50">
        <f t="shared" si="19"/>
        <v>2</v>
      </c>
      <c r="D1121" s="49">
        <v>42416</v>
      </c>
      <c r="E1121" s="48">
        <v>15</v>
      </c>
      <c r="F1121" s="48">
        <v>20617</v>
      </c>
      <c r="G1121" s="48">
        <v>18195</v>
      </c>
    </row>
    <row r="1122" spans="3:7">
      <c r="C1122" s="50">
        <f t="shared" si="19"/>
        <v>2</v>
      </c>
      <c r="D1122" s="49">
        <v>42416</v>
      </c>
      <c r="E1122" s="48">
        <v>16</v>
      </c>
      <c r="F1122" s="48">
        <v>20836</v>
      </c>
      <c r="G1122" s="48">
        <v>18267</v>
      </c>
    </row>
    <row r="1123" spans="3:7">
      <c r="C1123" s="50">
        <f t="shared" si="19"/>
        <v>2</v>
      </c>
      <c r="D1123" s="49">
        <v>42416</v>
      </c>
      <c r="E1123" s="48">
        <v>17</v>
      </c>
      <c r="F1123" s="48">
        <v>20821</v>
      </c>
      <c r="G1123" s="48">
        <v>18545</v>
      </c>
    </row>
    <row r="1124" spans="3:7">
      <c r="C1124" s="50">
        <f t="shared" si="19"/>
        <v>2</v>
      </c>
      <c r="D1124" s="49">
        <v>42416</v>
      </c>
      <c r="E1124" s="48">
        <v>18</v>
      </c>
      <c r="F1124" s="48">
        <v>21433</v>
      </c>
      <c r="G1124" s="48">
        <v>19109</v>
      </c>
    </row>
    <row r="1125" spans="3:7">
      <c r="C1125" s="50">
        <f t="shared" si="19"/>
        <v>2</v>
      </c>
      <c r="D1125" s="49">
        <v>42416</v>
      </c>
      <c r="E1125" s="48">
        <v>19</v>
      </c>
      <c r="F1125" s="48">
        <v>21896</v>
      </c>
      <c r="G1125" s="48">
        <v>19639</v>
      </c>
    </row>
    <row r="1126" spans="3:7">
      <c r="C1126" s="50">
        <f t="shared" si="19"/>
        <v>2</v>
      </c>
      <c r="D1126" s="49">
        <v>42416</v>
      </c>
      <c r="E1126" s="48">
        <v>20</v>
      </c>
      <c r="F1126" s="48">
        <v>21715</v>
      </c>
      <c r="G1126" s="48">
        <v>19482</v>
      </c>
    </row>
    <row r="1127" spans="3:7">
      <c r="C1127" s="50">
        <f t="shared" si="19"/>
        <v>2</v>
      </c>
      <c r="D1127" s="49">
        <v>42416</v>
      </c>
      <c r="E1127" s="48">
        <v>21</v>
      </c>
      <c r="F1127" s="48">
        <v>21444</v>
      </c>
      <c r="G1127" s="48">
        <v>19271</v>
      </c>
    </row>
    <row r="1128" spans="3:7">
      <c r="C1128" s="50">
        <f t="shared" si="19"/>
        <v>2</v>
      </c>
      <c r="D1128" s="49">
        <v>42416</v>
      </c>
      <c r="E1128" s="48">
        <v>22</v>
      </c>
      <c r="F1128" s="48">
        <v>20661</v>
      </c>
      <c r="G1128" s="48">
        <v>18482</v>
      </c>
    </row>
    <row r="1129" spans="3:7">
      <c r="C1129" s="50">
        <f t="shared" si="19"/>
        <v>2</v>
      </c>
      <c r="D1129" s="49">
        <v>42416</v>
      </c>
      <c r="E1129" s="48">
        <v>23</v>
      </c>
      <c r="F1129" s="48">
        <v>19228</v>
      </c>
      <c r="G1129" s="48">
        <v>17281</v>
      </c>
    </row>
    <row r="1130" spans="3:7">
      <c r="C1130" s="50">
        <f t="shared" si="19"/>
        <v>2</v>
      </c>
      <c r="D1130" s="49">
        <v>42416</v>
      </c>
      <c r="E1130" s="48">
        <v>24</v>
      </c>
      <c r="F1130" s="48">
        <v>17814</v>
      </c>
      <c r="G1130" s="48">
        <v>15971</v>
      </c>
    </row>
    <row r="1131" spans="3:7">
      <c r="C1131" s="50">
        <f t="shared" si="19"/>
        <v>2</v>
      </c>
      <c r="D1131" s="49">
        <v>42417</v>
      </c>
      <c r="E1131" s="48">
        <v>1</v>
      </c>
      <c r="F1131" s="48">
        <v>17623</v>
      </c>
      <c r="G1131" s="48">
        <v>15083</v>
      </c>
    </row>
    <row r="1132" spans="3:7">
      <c r="C1132" s="50">
        <f t="shared" si="19"/>
        <v>2</v>
      </c>
      <c r="D1132" s="49">
        <v>42417</v>
      </c>
      <c r="E1132" s="48">
        <v>2</v>
      </c>
      <c r="F1132" s="48">
        <v>17390</v>
      </c>
      <c r="G1132" s="48">
        <v>14774</v>
      </c>
    </row>
    <row r="1133" spans="3:7">
      <c r="C1133" s="50">
        <f t="shared" si="19"/>
        <v>2</v>
      </c>
      <c r="D1133" s="49">
        <v>42417</v>
      </c>
      <c r="E1133" s="48">
        <v>3</v>
      </c>
      <c r="F1133" s="48">
        <v>17314</v>
      </c>
      <c r="G1133" s="48">
        <v>14672</v>
      </c>
    </row>
    <row r="1134" spans="3:7">
      <c r="C1134" s="50">
        <f t="shared" si="19"/>
        <v>2</v>
      </c>
      <c r="D1134" s="49">
        <v>42417</v>
      </c>
      <c r="E1134" s="48">
        <v>4</v>
      </c>
      <c r="F1134" s="48">
        <v>17334</v>
      </c>
      <c r="G1134" s="48">
        <v>14649</v>
      </c>
    </row>
    <row r="1135" spans="3:7">
      <c r="C1135" s="50">
        <f t="shared" si="19"/>
        <v>2</v>
      </c>
      <c r="D1135" s="49">
        <v>42417</v>
      </c>
      <c r="E1135" s="48">
        <v>5</v>
      </c>
      <c r="F1135" s="48">
        <v>17325</v>
      </c>
      <c r="G1135" s="48">
        <v>14702</v>
      </c>
    </row>
    <row r="1136" spans="3:7">
      <c r="C1136" s="50">
        <f t="shared" si="19"/>
        <v>2</v>
      </c>
      <c r="D1136" s="49">
        <v>42417</v>
      </c>
      <c r="E1136" s="48">
        <v>6</v>
      </c>
      <c r="F1136" s="48">
        <v>17847</v>
      </c>
      <c r="G1136" s="48">
        <v>15264</v>
      </c>
    </row>
    <row r="1137" spans="3:7">
      <c r="C1137" s="50">
        <f t="shared" si="19"/>
        <v>2</v>
      </c>
      <c r="D1137" s="49">
        <v>42417</v>
      </c>
      <c r="E1137" s="48">
        <v>7</v>
      </c>
      <c r="F1137" s="48">
        <v>18847</v>
      </c>
      <c r="G1137" s="48">
        <v>16622</v>
      </c>
    </row>
    <row r="1138" spans="3:7">
      <c r="C1138" s="50">
        <f t="shared" si="19"/>
        <v>2</v>
      </c>
      <c r="D1138" s="49">
        <v>42417</v>
      </c>
      <c r="E1138" s="48">
        <v>8</v>
      </c>
      <c r="F1138" s="48">
        <v>19621</v>
      </c>
      <c r="G1138" s="48">
        <v>17818</v>
      </c>
    </row>
    <row r="1139" spans="3:7">
      <c r="C1139" s="50">
        <f t="shared" si="19"/>
        <v>2</v>
      </c>
      <c r="D1139" s="49">
        <v>42417</v>
      </c>
      <c r="E1139" s="48">
        <v>9</v>
      </c>
      <c r="F1139" s="48">
        <v>19615</v>
      </c>
      <c r="G1139" s="48">
        <v>17914</v>
      </c>
    </row>
    <row r="1140" spans="3:7">
      <c r="C1140" s="50">
        <f t="shared" si="19"/>
        <v>2</v>
      </c>
      <c r="D1140" s="49">
        <v>42417</v>
      </c>
      <c r="E1140" s="48">
        <v>10</v>
      </c>
      <c r="F1140" s="48">
        <v>19874</v>
      </c>
      <c r="G1140" s="48">
        <v>17796</v>
      </c>
    </row>
    <row r="1141" spans="3:7">
      <c r="C1141" s="50">
        <f t="shared" si="19"/>
        <v>2</v>
      </c>
      <c r="D1141" s="49">
        <v>42417</v>
      </c>
      <c r="E1141" s="48">
        <v>11</v>
      </c>
      <c r="F1141" s="48">
        <v>20405</v>
      </c>
      <c r="G1141" s="48">
        <v>17759</v>
      </c>
    </row>
    <row r="1142" spans="3:7">
      <c r="C1142" s="50">
        <f t="shared" si="19"/>
        <v>2</v>
      </c>
      <c r="D1142" s="49">
        <v>42417</v>
      </c>
      <c r="E1142" s="48">
        <v>12</v>
      </c>
      <c r="F1142" s="48">
        <v>20264</v>
      </c>
      <c r="G1142" s="48">
        <v>17639</v>
      </c>
    </row>
    <row r="1143" spans="3:7">
      <c r="C1143" s="50">
        <f t="shared" si="19"/>
        <v>2</v>
      </c>
      <c r="D1143" s="49">
        <v>42417</v>
      </c>
      <c r="E1143" s="48">
        <v>13</v>
      </c>
      <c r="F1143" s="48">
        <v>19902</v>
      </c>
      <c r="G1143" s="48">
        <v>17349</v>
      </c>
    </row>
    <row r="1144" spans="3:7">
      <c r="C1144" s="50">
        <f t="shared" si="19"/>
        <v>2</v>
      </c>
      <c r="D1144" s="49">
        <v>42417</v>
      </c>
      <c r="E1144" s="48">
        <v>14</v>
      </c>
      <c r="F1144" s="48">
        <v>19886</v>
      </c>
      <c r="G1144" s="48">
        <v>17355</v>
      </c>
    </row>
    <row r="1145" spans="3:7">
      <c r="C1145" s="50">
        <f t="shared" si="19"/>
        <v>2</v>
      </c>
      <c r="D1145" s="49">
        <v>42417</v>
      </c>
      <c r="E1145" s="48">
        <v>15</v>
      </c>
      <c r="F1145" s="48">
        <v>20122</v>
      </c>
      <c r="G1145" s="48">
        <v>17435</v>
      </c>
    </row>
    <row r="1146" spans="3:7">
      <c r="C1146" s="50">
        <f t="shared" si="19"/>
        <v>2</v>
      </c>
      <c r="D1146" s="49">
        <v>42417</v>
      </c>
      <c r="E1146" s="48">
        <v>16</v>
      </c>
      <c r="F1146" s="48">
        <v>20291</v>
      </c>
      <c r="G1146" s="48">
        <v>17508</v>
      </c>
    </row>
    <row r="1147" spans="3:7">
      <c r="C1147" s="50">
        <f t="shared" si="19"/>
        <v>2</v>
      </c>
      <c r="D1147" s="49">
        <v>42417</v>
      </c>
      <c r="E1147" s="48">
        <v>17</v>
      </c>
      <c r="F1147" s="48">
        <v>20654</v>
      </c>
      <c r="G1147" s="48">
        <v>17888</v>
      </c>
    </row>
    <row r="1148" spans="3:7">
      <c r="C1148" s="50">
        <f t="shared" si="19"/>
        <v>2</v>
      </c>
      <c r="D1148" s="49">
        <v>42417</v>
      </c>
      <c r="E1148" s="48">
        <v>18</v>
      </c>
      <c r="F1148" s="48">
        <v>21609</v>
      </c>
      <c r="G1148" s="48">
        <v>18803</v>
      </c>
    </row>
    <row r="1149" spans="3:7">
      <c r="C1149" s="50">
        <f t="shared" si="19"/>
        <v>2</v>
      </c>
      <c r="D1149" s="49">
        <v>42417</v>
      </c>
      <c r="E1149" s="48">
        <v>19</v>
      </c>
      <c r="F1149" s="48">
        <v>22366</v>
      </c>
      <c r="G1149" s="48">
        <v>19800</v>
      </c>
    </row>
    <row r="1150" spans="3:7">
      <c r="C1150" s="50">
        <f t="shared" si="19"/>
        <v>2</v>
      </c>
      <c r="D1150" s="49">
        <v>42417</v>
      </c>
      <c r="E1150" s="48">
        <v>20</v>
      </c>
      <c r="F1150" s="48">
        <v>22182</v>
      </c>
      <c r="G1150" s="48">
        <v>19863</v>
      </c>
    </row>
    <row r="1151" spans="3:7">
      <c r="C1151" s="50">
        <f t="shared" si="19"/>
        <v>2</v>
      </c>
      <c r="D1151" s="49">
        <v>42417</v>
      </c>
      <c r="E1151" s="48">
        <v>21</v>
      </c>
      <c r="F1151" s="48">
        <v>21855</v>
      </c>
      <c r="G1151" s="48">
        <v>19558</v>
      </c>
    </row>
    <row r="1152" spans="3:7">
      <c r="C1152" s="50">
        <f t="shared" si="19"/>
        <v>2</v>
      </c>
      <c r="D1152" s="49">
        <v>42417</v>
      </c>
      <c r="E1152" s="48">
        <v>22</v>
      </c>
      <c r="F1152" s="48">
        <v>21275</v>
      </c>
      <c r="G1152" s="48">
        <v>18868</v>
      </c>
    </row>
    <row r="1153" spans="3:7">
      <c r="C1153" s="50">
        <f t="shared" si="19"/>
        <v>2</v>
      </c>
      <c r="D1153" s="49">
        <v>42417</v>
      </c>
      <c r="E1153" s="48">
        <v>23</v>
      </c>
      <c r="F1153" s="48">
        <v>19901</v>
      </c>
      <c r="G1153" s="48">
        <v>17795</v>
      </c>
    </row>
    <row r="1154" spans="3:7">
      <c r="C1154" s="50">
        <f t="shared" si="19"/>
        <v>2</v>
      </c>
      <c r="D1154" s="49">
        <v>42417</v>
      </c>
      <c r="E1154" s="48">
        <v>24</v>
      </c>
      <c r="F1154" s="48">
        <v>18538</v>
      </c>
      <c r="G1154" s="48">
        <v>16701</v>
      </c>
    </row>
    <row r="1155" spans="3:7">
      <c r="C1155" s="50">
        <f t="shared" si="19"/>
        <v>2</v>
      </c>
      <c r="D1155" s="49">
        <v>42418</v>
      </c>
      <c r="E1155" s="48">
        <v>1</v>
      </c>
      <c r="F1155" s="48">
        <v>18005</v>
      </c>
      <c r="G1155" s="48">
        <v>15934</v>
      </c>
    </row>
    <row r="1156" spans="3:7">
      <c r="C1156" s="50">
        <f t="shared" ref="C1156:C1219" si="20">MONTH(D1156)</f>
        <v>2</v>
      </c>
      <c r="D1156" s="49">
        <v>42418</v>
      </c>
      <c r="E1156" s="48">
        <v>2</v>
      </c>
      <c r="F1156" s="48">
        <v>17784</v>
      </c>
      <c r="G1156" s="48">
        <v>15571</v>
      </c>
    </row>
    <row r="1157" spans="3:7">
      <c r="C1157" s="50">
        <f t="shared" si="20"/>
        <v>2</v>
      </c>
      <c r="D1157" s="49">
        <v>42418</v>
      </c>
      <c r="E1157" s="48">
        <v>3</v>
      </c>
      <c r="F1157" s="48">
        <v>17898</v>
      </c>
      <c r="G1157" s="48">
        <v>15499</v>
      </c>
    </row>
    <row r="1158" spans="3:7">
      <c r="C1158" s="50">
        <f t="shared" si="20"/>
        <v>2</v>
      </c>
      <c r="D1158" s="49">
        <v>42418</v>
      </c>
      <c r="E1158" s="48">
        <v>4</v>
      </c>
      <c r="F1158" s="48">
        <v>17831</v>
      </c>
      <c r="G1158" s="48">
        <v>15490</v>
      </c>
    </row>
    <row r="1159" spans="3:7">
      <c r="C1159" s="50">
        <f t="shared" si="20"/>
        <v>2</v>
      </c>
      <c r="D1159" s="49">
        <v>42418</v>
      </c>
      <c r="E1159" s="48">
        <v>5</v>
      </c>
      <c r="F1159" s="48">
        <v>18167</v>
      </c>
      <c r="G1159" s="48">
        <v>15764</v>
      </c>
    </row>
    <row r="1160" spans="3:7">
      <c r="C1160" s="50">
        <f t="shared" si="20"/>
        <v>2</v>
      </c>
      <c r="D1160" s="49">
        <v>42418</v>
      </c>
      <c r="E1160" s="48">
        <v>6</v>
      </c>
      <c r="F1160" s="48">
        <v>18359</v>
      </c>
      <c r="G1160" s="48">
        <v>16271</v>
      </c>
    </row>
    <row r="1161" spans="3:7">
      <c r="C1161" s="50">
        <f t="shared" si="20"/>
        <v>2</v>
      </c>
      <c r="D1161" s="49">
        <v>42418</v>
      </c>
      <c r="E1161" s="48">
        <v>7</v>
      </c>
      <c r="F1161" s="48">
        <v>19353</v>
      </c>
      <c r="G1161" s="48">
        <v>17602</v>
      </c>
    </row>
    <row r="1162" spans="3:7">
      <c r="C1162" s="50">
        <f t="shared" si="20"/>
        <v>2</v>
      </c>
      <c r="D1162" s="49">
        <v>42418</v>
      </c>
      <c r="E1162" s="48">
        <v>8</v>
      </c>
      <c r="F1162" s="48">
        <v>20629</v>
      </c>
      <c r="G1162" s="48">
        <v>18932</v>
      </c>
    </row>
    <row r="1163" spans="3:7">
      <c r="C1163" s="50">
        <f t="shared" si="20"/>
        <v>2</v>
      </c>
      <c r="D1163" s="49">
        <v>42418</v>
      </c>
      <c r="E1163" s="48">
        <v>9</v>
      </c>
      <c r="F1163" s="48">
        <v>20517</v>
      </c>
      <c r="G1163" s="48">
        <v>18498</v>
      </c>
    </row>
    <row r="1164" spans="3:7">
      <c r="C1164" s="50">
        <f t="shared" si="20"/>
        <v>2</v>
      </c>
      <c r="D1164" s="49">
        <v>42418</v>
      </c>
      <c r="E1164" s="48">
        <v>10</v>
      </c>
      <c r="F1164" s="48">
        <v>20183</v>
      </c>
      <c r="G1164" s="48">
        <v>17994</v>
      </c>
    </row>
    <row r="1165" spans="3:7">
      <c r="C1165" s="50">
        <f t="shared" si="20"/>
        <v>2</v>
      </c>
      <c r="D1165" s="49">
        <v>42418</v>
      </c>
      <c r="E1165" s="48">
        <v>11</v>
      </c>
      <c r="F1165" s="48">
        <v>20088</v>
      </c>
      <c r="G1165" s="48">
        <v>17579</v>
      </c>
    </row>
    <row r="1166" spans="3:7">
      <c r="C1166" s="50">
        <f t="shared" si="20"/>
        <v>2</v>
      </c>
      <c r="D1166" s="49">
        <v>42418</v>
      </c>
      <c r="E1166" s="48">
        <v>12</v>
      </c>
      <c r="F1166" s="48">
        <v>20002</v>
      </c>
      <c r="G1166" s="48">
        <v>17380</v>
      </c>
    </row>
    <row r="1167" spans="3:7">
      <c r="C1167" s="50">
        <f t="shared" si="20"/>
        <v>2</v>
      </c>
      <c r="D1167" s="49">
        <v>42418</v>
      </c>
      <c r="E1167" s="48">
        <v>13</v>
      </c>
      <c r="F1167" s="48">
        <v>19914</v>
      </c>
      <c r="G1167" s="48">
        <v>17068</v>
      </c>
    </row>
    <row r="1168" spans="3:7">
      <c r="C1168" s="50">
        <f t="shared" si="20"/>
        <v>2</v>
      </c>
      <c r="D1168" s="49">
        <v>42418</v>
      </c>
      <c r="E1168" s="48">
        <v>14</v>
      </c>
      <c r="F1168" s="48">
        <v>19442</v>
      </c>
      <c r="G1168" s="48">
        <v>16874</v>
      </c>
    </row>
    <row r="1169" spans="3:7">
      <c r="C1169" s="50">
        <f t="shared" si="20"/>
        <v>2</v>
      </c>
      <c r="D1169" s="49">
        <v>42418</v>
      </c>
      <c r="E1169" s="48">
        <v>15</v>
      </c>
      <c r="F1169" s="48">
        <v>19322</v>
      </c>
      <c r="G1169" s="48">
        <v>16700</v>
      </c>
    </row>
    <row r="1170" spans="3:7">
      <c r="C1170" s="50">
        <f t="shared" si="20"/>
        <v>2</v>
      </c>
      <c r="D1170" s="49">
        <v>42418</v>
      </c>
      <c r="E1170" s="48">
        <v>16</v>
      </c>
      <c r="F1170" s="48">
        <v>19460</v>
      </c>
      <c r="G1170" s="48">
        <v>16811</v>
      </c>
    </row>
    <row r="1171" spans="3:7">
      <c r="C1171" s="50">
        <f t="shared" si="20"/>
        <v>2</v>
      </c>
      <c r="D1171" s="49">
        <v>42418</v>
      </c>
      <c r="E1171" s="48">
        <v>17</v>
      </c>
      <c r="F1171" s="48">
        <v>19976</v>
      </c>
      <c r="G1171" s="48">
        <v>17559</v>
      </c>
    </row>
    <row r="1172" spans="3:7">
      <c r="C1172" s="50">
        <f t="shared" si="20"/>
        <v>2</v>
      </c>
      <c r="D1172" s="49">
        <v>42418</v>
      </c>
      <c r="E1172" s="48">
        <v>18</v>
      </c>
      <c r="F1172" s="48">
        <v>20979</v>
      </c>
      <c r="G1172" s="48">
        <v>18611</v>
      </c>
    </row>
    <row r="1173" spans="3:7">
      <c r="C1173" s="50">
        <f t="shared" si="20"/>
        <v>2</v>
      </c>
      <c r="D1173" s="49">
        <v>42418</v>
      </c>
      <c r="E1173" s="48">
        <v>19</v>
      </c>
      <c r="F1173" s="48">
        <v>22067</v>
      </c>
      <c r="G1173" s="48">
        <v>19425</v>
      </c>
    </row>
    <row r="1174" spans="3:7">
      <c r="C1174" s="50">
        <f t="shared" si="20"/>
        <v>2</v>
      </c>
      <c r="D1174" s="49">
        <v>42418</v>
      </c>
      <c r="E1174" s="48">
        <v>20</v>
      </c>
      <c r="F1174" s="48">
        <v>22044</v>
      </c>
      <c r="G1174" s="48">
        <v>19427</v>
      </c>
    </row>
    <row r="1175" spans="3:7">
      <c r="C1175" s="50">
        <f t="shared" si="20"/>
        <v>2</v>
      </c>
      <c r="D1175" s="49">
        <v>42418</v>
      </c>
      <c r="E1175" s="48">
        <v>21</v>
      </c>
      <c r="F1175" s="48">
        <v>21259</v>
      </c>
      <c r="G1175" s="48">
        <v>19111</v>
      </c>
    </row>
    <row r="1176" spans="3:7">
      <c r="C1176" s="50">
        <f t="shared" si="20"/>
        <v>2</v>
      </c>
      <c r="D1176" s="49">
        <v>42418</v>
      </c>
      <c r="E1176" s="48">
        <v>22</v>
      </c>
      <c r="F1176" s="48">
        <v>20865</v>
      </c>
      <c r="G1176" s="48">
        <v>18480</v>
      </c>
    </row>
    <row r="1177" spans="3:7">
      <c r="C1177" s="50">
        <f t="shared" si="20"/>
        <v>2</v>
      </c>
      <c r="D1177" s="49">
        <v>42418</v>
      </c>
      <c r="E1177" s="48">
        <v>23</v>
      </c>
      <c r="F1177" s="48">
        <v>19705</v>
      </c>
      <c r="G1177" s="48">
        <v>17241</v>
      </c>
    </row>
    <row r="1178" spans="3:7">
      <c r="C1178" s="50">
        <f t="shared" si="20"/>
        <v>2</v>
      </c>
      <c r="D1178" s="49">
        <v>42418</v>
      </c>
      <c r="E1178" s="48">
        <v>24</v>
      </c>
      <c r="F1178" s="48">
        <v>18663</v>
      </c>
      <c r="G1178" s="48">
        <v>16133</v>
      </c>
    </row>
    <row r="1179" spans="3:7">
      <c r="C1179" s="50">
        <f t="shared" si="20"/>
        <v>2</v>
      </c>
      <c r="D1179" s="49">
        <v>42419</v>
      </c>
      <c r="E1179" s="48">
        <v>1</v>
      </c>
      <c r="F1179" s="48">
        <v>18244</v>
      </c>
      <c r="G1179" s="48">
        <v>15350</v>
      </c>
    </row>
    <row r="1180" spans="3:7">
      <c r="C1180" s="50">
        <f t="shared" si="20"/>
        <v>2</v>
      </c>
      <c r="D1180" s="49">
        <v>42419</v>
      </c>
      <c r="E1180" s="48">
        <v>2</v>
      </c>
      <c r="F1180" s="48">
        <v>18208</v>
      </c>
      <c r="G1180" s="48">
        <v>15037</v>
      </c>
    </row>
    <row r="1181" spans="3:7">
      <c r="C1181" s="50">
        <f t="shared" si="20"/>
        <v>2</v>
      </c>
      <c r="D1181" s="49">
        <v>42419</v>
      </c>
      <c r="E1181" s="48">
        <v>3</v>
      </c>
      <c r="F1181" s="48">
        <v>17986</v>
      </c>
      <c r="G1181" s="48">
        <v>14771</v>
      </c>
    </row>
    <row r="1182" spans="3:7">
      <c r="C1182" s="50">
        <f t="shared" si="20"/>
        <v>2</v>
      </c>
      <c r="D1182" s="49">
        <v>42419</v>
      </c>
      <c r="E1182" s="48">
        <v>4</v>
      </c>
      <c r="F1182" s="48">
        <v>17871</v>
      </c>
      <c r="G1182" s="48">
        <v>14671</v>
      </c>
    </row>
    <row r="1183" spans="3:7">
      <c r="C1183" s="50">
        <f t="shared" si="20"/>
        <v>2</v>
      </c>
      <c r="D1183" s="49">
        <v>42419</v>
      </c>
      <c r="E1183" s="48">
        <v>5</v>
      </c>
      <c r="F1183" s="48">
        <v>17972</v>
      </c>
      <c r="G1183" s="48">
        <v>14739</v>
      </c>
    </row>
    <row r="1184" spans="3:7">
      <c r="C1184" s="50">
        <f t="shared" si="20"/>
        <v>2</v>
      </c>
      <c r="D1184" s="49">
        <v>42419</v>
      </c>
      <c r="E1184" s="48">
        <v>6</v>
      </c>
      <c r="F1184" s="48">
        <v>18429</v>
      </c>
      <c r="G1184" s="48">
        <v>15233</v>
      </c>
    </row>
    <row r="1185" spans="3:7">
      <c r="C1185" s="50">
        <f t="shared" si="20"/>
        <v>2</v>
      </c>
      <c r="D1185" s="49">
        <v>42419</v>
      </c>
      <c r="E1185" s="48">
        <v>7</v>
      </c>
      <c r="F1185" s="48">
        <v>19241</v>
      </c>
      <c r="G1185" s="48">
        <v>16579</v>
      </c>
    </row>
    <row r="1186" spans="3:7">
      <c r="C1186" s="50">
        <f t="shared" si="20"/>
        <v>2</v>
      </c>
      <c r="D1186" s="49">
        <v>42419</v>
      </c>
      <c r="E1186" s="48">
        <v>8</v>
      </c>
      <c r="F1186" s="48">
        <v>20594</v>
      </c>
      <c r="G1186" s="48">
        <v>17778</v>
      </c>
    </row>
    <row r="1187" spans="3:7">
      <c r="C1187" s="50">
        <f t="shared" si="20"/>
        <v>2</v>
      </c>
      <c r="D1187" s="49">
        <v>42419</v>
      </c>
      <c r="E1187" s="48">
        <v>9</v>
      </c>
      <c r="F1187" s="48">
        <v>20665</v>
      </c>
      <c r="G1187" s="48">
        <v>17931</v>
      </c>
    </row>
    <row r="1188" spans="3:7">
      <c r="C1188" s="50">
        <f t="shared" si="20"/>
        <v>2</v>
      </c>
      <c r="D1188" s="49">
        <v>42419</v>
      </c>
      <c r="E1188" s="48">
        <v>10</v>
      </c>
      <c r="F1188" s="48">
        <v>20408</v>
      </c>
      <c r="G1188" s="48">
        <v>17767</v>
      </c>
    </row>
    <row r="1189" spans="3:7">
      <c r="C1189" s="50">
        <f t="shared" si="20"/>
        <v>2</v>
      </c>
      <c r="D1189" s="49">
        <v>42419</v>
      </c>
      <c r="E1189" s="48">
        <v>11</v>
      </c>
      <c r="F1189" s="48">
        <v>20240</v>
      </c>
      <c r="G1189" s="48">
        <v>17634</v>
      </c>
    </row>
    <row r="1190" spans="3:7">
      <c r="C1190" s="50">
        <f t="shared" si="20"/>
        <v>2</v>
      </c>
      <c r="D1190" s="49">
        <v>42419</v>
      </c>
      <c r="E1190" s="48">
        <v>12</v>
      </c>
      <c r="F1190" s="48">
        <v>20086</v>
      </c>
      <c r="G1190" s="48">
        <v>17340</v>
      </c>
    </row>
    <row r="1191" spans="3:7">
      <c r="C1191" s="50">
        <f t="shared" si="20"/>
        <v>2</v>
      </c>
      <c r="D1191" s="49">
        <v>42419</v>
      </c>
      <c r="E1191" s="48">
        <v>13</v>
      </c>
      <c r="F1191" s="48">
        <v>20149</v>
      </c>
      <c r="G1191" s="48">
        <v>17190</v>
      </c>
    </row>
    <row r="1192" spans="3:7">
      <c r="C1192" s="50">
        <f t="shared" si="20"/>
        <v>2</v>
      </c>
      <c r="D1192" s="49">
        <v>42419</v>
      </c>
      <c r="E1192" s="48">
        <v>14</v>
      </c>
      <c r="F1192" s="48">
        <v>19811</v>
      </c>
      <c r="G1192" s="48">
        <v>16989</v>
      </c>
    </row>
    <row r="1193" spans="3:7">
      <c r="C1193" s="50">
        <f t="shared" si="20"/>
        <v>2</v>
      </c>
      <c r="D1193" s="49">
        <v>42419</v>
      </c>
      <c r="E1193" s="48">
        <v>15</v>
      </c>
      <c r="F1193" s="48">
        <v>19826</v>
      </c>
      <c r="G1193" s="48">
        <v>17123</v>
      </c>
    </row>
    <row r="1194" spans="3:7">
      <c r="C1194" s="50">
        <f t="shared" si="20"/>
        <v>2</v>
      </c>
      <c r="D1194" s="49">
        <v>42419</v>
      </c>
      <c r="E1194" s="48">
        <v>16</v>
      </c>
      <c r="F1194" s="48">
        <v>19918</v>
      </c>
      <c r="G1194" s="48">
        <v>17165</v>
      </c>
    </row>
    <row r="1195" spans="3:7">
      <c r="C1195" s="50">
        <f t="shared" si="20"/>
        <v>2</v>
      </c>
      <c r="D1195" s="49">
        <v>42419</v>
      </c>
      <c r="E1195" s="48">
        <v>17</v>
      </c>
      <c r="F1195" s="48">
        <v>20422</v>
      </c>
      <c r="G1195" s="48">
        <v>17700</v>
      </c>
    </row>
    <row r="1196" spans="3:7">
      <c r="C1196" s="50">
        <f t="shared" si="20"/>
        <v>2</v>
      </c>
      <c r="D1196" s="49">
        <v>42419</v>
      </c>
      <c r="E1196" s="48">
        <v>18</v>
      </c>
      <c r="F1196" s="48">
        <v>20621</v>
      </c>
      <c r="G1196" s="48">
        <v>18038</v>
      </c>
    </row>
    <row r="1197" spans="3:7">
      <c r="C1197" s="50">
        <f t="shared" si="20"/>
        <v>2</v>
      </c>
      <c r="D1197" s="49">
        <v>42419</v>
      </c>
      <c r="E1197" s="48">
        <v>19</v>
      </c>
      <c r="F1197" s="48">
        <v>21055</v>
      </c>
      <c r="G1197" s="48">
        <v>18421</v>
      </c>
    </row>
    <row r="1198" spans="3:7">
      <c r="C1198" s="50">
        <f t="shared" si="20"/>
        <v>2</v>
      </c>
      <c r="D1198" s="49">
        <v>42419</v>
      </c>
      <c r="E1198" s="48">
        <v>20</v>
      </c>
      <c r="F1198" s="48">
        <v>20704</v>
      </c>
      <c r="G1198" s="48">
        <v>18179</v>
      </c>
    </row>
    <row r="1199" spans="3:7">
      <c r="C1199" s="50">
        <f t="shared" si="20"/>
        <v>2</v>
      </c>
      <c r="D1199" s="49">
        <v>42419</v>
      </c>
      <c r="E1199" s="48">
        <v>21</v>
      </c>
      <c r="F1199" s="48">
        <v>20579</v>
      </c>
      <c r="G1199" s="48">
        <v>17919</v>
      </c>
    </row>
    <row r="1200" spans="3:7">
      <c r="C1200" s="50">
        <f t="shared" si="20"/>
        <v>2</v>
      </c>
      <c r="D1200" s="49">
        <v>42419</v>
      </c>
      <c r="E1200" s="48">
        <v>22</v>
      </c>
      <c r="F1200" s="48">
        <v>19655</v>
      </c>
      <c r="G1200" s="48">
        <v>17134</v>
      </c>
    </row>
    <row r="1201" spans="3:7">
      <c r="C1201" s="50">
        <f t="shared" si="20"/>
        <v>2</v>
      </c>
      <c r="D1201" s="49">
        <v>42419</v>
      </c>
      <c r="E1201" s="48">
        <v>23</v>
      </c>
      <c r="F1201" s="48">
        <v>18498</v>
      </c>
      <c r="G1201" s="48">
        <v>15984</v>
      </c>
    </row>
    <row r="1202" spans="3:7">
      <c r="C1202" s="50">
        <f t="shared" si="20"/>
        <v>2</v>
      </c>
      <c r="D1202" s="49">
        <v>42419</v>
      </c>
      <c r="E1202" s="48">
        <v>24</v>
      </c>
      <c r="F1202" s="48">
        <v>17434</v>
      </c>
      <c r="G1202" s="48">
        <v>14859</v>
      </c>
    </row>
    <row r="1203" spans="3:7">
      <c r="C1203" s="50">
        <f t="shared" si="20"/>
        <v>2</v>
      </c>
      <c r="D1203" s="49">
        <v>42420</v>
      </c>
      <c r="E1203" s="48">
        <v>1</v>
      </c>
      <c r="F1203" s="48">
        <v>17098</v>
      </c>
      <c r="G1203" s="48">
        <v>14157</v>
      </c>
    </row>
    <row r="1204" spans="3:7">
      <c r="C1204" s="50">
        <f t="shared" si="20"/>
        <v>2</v>
      </c>
      <c r="D1204" s="49">
        <v>42420</v>
      </c>
      <c r="E1204" s="48">
        <v>2</v>
      </c>
      <c r="F1204" s="48">
        <v>16390</v>
      </c>
      <c r="G1204" s="48">
        <v>13525</v>
      </c>
    </row>
    <row r="1205" spans="3:7">
      <c r="C1205" s="50">
        <f t="shared" si="20"/>
        <v>2</v>
      </c>
      <c r="D1205" s="49">
        <v>42420</v>
      </c>
      <c r="E1205" s="48">
        <v>3</v>
      </c>
      <c r="F1205" s="48">
        <v>16393</v>
      </c>
      <c r="G1205" s="48">
        <v>13206</v>
      </c>
    </row>
    <row r="1206" spans="3:7">
      <c r="C1206" s="50">
        <f t="shared" si="20"/>
        <v>2</v>
      </c>
      <c r="D1206" s="49">
        <v>42420</v>
      </c>
      <c r="E1206" s="48">
        <v>4</v>
      </c>
      <c r="F1206" s="48">
        <v>16399</v>
      </c>
      <c r="G1206" s="48">
        <v>13103</v>
      </c>
    </row>
    <row r="1207" spans="3:7">
      <c r="C1207" s="50">
        <f t="shared" si="20"/>
        <v>2</v>
      </c>
      <c r="D1207" s="49">
        <v>42420</v>
      </c>
      <c r="E1207" s="48">
        <v>5</v>
      </c>
      <c r="F1207" s="48">
        <v>16264</v>
      </c>
      <c r="G1207" s="48">
        <v>12994</v>
      </c>
    </row>
    <row r="1208" spans="3:7">
      <c r="C1208" s="50">
        <f t="shared" si="20"/>
        <v>2</v>
      </c>
      <c r="D1208" s="49">
        <v>42420</v>
      </c>
      <c r="E1208" s="48">
        <v>6</v>
      </c>
      <c r="F1208" s="48">
        <v>16337</v>
      </c>
      <c r="G1208" s="48">
        <v>13196</v>
      </c>
    </row>
    <row r="1209" spans="3:7">
      <c r="C1209" s="50">
        <f t="shared" si="20"/>
        <v>2</v>
      </c>
      <c r="D1209" s="49">
        <v>42420</v>
      </c>
      <c r="E1209" s="48">
        <v>7</v>
      </c>
      <c r="F1209" s="48">
        <v>16413</v>
      </c>
      <c r="G1209" s="48">
        <v>13705</v>
      </c>
    </row>
    <row r="1210" spans="3:7">
      <c r="C1210" s="50">
        <f t="shared" si="20"/>
        <v>2</v>
      </c>
      <c r="D1210" s="49">
        <v>42420</v>
      </c>
      <c r="E1210" s="48">
        <v>8</v>
      </c>
      <c r="F1210" s="48">
        <v>16958</v>
      </c>
      <c r="G1210" s="48">
        <v>14196</v>
      </c>
    </row>
    <row r="1211" spans="3:7">
      <c r="C1211" s="50">
        <f t="shared" si="20"/>
        <v>2</v>
      </c>
      <c r="D1211" s="49">
        <v>42420</v>
      </c>
      <c r="E1211" s="48">
        <v>9</v>
      </c>
      <c r="F1211" s="48">
        <v>17061</v>
      </c>
      <c r="G1211" s="48">
        <v>14647</v>
      </c>
    </row>
    <row r="1212" spans="3:7">
      <c r="C1212" s="50">
        <f t="shared" si="20"/>
        <v>2</v>
      </c>
      <c r="D1212" s="49">
        <v>42420</v>
      </c>
      <c r="E1212" s="48">
        <v>10</v>
      </c>
      <c r="F1212" s="48">
        <v>17491</v>
      </c>
      <c r="G1212" s="48">
        <v>14940</v>
      </c>
    </row>
    <row r="1213" spans="3:7">
      <c r="C1213" s="50">
        <f t="shared" si="20"/>
        <v>2</v>
      </c>
      <c r="D1213" s="49">
        <v>42420</v>
      </c>
      <c r="E1213" s="48">
        <v>11</v>
      </c>
      <c r="F1213" s="48">
        <v>17670</v>
      </c>
      <c r="G1213" s="48">
        <v>15286</v>
      </c>
    </row>
    <row r="1214" spans="3:7">
      <c r="C1214" s="50">
        <f t="shared" si="20"/>
        <v>2</v>
      </c>
      <c r="D1214" s="49">
        <v>42420</v>
      </c>
      <c r="E1214" s="48">
        <v>12</v>
      </c>
      <c r="F1214" s="48">
        <v>17659</v>
      </c>
      <c r="G1214" s="48">
        <v>15097</v>
      </c>
    </row>
    <row r="1215" spans="3:7">
      <c r="C1215" s="50">
        <f t="shared" si="20"/>
        <v>2</v>
      </c>
      <c r="D1215" s="49">
        <v>42420</v>
      </c>
      <c r="E1215" s="48">
        <v>13</v>
      </c>
      <c r="F1215" s="48">
        <v>17878</v>
      </c>
      <c r="G1215" s="48">
        <v>15120</v>
      </c>
    </row>
    <row r="1216" spans="3:7">
      <c r="C1216" s="50">
        <f t="shared" si="20"/>
        <v>2</v>
      </c>
      <c r="D1216" s="49">
        <v>42420</v>
      </c>
      <c r="E1216" s="48">
        <v>14</v>
      </c>
      <c r="F1216" s="48">
        <v>17670</v>
      </c>
      <c r="G1216" s="48">
        <v>14765</v>
      </c>
    </row>
    <row r="1217" spans="3:7">
      <c r="C1217" s="50">
        <f t="shared" si="20"/>
        <v>2</v>
      </c>
      <c r="D1217" s="49">
        <v>42420</v>
      </c>
      <c r="E1217" s="48">
        <v>15</v>
      </c>
      <c r="F1217" s="48">
        <v>17561</v>
      </c>
      <c r="G1217" s="48">
        <v>14572</v>
      </c>
    </row>
    <row r="1218" spans="3:7">
      <c r="C1218" s="50">
        <f t="shared" si="20"/>
        <v>2</v>
      </c>
      <c r="D1218" s="49">
        <v>42420</v>
      </c>
      <c r="E1218" s="48">
        <v>16</v>
      </c>
      <c r="F1218" s="48">
        <v>17708</v>
      </c>
      <c r="G1218" s="48">
        <v>14499</v>
      </c>
    </row>
    <row r="1219" spans="3:7">
      <c r="C1219" s="50">
        <f t="shared" si="20"/>
        <v>2</v>
      </c>
      <c r="D1219" s="49">
        <v>42420</v>
      </c>
      <c r="E1219" s="48">
        <v>17</v>
      </c>
      <c r="F1219" s="48">
        <v>17831</v>
      </c>
      <c r="G1219" s="48">
        <v>15132</v>
      </c>
    </row>
    <row r="1220" spans="3:7">
      <c r="C1220" s="50">
        <f t="shared" ref="C1220:C1283" si="21">MONTH(D1220)</f>
        <v>2</v>
      </c>
      <c r="D1220" s="49">
        <v>42420</v>
      </c>
      <c r="E1220" s="48">
        <v>18</v>
      </c>
      <c r="F1220" s="48">
        <v>18972</v>
      </c>
      <c r="G1220" s="48">
        <v>16127</v>
      </c>
    </row>
    <row r="1221" spans="3:7">
      <c r="C1221" s="50">
        <f t="shared" si="21"/>
        <v>2</v>
      </c>
      <c r="D1221" s="49">
        <v>42420</v>
      </c>
      <c r="E1221" s="48">
        <v>19</v>
      </c>
      <c r="F1221" s="48">
        <v>19809</v>
      </c>
      <c r="G1221" s="48">
        <v>17021</v>
      </c>
    </row>
    <row r="1222" spans="3:7">
      <c r="C1222" s="50">
        <f t="shared" si="21"/>
        <v>2</v>
      </c>
      <c r="D1222" s="49">
        <v>42420</v>
      </c>
      <c r="E1222" s="48">
        <v>20</v>
      </c>
      <c r="F1222" s="48">
        <v>19080</v>
      </c>
      <c r="G1222" s="48">
        <v>16501</v>
      </c>
    </row>
    <row r="1223" spans="3:7">
      <c r="C1223" s="50">
        <f t="shared" si="21"/>
        <v>2</v>
      </c>
      <c r="D1223" s="49">
        <v>42420</v>
      </c>
      <c r="E1223" s="48">
        <v>21</v>
      </c>
      <c r="F1223" s="48">
        <v>18629</v>
      </c>
      <c r="G1223" s="48">
        <v>16096</v>
      </c>
    </row>
    <row r="1224" spans="3:7">
      <c r="C1224" s="50">
        <f t="shared" si="21"/>
        <v>2</v>
      </c>
      <c r="D1224" s="49">
        <v>42420</v>
      </c>
      <c r="E1224" s="48">
        <v>22</v>
      </c>
      <c r="F1224" s="48">
        <v>18186</v>
      </c>
      <c r="G1224" s="48">
        <v>15530</v>
      </c>
    </row>
    <row r="1225" spans="3:7">
      <c r="C1225" s="50">
        <f t="shared" si="21"/>
        <v>2</v>
      </c>
      <c r="D1225" s="49">
        <v>42420</v>
      </c>
      <c r="E1225" s="48">
        <v>23</v>
      </c>
      <c r="F1225" s="48">
        <v>17946</v>
      </c>
      <c r="G1225" s="48">
        <v>14878</v>
      </c>
    </row>
    <row r="1226" spans="3:7">
      <c r="C1226" s="50">
        <f t="shared" si="21"/>
        <v>2</v>
      </c>
      <c r="D1226" s="49">
        <v>42420</v>
      </c>
      <c r="E1226" s="48">
        <v>24</v>
      </c>
      <c r="F1226" s="48">
        <v>17551</v>
      </c>
      <c r="G1226" s="48">
        <v>14187</v>
      </c>
    </row>
    <row r="1227" spans="3:7">
      <c r="C1227" s="50">
        <f t="shared" si="21"/>
        <v>2</v>
      </c>
      <c r="D1227" s="49">
        <v>42421</v>
      </c>
      <c r="E1227" s="48">
        <v>1</v>
      </c>
      <c r="F1227" s="48">
        <v>16857</v>
      </c>
      <c r="G1227" s="48">
        <v>13569</v>
      </c>
    </row>
    <row r="1228" spans="3:7">
      <c r="C1228" s="50">
        <f t="shared" si="21"/>
        <v>2</v>
      </c>
      <c r="D1228" s="49">
        <v>42421</v>
      </c>
      <c r="E1228" s="48">
        <v>2</v>
      </c>
      <c r="F1228" s="48">
        <v>16345</v>
      </c>
      <c r="G1228" s="48">
        <v>13147</v>
      </c>
    </row>
    <row r="1229" spans="3:7">
      <c r="C1229" s="50">
        <f t="shared" si="21"/>
        <v>2</v>
      </c>
      <c r="D1229" s="49">
        <v>42421</v>
      </c>
      <c r="E1229" s="48">
        <v>3</v>
      </c>
      <c r="F1229" s="48">
        <v>15765</v>
      </c>
      <c r="G1229" s="48">
        <v>12748</v>
      </c>
    </row>
    <row r="1230" spans="3:7">
      <c r="C1230" s="50">
        <f t="shared" si="21"/>
        <v>2</v>
      </c>
      <c r="D1230" s="49">
        <v>42421</v>
      </c>
      <c r="E1230" s="48">
        <v>4</v>
      </c>
      <c r="F1230" s="48">
        <v>16009</v>
      </c>
      <c r="G1230" s="48">
        <v>12793</v>
      </c>
    </row>
    <row r="1231" spans="3:7">
      <c r="C1231" s="50">
        <f t="shared" si="21"/>
        <v>2</v>
      </c>
      <c r="D1231" s="49">
        <v>42421</v>
      </c>
      <c r="E1231" s="48">
        <v>5</v>
      </c>
      <c r="F1231" s="48">
        <v>16129</v>
      </c>
      <c r="G1231" s="48">
        <v>12801</v>
      </c>
    </row>
    <row r="1232" spans="3:7">
      <c r="C1232" s="50">
        <f t="shared" si="21"/>
        <v>2</v>
      </c>
      <c r="D1232" s="49">
        <v>42421</v>
      </c>
      <c r="E1232" s="48">
        <v>6</v>
      </c>
      <c r="F1232" s="48">
        <v>16291</v>
      </c>
      <c r="G1232" s="48">
        <v>12991</v>
      </c>
    </row>
    <row r="1233" spans="3:7">
      <c r="C1233" s="50">
        <f t="shared" si="21"/>
        <v>2</v>
      </c>
      <c r="D1233" s="49">
        <v>42421</v>
      </c>
      <c r="E1233" s="48">
        <v>7</v>
      </c>
      <c r="F1233" s="48">
        <v>16249</v>
      </c>
      <c r="G1233" s="48">
        <v>13375</v>
      </c>
    </row>
    <row r="1234" spans="3:7">
      <c r="C1234" s="50">
        <f t="shared" si="21"/>
        <v>2</v>
      </c>
      <c r="D1234" s="49">
        <v>42421</v>
      </c>
      <c r="E1234" s="48">
        <v>8</v>
      </c>
      <c r="F1234" s="48">
        <v>16268</v>
      </c>
      <c r="G1234" s="48">
        <v>13824</v>
      </c>
    </row>
    <row r="1235" spans="3:7">
      <c r="C1235" s="50">
        <f t="shared" si="21"/>
        <v>2</v>
      </c>
      <c r="D1235" s="49">
        <v>42421</v>
      </c>
      <c r="E1235" s="48">
        <v>9</v>
      </c>
      <c r="F1235" s="48">
        <v>16738</v>
      </c>
      <c r="G1235" s="48">
        <v>14171</v>
      </c>
    </row>
    <row r="1236" spans="3:7">
      <c r="C1236" s="50">
        <f t="shared" si="21"/>
        <v>2</v>
      </c>
      <c r="D1236" s="49">
        <v>42421</v>
      </c>
      <c r="E1236" s="48">
        <v>10</v>
      </c>
      <c r="F1236" s="48">
        <v>16840</v>
      </c>
      <c r="G1236" s="48">
        <v>14392</v>
      </c>
    </row>
    <row r="1237" spans="3:7">
      <c r="C1237" s="50">
        <f t="shared" si="21"/>
        <v>2</v>
      </c>
      <c r="D1237" s="49">
        <v>42421</v>
      </c>
      <c r="E1237" s="48">
        <v>11</v>
      </c>
      <c r="F1237" s="48">
        <v>16915</v>
      </c>
      <c r="G1237" s="48">
        <v>14502</v>
      </c>
    </row>
    <row r="1238" spans="3:7">
      <c r="C1238" s="50">
        <f t="shared" si="21"/>
        <v>2</v>
      </c>
      <c r="D1238" s="49">
        <v>42421</v>
      </c>
      <c r="E1238" s="48">
        <v>12</v>
      </c>
      <c r="F1238" s="48">
        <v>17308</v>
      </c>
      <c r="G1238" s="48">
        <v>14489</v>
      </c>
    </row>
    <row r="1239" spans="3:7">
      <c r="C1239" s="50">
        <f t="shared" si="21"/>
        <v>2</v>
      </c>
      <c r="D1239" s="49">
        <v>42421</v>
      </c>
      <c r="E1239" s="48">
        <v>13</v>
      </c>
      <c r="F1239" s="48">
        <v>17690</v>
      </c>
      <c r="G1239" s="48">
        <v>14676</v>
      </c>
    </row>
    <row r="1240" spans="3:7">
      <c r="C1240" s="50">
        <f t="shared" si="21"/>
        <v>2</v>
      </c>
      <c r="D1240" s="49">
        <v>42421</v>
      </c>
      <c r="E1240" s="48">
        <v>14</v>
      </c>
      <c r="F1240" s="48">
        <v>17993</v>
      </c>
      <c r="G1240" s="48">
        <v>14774</v>
      </c>
    </row>
    <row r="1241" spans="3:7">
      <c r="C1241" s="50">
        <f t="shared" si="21"/>
        <v>2</v>
      </c>
      <c r="D1241" s="49">
        <v>42421</v>
      </c>
      <c r="E1241" s="48">
        <v>15</v>
      </c>
      <c r="F1241" s="48">
        <v>17894</v>
      </c>
      <c r="G1241" s="48">
        <v>14819</v>
      </c>
    </row>
    <row r="1242" spans="3:7">
      <c r="C1242" s="50">
        <f t="shared" si="21"/>
        <v>2</v>
      </c>
      <c r="D1242" s="49">
        <v>42421</v>
      </c>
      <c r="E1242" s="48">
        <v>16</v>
      </c>
      <c r="F1242" s="48">
        <v>18242</v>
      </c>
      <c r="G1242" s="48">
        <v>15074</v>
      </c>
    </row>
    <row r="1243" spans="3:7">
      <c r="C1243" s="50">
        <f t="shared" si="21"/>
        <v>2</v>
      </c>
      <c r="D1243" s="49">
        <v>42421</v>
      </c>
      <c r="E1243" s="48">
        <v>17</v>
      </c>
      <c r="F1243" s="48">
        <v>18726</v>
      </c>
      <c r="G1243" s="48">
        <v>15684</v>
      </c>
    </row>
    <row r="1244" spans="3:7">
      <c r="C1244" s="50">
        <f t="shared" si="21"/>
        <v>2</v>
      </c>
      <c r="D1244" s="49">
        <v>42421</v>
      </c>
      <c r="E1244" s="48">
        <v>18</v>
      </c>
      <c r="F1244" s="48">
        <v>19343</v>
      </c>
      <c r="G1244" s="48">
        <v>16657</v>
      </c>
    </row>
    <row r="1245" spans="3:7">
      <c r="C1245" s="50">
        <f t="shared" si="21"/>
        <v>2</v>
      </c>
      <c r="D1245" s="49">
        <v>42421</v>
      </c>
      <c r="E1245" s="48">
        <v>19</v>
      </c>
      <c r="F1245" s="48">
        <v>19993</v>
      </c>
      <c r="G1245" s="48">
        <v>17454</v>
      </c>
    </row>
    <row r="1246" spans="3:7">
      <c r="C1246" s="50">
        <f t="shared" si="21"/>
        <v>2</v>
      </c>
      <c r="D1246" s="49">
        <v>42421</v>
      </c>
      <c r="E1246" s="48">
        <v>20</v>
      </c>
      <c r="F1246" s="48">
        <v>19463</v>
      </c>
      <c r="G1246" s="48">
        <v>17377</v>
      </c>
    </row>
    <row r="1247" spans="3:7">
      <c r="C1247" s="50">
        <f t="shared" si="21"/>
        <v>2</v>
      </c>
      <c r="D1247" s="49">
        <v>42421</v>
      </c>
      <c r="E1247" s="48">
        <v>21</v>
      </c>
      <c r="F1247" s="48">
        <v>19238</v>
      </c>
      <c r="G1247" s="48">
        <v>17196</v>
      </c>
    </row>
    <row r="1248" spans="3:7">
      <c r="C1248" s="50">
        <f t="shared" si="21"/>
        <v>2</v>
      </c>
      <c r="D1248" s="49">
        <v>42421</v>
      </c>
      <c r="E1248" s="48">
        <v>22</v>
      </c>
      <c r="F1248" s="48">
        <v>18857</v>
      </c>
      <c r="G1248" s="48">
        <v>16577</v>
      </c>
    </row>
    <row r="1249" spans="3:7">
      <c r="C1249" s="50">
        <f t="shared" si="21"/>
        <v>2</v>
      </c>
      <c r="D1249" s="49">
        <v>42421</v>
      </c>
      <c r="E1249" s="48">
        <v>23</v>
      </c>
      <c r="F1249" s="48">
        <v>18101</v>
      </c>
      <c r="G1249" s="48">
        <v>15686</v>
      </c>
    </row>
    <row r="1250" spans="3:7">
      <c r="C1250" s="50">
        <f t="shared" si="21"/>
        <v>2</v>
      </c>
      <c r="D1250" s="49">
        <v>42421</v>
      </c>
      <c r="E1250" s="48">
        <v>24</v>
      </c>
      <c r="F1250" s="48">
        <v>17626</v>
      </c>
      <c r="G1250" s="48">
        <v>14781</v>
      </c>
    </row>
    <row r="1251" spans="3:7">
      <c r="C1251" s="50">
        <f t="shared" si="21"/>
        <v>2</v>
      </c>
      <c r="D1251" s="49">
        <v>42422</v>
      </c>
      <c r="E1251" s="48">
        <v>1</v>
      </c>
      <c r="F1251" s="48">
        <v>16970</v>
      </c>
      <c r="G1251" s="48">
        <v>14196</v>
      </c>
    </row>
    <row r="1252" spans="3:7">
      <c r="C1252" s="50">
        <f t="shared" si="21"/>
        <v>2</v>
      </c>
      <c r="D1252" s="49">
        <v>42422</v>
      </c>
      <c r="E1252" s="48">
        <v>2</v>
      </c>
      <c r="F1252" s="48">
        <v>17092</v>
      </c>
      <c r="G1252" s="48">
        <v>13947</v>
      </c>
    </row>
    <row r="1253" spans="3:7">
      <c r="C1253" s="50">
        <f t="shared" si="21"/>
        <v>2</v>
      </c>
      <c r="D1253" s="49">
        <v>42422</v>
      </c>
      <c r="E1253" s="48">
        <v>3</v>
      </c>
      <c r="F1253" s="48">
        <v>17099</v>
      </c>
      <c r="G1253" s="48">
        <v>13856</v>
      </c>
    </row>
    <row r="1254" spans="3:7">
      <c r="C1254" s="50">
        <f t="shared" si="21"/>
        <v>2</v>
      </c>
      <c r="D1254" s="49">
        <v>42422</v>
      </c>
      <c r="E1254" s="48">
        <v>4</v>
      </c>
      <c r="F1254" s="48">
        <v>17220</v>
      </c>
      <c r="G1254" s="48">
        <v>13937</v>
      </c>
    </row>
    <row r="1255" spans="3:7">
      <c r="C1255" s="50">
        <f t="shared" si="21"/>
        <v>2</v>
      </c>
      <c r="D1255" s="49">
        <v>42422</v>
      </c>
      <c r="E1255" s="48">
        <v>5</v>
      </c>
      <c r="F1255" s="48">
        <v>17178</v>
      </c>
      <c r="G1255" s="48">
        <v>14139</v>
      </c>
    </row>
    <row r="1256" spans="3:7">
      <c r="C1256" s="50">
        <f t="shared" si="21"/>
        <v>2</v>
      </c>
      <c r="D1256" s="49">
        <v>42422</v>
      </c>
      <c r="E1256" s="48">
        <v>6</v>
      </c>
      <c r="F1256" s="48">
        <v>17694</v>
      </c>
      <c r="G1256" s="48">
        <v>14862</v>
      </c>
    </row>
    <row r="1257" spans="3:7">
      <c r="C1257" s="50">
        <f t="shared" si="21"/>
        <v>2</v>
      </c>
      <c r="D1257" s="49">
        <v>42422</v>
      </c>
      <c r="E1257" s="48">
        <v>7</v>
      </c>
      <c r="F1257" s="48">
        <v>18895</v>
      </c>
      <c r="G1257" s="48">
        <v>16312</v>
      </c>
    </row>
    <row r="1258" spans="3:7">
      <c r="C1258" s="50">
        <f t="shared" si="21"/>
        <v>2</v>
      </c>
      <c r="D1258" s="49">
        <v>42422</v>
      </c>
      <c r="E1258" s="48">
        <v>8</v>
      </c>
      <c r="F1258" s="48">
        <v>19826</v>
      </c>
      <c r="G1258" s="48">
        <v>17487</v>
      </c>
    </row>
    <row r="1259" spans="3:7">
      <c r="C1259" s="50">
        <f t="shared" si="21"/>
        <v>2</v>
      </c>
      <c r="D1259" s="49">
        <v>42422</v>
      </c>
      <c r="E1259" s="48">
        <v>9</v>
      </c>
      <c r="F1259" s="48">
        <v>19508</v>
      </c>
      <c r="G1259" s="48">
        <v>17211</v>
      </c>
    </row>
    <row r="1260" spans="3:7">
      <c r="C1260" s="50">
        <f t="shared" si="21"/>
        <v>2</v>
      </c>
      <c r="D1260" s="49">
        <v>42422</v>
      </c>
      <c r="E1260" s="48">
        <v>10</v>
      </c>
      <c r="F1260" s="48">
        <v>18672</v>
      </c>
      <c r="G1260" s="48">
        <v>16626</v>
      </c>
    </row>
    <row r="1261" spans="3:7">
      <c r="C1261" s="50">
        <f t="shared" si="21"/>
        <v>2</v>
      </c>
      <c r="D1261" s="49">
        <v>42422</v>
      </c>
      <c r="E1261" s="48">
        <v>11</v>
      </c>
      <c r="F1261" s="48">
        <v>18132</v>
      </c>
      <c r="G1261" s="48">
        <v>16307</v>
      </c>
    </row>
    <row r="1262" spans="3:7">
      <c r="C1262" s="50">
        <f t="shared" si="21"/>
        <v>2</v>
      </c>
      <c r="D1262" s="49">
        <v>42422</v>
      </c>
      <c r="E1262" s="48">
        <v>12</v>
      </c>
      <c r="F1262" s="48">
        <v>18295</v>
      </c>
      <c r="G1262" s="48">
        <v>16331</v>
      </c>
    </row>
    <row r="1263" spans="3:7">
      <c r="C1263" s="50">
        <f t="shared" si="21"/>
        <v>2</v>
      </c>
      <c r="D1263" s="49">
        <v>42422</v>
      </c>
      <c r="E1263" s="48">
        <v>13</v>
      </c>
      <c r="F1263" s="48">
        <v>18244</v>
      </c>
      <c r="G1263" s="48">
        <v>16275</v>
      </c>
    </row>
    <row r="1264" spans="3:7">
      <c r="C1264" s="50">
        <f t="shared" si="21"/>
        <v>2</v>
      </c>
      <c r="D1264" s="49">
        <v>42422</v>
      </c>
      <c r="E1264" s="48">
        <v>14</v>
      </c>
      <c r="F1264" s="48">
        <v>18534</v>
      </c>
      <c r="G1264" s="48">
        <v>16190</v>
      </c>
    </row>
    <row r="1265" spans="3:7">
      <c r="C1265" s="50">
        <f t="shared" si="21"/>
        <v>2</v>
      </c>
      <c r="D1265" s="49">
        <v>42422</v>
      </c>
      <c r="E1265" s="48">
        <v>15</v>
      </c>
      <c r="F1265" s="48">
        <v>18486</v>
      </c>
      <c r="G1265" s="48">
        <v>16159</v>
      </c>
    </row>
    <row r="1266" spans="3:7">
      <c r="C1266" s="50">
        <f t="shared" si="21"/>
        <v>2</v>
      </c>
      <c r="D1266" s="49">
        <v>42422</v>
      </c>
      <c r="E1266" s="48">
        <v>16</v>
      </c>
      <c r="F1266" s="48">
        <v>18715</v>
      </c>
      <c r="G1266" s="48">
        <v>16467</v>
      </c>
    </row>
    <row r="1267" spans="3:7">
      <c r="C1267" s="50">
        <f t="shared" si="21"/>
        <v>2</v>
      </c>
      <c r="D1267" s="49">
        <v>42422</v>
      </c>
      <c r="E1267" s="48">
        <v>17</v>
      </c>
      <c r="F1267" s="48">
        <v>19366</v>
      </c>
      <c r="G1267" s="48">
        <v>17190</v>
      </c>
    </row>
    <row r="1268" spans="3:7">
      <c r="C1268" s="50">
        <f t="shared" si="21"/>
        <v>2</v>
      </c>
      <c r="D1268" s="49">
        <v>42422</v>
      </c>
      <c r="E1268" s="48">
        <v>18</v>
      </c>
      <c r="F1268" s="48">
        <v>20354</v>
      </c>
      <c r="G1268" s="48">
        <v>18155</v>
      </c>
    </row>
    <row r="1269" spans="3:7">
      <c r="C1269" s="50">
        <f t="shared" si="21"/>
        <v>2</v>
      </c>
      <c r="D1269" s="49">
        <v>42422</v>
      </c>
      <c r="E1269" s="48">
        <v>19</v>
      </c>
      <c r="F1269" s="48">
        <v>21173</v>
      </c>
      <c r="G1269" s="48">
        <v>19130</v>
      </c>
    </row>
    <row r="1270" spans="3:7">
      <c r="C1270" s="50">
        <f t="shared" si="21"/>
        <v>2</v>
      </c>
      <c r="D1270" s="49">
        <v>42422</v>
      </c>
      <c r="E1270" s="48">
        <v>20</v>
      </c>
      <c r="F1270" s="48">
        <v>21043</v>
      </c>
      <c r="G1270" s="48">
        <v>19195</v>
      </c>
    </row>
    <row r="1271" spans="3:7">
      <c r="C1271" s="50">
        <f t="shared" si="21"/>
        <v>2</v>
      </c>
      <c r="D1271" s="49">
        <v>42422</v>
      </c>
      <c r="E1271" s="48">
        <v>21</v>
      </c>
      <c r="F1271" s="48">
        <v>20969</v>
      </c>
      <c r="G1271" s="48">
        <v>18906</v>
      </c>
    </row>
    <row r="1272" spans="3:7">
      <c r="C1272" s="50">
        <f t="shared" si="21"/>
        <v>2</v>
      </c>
      <c r="D1272" s="49">
        <v>42422</v>
      </c>
      <c r="E1272" s="48">
        <v>22</v>
      </c>
      <c r="F1272" s="48">
        <v>20638</v>
      </c>
      <c r="G1272" s="48">
        <v>18275</v>
      </c>
    </row>
    <row r="1273" spans="3:7">
      <c r="C1273" s="50">
        <f t="shared" si="21"/>
        <v>2</v>
      </c>
      <c r="D1273" s="49">
        <v>42422</v>
      </c>
      <c r="E1273" s="48">
        <v>23</v>
      </c>
      <c r="F1273" s="48">
        <v>19592</v>
      </c>
      <c r="G1273" s="48">
        <v>17077</v>
      </c>
    </row>
    <row r="1274" spans="3:7">
      <c r="C1274" s="50">
        <f t="shared" si="21"/>
        <v>2</v>
      </c>
      <c r="D1274" s="49">
        <v>42422</v>
      </c>
      <c r="E1274" s="48">
        <v>24</v>
      </c>
      <c r="F1274" s="48">
        <v>18402</v>
      </c>
      <c r="G1274" s="48">
        <v>15905</v>
      </c>
    </row>
    <row r="1275" spans="3:7">
      <c r="C1275" s="50">
        <f t="shared" si="21"/>
        <v>2</v>
      </c>
      <c r="D1275" s="49">
        <v>42423</v>
      </c>
      <c r="E1275" s="48">
        <v>1</v>
      </c>
      <c r="F1275" s="48">
        <v>17597</v>
      </c>
      <c r="G1275" s="48">
        <v>15063</v>
      </c>
    </row>
    <row r="1276" spans="3:7">
      <c r="C1276" s="50">
        <f t="shared" si="21"/>
        <v>2</v>
      </c>
      <c r="D1276" s="49">
        <v>42423</v>
      </c>
      <c r="E1276" s="48">
        <v>2</v>
      </c>
      <c r="F1276" s="48">
        <v>17203</v>
      </c>
      <c r="G1276" s="48">
        <v>14674</v>
      </c>
    </row>
    <row r="1277" spans="3:7">
      <c r="C1277" s="50">
        <f t="shared" si="21"/>
        <v>2</v>
      </c>
      <c r="D1277" s="49">
        <v>42423</v>
      </c>
      <c r="E1277" s="48">
        <v>3</v>
      </c>
      <c r="F1277" s="48">
        <v>17514</v>
      </c>
      <c r="G1277" s="48">
        <v>14586</v>
      </c>
    </row>
    <row r="1278" spans="3:7">
      <c r="C1278" s="50">
        <f t="shared" si="21"/>
        <v>2</v>
      </c>
      <c r="D1278" s="49">
        <v>42423</v>
      </c>
      <c r="E1278" s="48">
        <v>4</v>
      </c>
      <c r="F1278" s="48">
        <v>17562</v>
      </c>
      <c r="G1278" s="48">
        <v>14536</v>
      </c>
    </row>
    <row r="1279" spans="3:7">
      <c r="C1279" s="50">
        <f t="shared" si="21"/>
        <v>2</v>
      </c>
      <c r="D1279" s="49">
        <v>42423</v>
      </c>
      <c r="E1279" s="48">
        <v>5</v>
      </c>
      <c r="F1279" s="48">
        <v>17516</v>
      </c>
      <c r="G1279" s="48">
        <v>14611</v>
      </c>
    </row>
    <row r="1280" spans="3:7">
      <c r="C1280" s="50">
        <f t="shared" si="21"/>
        <v>2</v>
      </c>
      <c r="D1280" s="49">
        <v>42423</v>
      </c>
      <c r="E1280" s="48">
        <v>6</v>
      </c>
      <c r="F1280" s="48">
        <v>17600</v>
      </c>
      <c r="G1280" s="48">
        <v>15167</v>
      </c>
    </row>
    <row r="1281" spans="3:7">
      <c r="C1281" s="50">
        <f t="shared" si="21"/>
        <v>2</v>
      </c>
      <c r="D1281" s="49">
        <v>42423</v>
      </c>
      <c r="E1281" s="48">
        <v>7</v>
      </c>
      <c r="F1281" s="48">
        <v>18821</v>
      </c>
      <c r="G1281" s="48">
        <v>16542</v>
      </c>
    </row>
    <row r="1282" spans="3:7">
      <c r="C1282" s="50">
        <f t="shared" si="21"/>
        <v>2</v>
      </c>
      <c r="D1282" s="49">
        <v>42423</v>
      </c>
      <c r="E1282" s="48">
        <v>8</v>
      </c>
      <c r="F1282" s="48">
        <v>19447</v>
      </c>
      <c r="G1282" s="48">
        <v>17588</v>
      </c>
    </row>
    <row r="1283" spans="3:7">
      <c r="C1283" s="50">
        <f t="shared" si="21"/>
        <v>2</v>
      </c>
      <c r="D1283" s="49">
        <v>42423</v>
      </c>
      <c r="E1283" s="48">
        <v>9</v>
      </c>
      <c r="F1283" s="48">
        <v>19481</v>
      </c>
      <c r="G1283" s="48">
        <v>17425</v>
      </c>
    </row>
    <row r="1284" spans="3:7">
      <c r="C1284" s="50">
        <f t="shared" ref="C1284:C1347" si="22">MONTH(D1284)</f>
        <v>2</v>
      </c>
      <c r="D1284" s="49">
        <v>42423</v>
      </c>
      <c r="E1284" s="48">
        <v>10</v>
      </c>
      <c r="F1284" s="48">
        <v>19495</v>
      </c>
      <c r="G1284" s="48">
        <v>16954</v>
      </c>
    </row>
    <row r="1285" spans="3:7">
      <c r="C1285" s="50">
        <f t="shared" si="22"/>
        <v>2</v>
      </c>
      <c r="D1285" s="49">
        <v>42423</v>
      </c>
      <c r="E1285" s="48">
        <v>11</v>
      </c>
      <c r="F1285" s="48">
        <v>19591</v>
      </c>
      <c r="G1285" s="48">
        <v>16770</v>
      </c>
    </row>
    <row r="1286" spans="3:7">
      <c r="C1286" s="50">
        <f t="shared" si="22"/>
        <v>2</v>
      </c>
      <c r="D1286" s="49">
        <v>42423</v>
      </c>
      <c r="E1286" s="48">
        <v>12</v>
      </c>
      <c r="F1286" s="48">
        <v>19518</v>
      </c>
      <c r="G1286" s="48">
        <v>16648</v>
      </c>
    </row>
    <row r="1287" spans="3:7">
      <c r="C1287" s="50">
        <f t="shared" si="22"/>
        <v>2</v>
      </c>
      <c r="D1287" s="49">
        <v>42423</v>
      </c>
      <c r="E1287" s="48">
        <v>13</v>
      </c>
      <c r="F1287" s="48">
        <v>19406</v>
      </c>
      <c r="G1287" s="48">
        <v>16434</v>
      </c>
    </row>
    <row r="1288" spans="3:7">
      <c r="C1288" s="50">
        <f t="shared" si="22"/>
        <v>2</v>
      </c>
      <c r="D1288" s="49">
        <v>42423</v>
      </c>
      <c r="E1288" s="48">
        <v>14</v>
      </c>
      <c r="F1288" s="48">
        <v>19404</v>
      </c>
      <c r="G1288" s="48">
        <v>16443</v>
      </c>
    </row>
    <row r="1289" spans="3:7">
      <c r="C1289" s="50">
        <f t="shared" si="22"/>
        <v>2</v>
      </c>
      <c r="D1289" s="49">
        <v>42423</v>
      </c>
      <c r="E1289" s="48">
        <v>15</v>
      </c>
      <c r="F1289" s="48">
        <v>19352</v>
      </c>
      <c r="G1289" s="48">
        <v>16400</v>
      </c>
    </row>
    <row r="1290" spans="3:7">
      <c r="C1290" s="50">
        <f t="shared" si="22"/>
        <v>2</v>
      </c>
      <c r="D1290" s="49">
        <v>42423</v>
      </c>
      <c r="E1290" s="48">
        <v>16</v>
      </c>
      <c r="F1290" s="48">
        <v>19637</v>
      </c>
      <c r="G1290" s="48">
        <v>16689</v>
      </c>
    </row>
    <row r="1291" spans="3:7">
      <c r="C1291" s="50">
        <f t="shared" si="22"/>
        <v>2</v>
      </c>
      <c r="D1291" s="49">
        <v>42423</v>
      </c>
      <c r="E1291" s="48">
        <v>17</v>
      </c>
      <c r="F1291" s="48">
        <v>20105</v>
      </c>
      <c r="G1291" s="48">
        <v>17271</v>
      </c>
    </row>
    <row r="1292" spans="3:7">
      <c r="C1292" s="50">
        <f t="shared" si="22"/>
        <v>2</v>
      </c>
      <c r="D1292" s="49">
        <v>42423</v>
      </c>
      <c r="E1292" s="48">
        <v>18</v>
      </c>
      <c r="F1292" s="48">
        <v>20116</v>
      </c>
      <c r="G1292" s="48">
        <v>18001</v>
      </c>
    </row>
    <row r="1293" spans="3:7">
      <c r="C1293" s="50">
        <f t="shared" si="22"/>
        <v>2</v>
      </c>
      <c r="D1293" s="49">
        <v>42423</v>
      </c>
      <c r="E1293" s="48">
        <v>19</v>
      </c>
      <c r="F1293" s="48">
        <v>20499</v>
      </c>
      <c r="G1293" s="48">
        <v>18976</v>
      </c>
    </row>
    <row r="1294" spans="3:7">
      <c r="C1294" s="50">
        <f t="shared" si="22"/>
        <v>2</v>
      </c>
      <c r="D1294" s="49">
        <v>42423</v>
      </c>
      <c r="E1294" s="48">
        <v>20</v>
      </c>
      <c r="F1294" s="48">
        <v>21483</v>
      </c>
      <c r="G1294" s="48">
        <v>19025</v>
      </c>
    </row>
    <row r="1295" spans="3:7">
      <c r="C1295" s="50">
        <f t="shared" si="22"/>
        <v>2</v>
      </c>
      <c r="D1295" s="49">
        <v>42423</v>
      </c>
      <c r="E1295" s="48">
        <v>21</v>
      </c>
      <c r="F1295" s="48">
        <v>21086</v>
      </c>
      <c r="G1295" s="48">
        <v>18632</v>
      </c>
    </row>
    <row r="1296" spans="3:7">
      <c r="C1296" s="50">
        <f t="shared" si="22"/>
        <v>2</v>
      </c>
      <c r="D1296" s="49">
        <v>42423</v>
      </c>
      <c r="E1296" s="48">
        <v>22</v>
      </c>
      <c r="F1296" s="48">
        <v>20062</v>
      </c>
      <c r="G1296" s="48">
        <v>17654</v>
      </c>
    </row>
    <row r="1297" spans="3:7">
      <c r="C1297" s="50">
        <f t="shared" si="22"/>
        <v>2</v>
      </c>
      <c r="D1297" s="49">
        <v>42423</v>
      </c>
      <c r="E1297" s="48">
        <v>23</v>
      </c>
      <c r="F1297" s="48">
        <v>19211</v>
      </c>
      <c r="G1297" s="48">
        <v>16657</v>
      </c>
    </row>
    <row r="1298" spans="3:7">
      <c r="C1298" s="50">
        <f t="shared" si="22"/>
        <v>2</v>
      </c>
      <c r="D1298" s="49">
        <v>42423</v>
      </c>
      <c r="E1298" s="48">
        <v>24</v>
      </c>
      <c r="F1298" s="48">
        <v>18072</v>
      </c>
      <c r="G1298" s="48">
        <v>15439</v>
      </c>
    </row>
    <row r="1299" spans="3:7">
      <c r="C1299" s="50">
        <f t="shared" si="22"/>
        <v>2</v>
      </c>
      <c r="D1299" s="49">
        <v>42424</v>
      </c>
      <c r="E1299" s="48">
        <v>1</v>
      </c>
      <c r="F1299" s="48">
        <v>18008</v>
      </c>
      <c r="G1299" s="48">
        <v>14844</v>
      </c>
    </row>
    <row r="1300" spans="3:7">
      <c r="C1300" s="50">
        <f t="shared" si="22"/>
        <v>2</v>
      </c>
      <c r="D1300" s="49">
        <v>42424</v>
      </c>
      <c r="E1300" s="48">
        <v>2</v>
      </c>
      <c r="F1300" s="48">
        <v>17774</v>
      </c>
      <c r="G1300" s="48">
        <v>14460</v>
      </c>
    </row>
    <row r="1301" spans="3:7">
      <c r="C1301" s="50">
        <f t="shared" si="22"/>
        <v>2</v>
      </c>
      <c r="D1301" s="49">
        <v>42424</v>
      </c>
      <c r="E1301" s="48">
        <v>3</v>
      </c>
      <c r="F1301" s="48">
        <v>17605</v>
      </c>
      <c r="G1301" s="48">
        <v>14257</v>
      </c>
    </row>
    <row r="1302" spans="3:7">
      <c r="C1302" s="50">
        <f t="shared" si="22"/>
        <v>2</v>
      </c>
      <c r="D1302" s="49">
        <v>42424</v>
      </c>
      <c r="E1302" s="48">
        <v>4</v>
      </c>
      <c r="F1302" s="48">
        <v>17513</v>
      </c>
      <c r="G1302" s="48">
        <v>14152</v>
      </c>
    </row>
    <row r="1303" spans="3:7">
      <c r="C1303" s="50">
        <f t="shared" si="22"/>
        <v>2</v>
      </c>
      <c r="D1303" s="49">
        <v>42424</v>
      </c>
      <c r="E1303" s="48">
        <v>5</v>
      </c>
      <c r="F1303" s="48">
        <v>17587</v>
      </c>
      <c r="G1303" s="48">
        <v>14312</v>
      </c>
    </row>
    <row r="1304" spans="3:7">
      <c r="C1304" s="50">
        <f t="shared" si="22"/>
        <v>2</v>
      </c>
      <c r="D1304" s="49">
        <v>42424</v>
      </c>
      <c r="E1304" s="48">
        <v>6</v>
      </c>
      <c r="F1304" s="48">
        <v>17614</v>
      </c>
      <c r="G1304" s="48">
        <v>14856</v>
      </c>
    </row>
    <row r="1305" spans="3:7">
      <c r="C1305" s="50">
        <f t="shared" si="22"/>
        <v>2</v>
      </c>
      <c r="D1305" s="49">
        <v>42424</v>
      </c>
      <c r="E1305" s="48">
        <v>7</v>
      </c>
      <c r="F1305" s="48">
        <v>18903</v>
      </c>
      <c r="G1305" s="48">
        <v>16288</v>
      </c>
    </row>
    <row r="1306" spans="3:7">
      <c r="C1306" s="50">
        <f t="shared" si="22"/>
        <v>2</v>
      </c>
      <c r="D1306" s="49">
        <v>42424</v>
      </c>
      <c r="E1306" s="48">
        <v>8</v>
      </c>
      <c r="F1306" s="48">
        <v>20264</v>
      </c>
      <c r="G1306" s="48">
        <v>17483</v>
      </c>
    </row>
    <row r="1307" spans="3:7">
      <c r="C1307" s="50">
        <f t="shared" si="22"/>
        <v>2</v>
      </c>
      <c r="D1307" s="49">
        <v>42424</v>
      </c>
      <c r="E1307" s="48">
        <v>9</v>
      </c>
      <c r="F1307" s="48">
        <v>20608</v>
      </c>
      <c r="G1307" s="48">
        <v>17773</v>
      </c>
    </row>
    <row r="1308" spans="3:7">
      <c r="C1308" s="50">
        <f t="shared" si="22"/>
        <v>2</v>
      </c>
      <c r="D1308" s="49">
        <v>42424</v>
      </c>
      <c r="E1308" s="48">
        <v>10</v>
      </c>
      <c r="F1308" s="48">
        <v>20751</v>
      </c>
      <c r="G1308" s="48">
        <v>17926</v>
      </c>
    </row>
    <row r="1309" spans="3:7">
      <c r="C1309" s="50">
        <f t="shared" si="22"/>
        <v>2</v>
      </c>
      <c r="D1309" s="49">
        <v>42424</v>
      </c>
      <c r="E1309" s="48">
        <v>11</v>
      </c>
      <c r="F1309" s="48">
        <v>20920</v>
      </c>
      <c r="G1309" s="48">
        <v>18112</v>
      </c>
    </row>
    <row r="1310" spans="3:7">
      <c r="C1310" s="50">
        <f t="shared" si="22"/>
        <v>2</v>
      </c>
      <c r="D1310" s="49">
        <v>42424</v>
      </c>
      <c r="E1310" s="48">
        <v>12</v>
      </c>
      <c r="F1310" s="48">
        <v>20963</v>
      </c>
      <c r="G1310" s="48">
        <v>18111</v>
      </c>
    </row>
    <row r="1311" spans="3:7">
      <c r="C1311" s="50">
        <f t="shared" si="22"/>
        <v>2</v>
      </c>
      <c r="D1311" s="49">
        <v>42424</v>
      </c>
      <c r="E1311" s="48">
        <v>13</v>
      </c>
      <c r="F1311" s="48">
        <v>21286</v>
      </c>
      <c r="G1311" s="48">
        <v>18261</v>
      </c>
    </row>
    <row r="1312" spans="3:7">
      <c r="C1312" s="50">
        <f t="shared" si="22"/>
        <v>2</v>
      </c>
      <c r="D1312" s="49">
        <v>42424</v>
      </c>
      <c r="E1312" s="48">
        <v>14</v>
      </c>
      <c r="F1312" s="48">
        <v>21249</v>
      </c>
      <c r="G1312" s="48">
        <v>18365</v>
      </c>
    </row>
    <row r="1313" spans="3:7">
      <c r="C1313" s="50">
        <f t="shared" si="22"/>
        <v>2</v>
      </c>
      <c r="D1313" s="49">
        <v>42424</v>
      </c>
      <c r="E1313" s="48">
        <v>15</v>
      </c>
      <c r="F1313" s="48">
        <v>21151</v>
      </c>
      <c r="G1313" s="48">
        <v>18364</v>
      </c>
    </row>
    <row r="1314" spans="3:7">
      <c r="C1314" s="50">
        <f t="shared" si="22"/>
        <v>2</v>
      </c>
      <c r="D1314" s="49">
        <v>42424</v>
      </c>
      <c r="E1314" s="48">
        <v>16</v>
      </c>
      <c r="F1314" s="48">
        <v>20988</v>
      </c>
      <c r="G1314" s="48">
        <v>18413</v>
      </c>
    </row>
    <row r="1315" spans="3:7">
      <c r="C1315" s="50">
        <f t="shared" si="22"/>
        <v>2</v>
      </c>
      <c r="D1315" s="49">
        <v>42424</v>
      </c>
      <c r="E1315" s="48">
        <v>17</v>
      </c>
      <c r="F1315" s="48">
        <v>21875</v>
      </c>
      <c r="G1315" s="48">
        <v>19022</v>
      </c>
    </row>
    <row r="1316" spans="3:7">
      <c r="C1316" s="50">
        <f t="shared" si="22"/>
        <v>2</v>
      </c>
      <c r="D1316" s="49">
        <v>42424</v>
      </c>
      <c r="E1316" s="48">
        <v>18</v>
      </c>
      <c r="F1316" s="48">
        <v>22309</v>
      </c>
      <c r="G1316" s="48">
        <v>19633</v>
      </c>
    </row>
    <row r="1317" spans="3:7">
      <c r="C1317" s="50">
        <f t="shared" si="22"/>
        <v>2</v>
      </c>
      <c r="D1317" s="49">
        <v>42424</v>
      </c>
      <c r="E1317" s="48">
        <v>19</v>
      </c>
      <c r="F1317" s="48">
        <v>21999</v>
      </c>
      <c r="G1317" s="48">
        <v>19675</v>
      </c>
    </row>
    <row r="1318" spans="3:7">
      <c r="C1318" s="50">
        <f t="shared" si="22"/>
        <v>2</v>
      </c>
      <c r="D1318" s="49">
        <v>42424</v>
      </c>
      <c r="E1318" s="48">
        <v>20</v>
      </c>
      <c r="F1318" s="48">
        <v>22169</v>
      </c>
      <c r="G1318" s="48">
        <v>19544</v>
      </c>
    </row>
    <row r="1319" spans="3:7">
      <c r="C1319" s="50">
        <f t="shared" si="22"/>
        <v>2</v>
      </c>
      <c r="D1319" s="49">
        <v>42424</v>
      </c>
      <c r="E1319" s="48">
        <v>21</v>
      </c>
      <c r="F1319" s="48">
        <v>21488</v>
      </c>
      <c r="G1319" s="48">
        <v>18941</v>
      </c>
    </row>
    <row r="1320" spans="3:7">
      <c r="C1320" s="50">
        <f t="shared" si="22"/>
        <v>2</v>
      </c>
      <c r="D1320" s="49">
        <v>42424</v>
      </c>
      <c r="E1320" s="48">
        <v>22</v>
      </c>
      <c r="F1320" s="48">
        <v>20962</v>
      </c>
      <c r="G1320" s="48">
        <v>18172</v>
      </c>
    </row>
    <row r="1321" spans="3:7">
      <c r="C1321" s="50">
        <f t="shared" si="22"/>
        <v>2</v>
      </c>
      <c r="D1321" s="49">
        <v>42424</v>
      </c>
      <c r="E1321" s="48">
        <v>23</v>
      </c>
      <c r="F1321" s="48">
        <v>20273</v>
      </c>
      <c r="G1321" s="48">
        <v>16962</v>
      </c>
    </row>
    <row r="1322" spans="3:7">
      <c r="C1322" s="50">
        <f t="shared" si="22"/>
        <v>2</v>
      </c>
      <c r="D1322" s="49">
        <v>42424</v>
      </c>
      <c r="E1322" s="48">
        <v>24</v>
      </c>
      <c r="F1322" s="48">
        <v>19017</v>
      </c>
      <c r="G1322" s="48">
        <v>15939</v>
      </c>
    </row>
    <row r="1323" spans="3:7">
      <c r="C1323" s="50">
        <f t="shared" si="22"/>
        <v>2</v>
      </c>
      <c r="D1323" s="49">
        <v>42425</v>
      </c>
      <c r="E1323" s="48">
        <v>1</v>
      </c>
      <c r="F1323" s="48">
        <v>18233</v>
      </c>
      <c r="G1323" s="48">
        <v>15080</v>
      </c>
    </row>
    <row r="1324" spans="3:7">
      <c r="C1324" s="50">
        <f t="shared" si="22"/>
        <v>2</v>
      </c>
      <c r="D1324" s="49">
        <v>42425</v>
      </c>
      <c r="E1324" s="48">
        <v>2</v>
      </c>
      <c r="F1324" s="48">
        <v>17731</v>
      </c>
      <c r="G1324" s="48">
        <v>14642</v>
      </c>
    </row>
    <row r="1325" spans="3:7">
      <c r="C1325" s="50">
        <f t="shared" si="22"/>
        <v>2</v>
      </c>
      <c r="D1325" s="49">
        <v>42425</v>
      </c>
      <c r="E1325" s="48">
        <v>3</v>
      </c>
      <c r="F1325" s="48">
        <v>17701</v>
      </c>
      <c r="G1325" s="48">
        <v>14320</v>
      </c>
    </row>
    <row r="1326" spans="3:7">
      <c r="C1326" s="50">
        <f t="shared" si="22"/>
        <v>2</v>
      </c>
      <c r="D1326" s="49">
        <v>42425</v>
      </c>
      <c r="E1326" s="48">
        <v>4</v>
      </c>
      <c r="F1326" s="48">
        <v>17291</v>
      </c>
      <c r="G1326" s="48">
        <v>14250</v>
      </c>
    </row>
    <row r="1327" spans="3:7">
      <c r="C1327" s="50">
        <f t="shared" si="22"/>
        <v>2</v>
      </c>
      <c r="D1327" s="49">
        <v>42425</v>
      </c>
      <c r="E1327" s="48">
        <v>5</v>
      </c>
      <c r="F1327" s="48">
        <v>17278</v>
      </c>
      <c r="G1327" s="48">
        <v>14315</v>
      </c>
    </row>
    <row r="1328" spans="3:7">
      <c r="C1328" s="50">
        <f t="shared" si="22"/>
        <v>2</v>
      </c>
      <c r="D1328" s="49">
        <v>42425</v>
      </c>
      <c r="E1328" s="48">
        <v>6</v>
      </c>
      <c r="F1328" s="48">
        <v>18047</v>
      </c>
      <c r="G1328" s="48">
        <v>15097</v>
      </c>
    </row>
    <row r="1329" spans="3:7">
      <c r="C1329" s="50">
        <f t="shared" si="22"/>
        <v>2</v>
      </c>
      <c r="D1329" s="49">
        <v>42425</v>
      </c>
      <c r="E1329" s="48">
        <v>7</v>
      </c>
      <c r="F1329" s="48">
        <v>19034</v>
      </c>
      <c r="G1329" s="48">
        <v>16356</v>
      </c>
    </row>
    <row r="1330" spans="3:7">
      <c r="C1330" s="50">
        <f t="shared" si="22"/>
        <v>2</v>
      </c>
      <c r="D1330" s="49">
        <v>42425</v>
      </c>
      <c r="E1330" s="48">
        <v>8</v>
      </c>
      <c r="F1330" s="48">
        <v>20068</v>
      </c>
      <c r="G1330" s="48">
        <v>17332</v>
      </c>
    </row>
    <row r="1331" spans="3:7">
      <c r="C1331" s="50">
        <f t="shared" si="22"/>
        <v>2</v>
      </c>
      <c r="D1331" s="49">
        <v>42425</v>
      </c>
      <c r="E1331" s="48">
        <v>9</v>
      </c>
      <c r="F1331" s="48">
        <v>20363</v>
      </c>
      <c r="G1331" s="48">
        <v>17567</v>
      </c>
    </row>
    <row r="1332" spans="3:7">
      <c r="C1332" s="50">
        <f t="shared" si="22"/>
        <v>2</v>
      </c>
      <c r="D1332" s="49">
        <v>42425</v>
      </c>
      <c r="E1332" s="48">
        <v>10</v>
      </c>
      <c r="F1332" s="48">
        <v>20502</v>
      </c>
      <c r="G1332" s="48">
        <v>17450</v>
      </c>
    </row>
    <row r="1333" spans="3:7">
      <c r="C1333" s="50">
        <f t="shared" si="22"/>
        <v>2</v>
      </c>
      <c r="D1333" s="49">
        <v>42425</v>
      </c>
      <c r="E1333" s="48">
        <v>11</v>
      </c>
      <c r="F1333" s="48">
        <v>20775</v>
      </c>
      <c r="G1333" s="48">
        <v>17584</v>
      </c>
    </row>
    <row r="1334" spans="3:7">
      <c r="C1334" s="50">
        <f t="shared" si="22"/>
        <v>2</v>
      </c>
      <c r="D1334" s="49">
        <v>42425</v>
      </c>
      <c r="E1334" s="48">
        <v>12</v>
      </c>
      <c r="F1334" s="48">
        <v>20799</v>
      </c>
      <c r="G1334" s="48">
        <v>17698</v>
      </c>
    </row>
    <row r="1335" spans="3:7">
      <c r="C1335" s="50">
        <f t="shared" si="22"/>
        <v>2</v>
      </c>
      <c r="D1335" s="49">
        <v>42425</v>
      </c>
      <c r="E1335" s="48">
        <v>13</v>
      </c>
      <c r="F1335" s="48">
        <v>20708</v>
      </c>
      <c r="G1335" s="48">
        <v>17534</v>
      </c>
    </row>
    <row r="1336" spans="3:7">
      <c r="C1336" s="50">
        <f t="shared" si="22"/>
        <v>2</v>
      </c>
      <c r="D1336" s="49">
        <v>42425</v>
      </c>
      <c r="E1336" s="48">
        <v>14</v>
      </c>
      <c r="F1336" s="48">
        <v>20409</v>
      </c>
      <c r="G1336" s="48">
        <v>17412</v>
      </c>
    </row>
    <row r="1337" spans="3:7">
      <c r="C1337" s="50">
        <f t="shared" si="22"/>
        <v>2</v>
      </c>
      <c r="D1337" s="49">
        <v>42425</v>
      </c>
      <c r="E1337" s="48">
        <v>15</v>
      </c>
      <c r="F1337" s="48">
        <v>20627</v>
      </c>
      <c r="G1337" s="48">
        <v>17433</v>
      </c>
    </row>
    <row r="1338" spans="3:7">
      <c r="C1338" s="50">
        <f t="shared" si="22"/>
        <v>2</v>
      </c>
      <c r="D1338" s="49">
        <v>42425</v>
      </c>
      <c r="E1338" s="48">
        <v>16</v>
      </c>
      <c r="F1338" s="48">
        <v>20724</v>
      </c>
      <c r="G1338" s="48">
        <v>17639</v>
      </c>
    </row>
    <row r="1339" spans="3:7">
      <c r="C1339" s="50">
        <f t="shared" si="22"/>
        <v>2</v>
      </c>
      <c r="D1339" s="49">
        <v>42425</v>
      </c>
      <c r="E1339" s="48">
        <v>17</v>
      </c>
      <c r="F1339" s="48">
        <v>20650</v>
      </c>
      <c r="G1339" s="48">
        <v>17948</v>
      </c>
    </row>
    <row r="1340" spans="3:7">
      <c r="C1340" s="50">
        <f t="shared" si="22"/>
        <v>2</v>
      </c>
      <c r="D1340" s="49">
        <v>42425</v>
      </c>
      <c r="E1340" s="48">
        <v>18</v>
      </c>
      <c r="F1340" s="48">
        <v>21293</v>
      </c>
      <c r="G1340" s="48">
        <v>18513</v>
      </c>
    </row>
    <row r="1341" spans="3:7">
      <c r="C1341" s="50">
        <f t="shared" si="22"/>
        <v>2</v>
      </c>
      <c r="D1341" s="49">
        <v>42425</v>
      </c>
      <c r="E1341" s="48">
        <v>19</v>
      </c>
      <c r="F1341" s="48">
        <v>21893</v>
      </c>
      <c r="G1341" s="48">
        <v>19045</v>
      </c>
    </row>
    <row r="1342" spans="3:7">
      <c r="C1342" s="50">
        <f t="shared" si="22"/>
        <v>2</v>
      </c>
      <c r="D1342" s="49">
        <v>42425</v>
      </c>
      <c r="E1342" s="48">
        <v>20</v>
      </c>
      <c r="F1342" s="48">
        <v>21970</v>
      </c>
      <c r="G1342" s="48">
        <v>19214</v>
      </c>
    </row>
    <row r="1343" spans="3:7">
      <c r="C1343" s="50">
        <f t="shared" si="22"/>
        <v>2</v>
      </c>
      <c r="D1343" s="49">
        <v>42425</v>
      </c>
      <c r="E1343" s="48">
        <v>21</v>
      </c>
      <c r="F1343" s="48">
        <v>21754</v>
      </c>
      <c r="G1343" s="48">
        <v>18952</v>
      </c>
    </row>
    <row r="1344" spans="3:7">
      <c r="C1344" s="50">
        <f t="shared" si="22"/>
        <v>2</v>
      </c>
      <c r="D1344" s="49">
        <v>42425</v>
      </c>
      <c r="E1344" s="48">
        <v>22</v>
      </c>
      <c r="F1344" s="48">
        <v>20993</v>
      </c>
      <c r="G1344" s="48">
        <v>18188</v>
      </c>
    </row>
    <row r="1345" spans="3:7">
      <c r="C1345" s="50">
        <f t="shared" si="22"/>
        <v>2</v>
      </c>
      <c r="D1345" s="49">
        <v>42425</v>
      </c>
      <c r="E1345" s="48">
        <v>23</v>
      </c>
      <c r="F1345" s="48">
        <v>20072</v>
      </c>
      <c r="G1345" s="48">
        <v>17123</v>
      </c>
    </row>
    <row r="1346" spans="3:7">
      <c r="C1346" s="50">
        <f t="shared" si="22"/>
        <v>2</v>
      </c>
      <c r="D1346" s="49">
        <v>42425</v>
      </c>
      <c r="E1346" s="48">
        <v>24</v>
      </c>
      <c r="F1346" s="48">
        <v>19002</v>
      </c>
      <c r="G1346" s="48">
        <v>16063</v>
      </c>
    </row>
    <row r="1347" spans="3:7">
      <c r="C1347" s="50">
        <f t="shared" si="22"/>
        <v>2</v>
      </c>
      <c r="D1347" s="49">
        <v>42426</v>
      </c>
      <c r="E1347" s="48">
        <v>1</v>
      </c>
      <c r="F1347" s="48">
        <v>18505</v>
      </c>
      <c r="G1347" s="48">
        <v>15448</v>
      </c>
    </row>
    <row r="1348" spans="3:7">
      <c r="C1348" s="50">
        <f t="shared" ref="C1348:C1411" si="23">MONTH(D1348)</f>
        <v>2</v>
      </c>
      <c r="D1348" s="49">
        <v>42426</v>
      </c>
      <c r="E1348" s="48">
        <v>2</v>
      </c>
      <c r="F1348" s="48">
        <v>18334</v>
      </c>
      <c r="G1348" s="48">
        <v>15123</v>
      </c>
    </row>
    <row r="1349" spans="3:7">
      <c r="C1349" s="50">
        <f t="shared" si="23"/>
        <v>2</v>
      </c>
      <c r="D1349" s="49">
        <v>42426</v>
      </c>
      <c r="E1349" s="48">
        <v>3</v>
      </c>
      <c r="F1349" s="48">
        <v>18161</v>
      </c>
      <c r="G1349" s="48">
        <v>14936</v>
      </c>
    </row>
    <row r="1350" spans="3:7">
      <c r="C1350" s="50">
        <f t="shared" si="23"/>
        <v>2</v>
      </c>
      <c r="D1350" s="49">
        <v>42426</v>
      </c>
      <c r="E1350" s="48">
        <v>4</v>
      </c>
      <c r="F1350" s="48">
        <v>17910</v>
      </c>
      <c r="G1350" s="48">
        <v>14951</v>
      </c>
    </row>
    <row r="1351" spans="3:7">
      <c r="C1351" s="50">
        <f t="shared" si="23"/>
        <v>2</v>
      </c>
      <c r="D1351" s="49">
        <v>42426</v>
      </c>
      <c r="E1351" s="48">
        <v>5</v>
      </c>
      <c r="F1351" s="48">
        <v>18264</v>
      </c>
      <c r="G1351" s="48">
        <v>15091</v>
      </c>
    </row>
    <row r="1352" spans="3:7">
      <c r="C1352" s="50">
        <f t="shared" si="23"/>
        <v>2</v>
      </c>
      <c r="D1352" s="49">
        <v>42426</v>
      </c>
      <c r="E1352" s="48">
        <v>6</v>
      </c>
      <c r="F1352" s="48">
        <v>18808</v>
      </c>
      <c r="G1352" s="48">
        <v>15893</v>
      </c>
    </row>
    <row r="1353" spans="3:7">
      <c r="C1353" s="50">
        <f t="shared" si="23"/>
        <v>2</v>
      </c>
      <c r="D1353" s="49">
        <v>42426</v>
      </c>
      <c r="E1353" s="48">
        <v>7</v>
      </c>
      <c r="F1353" s="48">
        <v>20076</v>
      </c>
      <c r="G1353" s="48">
        <v>17109</v>
      </c>
    </row>
    <row r="1354" spans="3:7">
      <c r="C1354" s="50">
        <f t="shared" si="23"/>
        <v>2</v>
      </c>
      <c r="D1354" s="49">
        <v>42426</v>
      </c>
      <c r="E1354" s="48">
        <v>8</v>
      </c>
      <c r="F1354" s="48">
        <v>21006</v>
      </c>
      <c r="G1354" s="48">
        <v>18001</v>
      </c>
    </row>
    <row r="1355" spans="3:7">
      <c r="C1355" s="50">
        <f t="shared" si="23"/>
        <v>2</v>
      </c>
      <c r="D1355" s="49">
        <v>42426</v>
      </c>
      <c r="E1355" s="48">
        <v>9</v>
      </c>
      <c r="F1355" s="48">
        <v>20553</v>
      </c>
      <c r="G1355" s="48">
        <v>17793</v>
      </c>
    </row>
    <row r="1356" spans="3:7">
      <c r="C1356" s="50">
        <f t="shared" si="23"/>
        <v>2</v>
      </c>
      <c r="D1356" s="49">
        <v>42426</v>
      </c>
      <c r="E1356" s="48">
        <v>10</v>
      </c>
      <c r="F1356" s="48">
        <v>20614</v>
      </c>
      <c r="G1356" s="48">
        <v>17477</v>
      </c>
    </row>
    <row r="1357" spans="3:7">
      <c r="C1357" s="50">
        <f t="shared" si="23"/>
        <v>2</v>
      </c>
      <c r="D1357" s="49">
        <v>42426</v>
      </c>
      <c r="E1357" s="48">
        <v>11</v>
      </c>
      <c r="F1357" s="48">
        <v>20135</v>
      </c>
      <c r="G1357" s="48">
        <v>17048</v>
      </c>
    </row>
    <row r="1358" spans="3:7">
      <c r="C1358" s="50">
        <f t="shared" si="23"/>
        <v>2</v>
      </c>
      <c r="D1358" s="49">
        <v>42426</v>
      </c>
      <c r="E1358" s="48">
        <v>12</v>
      </c>
      <c r="F1358" s="48">
        <v>19924</v>
      </c>
      <c r="G1358" s="48">
        <v>16754</v>
      </c>
    </row>
    <row r="1359" spans="3:7">
      <c r="C1359" s="50">
        <f t="shared" si="23"/>
        <v>2</v>
      </c>
      <c r="D1359" s="49">
        <v>42426</v>
      </c>
      <c r="E1359" s="48">
        <v>13</v>
      </c>
      <c r="F1359" s="48">
        <v>19750</v>
      </c>
      <c r="G1359" s="48">
        <v>16552</v>
      </c>
    </row>
    <row r="1360" spans="3:7">
      <c r="C1360" s="50">
        <f t="shared" si="23"/>
        <v>2</v>
      </c>
      <c r="D1360" s="49">
        <v>42426</v>
      </c>
      <c r="E1360" s="48">
        <v>14</v>
      </c>
      <c r="F1360" s="48">
        <v>19781</v>
      </c>
      <c r="G1360" s="48">
        <v>16384</v>
      </c>
    </row>
    <row r="1361" spans="3:7">
      <c r="C1361" s="50">
        <f t="shared" si="23"/>
        <v>2</v>
      </c>
      <c r="D1361" s="49">
        <v>42426</v>
      </c>
      <c r="E1361" s="48">
        <v>15</v>
      </c>
      <c r="F1361" s="48">
        <v>19818</v>
      </c>
      <c r="G1361" s="48">
        <v>16334</v>
      </c>
    </row>
    <row r="1362" spans="3:7">
      <c r="C1362" s="50">
        <f t="shared" si="23"/>
        <v>2</v>
      </c>
      <c r="D1362" s="49">
        <v>42426</v>
      </c>
      <c r="E1362" s="48">
        <v>16</v>
      </c>
      <c r="F1362" s="48">
        <v>19981</v>
      </c>
      <c r="G1362" s="48">
        <v>16762</v>
      </c>
    </row>
    <row r="1363" spans="3:7">
      <c r="C1363" s="50">
        <f t="shared" si="23"/>
        <v>2</v>
      </c>
      <c r="D1363" s="49">
        <v>42426</v>
      </c>
      <c r="E1363" s="48">
        <v>17</v>
      </c>
      <c r="F1363" s="48">
        <v>20234</v>
      </c>
      <c r="G1363" s="48">
        <v>17215</v>
      </c>
    </row>
    <row r="1364" spans="3:7">
      <c r="C1364" s="50">
        <f t="shared" si="23"/>
        <v>2</v>
      </c>
      <c r="D1364" s="49">
        <v>42426</v>
      </c>
      <c r="E1364" s="48">
        <v>18</v>
      </c>
      <c r="F1364" s="48">
        <v>21077</v>
      </c>
      <c r="G1364" s="48">
        <v>18132</v>
      </c>
    </row>
    <row r="1365" spans="3:7">
      <c r="C1365" s="50">
        <f t="shared" si="23"/>
        <v>2</v>
      </c>
      <c r="D1365" s="49">
        <v>42426</v>
      </c>
      <c r="E1365" s="48">
        <v>19</v>
      </c>
      <c r="F1365" s="48">
        <v>21882</v>
      </c>
      <c r="G1365" s="48">
        <v>19165</v>
      </c>
    </row>
    <row r="1366" spans="3:7">
      <c r="C1366" s="50">
        <f t="shared" si="23"/>
        <v>2</v>
      </c>
      <c r="D1366" s="49">
        <v>42426</v>
      </c>
      <c r="E1366" s="48">
        <v>20</v>
      </c>
      <c r="F1366" s="48">
        <v>21800</v>
      </c>
      <c r="G1366" s="48">
        <v>19097</v>
      </c>
    </row>
    <row r="1367" spans="3:7">
      <c r="C1367" s="50">
        <f t="shared" si="23"/>
        <v>2</v>
      </c>
      <c r="D1367" s="49">
        <v>42426</v>
      </c>
      <c r="E1367" s="48">
        <v>21</v>
      </c>
      <c r="F1367" s="48">
        <v>21414</v>
      </c>
      <c r="G1367" s="48">
        <v>18700</v>
      </c>
    </row>
    <row r="1368" spans="3:7">
      <c r="C1368" s="50">
        <f t="shared" si="23"/>
        <v>2</v>
      </c>
      <c r="D1368" s="49">
        <v>42426</v>
      </c>
      <c r="E1368" s="48">
        <v>22</v>
      </c>
      <c r="F1368" s="48">
        <v>20740</v>
      </c>
      <c r="G1368" s="48">
        <v>18070</v>
      </c>
    </row>
    <row r="1369" spans="3:7">
      <c r="C1369" s="50">
        <f t="shared" si="23"/>
        <v>2</v>
      </c>
      <c r="D1369" s="49">
        <v>42426</v>
      </c>
      <c r="E1369" s="48">
        <v>23</v>
      </c>
      <c r="F1369" s="48">
        <v>19792</v>
      </c>
      <c r="G1369" s="48">
        <v>17055</v>
      </c>
    </row>
    <row r="1370" spans="3:7">
      <c r="C1370" s="50">
        <f t="shared" si="23"/>
        <v>2</v>
      </c>
      <c r="D1370" s="49">
        <v>42426</v>
      </c>
      <c r="E1370" s="48">
        <v>24</v>
      </c>
      <c r="F1370" s="48">
        <v>19005</v>
      </c>
      <c r="G1370" s="48">
        <v>15987</v>
      </c>
    </row>
    <row r="1371" spans="3:7">
      <c r="C1371" s="50">
        <f t="shared" si="23"/>
        <v>2</v>
      </c>
      <c r="D1371" s="49">
        <v>42427</v>
      </c>
      <c r="E1371" s="48">
        <v>1</v>
      </c>
      <c r="F1371" s="48">
        <v>17886</v>
      </c>
      <c r="G1371" s="48">
        <v>14986</v>
      </c>
    </row>
    <row r="1372" spans="3:7">
      <c r="C1372" s="50">
        <f t="shared" si="23"/>
        <v>2</v>
      </c>
      <c r="D1372" s="49">
        <v>42427</v>
      </c>
      <c r="E1372" s="48">
        <v>2</v>
      </c>
      <c r="F1372" s="48">
        <v>17859</v>
      </c>
      <c r="G1372" s="48">
        <v>14614</v>
      </c>
    </row>
    <row r="1373" spans="3:7">
      <c r="C1373" s="50">
        <f t="shared" si="23"/>
        <v>2</v>
      </c>
      <c r="D1373" s="49">
        <v>42427</v>
      </c>
      <c r="E1373" s="48">
        <v>3</v>
      </c>
      <c r="F1373" s="48">
        <v>17719</v>
      </c>
      <c r="G1373" s="48">
        <v>14291</v>
      </c>
    </row>
    <row r="1374" spans="3:7">
      <c r="C1374" s="50">
        <f t="shared" si="23"/>
        <v>2</v>
      </c>
      <c r="D1374" s="49">
        <v>42427</v>
      </c>
      <c r="E1374" s="48">
        <v>4</v>
      </c>
      <c r="F1374" s="48">
        <v>17717</v>
      </c>
      <c r="G1374" s="48">
        <v>14120</v>
      </c>
    </row>
    <row r="1375" spans="3:7">
      <c r="C1375" s="50">
        <f t="shared" si="23"/>
        <v>2</v>
      </c>
      <c r="D1375" s="49">
        <v>42427</v>
      </c>
      <c r="E1375" s="48">
        <v>5</v>
      </c>
      <c r="F1375" s="48">
        <v>17622</v>
      </c>
      <c r="G1375" s="48">
        <v>14111</v>
      </c>
    </row>
    <row r="1376" spans="3:7">
      <c r="C1376" s="50">
        <f t="shared" si="23"/>
        <v>2</v>
      </c>
      <c r="D1376" s="49">
        <v>42427</v>
      </c>
      <c r="E1376" s="48">
        <v>6</v>
      </c>
      <c r="F1376" s="48">
        <v>17914</v>
      </c>
      <c r="G1376" s="48">
        <v>14304</v>
      </c>
    </row>
    <row r="1377" spans="3:7">
      <c r="C1377" s="50">
        <f t="shared" si="23"/>
        <v>2</v>
      </c>
      <c r="D1377" s="49">
        <v>42427</v>
      </c>
      <c r="E1377" s="48">
        <v>7</v>
      </c>
      <c r="F1377" s="48">
        <v>17836</v>
      </c>
      <c r="G1377" s="48">
        <v>14700</v>
      </c>
    </row>
    <row r="1378" spans="3:7">
      <c r="C1378" s="50">
        <f t="shared" si="23"/>
        <v>2</v>
      </c>
      <c r="D1378" s="49">
        <v>42427</v>
      </c>
      <c r="E1378" s="48">
        <v>8</v>
      </c>
      <c r="F1378" s="48">
        <v>18240</v>
      </c>
      <c r="G1378" s="48">
        <v>14934</v>
      </c>
    </row>
    <row r="1379" spans="3:7">
      <c r="C1379" s="50">
        <f t="shared" si="23"/>
        <v>2</v>
      </c>
      <c r="D1379" s="49">
        <v>42427</v>
      </c>
      <c r="E1379" s="48">
        <v>9</v>
      </c>
      <c r="F1379" s="48">
        <v>18975</v>
      </c>
      <c r="G1379" s="48">
        <v>15601</v>
      </c>
    </row>
    <row r="1380" spans="3:7">
      <c r="C1380" s="50">
        <f t="shared" si="23"/>
        <v>2</v>
      </c>
      <c r="D1380" s="49">
        <v>42427</v>
      </c>
      <c r="E1380" s="48">
        <v>10</v>
      </c>
      <c r="F1380" s="48">
        <v>18972</v>
      </c>
      <c r="G1380" s="48">
        <v>15676</v>
      </c>
    </row>
    <row r="1381" spans="3:7">
      <c r="C1381" s="50">
        <f t="shared" si="23"/>
        <v>2</v>
      </c>
      <c r="D1381" s="49">
        <v>42427</v>
      </c>
      <c r="E1381" s="48">
        <v>11</v>
      </c>
      <c r="F1381" s="48">
        <v>19183</v>
      </c>
      <c r="G1381" s="48">
        <v>15599</v>
      </c>
    </row>
    <row r="1382" spans="3:7">
      <c r="C1382" s="50">
        <f t="shared" si="23"/>
        <v>2</v>
      </c>
      <c r="D1382" s="49">
        <v>42427</v>
      </c>
      <c r="E1382" s="48">
        <v>12</v>
      </c>
      <c r="F1382" s="48">
        <v>19232</v>
      </c>
      <c r="G1382" s="48">
        <v>15531</v>
      </c>
    </row>
    <row r="1383" spans="3:7">
      <c r="C1383" s="50">
        <f t="shared" si="23"/>
        <v>2</v>
      </c>
      <c r="D1383" s="49">
        <v>42427</v>
      </c>
      <c r="E1383" s="48">
        <v>13</v>
      </c>
      <c r="F1383" s="48">
        <v>19318</v>
      </c>
      <c r="G1383" s="48">
        <v>15293</v>
      </c>
    </row>
    <row r="1384" spans="3:7">
      <c r="C1384" s="50">
        <f t="shared" si="23"/>
        <v>2</v>
      </c>
      <c r="D1384" s="49">
        <v>42427</v>
      </c>
      <c r="E1384" s="48">
        <v>14</v>
      </c>
      <c r="F1384" s="48">
        <v>19308</v>
      </c>
      <c r="G1384" s="48">
        <v>15071</v>
      </c>
    </row>
    <row r="1385" spans="3:7">
      <c r="C1385" s="50">
        <f t="shared" si="23"/>
        <v>2</v>
      </c>
      <c r="D1385" s="49">
        <v>42427</v>
      </c>
      <c r="E1385" s="48">
        <v>15</v>
      </c>
      <c r="F1385" s="48">
        <v>19359</v>
      </c>
      <c r="G1385" s="48">
        <v>15109</v>
      </c>
    </row>
    <row r="1386" spans="3:7">
      <c r="C1386" s="50">
        <f t="shared" si="23"/>
        <v>2</v>
      </c>
      <c r="D1386" s="49">
        <v>42427</v>
      </c>
      <c r="E1386" s="48">
        <v>16</v>
      </c>
      <c r="F1386" s="48">
        <v>19480</v>
      </c>
      <c r="G1386" s="48">
        <v>15468</v>
      </c>
    </row>
    <row r="1387" spans="3:7">
      <c r="C1387" s="50">
        <f t="shared" si="23"/>
        <v>2</v>
      </c>
      <c r="D1387" s="49">
        <v>42427</v>
      </c>
      <c r="E1387" s="48">
        <v>17</v>
      </c>
      <c r="F1387" s="48">
        <v>19480</v>
      </c>
      <c r="G1387" s="48">
        <v>16001</v>
      </c>
    </row>
    <row r="1388" spans="3:7">
      <c r="C1388" s="50">
        <f t="shared" si="23"/>
        <v>2</v>
      </c>
      <c r="D1388" s="49">
        <v>42427</v>
      </c>
      <c r="E1388" s="48">
        <v>18</v>
      </c>
      <c r="F1388" s="48">
        <v>19991</v>
      </c>
      <c r="G1388" s="48">
        <v>16703</v>
      </c>
    </row>
    <row r="1389" spans="3:7">
      <c r="C1389" s="50">
        <f t="shared" si="23"/>
        <v>2</v>
      </c>
      <c r="D1389" s="49">
        <v>42427</v>
      </c>
      <c r="E1389" s="48">
        <v>19</v>
      </c>
      <c r="F1389" s="48">
        <v>20375</v>
      </c>
      <c r="G1389" s="48">
        <v>17254</v>
      </c>
    </row>
    <row r="1390" spans="3:7">
      <c r="C1390" s="50">
        <f t="shared" si="23"/>
        <v>2</v>
      </c>
      <c r="D1390" s="49">
        <v>42427</v>
      </c>
      <c r="E1390" s="48">
        <v>20</v>
      </c>
      <c r="F1390" s="48">
        <v>20140</v>
      </c>
      <c r="G1390" s="48">
        <v>17047</v>
      </c>
    </row>
    <row r="1391" spans="3:7">
      <c r="C1391" s="50">
        <f t="shared" si="23"/>
        <v>2</v>
      </c>
      <c r="D1391" s="49">
        <v>42427</v>
      </c>
      <c r="E1391" s="48">
        <v>21</v>
      </c>
      <c r="F1391" s="48">
        <v>19486</v>
      </c>
      <c r="G1391" s="48">
        <v>16474</v>
      </c>
    </row>
    <row r="1392" spans="3:7">
      <c r="C1392" s="50">
        <f t="shared" si="23"/>
        <v>2</v>
      </c>
      <c r="D1392" s="49">
        <v>42427</v>
      </c>
      <c r="E1392" s="48">
        <v>22</v>
      </c>
      <c r="F1392" s="48">
        <v>18651</v>
      </c>
      <c r="G1392" s="48">
        <v>15761</v>
      </c>
    </row>
    <row r="1393" spans="3:7">
      <c r="C1393" s="50">
        <f t="shared" si="23"/>
        <v>2</v>
      </c>
      <c r="D1393" s="49">
        <v>42427</v>
      </c>
      <c r="E1393" s="48">
        <v>23</v>
      </c>
      <c r="F1393" s="48">
        <v>18342</v>
      </c>
      <c r="G1393" s="48">
        <v>15025</v>
      </c>
    </row>
    <row r="1394" spans="3:7">
      <c r="C1394" s="50">
        <f t="shared" si="23"/>
        <v>2</v>
      </c>
      <c r="D1394" s="49">
        <v>42427</v>
      </c>
      <c r="E1394" s="48">
        <v>24</v>
      </c>
      <c r="F1394" s="48">
        <v>17059</v>
      </c>
      <c r="G1394" s="48">
        <v>14214</v>
      </c>
    </row>
    <row r="1395" spans="3:7">
      <c r="C1395" s="50">
        <f t="shared" si="23"/>
        <v>2</v>
      </c>
      <c r="D1395" s="49">
        <v>42428</v>
      </c>
      <c r="E1395" s="48">
        <v>1</v>
      </c>
      <c r="F1395" s="48">
        <v>17135</v>
      </c>
      <c r="G1395" s="48">
        <v>13534</v>
      </c>
    </row>
    <row r="1396" spans="3:7">
      <c r="C1396" s="50">
        <f t="shared" si="23"/>
        <v>2</v>
      </c>
      <c r="D1396" s="49">
        <v>42428</v>
      </c>
      <c r="E1396" s="48">
        <v>2</v>
      </c>
      <c r="F1396" s="48">
        <v>16680</v>
      </c>
      <c r="G1396" s="48">
        <v>13027</v>
      </c>
    </row>
    <row r="1397" spans="3:7">
      <c r="C1397" s="50">
        <f t="shared" si="23"/>
        <v>2</v>
      </c>
      <c r="D1397" s="49">
        <v>42428</v>
      </c>
      <c r="E1397" s="48">
        <v>3</v>
      </c>
      <c r="F1397" s="48">
        <v>16376</v>
      </c>
      <c r="G1397" s="48">
        <v>12804</v>
      </c>
    </row>
    <row r="1398" spans="3:7">
      <c r="C1398" s="50">
        <f t="shared" si="23"/>
        <v>2</v>
      </c>
      <c r="D1398" s="49">
        <v>42428</v>
      </c>
      <c r="E1398" s="48">
        <v>4</v>
      </c>
      <c r="F1398" s="48">
        <v>16282</v>
      </c>
      <c r="G1398" s="48">
        <v>12765</v>
      </c>
    </row>
    <row r="1399" spans="3:7">
      <c r="C1399" s="50">
        <f t="shared" si="23"/>
        <v>2</v>
      </c>
      <c r="D1399" s="49">
        <v>42428</v>
      </c>
      <c r="E1399" s="48">
        <v>5</v>
      </c>
      <c r="F1399" s="48">
        <v>16464</v>
      </c>
      <c r="G1399" s="48">
        <v>12767</v>
      </c>
    </row>
    <row r="1400" spans="3:7">
      <c r="C1400" s="50">
        <f t="shared" si="23"/>
        <v>2</v>
      </c>
      <c r="D1400" s="49">
        <v>42428</v>
      </c>
      <c r="E1400" s="48">
        <v>6</v>
      </c>
      <c r="F1400" s="48">
        <v>16785</v>
      </c>
      <c r="G1400" s="48">
        <v>12904</v>
      </c>
    </row>
    <row r="1401" spans="3:7">
      <c r="C1401" s="50">
        <f t="shared" si="23"/>
        <v>2</v>
      </c>
      <c r="D1401" s="49">
        <v>42428</v>
      </c>
      <c r="E1401" s="48">
        <v>7</v>
      </c>
      <c r="F1401" s="48">
        <v>17129</v>
      </c>
      <c r="G1401" s="48">
        <v>13383</v>
      </c>
    </row>
    <row r="1402" spans="3:7">
      <c r="C1402" s="50">
        <f t="shared" si="23"/>
        <v>2</v>
      </c>
      <c r="D1402" s="49">
        <v>42428</v>
      </c>
      <c r="E1402" s="48">
        <v>8</v>
      </c>
      <c r="F1402" s="48">
        <v>17375</v>
      </c>
      <c r="G1402" s="48">
        <v>13603</v>
      </c>
    </row>
    <row r="1403" spans="3:7">
      <c r="C1403" s="50">
        <f t="shared" si="23"/>
        <v>2</v>
      </c>
      <c r="D1403" s="49">
        <v>42428</v>
      </c>
      <c r="E1403" s="48">
        <v>9</v>
      </c>
      <c r="F1403" s="48">
        <v>17593</v>
      </c>
      <c r="G1403" s="48">
        <v>14071</v>
      </c>
    </row>
    <row r="1404" spans="3:7">
      <c r="C1404" s="50">
        <f t="shared" si="23"/>
        <v>2</v>
      </c>
      <c r="D1404" s="49">
        <v>42428</v>
      </c>
      <c r="E1404" s="48">
        <v>10</v>
      </c>
      <c r="F1404" s="48">
        <v>18158</v>
      </c>
      <c r="G1404" s="48">
        <v>14321</v>
      </c>
    </row>
    <row r="1405" spans="3:7">
      <c r="C1405" s="50">
        <f t="shared" si="23"/>
        <v>2</v>
      </c>
      <c r="D1405" s="49">
        <v>42428</v>
      </c>
      <c r="E1405" s="48">
        <v>11</v>
      </c>
      <c r="F1405" s="48">
        <v>18021</v>
      </c>
      <c r="G1405" s="48">
        <v>14276</v>
      </c>
    </row>
    <row r="1406" spans="3:7">
      <c r="C1406" s="50">
        <f t="shared" si="23"/>
        <v>2</v>
      </c>
      <c r="D1406" s="49">
        <v>42428</v>
      </c>
      <c r="E1406" s="48">
        <v>12</v>
      </c>
      <c r="F1406" s="48">
        <v>18091</v>
      </c>
      <c r="G1406" s="48">
        <v>14263</v>
      </c>
    </row>
    <row r="1407" spans="3:7">
      <c r="C1407" s="50">
        <f t="shared" si="23"/>
        <v>2</v>
      </c>
      <c r="D1407" s="49">
        <v>42428</v>
      </c>
      <c r="E1407" s="48">
        <v>13</v>
      </c>
      <c r="F1407" s="48">
        <v>18029</v>
      </c>
      <c r="G1407" s="48">
        <v>14222</v>
      </c>
    </row>
    <row r="1408" spans="3:7">
      <c r="C1408" s="50">
        <f t="shared" si="23"/>
        <v>2</v>
      </c>
      <c r="D1408" s="49">
        <v>42428</v>
      </c>
      <c r="E1408" s="48">
        <v>14</v>
      </c>
      <c r="F1408" s="48">
        <v>17853</v>
      </c>
      <c r="G1408" s="48">
        <v>13961</v>
      </c>
    </row>
    <row r="1409" spans="3:7">
      <c r="C1409" s="50">
        <f t="shared" si="23"/>
        <v>2</v>
      </c>
      <c r="D1409" s="49">
        <v>42428</v>
      </c>
      <c r="E1409" s="48">
        <v>15</v>
      </c>
      <c r="F1409" s="48">
        <v>17708</v>
      </c>
      <c r="G1409" s="48">
        <v>13917</v>
      </c>
    </row>
    <row r="1410" spans="3:7">
      <c r="C1410" s="50">
        <f t="shared" si="23"/>
        <v>2</v>
      </c>
      <c r="D1410" s="49">
        <v>42428</v>
      </c>
      <c r="E1410" s="48">
        <v>16</v>
      </c>
      <c r="F1410" s="48">
        <v>17897</v>
      </c>
      <c r="G1410" s="48">
        <v>14244</v>
      </c>
    </row>
    <row r="1411" spans="3:7">
      <c r="C1411" s="50">
        <f t="shared" si="23"/>
        <v>2</v>
      </c>
      <c r="D1411" s="49">
        <v>42428</v>
      </c>
      <c r="E1411" s="48">
        <v>17</v>
      </c>
      <c r="F1411" s="48">
        <v>18755</v>
      </c>
      <c r="G1411" s="48">
        <v>15203</v>
      </c>
    </row>
    <row r="1412" spans="3:7">
      <c r="C1412" s="50">
        <f t="shared" ref="C1412:C1475" si="24">MONTH(D1412)</f>
        <v>2</v>
      </c>
      <c r="D1412" s="49">
        <v>42428</v>
      </c>
      <c r="E1412" s="48">
        <v>18</v>
      </c>
      <c r="F1412" s="48">
        <v>19400</v>
      </c>
      <c r="G1412" s="48">
        <v>15925</v>
      </c>
    </row>
    <row r="1413" spans="3:7">
      <c r="C1413" s="50">
        <f t="shared" si="24"/>
        <v>2</v>
      </c>
      <c r="D1413" s="49">
        <v>42428</v>
      </c>
      <c r="E1413" s="48">
        <v>19</v>
      </c>
      <c r="F1413" s="48">
        <v>19865</v>
      </c>
      <c r="G1413" s="48">
        <v>16754</v>
      </c>
    </row>
    <row r="1414" spans="3:7">
      <c r="C1414" s="50">
        <f t="shared" si="24"/>
        <v>2</v>
      </c>
      <c r="D1414" s="49">
        <v>42428</v>
      </c>
      <c r="E1414" s="48">
        <v>20</v>
      </c>
      <c r="F1414" s="48">
        <v>19808</v>
      </c>
      <c r="G1414" s="48">
        <v>16767</v>
      </c>
    </row>
    <row r="1415" spans="3:7">
      <c r="C1415" s="50">
        <f t="shared" si="24"/>
        <v>2</v>
      </c>
      <c r="D1415" s="49">
        <v>42428</v>
      </c>
      <c r="E1415" s="48">
        <v>21</v>
      </c>
      <c r="F1415" s="48">
        <v>19413</v>
      </c>
      <c r="G1415" s="48">
        <v>16292</v>
      </c>
    </row>
    <row r="1416" spans="3:7">
      <c r="C1416" s="50">
        <f t="shared" si="24"/>
        <v>2</v>
      </c>
      <c r="D1416" s="49">
        <v>42428</v>
      </c>
      <c r="E1416" s="48">
        <v>22</v>
      </c>
      <c r="F1416" s="48">
        <v>18803</v>
      </c>
      <c r="G1416" s="48">
        <v>15670</v>
      </c>
    </row>
    <row r="1417" spans="3:7">
      <c r="C1417" s="50">
        <f t="shared" si="24"/>
        <v>2</v>
      </c>
      <c r="D1417" s="49">
        <v>42428</v>
      </c>
      <c r="E1417" s="48">
        <v>23</v>
      </c>
      <c r="F1417" s="48">
        <v>18398</v>
      </c>
      <c r="G1417" s="48">
        <v>14852</v>
      </c>
    </row>
    <row r="1418" spans="3:7">
      <c r="C1418" s="50">
        <f t="shared" si="24"/>
        <v>2</v>
      </c>
      <c r="D1418" s="49">
        <v>42428</v>
      </c>
      <c r="E1418" s="48">
        <v>24</v>
      </c>
      <c r="F1418" s="48">
        <v>17691</v>
      </c>
      <c r="G1418" s="48">
        <v>13988</v>
      </c>
    </row>
    <row r="1419" spans="3:7">
      <c r="C1419" s="50">
        <f t="shared" si="24"/>
        <v>2</v>
      </c>
      <c r="D1419" s="49">
        <v>42429</v>
      </c>
      <c r="E1419" s="48">
        <v>1</v>
      </c>
      <c r="F1419" s="48">
        <v>16812</v>
      </c>
      <c r="G1419" s="48">
        <v>13387</v>
      </c>
    </row>
    <row r="1420" spans="3:7">
      <c r="C1420" s="50">
        <f t="shared" si="24"/>
        <v>2</v>
      </c>
      <c r="D1420" s="49">
        <v>42429</v>
      </c>
      <c r="E1420" s="48">
        <v>2</v>
      </c>
      <c r="F1420" s="48">
        <v>16056</v>
      </c>
      <c r="G1420" s="48">
        <v>12873</v>
      </c>
    </row>
    <row r="1421" spans="3:7">
      <c r="C1421" s="50">
        <f t="shared" si="24"/>
        <v>2</v>
      </c>
      <c r="D1421" s="49">
        <v>42429</v>
      </c>
      <c r="E1421" s="48">
        <v>3</v>
      </c>
      <c r="F1421" s="48">
        <v>14938</v>
      </c>
      <c r="G1421" s="48">
        <v>12590</v>
      </c>
    </row>
    <row r="1422" spans="3:7">
      <c r="C1422" s="50">
        <f t="shared" si="24"/>
        <v>2</v>
      </c>
      <c r="D1422" s="49">
        <v>42429</v>
      </c>
      <c r="E1422" s="48">
        <v>4</v>
      </c>
      <c r="F1422" s="48">
        <v>15645</v>
      </c>
      <c r="G1422" s="48">
        <v>12578</v>
      </c>
    </row>
    <row r="1423" spans="3:7">
      <c r="C1423" s="50">
        <f t="shared" si="24"/>
        <v>2</v>
      </c>
      <c r="D1423" s="49">
        <v>42429</v>
      </c>
      <c r="E1423" s="48">
        <v>5</v>
      </c>
      <c r="F1423" s="48">
        <v>16381</v>
      </c>
      <c r="G1423" s="48">
        <v>12873</v>
      </c>
    </row>
    <row r="1424" spans="3:7">
      <c r="C1424" s="50">
        <f t="shared" si="24"/>
        <v>2</v>
      </c>
      <c r="D1424" s="49">
        <v>42429</v>
      </c>
      <c r="E1424" s="48">
        <v>6</v>
      </c>
      <c r="F1424" s="48">
        <v>17567</v>
      </c>
      <c r="G1424" s="48">
        <v>13859</v>
      </c>
    </row>
    <row r="1425" spans="3:7">
      <c r="C1425" s="50">
        <f t="shared" si="24"/>
        <v>2</v>
      </c>
      <c r="D1425" s="49">
        <v>42429</v>
      </c>
      <c r="E1425" s="48">
        <v>7</v>
      </c>
      <c r="F1425" s="48">
        <v>18399</v>
      </c>
      <c r="G1425" s="48">
        <v>15264</v>
      </c>
    </row>
    <row r="1426" spans="3:7">
      <c r="C1426" s="50">
        <f t="shared" si="24"/>
        <v>2</v>
      </c>
      <c r="D1426" s="49">
        <v>42429</v>
      </c>
      <c r="E1426" s="48">
        <v>8</v>
      </c>
      <c r="F1426" s="48">
        <v>19379</v>
      </c>
      <c r="G1426" s="48">
        <v>16673</v>
      </c>
    </row>
    <row r="1427" spans="3:7">
      <c r="C1427" s="50">
        <f t="shared" si="24"/>
        <v>2</v>
      </c>
      <c r="D1427" s="49">
        <v>42429</v>
      </c>
      <c r="E1427" s="48">
        <v>9</v>
      </c>
      <c r="F1427" s="48">
        <v>19667</v>
      </c>
      <c r="G1427" s="48">
        <v>16922</v>
      </c>
    </row>
    <row r="1428" spans="3:7">
      <c r="C1428" s="50">
        <f t="shared" si="24"/>
        <v>2</v>
      </c>
      <c r="D1428" s="49">
        <v>42429</v>
      </c>
      <c r="E1428" s="48">
        <v>10</v>
      </c>
      <c r="F1428" s="48">
        <v>19536</v>
      </c>
      <c r="G1428" s="48">
        <v>16730</v>
      </c>
    </row>
    <row r="1429" spans="3:7">
      <c r="C1429" s="50">
        <f t="shared" si="24"/>
        <v>2</v>
      </c>
      <c r="D1429" s="49">
        <v>42429</v>
      </c>
      <c r="E1429" s="48">
        <v>11</v>
      </c>
      <c r="F1429" s="48">
        <v>19770</v>
      </c>
      <c r="G1429" s="48">
        <v>16757</v>
      </c>
    </row>
    <row r="1430" spans="3:7">
      <c r="C1430" s="50">
        <f t="shared" si="24"/>
        <v>2</v>
      </c>
      <c r="D1430" s="49">
        <v>42429</v>
      </c>
      <c r="E1430" s="48">
        <v>12</v>
      </c>
      <c r="F1430" s="48">
        <v>19744</v>
      </c>
      <c r="G1430" s="48">
        <v>16603</v>
      </c>
    </row>
    <row r="1431" spans="3:7">
      <c r="C1431" s="50">
        <f t="shared" si="24"/>
        <v>2</v>
      </c>
      <c r="D1431" s="49">
        <v>42429</v>
      </c>
      <c r="E1431" s="48">
        <v>13</v>
      </c>
      <c r="F1431" s="48">
        <v>19809</v>
      </c>
      <c r="G1431" s="48">
        <v>16395</v>
      </c>
    </row>
    <row r="1432" spans="3:7">
      <c r="C1432" s="50">
        <f t="shared" si="24"/>
        <v>2</v>
      </c>
      <c r="D1432" s="49">
        <v>42429</v>
      </c>
      <c r="E1432" s="48">
        <v>14</v>
      </c>
      <c r="F1432" s="48">
        <v>19427</v>
      </c>
      <c r="G1432" s="48">
        <v>16217</v>
      </c>
    </row>
    <row r="1433" spans="3:7">
      <c r="C1433" s="50">
        <f t="shared" si="24"/>
        <v>2</v>
      </c>
      <c r="D1433" s="49">
        <v>42429</v>
      </c>
      <c r="E1433" s="48">
        <v>15</v>
      </c>
      <c r="F1433" s="48">
        <v>19517</v>
      </c>
      <c r="G1433" s="48">
        <v>16428</v>
      </c>
    </row>
    <row r="1434" spans="3:7">
      <c r="C1434" s="50">
        <f t="shared" si="24"/>
        <v>2</v>
      </c>
      <c r="D1434" s="49">
        <v>42429</v>
      </c>
      <c r="E1434" s="48">
        <v>16</v>
      </c>
      <c r="F1434" s="48">
        <v>20095</v>
      </c>
      <c r="G1434" s="48">
        <v>17029</v>
      </c>
    </row>
    <row r="1435" spans="3:7">
      <c r="C1435" s="50">
        <f t="shared" si="24"/>
        <v>2</v>
      </c>
      <c r="D1435" s="49">
        <v>42429</v>
      </c>
      <c r="E1435" s="48">
        <v>17</v>
      </c>
      <c r="F1435" s="48">
        <v>20833</v>
      </c>
      <c r="G1435" s="48">
        <v>17644</v>
      </c>
    </row>
    <row r="1436" spans="3:7">
      <c r="C1436" s="50">
        <f t="shared" si="24"/>
        <v>2</v>
      </c>
      <c r="D1436" s="49">
        <v>42429</v>
      </c>
      <c r="E1436" s="48">
        <v>18</v>
      </c>
      <c r="F1436" s="48">
        <v>21109</v>
      </c>
      <c r="G1436" s="48">
        <v>18286</v>
      </c>
    </row>
    <row r="1437" spans="3:7">
      <c r="C1437" s="50">
        <f t="shared" si="24"/>
        <v>2</v>
      </c>
      <c r="D1437" s="49">
        <v>42429</v>
      </c>
      <c r="E1437" s="48">
        <v>19</v>
      </c>
      <c r="F1437" s="48">
        <v>21519</v>
      </c>
      <c r="G1437" s="48">
        <v>18853</v>
      </c>
    </row>
    <row r="1438" spans="3:7">
      <c r="C1438" s="50">
        <f t="shared" si="24"/>
        <v>2</v>
      </c>
      <c r="D1438" s="49">
        <v>42429</v>
      </c>
      <c r="E1438" s="48">
        <v>20</v>
      </c>
      <c r="F1438" s="48">
        <v>21740</v>
      </c>
      <c r="G1438" s="48">
        <v>18853</v>
      </c>
    </row>
    <row r="1439" spans="3:7">
      <c r="C1439" s="50">
        <f t="shared" si="24"/>
        <v>2</v>
      </c>
      <c r="D1439" s="49">
        <v>42429</v>
      </c>
      <c r="E1439" s="48">
        <v>21</v>
      </c>
      <c r="F1439" s="48">
        <v>21726</v>
      </c>
      <c r="G1439" s="48">
        <v>18701</v>
      </c>
    </row>
    <row r="1440" spans="3:7">
      <c r="C1440" s="50">
        <f t="shared" si="24"/>
        <v>2</v>
      </c>
      <c r="D1440" s="49">
        <v>42429</v>
      </c>
      <c r="E1440" s="48">
        <v>22</v>
      </c>
      <c r="F1440" s="48">
        <v>21108</v>
      </c>
      <c r="G1440" s="48">
        <v>18022</v>
      </c>
    </row>
    <row r="1441" spans="3:7">
      <c r="C1441" s="50">
        <f t="shared" si="24"/>
        <v>2</v>
      </c>
      <c r="D1441" s="49">
        <v>42429</v>
      </c>
      <c r="E1441" s="48">
        <v>23</v>
      </c>
      <c r="F1441" s="48">
        <v>20204</v>
      </c>
      <c r="G1441" s="48">
        <v>17083</v>
      </c>
    </row>
    <row r="1442" spans="3:7">
      <c r="C1442" s="50">
        <f t="shared" si="24"/>
        <v>2</v>
      </c>
      <c r="D1442" s="49">
        <v>42429</v>
      </c>
      <c r="E1442" s="48">
        <v>24</v>
      </c>
      <c r="F1442" s="48">
        <v>19359</v>
      </c>
      <c r="G1442" s="48">
        <v>16224</v>
      </c>
    </row>
    <row r="1443" spans="3:7">
      <c r="C1443" s="50">
        <f t="shared" si="24"/>
        <v>3</v>
      </c>
      <c r="D1443" s="49">
        <v>42430</v>
      </c>
      <c r="E1443" s="48">
        <v>1</v>
      </c>
      <c r="F1443" s="48">
        <v>18493</v>
      </c>
      <c r="G1443" s="48">
        <v>15704</v>
      </c>
    </row>
    <row r="1444" spans="3:7">
      <c r="C1444" s="50">
        <f t="shared" si="24"/>
        <v>3</v>
      </c>
      <c r="D1444" s="49">
        <v>42430</v>
      </c>
      <c r="E1444" s="48">
        <v>2</v>
      </c>
      <c r="F1444" s="48">
        <v>17932</v>
      </c>
      <c r="G1444" s="48">
        <v>15192</v>
      </c>
    </row>
    <row r="1445" spans="3:7">
      <c r="C1445" s="50">
        <f t="shared" si="24"/>
        <v>3</v>
      </c>
      <c r="D1445" s="49">
        <v>42430</v>
      </c>
      <c r="E1445" s="48">
        <v>3</v>
      </c>
      <c r="F1445" s="48">
        <v>17576</v>
      </c>
      <c r="G1445" s="48">
        <v>14972</v>
      </c>
    </row>
    <row r="1446" spans="3:7">
      <c r="C1446" s="50">
        <f t="shared" si="24"/>
        <v>3</v>
      </c>
      <c r="D1446" s="49">
        <v>42430</v>
      </c>
      <c r="E1446" s="48">
        <v>4</v>
      </c>
      <c r="F1446" s="48">
        <v>17785</v>
      </c>
      <c r="G1446" s="48">
        <v>14915</v>
      </c>
    </row>
    <row r="1447" spans="3:7">
      <c r="C1447" s="50">
        <f t="shared" si="24"/>
        <v>3</v>
      </c>
      <c r="D1447" s="49">
        <v>42430</v>
      </c>
      <c r="E1447" s="48">
        <v>5</v>
      </c>
      <c r="F1447" s="48">
        <v>17923</v>
      </c>
      <c r="G1447" s="48">
        <v>14990</v>
      </c>
    </row>
    <row r="1448" spans="3:7">
      <c r="C1448" s="50">
        <f t="shared" si="24"/>
        <v>3</v>
      </c>
      <c r="D1448" s="49">
        <v>42430</v>
      </c>
      <c r="E1448" s="48">
        <v>6</v>
      </c>
      <c r="F1448" s="48">
        <v>18511</v>
      </c>
      <c r="G1448" s="48">
        <v>15570</v>
      </c>
    </row>
    <row r="1449" spans="3:7">
      <c r="C1449" s="50">
        <f t="shared" si="24"/>
        <v>3</v>
      </c>
      <c r="D1449" s="49">
        <v>42430</v>
      </c>
      <c r="E1449" s="48">
        <v>7</v>
      </c>
      <c r="F1449" s="48">
        <v>19019</v>
      </c>
      <c r="G1449" s="48">
        <v>16784</v>
      </c>
    </row>
    <row r="1450" spans="3:7">
      <c r="C1450" s="50">
        <f t="shared" si="24"/>
        <v>3</v>
      </c>
      <c r="D1450" s="49">
        <v>42430</v>
      </c>
      <c r="E1450" s="48">
        <v>8</v>
      </c>
      <c r="F1450" s="48">
        <v>19530</v>
      </c>
      <c r="G1450" s="48">
        <v>17733</v>
      </c>
    </row>
    <row r="1451" spans="3:7">
      <c r="C1451" s="50">
        <f t="shared" si="24"/>
        <v>3</v>
      </c>
      <c r="D1451" s="49">
        <v>42430</v>
      </c>
      <c r="E1451" s="48">
        <v>9</v>
      </c>
      <c r="F1451" s="48">
        <v>19766</v>
      </c>
      <c r="G1451" s="48">
        <v>17788</v>
      </c>
    </row>
    <row r="1452" spans="3:7">
      <c r="C1452" s="50">
        <f t="shared" si="24"/>
        <v>3</v>
      </c>
      <c r="D1452" s="49">
        <v>42430</v>
      </c>
      <c r="E1452" s="48">
        <v>10</v>
      </c>
      <c r="F1452" s="48">
        <v>19789</v>
      </c>
      <c r="G1452" s="48">
        <v>17817</v>
      </c>
    </row>
    <row r="1453" spans="3:7">
      <c r="C1453" s="50">
        <f t="shared" si="24"/>
        <v>3</v>
      </c>
      <c r="D1453" s="49">
        <v>42430</v>
      </c>
      <c r="E1453" s="48">
        <v>11</v>
      </c>
      <c r="F1453" s="48">
        <v>19742</v>
      </c>
      <c r="G1453" s="48">
        <v>17744</v>
      </c>
    </row>
    <row r="1454" spans="3:7">
      <c r="C1454" s="50">
        <f t="shared" si="24"/>
        <v>3</v>
      </c>
      <c r="D1454" s="49">
        <v>42430</v>
      </c>
      <c r="E1454" s="48">
        <v>12</v>
      </c>
      <c r="F1454" s="48">
        <v>19915</v>
      </c>
      <c r="G1454" s="48">
        <v>17765</v>
      </c>
    </row>
    <row r="1455" spans="3:7">
      <c r="C1455" s="50">
        <f t="shared" si="24"/>
        <v>3</v>
      </c>
      <c r="D1455" s="49">
        <v>42430</v>
      </c>
      <c r="E1455" s="48">
        <v>13</v>
      </c>
      <c r="F1455" s="48">
        <v>19887</v>
      </c>
      <c r="G1455" s="48">
        <v>17741</v>
      </c>
    </row>
    <row r="1456" spans="3:7">
      <c r="C1456" s="50">
        <f t="shared" si="24"/>
        <v>3</v>
      </c>
      <c r="D1456" s="49">
        <v>42430</v>
      </c>
      <c r="E1456" s="48">
        <v>14</v>
      </c>
      <c r="F1456" s="48">
        <v>20286</v>
      </c>
      <c r="G1456" s="48">
        <v>17995</v>
      </c>
    </row>
    <row r="1457" spans="3:7">
      <c r="C1457" s="50">
        <f t="shared" si="24"/>
        <v>3</v>
      </c>
      <c r="D1457" s="49">
        <v>42430</v>
      </c>
      <c r="E1457" s="48">
        <v>15</v>
      </c>
      <c r="F1457" s="48">
        <v>20476</v>
      </c>
      <c r="G1457" s="48">
        <v>18044</v>
      </c>
    </row>
    <row r="1458" spans="3:7">
      <c r="C1458" s="50">
        <f t="shared" si="24"/>
        <v>3</v>
      </c>
      <c r="D1458" s="49">
        <v>42430</v>
      </c>
      <c r="E1458" s="48">
        <v>16</v>
      </c>
      <c r="F1458" s="48">
        <v>20687</v>
      </c>
      <c r="G1458" s="48">
        <v>18361</v>
      </c>
    </row>
    <row r="1459" spans="3:7">
      <c r="C1459" s="50">
        <f t="shared" si="24"/>
        <v>3</v>
      </c>
      <c r="D1459" s="49">
        <v>42430</v>
      </c>
      <c r="E1459" s="48">
        <v>17</v>
      </c>
      <c r="F1459" s="48">
        <v>21060</v>
      </c>
      <c r="G1459" s="48">
        <v>18782</v>
      </c>
    </row>
    <row r="1460" spans="3:7">
      <c r="C1460" s="50">
        <f t="shared" si="24"/>
        <v>3</v>
      </c>
      <c r="D1460" s="49">
        <v>42430</v>
      </c>
      <c r="E1460" s="48">
        <v>18</v>
      </c>
      <c r="F1460" s="48">
        <v>22092</v>
      </c>
      <c r="G1460" s="48">
        <v>19615</v>
      </c>
    </row>
    <row r="1461" spans="3:7">
      <c r="C1461" s="50">
        <f t="shared" si="24"/>
        <v>3</v>
      </c>
      <c r="D1461" s="49">
        <v>42430</v>
      </c>
      <c r="E1461" s="48">
        <v>19</v>
      </c>
      <c r="F1461" s="48">
        <v>22496</v>
      </c>
      <c r="G1461" s="48">
        <v>20063</v>
      </c>
    </row>
    <row r="1462" spans="3:7">
      <c r="C1462" s="50">
        <f t="shared" si="24"/>
        <v>3</v>
      </c>
      <c r="D1462" s="49">
        <v>42430</v>
      </c>
      <c r="E1462" s="48">
        <v>20</v>
      </c>
      <c r="F1462" s="48">
        <v>22421</v>
      </c>
      <c r="G1462" s="48">
        <v>19919</v>
      </c>
    </row>
    <row r="1463" spans="3:7">
      <c r="C1463" s="50">
        <f t="shared" si="24"/>
        <v>3</v>
      </c>
      <c r="D1463" s="49">
        <v>42430</v>
      </c>
      <c r="E1463" s="48">
        <v>21</v>
      </c>
      <c r="F1463" s="48">
        <v>22326</v>
      </c>
      <c r="G1463" s="48">
        <v>19614</v>
      </c>
    </row>
    <row r="1464" spans="3:7">
      <c r="C1464" s="50">
        <f t="shared" si="24"/>
        <v>3</v>
      </c>
      <c r="D1464" s="49">
        <v>42430</v>
      </c>
      <c r="E1464" s="48">
        <v>22</v>
      </c>
      <c r="F1464" s="48">
        <v>22052</v>
      </c>
      <c r="G1464" s="48">
        <v>18859</v>
      </c>
    </row>
    <row r="1465" spans="3:7">
      <c r="C1465" s="50">
        <f t="shared" si="24"/>
        <v>3</v>
      </c>
      <c r="D1465" s="49">
        <v>42430</v>
      </c>
      <c r="E1465" s="48">
        <v>23</v>
      </c>
      <c r="F1465" s="48">
        <v>20696</v>
      </c>
      <c r="G1465" s="48">
        <v>17679</v>
      </c>
    </row>
    <row r="1466" spans="3:7">
      <c r="C1466" s="50">
        <f t="shared" si="24"/>
        <v>3</v>
      </c>
      <c r="D1466" s="49">
        <v>42430</v>
      </c>
      <c r="E1466" s="48">
        <v>24</v>
      </c>
      <c r="F1466" s="48">
        <v>19247</v>
      </c>
      <c r="G1466" s="48">
        <v>16447</v>
      </c>
    </row>
    <row r="1467" spans="3:7">
      <c r="C1467" s="50">
        <f t="shared" si="24"/>
        <v>3</v>
      </c>
      <c r="D1467" s="49">
        <v>42431</v>
      </c>
      <c r="E1467" s="48">
        <v>1</v>
      </c>
      <c r="F1467" s="48">
        <v>18612</v>
      </c>
      <c r="G1467" s="48">
        <v>15772</v>
      </c>
    </row>
    <row r="1468" spans="3:7">
      <c r="C1468" s="50">
        <f t="shared" si="24"/>
        <v>3</v>
      </c>
      <c r="D1468" s="49">
        <v>42431</v>
      </c>
      <c r="E1468" s="48">
        <v>2</v>
      </c>
      <c r="F1468" s="48">
        <v>18452</v>
      </c>
      <c r="G1468" s="48">
        <v>15608</v>
      </c>
    </row>
    <row r="1469" spans="3:7">
      <c r="C1469" s="50">
        <f t="shared" si="24"/>
        <v>3</v>
      </c>
      <c r="D1469" s="49">
        <v>42431</v>
      </c>
      <c r="E1469" s="48">
        <v>3</v>
      </c>
      <c r="F1469" s="48">
        <v>18378</v>
      </c>
      <c r="G1469" s="48">
        <v>15520</v>
      </c>
    </row>
    <row r="1470" spans="3:7">
      <c r="C1470" s="50">
        <f t="shared" si="24"/>
        <v>3</v>
      </c>
      <c r="D1470" s="49">
        <v>42431</v>
      </c>
      <c r="E1470" s="48">
        <v>4</v>
      </c>
      <c r="F1470" s="48">
        <v>18358</v>
      </c>
      <c r="G1470" s="48">
        <v>15404</v>
      </c>
    </row>
    <row r="1471" spans="3:7">
      <c r="C1471" s="50">
        <f t="shared" si="24"/>
        <v>3</v>
      </c>
      <c r="D1471" s="49">
        <v>42431</v>
      </c>
      <c r="E1471" s="48">
        <v>5</v>
      </c>
      <c r="F1471" s="48">
        <v>18495</v>
      </c>
      <c r="G1471" s="48">
        <v>15484</v>
      </c>
    </row>
    <row r="1472" spans="3:7">
      <c r="C1472" s="50">
        <f t="shared" si="24"/>
        <v>3</v>
      </c>
      <c r="D1472" s="49">
        <v>42431</v>
      </c>
      <c r="E1472" s="48">
        <v>6</v>
      </c>
      <c r="F1472" s="48">
        <v>19205</v>
      </c>
      <c r="G1472" s="48">
        <v>16215</v>
      </c>
    </row>
    <row r="1473" spans="3:7">
      <c r="C1473" s="50">
        <f t="shared" si="24"/>
        <v>3</v>
      </c>
      <c r="D1473" s="49">
        <v>42431</v>
      </c>
      <c r="E1473" s="48">
        <v>7</v>
      </c>
      <c r="F1473" s="48">
        <v>19954</v>
      </c>
      <c r="G1473" s="48">
        <v>17252</v>
      </c>
    </row>
    <row r="1474" spans="3:7">
      <c r="C1474" s="50">
        <f t="shared" si="24"/>
        <v>3</v>
      </c>
      <c r="D1474" s="49">
        <v>42431</v>
      </c>
      <c r="E1474" s="48">
        <v>8</v>
      </c>
      <c r="F1474" s="48">
        <v>20631</v>
      </c>
      <c r="G1474" s="48">
        <v>17938</v>
      </c>
    </row>
    <row r="1475" spans="3:7">
      <c r="C1475" s="50">
        <f t="shared" si="24"/>
        <v>3</v>
      </c>
      <c r="D1475" s="49">
        <v>42431</v>
      </c>
      <c r="E1475" s="48">
        <v>9</v>
      </c>
      <c r="F1475" s="48">
        <v>21175</v>
      </c>
      <c r="G1475" s="48">
        <v>18304</v>
      </c>
    </row>
    <row r="1476" spans="3:7">
      <c r="C1476" s="50">
        <f t="shared" ref="C1476:C1539" si="25">MONTH(D1476)</f>
        <v>3</v>
      </c>
      <c r="D1476" s="49">
        <v>42431</v>
      </c>
      <c r="E1476" s="48">
        <v>10</v>
      </c>
      <c r="F1476" s="48">
        <v>20853</v>
      </c>
      <c r="G1476" s="48">
        <v>18081</v>
      </c>
    </row>
    <row r="1477" spans="3:7">
      <c r="C1477" s="50">
        <f t="shared" si="25"/>
        <v>3</v>
      </c>
      <c r="D1477" s="49">
        <v>42431</v>
      </c>
      <c r="E1477" s="48">
        <v>11</v>
      </c>
      <c r="F1477" s="48">
        <v>20980</v>
      </c>
      <c r="G1477" s="48">
        <v>17832</v>
      </c>
    </row>
    <row r="1478" spans="3:7">
      <c r="C1478" s="50">
        <f t="shared" si="25"/>
        <v>3</v>
      </c>
      <c r="D1478" s="49">
        <v>42431</v>
      </c>
      <c r="E1478" s="48">
        <v>12</v>
      </c>
      <c r="F1478" s="48">
        <v>20693</v>
      </c>
      <c r="G1478" s="48">
        <v>17662</v>
      </c>
    </row>
    <row r="1479" spans="3:7">
      <c r="C1479" s="50">
        <f t="shared" si="25"/>
        <v>3</v>
      </c>
      <c r="D1479" s="49">
        <v>42431</v>
      </c>
      <c r="E1479" s="48">
        <v>13</v>
      </c>
      <c r="F1479" s="48">
        <v>20018</v>
      </c>
      <c r="G1479" s="48">
        <v>17343</v>
      </c>
    </row>
    <row r="1480" spans="3:7">
      <c r="C1480" s="50">
        <f t="shared" si="25"/>
        <v>3</v>
      </c>
      <c r="D1480" s="49">
        <v>42431</v>
      </c>
      <c r="E1480" s="48">
        <v>14</v>
      </c>
      <c r="F1480" s="48">
        <v>19808</v>
      </c>
      <c r="G1480" s="48">
        <v>17156</v>
      </c>
    </row>
    <row r="1481" spans="3:7">
      <c r="C1481" s="50">
        <f t="shared" si="25"/>
        <v>3</v>
      </c>
      <c r="D1481" s="49">
        <v>42431</v>
      </c>
      <c r="E1481" s="48">
        <v>15</v>
      </c>
      <c r="F1481" s="48">
        <v>19649</v>
      </c>
      <c r="G1481" s="48">
        <v>17062</v>
      </c>
    </row>
    <row r="1482" spans="3:7">
      <c r="C1482" s="50">
        <f t="shared" si="25"/>
        <v>3</v>
      </c>
      <c r="D1482" s="49">
        <v>42431</v>
      </c>
      <c r="E1482" s="48">
        <v>16</v>
      </c>
      <c r="F1482" s="48">
        <v>19914</v>
      </c>
      <c r="G1482" s="48">
        <v>17202</v>
      </c>
    </row>
    <row r="1483" spans="3:7">
      <c r="C1483" s="50">
        <f t="shared" si="25"/>
        <v>3</v>
      </c>
      <c r="D1483" s="49">
        <v>42431</v>
      </c>
      <c r="E1483" s="48">
        <v>17</v>
      </c>
      <c r="F1483" s="48">
        <v>20392</v>
      </c>
      <c r="G1483" s="48">
        <v>17895</v>
      </c>
    </row>
    <row r="1484" spans="3:7">
      <c r="C1484" s="50">
        <f t="shared" si="25"/>
        <v>3</v>
      </c>
      <c r="D1484" s="49">
        <v>42431</v>
      </c>
      <c r="E1484" s="48">
        <v>18</v>
      </c>
      <c r="F1484" s="48">
        <v>21706</v>
      </c>
      <c r="G1484" s="48">
        <v>18806</v>
      </c>
    </row>
    <row r="1485" spans="3:7">
      <c r="C1485" s="50">
        <f t="shared" si="25"/>
        <v>3</v>
      </c>
      <c r="D1485" s="49">
        <v>42431</v>
      </c>
      <c r="E1485" s="48">
        <v>19</v>
      </c>
      <c r="F1485" s="48">
        <v>22544</v>
      </c>
      <c r="G1485" s="48">
        <v>19691</v>
      </c>
    </row>
    <row r="1486" spans="3:7">
      <c r="C1486" s="50">
        <f t="shared" si="25"/>
        <v>3</v>
      </c>
      <c r="D1486" s="49">
        <v>42431</v>
      </c>
      <c r="E1486" s="48">
        <v>20</v>
      </c>
      <c r="F1486" s="48">
        <v>22249</v>
      </c>
      <c r="G1486" s="48">
        <v>19885</v>
      </c>
    </row>
    <row r="1487" spans="3:7">
      <c r="C1487" s="50">
        <f t="shared" si="25"/>
        <v>3</v>
      </c>
      <c r="D1487" s="49">
        <v>42431</v>
      </c>
      <c r="E1487" s="48">
        <v>21</v>
      </c>
      <c r="F1487" s="48">
        <v>22068</v>
      </c>
      <c r="G1487" s="48">
        <v>19624</v>
      </c>
    </row>
    <row r="1488" spans="3:7">
      <c r="C1488" s="50">
        <f t="shared" si="25"/>
        <v>3</v>
      </c>
      <c r="D1488" s="49">
        <v>42431</v>
      </c>
      <c r="E1488" s="48">
        <v>22</v>
      </c>
      <c r="F1488" s="48">
        <v>21493</v>
      </c>
      <c r="G1488" s="48">
        <v>19004</v>
      </c>
    </row>
    <row r="1489" spans="3:7">
      <c r="C1489" s="50">
        <f t="shared" si="25"/>
        <v>3</v>
      </c>
      <c r="D1489" s="49">
        <v>42431</v>
      </c>
      <c r="E1489" s="48">
        <v>23</v>
      </c>
      <c r="F1489" s="48">
        <v>20442</v>
      </c>
      <c r="G1489" s="48">
        <v>17725</v>
      </c>
    </row>
    <row r="1490" spans="3:7">
      <c r="C1490" s="50">
        <f t="shared" si="25"/>
        <v>3</v>
      </c>
      <c r="D1490" s="49">
        <v>42431</v>
      </c>
      <c r="E1490" s="48">
        <v>24</v>
      </c>
      <c r="F1490" s="48">
        <v>19024</v>
      </c>
      <c r="G1490" s="48">
        <v>16479</v>
      </c>
    </row>
    <row r="1491" spans="3:7">
      <c r="C1491" s="50">
        <f t="shared" si="25"/>
        <v>3</v>
      </c>
      <c r="D1491" s="49">
        <v>42432</v>
      </c>
      <c r="E1491" s="48">
        <v>1</v>
      </c>
      <c r="F1491" s="48">
        <v>18330</v>
      </c>
      <c r="G1491" s="48">
        <v>15717</v>
      </c>
    </row>
    <row r="1492" spans="3:7">
      <c r="C1492" s="50">
        <f t="shared" si="25"/>
        <v>3</v>
      </c>
      <c r="D1492" s="49">
        <v>42432</v>
      </c>
      <c r="E1492" s="48">
        <v>2</v>
      </c>
      <c r="F1492" s="48">
        <v>18159</v>
      </c>
      <c r="G1492" s="48">
        <v>15461</v>
      </c>
    </row>
    <row r="1493" spans="3:7">
      <c r="C1493" s="50">
        <f t="shared" si="25"/>
        <v>3</v>
      </c>
      <c r="D1493" s="49">
        <v>42432</v>
      </c>
      <c r="E1493" s="48">
        <v>3</v>
      </c>
      <c r="F1493" s="48">
        <v>18385</v>
      </c>
      <c r="G1493" s="48">
        <v>15372</v>
      </c>
    </row>
    <row r="1494" spans="3:7">
      <c r="C1494" s="50">
        <f t="shared" si="25"/>
        <v>3</v>
      </c>
      <c r="D1494" s="49">
        <v>42432</v>
      </c>
      <c r="E1494" s="48">
        <v>4</v>
      </c>
      <c r="F1494" s="48">
        <v>18555</v>
      </c>
      <c r="G1494" s="48">
        <v>15430</v>
      </c>
    </row>
    <row r="1495" spans="3:7">
      <c r="C1495" s="50">
        <f t="shared" si="25"/>
        <v>3</v>
      </c>
      <c r="D1495" s="49">
        <v>42432</v>
      </c>
      <c r="E1495" s="48">
        <v>5</v>
      </c>
      <c r="F1495" s="48">
        <v>18652</v>
      </c>
      <c r="G1495" s="48">
        <v>15479</v>
      </c>
    </row>
    <row r="1496" spans="3:7">
      <c r="C1496" s="50">
        <f t="shared" si="25"/>
        <v>3</v>
      </c>
      <c r="D1496" s="49">
        <v>42432</v>
      </c>
      <c r="E1496" s="48">
        <v>6</v>
      </c>
      <c r="F1496" s="48">
        <v>18776</v>
      </c>
      <c r="G1496" s="48">
        <v>15993</v>
      </c>
    </row>
    <row r="1497" spans="3:7">
      <c r="C1497" s="50">
        <f t="shared" si="25"/>
        <v>3</v>
      </c>
      <c r="D1497" s="49">
        <v>42432</v>
      </c>
      <c r="E1497" s="48">
        <v>7</v>
      </c>
      <c r="F1497" s="48">
        <v>19841</v>
      </c>
      <c r="G1497" s="48">
        <v>17338</v>
      </c>
    </row>
    <row r="1498" spans="3:7">
      <c r="C1498" s="50">
        <f t="shared" si="25"/>
        <v>3</v>
      </c>
      <c r="D1498" s="49">
        <v>42432</v>
      </c>
      <c r="E1498" s="48">
        <v>8</v>
      </c>
      <c r="F1498" s="48">
        <v>20921</v>
      </c>
      <c r="G1498" s="48">
        <v>18391</v>
      </c>
    </row>
    <row r="1499" spans="3:7">
      <c r="C1499" s="50">
        <f t="shared" si="25"/>
        <v>3</v>
      </c>
      <c r="D1499" s="49">
        <v>42432</v>
      </c>
      <c r="E1499" s="48">
        <v>9</v>
      </c>
      <c r="F1499" s="48">
        <v>20729</v>
      </c>
      <c r="G1499" s="48">
        <v>18253</v>
      </c>
    </row>
    <row r="1500" spans="3:7">
      <c r="C1500" s="50">
        <f t="shared" si="25"/>
        <v>3</v>
      </c>
      <c r="D1500" s="49">
        <v>42432</v>
      </c>
      <c r="E1500" s="48">
        <v>10</v>
      </c>
      <c r="F1500" s="48">
        <v>20332</v>
      </c>
      <c r="G1500" s="48">
        <v>17931</v>
      </c>
    </row>
    <row r="1501" spans="3:7">
      <c r="C1501" s="50">
        <f t="shared" si="25"/>
        <v>3</v>
      </c>
      <c r="D1501" s="49">
        <v>42432</v>
      </c>
      <c r="E1501" s="48">
        <v>11</v>
      </c>
      <c r="F1501" s="48">
        <v>20166</v>
      </c>
      <c r="G1501" s="48">
        <v>17753</v>
      </c>
    </row>
    <row r="1502" spans="3:7">
      <c r="C1502" s="50">
        <f t="shared" si="25"/>
        <v>3</v>
      </c>
      <c r="D1502" s="49">
        <v>42432</v>
      </c>
      <c r="E1502" s="48">
        <v>12</v>
      </c>
      <c r="F1502" s="48">
        <v>19840</v>
      </c>
      <c r="G1502" s="48">
        <v>17480</v>
      </c>
    </row>
    <row r="1503" spans="3:7">
      <c r="C1503" s="50">
        <f t="shared" si="25"/>
        <v>3</v>
      </c>
      <c r="D1503" s="49">
        <v>42432</v>
      </c>
      <c r="E1503" s="48">
        <v>13</v>
      </c>
      <c r="F1503" s="48">
        <v>19479</v>
      </c>
      <c r="G1503" s="48">
        <v>17306</v>
      </c>
    </row>
    <row r="1504" spans="3:7">
      <c r="C1504" s="50">
        <f t="shared" si="25"/>
        <v>3</v>
      </c>
      <c r="D1504" s="49">
        <v>42432</v>
      </c>
      <c r="E1504" s="48">
        <v>14</v>
      </c>
      <c r="F1504" s="48">
        <v>19244</v>
      </c>
      <c r="G1504" s="48">
        <v>17297</v>
      </c>
    </row>
    <row r="1505" spans="3:7">
      <c r="C1505" s="50">
        <f t="shared" si="25"/>
        <v>3</v>
      </c>
      <c r="D1505" s="49">
        <v>42432</v>
      </c>
      <c r="E1505" s="48">
        <v>15</v>
      </c>
      <c r="F1505" s="48">
        <v>19372</v>
      </c>
      <c r="G1505" s="48">
        <v>17235</v>
      </c>
    </row>
    <row r="1506" spans="3:7">
      <c r="C1506" s="50">
        <f t="shared" si="25"/>
        <v>3</v>
      </c>
      <c r="D1506" s="49">
        <v>42432</v>
      </c>
      <c r="E1506" s="48">
        <v>16</v>
      </c>
      <c r="F1506" s="48">
        <v>19504</v>
      </c>
      <c r="G1506" s="48">
        <v>17292</v>
      </c>
    </row>
    <row r="1507" spans="3:7">
      <c r="C1507" s="50">
        <f t="shared" si="25"/>
        <v>3</v>
      </c>
      <c r="D1507" s="49">
        <v>42432</v>
      </c>
      <c r="E1507" s="48">
        <v>17</v>
      </c>
      <c r="F1507" s="48">
        <v>20478</v>
      </c>
      <c r="G1507" s="48">
        <v>17933</v>
      </c>
    </row>
    <row r="1508" spans="3:7">
      <c r="C1508" s="50">
        <f t="shared" si="25"/>
        <v>3</v>
      </c>
      <c r="D1508" s="49">
        <v>42432</v>
      </c>
      <c r="E1508" s="48">
        <v>18</v>
      </c>
      <c r="F1508" s="48">
        <v>20944</v>
      </c>
      <c r="G1508" s="48">
        <v>18733</v>
      </c>
    </row>
    <row r="1509" spans="3:7">
      <c r="C1509" s="50">
        <f t="shared" si="25"/>
        <v>3</v>
      </c>
      <c r="D1509" s="49">
        <v>42432</v>
      </c>
      <c r="E1509" s="48">
        <v>19</v>
      </c>
      <c r="F1509" s="48">
        <v>21477</v>
      </c>
      <c r="G1509" s="48">
        <v>19388</v>
      </c>
    </row>
    <row r="1510" spans="3:7">
      <c r="C1510" s="50">
        <f t="shared" si="25"/>
        <v>3</v>
      </c>
      <c r="D1510" s="49">
        <v>42432</v>
      </c>
      <c r="E1510" s="48">
        <v>20</v>
      </c>
      <c r="F1510" s="48">
        <v>21796</v>
      </c>
      <c r="G1510" s="48">
        <v>19651</v>
      </c>
    </row>
    <row r="1511" spans="3:7">
      <c r="C1511" s="50">
        <f t="shared" si="25"/>
        <v>3</v>
      </c>
      <c r="D1511" s="49">
        <v>42432</v>
      </c>
      <c r="E1511" s="48">
        <v>21</v>
      </c>
      <c r="F1511" s="48">
        <v>21916</v>
      </c>
      <c r="G1511" s="48">
        <v>19410</v>
      </c>
    </row>
    <row r="1512" spans="3:7">
      <c r="C1512" s="50">
        <f t="shared" si="25"/>
        <v>3</v>
      </c>
      <c r="D1512" s="49">
        <v>42432</v>
      </c>
      <c r="E1512" s="48">
        <v>22</v>
      </c>
      <c r="F1512" s="48">
        <v>21149</v>
      </c>
      <c r="G1512" s="48">
        <v>18687</v>
      </c>
    </row>
    <row r="1513" spans="3:7">
      <c r="C1513" s="50">
        <f t="shared" si="25"/>
        <v>3</v>
      </c>
      <c r="D1513" s="49">
        <v>42432</v>
      </c>
      <c r="E1513" s="48">
        <v>23</v>
      </c>
      <c r="F1513" s="48">
        <v>20213</v>
      </c>
      <c r="G1513" s="48">
        <v>17648</v>
      </c>
    </row>
    <row r="1514" spans="3:7">
      <c r="C1514" s="50">
        <f t="shared" si="25"/>
        <v>3</v>
      </c>
      <c r="D1514" s="49">
        <v>42432</v>
      </c>
      <c r="E1514" s="48">
        <v>24</v>
      </c>
      <c r="F1514" s="48">
        <v>19375</v>
      </c>
      <c r="G1514" s="48">
        <v>16580</v>
      </c>
    </row>
    <row r="1515" spans="3:7">
      <c r="C1515" s="50">
        <f t="shared" si="25"/>
        <v>3</v>
      </c>
      <c r="D1515" s="49">
        <v>42433</v>
      </c>
      <c r="E1515" s="48">
        <v>1</v>
      </c>
      <c r="F1515" s="48">
        <v>18439</v>
      </c>
      <c r="G1515" s="48">
        <v>15904</v>
      </c>
    </row>
    <row r="1516" spans="3:7">
      <c r="C1516" s="50">
        <f t="shared" si="25"/>
        <v>3</v>
      </c>
      <c r="D1516" s="49">
        <v>42433</v>
      </c>
      <c r="E1516" s="48">
        <v>2</v>
      </c>
      <c r="F1516" s="48">
        <v>17957</v>
      </c>
      <c r="G1516" s="48">
        <v>15412</v>
      </c>
    </row>
    <row r="1517" spans="3:7">
      <c r="C1517" s="50">
        <f t="shared" si="25"/>
        <v>3</v>
      </c>
      <c r="D1517" s="49">
        <v>42433</v>
      </c>
      <c r="E1517" s="48">
        <v>3</v>
      </c>
      <c r="F1517" s="48">
        <v>17739</v>
      </c>
      <c r="G1517" s="48">
        <v>15134</v>
      </c>
    </row>
    <row r="1518" spans="3:7">
      <c r="C1518" s="50">
        <f t="shared" si="25"/>
        <v>3</v>
      </c>
      <c r="D1518" s="49">
        <v>42433</v>
      </c>
      <c r="E1518" s="48">
        <v>4</v>
      </c>
      <c r="F1518" s="48">
        <v>17733</v>
      </c>
      <c r="G1518" s="48">
        <v>15114</v>
      </c>
    </row>
    <row r="1519" spans="3:7">
      <c r="C1519" s="50">
        <f t="shared" si="25"/>
        <v>3</v>
      </c>
      <c r="D1519" s="49">
        <v>42433</v>
      </c>
      <c r="E1519" s="48">
        <v>5</v>
      </c>
      <c r="F1519" s="48">
        <v>17956</v>
      </c>
      <c r="G1519" s="48">
        <v>15285</v>
      </c>
    </row>
    <row r="1520" spans="3:7">
      <c r="C1520" s="50">
        <f t="shared" si="25"/>
        <v>3</v>
      </c>
      <c r="D1520" s="49">
        <v>42433</v>
      </c>
      <c r="E1520" s="48">
        <v>6</v>
      </c>
      <c r="F1520" s="48">
        <v>18651</v>
      </c>
      <c r="G1520" s="48">
        <v>15992</v>
      </c>
    </row>
    <row r="1521" spans="3:7">
      <c r="C1521" s="50">
        <f t="shared" si="25"/>
        <v>3</v>
      </c>
      <c r="D1521" s="49">
        <v>42433</v>
      </c>
      <c r="E1521" s="48">
        <v>7</v>
      </c>
      <c r="F1521" s="48">
        <v>19731</v>
      </c>
      <c r="G1521" s="48">
        <v>17194</v>
      </c>
    </row>
    <row r="1522" spans="3:7">
      <c r="C1522" s="50">
        <f t="shared" si="25"/>
        <v>3</v>
      </c>
      <c r="D1522" s="49">
        <v>42433</v>
      </c>
      <c r="E1522" s="48">
        <v>8</v>
      </c>
      <c r="F1522" s="48">
        <v>19850</v>
      </c>
      <c r="G1522" s="48">
        <v>17986</v>
      </c>
    </row>
    <row r="1523" spans="3:7">
      <c r="C1523" s="50">
        <f t="shared" si="25"/>
        <v>3</v>
      </c>
      <c r="D1523" s="49">
        <v>42433</v>
      </c>
      <c r="E1523" s="48">
        <v>9</v>
      </c>
      <c r="F1523" s="48">
        <v>20015</v>
      </c>
      <c r="G1523" s="48">
        <v>18000</v>
      </c>
    </row>
    <row r="1524" spans="3:7">
      <c r="C1524" s="50">
        <f t="shared" si="25"/>
        <v>3</v>
      </c>
      <c r="D1524" s="49">
        <v>42433</v>
      </c>
      <c r="E1524" s="48">
        <v>10</v>
      </c>
      <c r="F1524" s="48">
        <v>19757</v>
      </c>
      <c r="G1524" s="48">
        <v>17310</v>
      </c>
    </row>
    <row r="1525" spans="3:7">
      <c r="C1525" s="50">
        <f t="shared" si="25"/>
        <v>3</v>
      </c>
      <c r="D1525" s="49">
        <v>42433</v>
      </c>
      <c r="E1525" s="48">
        <v>11</v>
      </c>
      <c r="F1525" s="48">
        <v>19106</v>
      </c>
      <c r="G1525" s="48">
        <v>16869</v>
      </c>
    </row>
    <row r="1526" spans="3:7">
      <c r="C1526" s="50">
        <f t="shared" si="25"/>
        <v>3</v>
      </c>
      <c r="D1526" s="49">
        <v>42433</v>
      </c>
      <c r="E1526" s="48">
        <v>12</v>
      </c>
      <c r="F1526" s="48">
        <v>19225</v>
      </c>
      <c r="G1526" s="48">
        <v>16612</v>
      </c>
    </row>
    <row r="1527" spans="3:7">
      <c r="C1527" s="50">
        <f t="shared" si="25"/>
        <v>3</v>
      </c>
      <c r="D1527" s="49">
        <v>42433</v>
      </c>
      <c r="E1527" s="48">
        <v>13</v>
      </c>
      <c r="F1527" s="48">
        <v>18855</v>
      </c>
      <c r="G1527" s="48">
        <v>16261</v>
      </c>
    </row>
    <row r="1528" spans="3:7">
      <c r="C1528" s="50">
        <f t="shared" si="25"/>
        <v>3</v>
      </c>
      <c r="D1528" s="49">
        <v>42433</v>
      </c>
      <c r="E1528" s="48">
        <v>14</v>
      </c>
      <c r="F1528" s="48">
        <v>18902</v>
      </c>
      <c r="G1528" s="48">
        <v>16327</v>
      </c>
    </row>
    <row r="1529" spans="3:7">
      <c r="C1529" s="50">
        <f t="shared" si="25"/>
        <v>3</v>
      </c>
      <c r="D1529" s="49">
        <v>42433</v>
      </c>
      <c r="E1529" s="48">
        <v>15</v>
      </c>
      <c r="F1529" s="48">
        <v>18918</v>
      </c>
      <c r="G1529" s="48">
        <v>16375</v>
      </c>
    </row>
    <row r="1530" spans="3:7">
      <c r="C1530" s="50">
        <f t="shared" si="25"/>
        <v>3</v>
      </c>
      <c r="D1530" s="49">
        <v>42433</v>
      </c>
      <c r="E1530" s="48">
        <v>16</v>
      </c>
      <c r="F1530" s="48">
        <v>19006</v>
      </c>
      <c r="G1530" s="48">
        <v>16359</v>
      </c>
    </row>
    <row r="1531" spans="3:7">
      <c r="C1531" s="50">
        <f t="shared" si="25"/>
        <v>3</v>
      </c>
      <c r="D1531" s="49">
        <v>42433</v>
      </c>
      <c r="E1531" s="48">
        <v>17</v>
      </c>
      <c r="F1531" s="48">
        <v>19486</v>
      </c>
      <c r="G1531" s="48">
        <v>16920</v>
      </c>
    </row>
    <row r="1532" spans="3:7">
      <c r="C1532" s="50">
        <f t="shared" si="25"/>
        <v>3</v>
      </c>
      <c r="D1532" s="49">
        <v>42433</v>
      </c>
      <c r="E1532" s="48">
        <v>18</v>
      </c>
      <c r="F1532" s="48">
        <v>20271</v>
      </c>
      <c r="G1532" s="48">
        <v>17714</v>
      </c>
    </row>
    <row r="1533" spans="3:7">
      <c r="C1533" s="50">
        <f t="shared" si="25"/>
        <v>3</v>
      </c>
      <c r="D1533" s="49">
        <v>42433</v>
      </c>
      <c r="E1533" s="48">
        <v>19</v>
      </c>
      <c r="F1533" s="48">
        <v>20712</v>
      </c>
      <c r="G1533" s="48">
        <v>18558</v>
      </c>
    </row>
    <row r="1534" spans="3:7">
      <c r="C1534" s="50">
        <f t="shared" si="25"/>
        <v>3</v>
      </c>
      <c r="D1534" s="49">
        <v>42433</v>
      </c>
      <c r="E1534" s="48">
        <v>20</v>
      </c>
      <c r="F1534" s="48">
        <v>21044</v>
      </c>
      <c r="G1534" s="48">
        <v>18876</v>
      </c>
    </row>
    <row r="1535" spans="3:7">
      <c r="C1535" s="50">
        <f t="shared" si="25"/>
        <v>3</v>
      </c>
      <c r="D1535" s="49">
        <v>42433</v>
      </c>
      <c r="E1535" s="48">
        <v>21</v>
      </c>
      <c r="F1535" s="48">
        <v>20785</v>
      </c>
      <c r="G1535" s="48">
        <v>18433</v>
      </c>
    </row>
    <row r="1536" spans="3:7">
      <c r="C1536" s="50">
        <f t="shared" si="25"/>
        <v>3</v>
      </c>
      <c r="D1536" s="49">
        <v>42433</v>
      </c>
      <c r="E1536" s="48">
        <v>22</v>
      </c>
      <c r="F1536" s="48">
        <v>20014</v>
      </c>
      <c r="G1536" s="48">
        <v>17866</v>
      </c>
    </row>
    <row r="1537" spans="3:7">
      <c r="C1537" s="50">
        <f t="shared" si="25"/>
        <v>3</v>
      </c>
      <c r="D1537" s="49">
        <v>42433</v>
      </c>
      <c r="E1537" s="48">
        <v>23</v>
      </c>
      <c r="F1537" s="48">
        <v>19105</v>
      </c>
      <c r="G1537" s="48">
        <v>16836</v>
      </c>
    </row>
    <row r="1538" spans="3:7">
      <c r="C1538" s="50">
        <f t="shared" si="25"/>
        <v>3</v>
      </c>
      <c r="D1538" s="49">
        <v>42433</v>
      </c>
      <c r="E1538" s="48">
        <v>24</v>
      </c>
      <c r="F1538" s="48">
        <v>18185</v>
      </c>
      <c r="G1538" s="48">
        <v>15672</v>
      </c>
    </row>
    <row r="1539" spans="3:7">
      <c r="C1539" s="50">
        <f t="shared" si="25"/>
        <v>3</v>
      </c>
      <c r="D1539" s="49">
        <v>42434</v>
      </c>
      <c r="E1539" s="48">
        <v>1</v>
      </c>
      <c r="F1539" s="48">
        <v>17971</v>
      </c>
      <c r="G1539" s="48">
        <v>14862</v>
      </c>
    </row>
    <row r="1540" spans="3:7">
      <c r="C1540" s="50">
        <f t="shared" ref="C1540:C1603" si="26">MONTH(D1540)</f>
        <v>3</v>
      </c>
      <c r="D1540" s="49">
        <v>42434</v>
      </c>
      <c r="E1540" s="48">
        <v>2</v>
      </c>
      <c r="F1540" s="48">
        <v>17471</v>
      </c>
      <c r="G1540" s="48">
        <v>14355</v>
      </c>
    </row>
    <row r="1541" spans="3:7">
      <c r="C1541" s="50">
        <f t="shared" si="26"/>
        <v>3</v>
      </c>
      <c r="D1541" s="49">
        <v>42434</v>
      </c>
      <c r="E1541" s="48">
        <v>3</v>
      </c>
      <c r="F1541" s="48">
        <v>17210</v>
      </c>
      <c r="G1541" s="48">
        <v>14117</v>
      </c>
    </row>
    <row r="1542" spans="3:7">
      <c r="C1542" s="50">
        <f t="shared" si="26"/>
        <v>3</v>
      </c>
      <c r="D1542" s="49">
        <v>42434</v>
      </c>
      <c r="E1542" s="48">
        <v>4</v>
      </c>
      <c r="F1542" s="48">
        <v>17098</v>
      </c>
      <c r="G1542" s="48">
        <v>14014</v>
      </c>
    </row>
    <row r="1543" spans="3:7">
      <c r="C1543" s="50">
        <f t="shared" si="26"/>
        <v>3</v>
      </c>
      <c r="D1543" s="49">
        <v>42434</v>
      </c>
      <c r="E1543" s="48">
        <v>5</v>
      </c>
      <c r="F1543" s="48">
        <v>16967</v>
      </c>
      <c r="G1543" s="48">
        <v>14046</v>
      </c>
    </row>
    <row r="1544" spans="3:7">
      <c r="C1544" s="50">
        <f t="shared" si="26"/>
        <v>3</v>
      </c>
      <c r="D1544" s="49">
        <v>42434</v>
      </c>
      <c r="E1544" s="48">
        <v>6</v>
      </c>
      <c r="F1544" s="48">
        <v>17232</v>
      </c>
      <c r="G1544" s="48">
        <v>14335</v>
      </c>
    </row>
    <row r="1545" spans="3:7">
      <c r="C1545" s="50">
        <f t="shared" si="26"/>
        <v>3</v>
      </c>
      <c r="D1545" s="49">
        <v>42434</v>
      </c>
      <c r="E1545" s="48">
        <v>7</v>
      </c>
      <c r="F1545" s="48">
        <v>17618</v>
      </c>
      <c r="G1545" s="48">
        <v>14821</v>
      </c>
    </row>
    <row r="1546" spans="3:7">
      <c r="C1546" s="50">
        <f t="shared" si="26"/>
        <v>3</v>
      </c>
      <c r="D1546" s="49">
        <v>42434</v>
      </c>
      <c r="E1546" s="48">
        <v>8</v>
      </c>
      <c r="F1546" s="48">
        <v>17875</v>
      </c>
      <c r="G1546" s="48">
        <v>15272</v>
      </c>
    </row>
    <row r="1547" spans="3:7">
      <c r="C1547" s="50">
        <f t="shared" si="26"/>
        <v>3</v>
      </c>
      <c r="D1547" s="49">
        <v>42434</v>
      </c>
      <c r="E1547" s="48">
        <v>9</v>
      </c>
      <c r="F1547" s="48">
        <v>18384</v>
      </c>
      <c r="G1547" s="48">
        <v>15715</v>
      </c>
    </row>
    <row r="1548" spans="3:7">
      <c r="C1548" s="50">
        <f t="shared" si="26"/>
        <v>3</v>
      </c>
      <c r="D1548" s="49">
        <v>42434</v>
      </c>
      <c r="E1548" s="48">
        <v>10</v>
      </c>
      <c r="F1548" s="48">
        <v>18643</v>
      </c>
      <c r="G1548" s="48">
        <v>15958</v>
      </c>
    </row>
    <row r="1549" spans="3:7">
      <c r="C1549" s="50">
        <f t="shared" si="26"/>
        <v>3</v>
      </c>
      <c r="D1549" s="49">
        <v>42434</v>
      </c>
      <c r="E1549" s="48">
        <v>11</v>
      </c>
      <c r="F1549" s="48">
        <v>18883</v>
      </c>
      <c r="G1549" s="48">
        <v>16011</v>
      </c>
    </row>
    <row r="1550" spans="3:7">
      <c r="C1550" s="50">
        <f t="shared" si="26"/>
        <v>3</v>
      </c>
      <c r="D1550" s="49">
        <v>42434</v>
      </c>
      <c r="E1550" s="48">
        <v>12</v>
      </c>
      <c r="F1550" s="48">
        <v>18972</v>
      </c>
      <c r="G1550" s="48">
        <v>16023</v>
      </c>
    </row>
    <row r="1551" spans="3:7">
      <c r="C1551" s="50">
        <f t="shared" si="26"/>
        <v>3</v>
      </c>
      <c r="D1551" s="49">
        <v>42434</v>
      </c>
      <c r="E1551" s="48">
        <v>13</v>
      </c>
      <c r="F1551" s="48">
        <v>18855</v>
      </c>
      <c r="G1551" s="48">
        <v>15758</v>
      </c>
    </row>
    <row r="1552" spans="3:7">
      <c r="C1552" s="50">
        <f t="shared" si="26"/>
        <v>3</v>
      </c>
      <c r="D1552" s="49">
        <v>42434</v>
      </c>
      <c r="E1552" s="48">
        <v>14</v>
      </c>
      <c r="F1552" s="48">
        <v>18429</v>
      </c>
      <c r="G1552" s="48">
        <v>15517</v>
      </c>
    </row>
    <row r="1553" spans="3:7">
      <c r="C1553" s="50">
        <f t="shared" si="26"/>
        <v>3</v>
      </c>
      <c r="D1553" s="49">
        <v>42434</v>
      </c>
      <c r="E1553" s="48">
        <v>15</v>
      </c>
      <c r="F1553" s="48">
        <v>17939</v>
      </c>
      <c r="G1553" s="48">
        <v>15475</v>
      </c>
    </row>
    <row r="1554" spans="3:7">
      <c r="C1554" s="50">
        <f t="shared" si="26"/>
        <v>3</v>
      </c>
      <c r="D1554" s="49">
        <v>42434</v>
      </c>
      <c r="E1554" s="48">
        <v>16</v>
      </c>
      <c r="F1554" s="48">
        <v>17991</v>
      </c>
      <c r="G1554" s="48">
        <v>15488</v>
      </c>
    </row>
    <row r="1555" spans="3:7">
      <c r="C1555" s="50">
        <f t="shared" si="26"/>
        <v>3</v>
      </c>
      <c r="D1555" s="49">
        <v>42434</v>
      </c>
      <c r="E1555" s="48">
        <v>17</v>
      </c>
      <c r="F1555" s="48">
        <v>18373</v>
      </c>
      <c r="G1555" s="48">
        <v>15924</v>
      </c>
    </row>
    <row r="1556" spans="3:7">
      <c r="C1556" s="50">
        <f t="shared" si="26"/>
        <v>3</v>
      </c>
      <c r="D1556" s="49">
        <v>42434</v>
      </c>
      <c r="E1556" s="48">
        <v>18</v>
      </c>
      <c r="F1556" s="48">
        <v>18940</v>
      </c>
      <c r="G1556" s="48">
        <v>16553</v>
      </c>
    </row>
    <row r="1557" spans="3:7">
      <c r="C1557" s="50">
        <f t="shared" si="26"/>
        <v>3</v>
      </c>
      <c r="D1557" s="49">
        <v>42434</v>
      </c>
      <c r="E1557" s="48">
        <v>19</v>
      </c>
      <c r="F1557" s="48">
        <v>19802</v>
      </c>
      <c r="G1557" s="48">
        <v>17390</v>
      </c>
    </row>
    <row r="1558" spans="3:7">
      <c r="C1558" s="50">
        <f t="shared" si="26"/>
        <v>3</v>
      </c>
      <c r="D1558" s="49">
        <v>42434</v>
      </c>
      <c r="E1558" s="48">
        <v>20</v>
      </c>
      <c r="F1558" s="48">
        <v>19712</v>
      </c>
      <c r="G1558" s="48">
        <v>17445</v>
      </c>
    </row>
    <row r="1559" spans="3:7">
      <c r="C1559" s="50">
        <f t="shared" si="26"/>
        <v>3</v>
      </c>
      <c r="D1559" s="49">
        <v>42434</v>
      </c>
      <c r="E1559" s="48">
        <v>21</v>
      </c>
      <c r="F1559" s="48">
        <v>19541</v>
      </c>
      <c r="G1559" s="48">
        <v>17051</v>
      </c>
    </row>
    <row r="1560" spans="3:7">
      <c r="C1560" s="50">
        <f t="shared" si="26"/>
        <v>3</v>
      </c>
      <c r="D1560" s="49">
        <v>42434</v>
      </c>
      <c r="E1560" s="48">
        <v>22</v>
      </c>
      <c r="F1560" s="48">
        <v>18805</v>
      </c>
      <c r="G1560" s="48">
        <v>16467</v>
      </c>
    </row>
    <row r="1561" spans="3:7">
      <c r="C1561" s="50">
        <f t="shared" si="26"/>
        <v>3</v>
      </c>
      <c r="D1561" s="49">
        <v>42434</v>
      </c>
      <c r="E1561" s="48">
        <v>23</v>
      </c>
      <c r="F1561" s="48">
        <v>18496</v>
      </c>
      <c r="G1561" s="48">
        <v>15720</v>
      </c>
    </row>
    <row r="1562" spans="3:7">
      <c r="C1562" s="50">
        <f t="shared" si="26"/>
        <v>3</v>
      </c>
      <c r="D1562" s="49">
        <v>42434</v>
      </c>
      <c r="E1562" s="48">
        <v>24</v>
      </c>
      <c r="F1562" s="48">
        <v>17814</v>
      </c>
      <c r="G1562" s="48">
        <v>14909</v>
      </c>
    </row>
    <row r="1563" spans="3:7">
      <c r="C1563" s="50">
        <f t="shared" si="26"/>
        <v>3</v>
      </c>
      <c r="D1563" s="49">
        <v>42435</v>
      </c>
      <c r="E1563" s="48">
        <v>1</v>
      </c>
      <c r="F1563" s="48">
        <v>17351</v>
      </c>
      <c r="G1563" s="48">
        <v>14243</v>
      </c>
    </row>
    <row r="1564" spans="3:7">
      <c r="C1564" s="50">
        <f t="shared" si="26"/>
        <v>3</v>
      </c>
      <c r="D1564" s="49">
        <v>42435</v>
      </c>
      <c r="E1564" s="48">
        <v>2</v>
      </c>
      <c r="F1564" s="48">
        <v>16723</v>
      </c>
      <c r="G1564" s="48">
        <v>13816</v>
      </c>
    </row>
    <row r="1565" spans="3:7">
      <c r="C1565" s="50">
        <f t="shared" si="26"/>
        <v>3</v>
      </c>
      <c r="D1565" s="49">
        <v>42435</v>
      </c>
      <c r="E1565" s="48">
        <v>3</v>
      </c>
      <c r="F1565" s="48">
        <v>16543</v>
      </c>
      <c r="G1565" s="48">
        <v>13599</v>
      </c>
    </row>
    <row r="1566" spans="3:7">
      <c r="C1566" s="50">
        <f t="shared" si="26"/>
        <v>3</v>
      </c>
      <c r="D1566" s="49">
        <v>42435</v>
      </c>
      <c r="E1566" s="48">
        <v>4</v>
      </c>
      <c r="F1566" s="48">
        <v>16736</v>
      </c>
      <c r="G1566" s="48">
        <v>13640</v>
      </c>
    </row>
    <row r="1567" spans="3:7">
      <c r="C1567" s="50">
        <f t="shared" si="26"/>
        <v>3</v>
      </c>
      <c r="D1567" s="49">
        <v>42435</v>
      </c>
      <c r="E1567" s="48">
        <v>5</v>
      </c>
      <c r="F1567" s="48">
        <v>16519</v>
      </c>
      <c r="G1567" s="48">
        <v>13694</v>
      </c>
    </row>
    <row r="1568" spans="3:7">
      <c r="C1568" s="50">
        <f t="shared" si="26"/>
        <v>3</v>
      </c>
      <c r="D1568" s="49">
        <v>42435</v>
      </c>
      <c r="E1568" s="48">
        <v>6</v>
      </c>
      <c r="F1568" s="48">
        <v>17178</v>
      </c>
      <c r="G1568" s="48">
        <v>14048</v>
      </c>
    </row>
    <row r="1569" spans="3:7">
      <c r="C1569" s="50">
        <f t="shared" si="26"/>
        <v>3</v>
      </c>
      <c r="D1569" s="49">
        <v>42435</v>
      </c>
      <c r="E1569" s="48">
        <v>7</v>
      </c>
      <c r="F1569" s="48">
        <v>17556</v>
      </c>
      <c r="G1569" s="48">
        <v>14485</v>
      </c>
    </row>
    <row r="1570" spans="3:7">
      <c r="C1570" s="50">
        <f t="shared" si="26"/>
        <v>3</v>
      </c>
      <c r="D1570" s="49">
        <v>42435</v>
      </c>
      <c r="E1570" s="48">
        <v>8</v>
      </c>
      <c r="F1570" s="48">
        <v>17698</v>
      </c>
      <c r="G1570" s="48">
        <v>14668</v>
      </c>
    </row>
    <row r="1571" spans="3:7">
      <c r="C1571" s="50">
        <f t="shared" si="26"/>
        <v>3</v>
      </c>
      <c r="D1571" s="49">
        <v>42435</v>
      </c>
      <c r="E1571" s="48">
        <v>9</v>
      </c>
      <c r="F1571" s="48">
        <v>17398</v>
      </c>
      <c r="G1571" s="48">
        <v>14685</v>
      </c>
    </row>
    <row r="1572" spans="3:7">
      <c r="C1572" s="50">
        <f t="shared" si="26"/>
        <v>3</v>
      </c>
      <c r="D1572" s="49">
        <v>42435</v>
      </c>
      <c r="E1572" s="48">
        <v>10</v>
      </c>
      <c r="F1572" s="48">
        <v>17498</v>
      </c>
      <c r="G1572" s="48">
        <v>14463</v>
      </c>
    </row>
    <row r="1573" spans="3:7">
      <c r="C1573" s="50">
        <f t="shared" si="26"/>
        <v>3</v>
      </c>
      <c r="D1573" s="49">
        <v>42435</v>
      </c>
      <c r="E1573" s="48">
        <v>11</v>
      </c>
      <c r="F1573" s="48">
        <v>17492</v>
      </c>
      <c r="G1573" s="48">
        <v>14421</v>
      </c>
    </row>
    <row r="1574" spans="3:7">
      <c r="C1574" s="50">
        <f t="shared" si="26"/>
        <v>3</v>
      </c>
      <c r="D1574" s="49">
        <v>42435</v>
      </c>
      <c r="E1574" s="48">
        <v>12</v>
      </c>
      <c r="F1574" s="48">
        <v>17444</v>
      </c>
      <c r="G1574" s="48">
        <v>14389</v>
      </c>
    </row>
    <row r="1575" spans="3:7">
      <c r="C1575" s="50">
        <f t="shared" si="26"/>
        <v>3</v>
      </c>
      <c r="D1575" s="49">
        <v>42435</v>
      </c>
      <c r="E1575" s="48">
        <v>13</v>
      </c>
      <c r="F1575" s="48">
        <v>17514</v>
      </c>
      <c r="G1575" s="48">
        <v>14327</v>
      </c>
    </row>
    <row r="1576" spans="3:7">
      <c r="C1576" s="50">
        <f t="shared" si="26"/>
        <v>3</v>
      </c>
      <c r="D1576" s="49">
        <v>42435</v>
      </c>
      <c r="E1576" s="48">
        <v>14</v>
      </c>
      <c r="F1576" s="48">
        <v>17352</v>
      </c>
      <c r="G1576" s="48">
        <v>14178</v>
      </c>
    </row>
    <row r="1577" spans="3:7">
      <c r="C1577" s="50">
        <f t="shared" si="26"/>
        <v>3</v>
      </c>
      <c r="D1577" s="49">
        <v>42435</v>
      </c>
      <c r="E1577" s="48">
        <v>15</v>
      </c>
      <c r="F1577" s="48">
        <v>17399</v>
      </c>
      <c r="G1577" s="48">
        <v>14170</v>
      </c>
    </row>
    <row r="1578" spans="3:7">
      <c r="C1578" s="50">
        <f t="shared" si="26"/>
        <v>3</v>
      </c>
      <c r="D1578" s="49">
        <v>42435</v>
      </c>
      <c r="E1578" s="48">
        <v>16</v>
      </c>
      <c r="F1578" s="48">
        <v>17681</v>
      </c>
      <c r="G1578" s="48">
        <v>14452</v>
      </c>
    </row>
    <row r="1579" spans="3:7">
      <c r="C1579" s="50">
        <f t="shared" si="26"/>
        <v>3</v>
      </c>
      <c r="D1579" s="49">
        <v>42435</v>
      </c>
      <c r="E1579" s="48">
        <v>17</v>
      </c>
      <c r="F1579" s="48">
        <v>18161</v>
      </c>
      <c r="G1579" s="48">
        <v>15228</v>
      </c>
    </row>
    <row r="1580" spans="3:7">
      <c r="C1580" s="50">
        <f t="shared" si="26"/>
        <v>3</v>
      </c>
      <c r="D1580" s="49">
        <v>42435</v>
      </c>
      <c r="E1580" s="48">
        <v>18</v>
      </c>
      <c r="F1580" s="48">
        <v>19388</v>
      </c>
      <c r="G1580" s="48">
        <v>16360</v>
      </c>
    </row>
    <row r="1581" spans="3:7">
      <c r="C1581" s="50">
        <f t="shared" si="26"/>
        <v>3</v>
      </c>
      <c r="D1581" s="49">
        <v>42435</v>
      </c>
      <c r="E1581" s="48">
        <v>19</v>
      </c>
      <c r="F1581" s="48">
        <v>20225</v>
      </c>
      <c r="G1581" s="48">
        <v>17372</v>
      </c>
    </row>
    <row r="1582" spans="3:7">
      <c r="C1582" s="50">
        <f t="shared" si="26"/>
        <v>3</v>
      </c>
      <c r="D1582" s="49">
        <v>42435</v>
      </c>
      <c r="E1582" s="48">
        <v>20</v>
      </c>
      <c r="F1582" s="48">
        <v>19835</v>
      </c>
      <c r="G1582" s="48">
        <v>17318</v>
      </c>
    </row>
    <row r="1583" spans="3:7">
      <c r="C1583" s="50">
        <f t="shared" si="26"/>
        <v>3</v>
      </c>
      <c r="D1583" s="49">
        <v>42435</v>
      </c>
      <c r="E1583" s="48">
        <v>21</v>
      </c>
      <c r="F1583" s="48">
        <v>19521</v>
      </c>
      <c r="G1583" s="48">
        <v>16659</v>
      </c>
    </row>
    <row r="1584" spans="3:7">
      <c r="C1584" s="50">
        <f t="shared" si="26"/>
        <v>3</v>
      </c>
      <c r="D1584" s="49">
        <v>42435</v>
      </c>
      <c r="E1584" s="48">
        <v>22</v>
      </c>
      <c r="F1584" s="48">
        <v>18965</v>
      </c>
      <c r="G1584" s="48">
        <v>16026</v>
      </c>
    </row>
    <row r="1585" spans="3:7">
      <c r="C1585" s="50">
        <f t="shared" si="26"/>
        <v>3</v>
      </c>
      <c r="D1585" s="49">
        <v>42435</v>
      </c>
      <c r="E1585" s="48">
        <v>23</v>
      </c>
      <c r="F1585" s="48">
        <v>18231</v>
      </c>
      <c r="G1585" s="48">
        <v>15135</v>
      </c>
    </row>
    <row r="1586" spans="3:7">
      <c r="C1586" s="50">
        <f t="shared" si="26"/>
        <v>3</v>
      </c>
      <c r="D1586" s="49">
        <v>42435</v>
      </c>
      <c r="E1586" s="48">
        <v>24</v>
      </c>
      <c r="F1586" s="48">
        <v>17363</v>
      </c>
      <c r="G1586" s="48">
        <v>14149</v>
      </c>
    </row>
    <row r="1587" spans="3:7">
      <c r="C1587" s="50">
        <f t="shared" si="26"/>
        <v>3</v>
      </c>
      <c r="D1587" s="49">
        <v>42436</v>
      </c>
      <c r="E1587" s="48">
        <v>1</v>
      </c>
      <c r="F1587" s="48">
        <v>16753</v>
      </c>
      <c r="G1587" s="48">
        <v>13590</v>
      </c>
    </row>
    <row r="1588" spans="3:7">
      <c r="C1588" s="50">
        <f t="shared" si="26"/>
        <v>3</v>
      </c>
      <c r="D1588" s="49">
        <v>42436</v>
      </c>
      <c r="E1588" s="48">
        <v>2</v>
      </c>
      <c r="F1588" s="48">
        <v>16403</v>
      </c>
      <c r="G1588" s="48">
        <v>13285</v>
      </c>
    </row>
    <row r="1589" spans="3:7">
      <c r="C1589" s="50">
        <f t="shared" si="26"/>
        <v>3</v>
      </c>
      <c r="D1589" s="49">
        <v>42436</v>
      </c>
      <c r="E1589" s="48">
        <v>3</v>
      </c>
      <c r="F1589" s="48">
        <v>16317</v>
      </c>
      <c r="G1589" s="48">
        <v>13086</v>
      </c>
    </row>
    <row r="1590" spans="3:7">
      <c r="C1590" s="50">
        <f t="shared" si="26"/>
        <v>3</v>
      </c>
      <c r="D1590" s="49">
        <v>42436</v>
      </c>
      <c r="E1590" s="48">
        <v>4</v>
      </c>
      <c r="F1590" s="48">
        <v>16266</v>
      </c>
      <c r="G1590" s="48">
        <v>13060</v>
      </c>
    </row>
    <row r="1591" spans="3:7">
      <c r="C1591" s="50">
        <f t="shared" si="26"/>
        <v>3</v>
      </c>
      <c r="D1591" s="49">
        <v>42436</v>
      </c>
      <c r="E1591" s="48">
        <v>5</v>
      </c>
      <c r="F1591" s="48">
        <v>16431</v>
      </c>
      <c r="G1591" s="48">
        <v>13228</v>
      </c>
    </row>
    <row r="1592" spans="3:7">
      <c r="C1592" s="50">
        <f t="shared" si="26"/>
        <v>3</v>
      </c>
      <c r="D1592" s="49">
        <v>42436</v>
      </c>
      <c r="E1592" s="48">
        <v>6</v>
      </c>
      <c r="F1592" s="48">
        <v>17079</v>
      </c>
      <c r="G1592" s="48">
        <v>13885</v>
      </c>
    </row>
    <row r="1593" spans="3:7">
      <c r="C1593" s="50">
        <f t="shared" si="26"/>
        <v>3</v>
      </c>
      <c r="D1593" s="49">
        <v>42436</v>
      </c>
      <c r="E1593" s="48">
        <v>7</v>
      </c>
      <c r="F1593" s="48">
        <v>18366</v>
      </c>
      <c r="G1593" s="48">
        <v>15390</v>
      </c>
    </row>
    <row r="1594" spans="3:7">
      <c r="C1594" s="50">
        <f t="shared" si="26"/>
        <v>3</v>
      </c>
      <c r="D1594" s="49">
        <v>42436</v>
      </c>
      <c r="E1594" s="48">
        <v>8</v>
      </c>
      <c r="F1594" s="48">
        <v>19789</v>
      </c>
      <c r="G1594" s="48">
        <v>16337</v>
      </c>
    </row>
    <row r="1595" spans="3:7">
      <c r="C1595" s="50">
        <f t="shared" si="26"/>
        <v>3</v>
      </c>
      <c r="D1595" s="49">
        <v>42436</v>
      </c>
      <c r="E1595" s="48">
        <v>9</v>
      </c>
      <c r="F1595" s="48">
        <v>20099</v>
      </c>
      <c r="G1595" s="48">
        <v>16642</v>
      </c>
    </row>
    <row r="1596" spans="3:7">
      <c r="C1596" s="50">
        <f t="shared" si="26"/>
        <v>3</v>
      </c>
      <c r="D1596" s="49">
        <v>42436</v>
      </c>
      <c r="E1596" s="48">
        <v>10</v>
      </c>
      <c r="F1596" s="48">
        <v>20112</v>
      </c>
      <c r="G1596" s="48">
        <v>16632</v>
      </c>
    </row>
    <row r="1597" spans="3:7">
      <c r="C1597" s="50">
        <f t="shared" si="26"/>
        <v>3</v>
      </c>
      <c r="D1597" s="49">
        <v>42436</v>
      </c>
      <c r="E1597" s="48">
        <v>11</v>
      </c>
      <c r="F1597" s="48">
        <v>19749</v>
      </c>
      <c r="G1597" s="48">
        <v>16336</v>
      </c>
    </row>
    <row r="1598" spans="3:7">
      <c r="C1598" s="50">
        <f t="shared" si="26"/>
        <v>3</v>
      </c>
      <c r="D1598" s="49">
        <v>42436</v>
      </c>
      <c r="E1598" s="48">
        <v>12</v>
      </c>
      <c r="F1598" s="48">
        <v>19313</v>
      </c>
      <c r="G1598" s="48">
        <v>15897</v>
      </c>
    </row>
    <row r="1599" spans="3:7">
      <c r="C1599" s="50">
        <f t="shared" si="26"/>
        <v>3</v>
      </c>
      <c r="D1599" s="49">
        <v>42436</v>
      </c>
      <c r="E1599" s="48">
        <v>13</v>
      </c>
      <c r="F1599" s="48">
        <v>18701</v>
      </c>
      <c r="G1599" s="48">
        <v>15612</v>
      </c>
    </row>
    <row r="1600" spans="3:7">
      <c r="C1600" s="50">
        <f t="shared" si="26"/>
        <v>3</v>
      </c>
      <c r="D1600" s="49">
        <v>42436</v>
      </c>
      <c r="E1600" s="48">
        <v>14</v>
      </c>
      <c r="F1600" s="48">
        <v>18722</v>
      </c>
      <c r="G1600" s="48">
        <v>15680</v>
      </c>
    </row>
    <row r="1601" spans="3:7">
      <c r="C1601" s="50">
        <f t="shared" si="26"/>
        <v>3</v>
      </c>
      <c r="D1601" s="49">
        <v>42436</v>
      </c>
      <c r="E1601" s="48">
        <v>15</v>
      </c>
      <c r="F1601" s="48">
        <v>18886</v>
      </c>
      <c r="G1601" s="48">
        <v>15524</v>
      </c>
    </row>
    <row r="1602" spans="3:7">
      <c r="C1602" s="50">
        <f t="shared" si="26"/>
        <v>3</v>
      </c>
      <c r="D1602" s="49">
        <v>42436</v>
      </c>
      <c r="E1602" s="48">
        <v>16</v>
      </c>
      <c r="F1602" s="48">
        <v>19236</v>
      </c>
      <c r="G1602" s="48">
        <v>15747</v>
      </c>
    </row>
    <row r="1603" spans="3:7">
      <c r="C1603" s="50">
        <f t="shared" si="26"/>
        <v>3</v>
      </c>
      <c r="D1603" s="49">
        <v>42436</v>
      </c>
      <c r="E1603" s="48">
        <v>17</v>
      </c>
      <c r="F1603" s="48">
        <v>19299</v>
      </c>
      <c r="G1603" s="48">
        <v>16274</v>
      </c>
    </row>
    <row r="1604" spans="3:7">
      <c r="C1604" s="50">
        <f t="shared" ref="C1604:C1667" si="27">MONTH(D1604)</f>
        <v>3</v>
      </c>
      <c r="D1604" s="49">
        <v>42436</v>
      </c>
      <c r="E1604" s="48">
        <v>18</v>
      </c>
      <c r="F1604" s="48">
        <v>19684</v>
      </c>
      <c r="G1604" s="48">
        <v>16920</v>
      </c>
    </row>
    <row r="1605" spans="3:7">
      <c r="C1605" s="50">
        <f t="shared" si="27"/>
        <v>3</v>
      </c>
      <c r="D1605" s="49">
        <v>42436</v>
      </c>
      <c r="E1605" s="48">
        <v>19</v>
      </c>
      <c r="F1605" s="48">
        <v>20163</v>
      </c>
      <c r="G1605" s="48">
        <v>17401</v>
      </c>
    </row>
    <row r="1606" spans="3:7">
      <c r="C1606" s="50">
        <f t="shared" si="27"/>
        <v>3</v>
      </c>
      <c r="D1606" s="49">
        <v>42436</v>
      </c>
      <c r="E1606" s="48">
        <v>20</v>
      </c>
      <c r="F1606" s="48">
        <v>19994</v>
      </c>
      <c r="G1606" s="48">
        <v>17576</v>
      </c>
    </row>
    <row r="1607" spans="3:7">
      <c r="C1607" s="50">
        <f t="shared" si="27"/>
        <v>3</v>
      </c>
      <c r="D1607" s="49">
        <v>42436</v>
      </c>
      <c r="E1607" s="48">
        <v>21</v>
      </c>
      <c r="F1607" s="48">
        <v>20247</v>
      </c>
      <c r="G1607" s="48">
        <v>17297</v>
      </c>
    </row>
    <row r="1608" spans="3:7">
      <c r="C1608" s="50">
        <f t="shared" si="27"/>
        <v>3</v>
      </c>
      <c r="D1608" s="49">
        <v>42436</v>
      </c>
      <c r="E1608" s="48">
        <v>22</v>
      </c>
      <c r="F1608" s="48">
        <v>19765</v>
      </c>
      <c r="G1608" s="48">
        <v>16579</v>
      </c>
    </row>
    <row r="1609" spans="3:7">
      <c r="C1609" s="50">
        <f t="shared" si="27"/>
        <v>3</v>
      </c>
      <c r="D1609" s="49">
        <v>42436</v>
      </c>
      <c r="E1609" s="48">
        <v>23</v>
      </c>
      <c r="F1609" s="48">
        <v>18769</v>
      </c>
      <c r="G1609" s="48">
        <v>15537</v>
      </c>
    </row>
    <row r="1610" spans="3:7">
      <c r="C1610" s="50">
        <f t="shared" si="27"/>
        <v>3</v>
      </c>
      <c r="D1610" s="49">
        <v>42436</v>
      </c>
      <c r="E1610" s="48">
        <v>24</v>
      </c>
      <c r="F1610" s="48">
        <v>17233</v>
      </c>
      <c r="G1610" s="48">
        <v>14202</v>
      </c>
    </row>
    <row r="1611" spans="3:7">
      <c r="C1611" s="50">
        <f t="shared" si="27"/>
        <v>3</v>
      </c>
      <c r="D1611" s="49">
        <v>42437</v>
      </c>
      <c r="E1611" s="48">
        <v>1</v>
      </c>
      <c r="F1611" s="48">
        <v>16967</v>
      </c>
      <c r="G1611" s="48">
        <v>13584</v>
      </c>
    </row>
    <row r="1612" spans="3:7">
      <c r="C1612" s="50">
        <f t="shared" si="27"/>
        <v>3</v>
      </c>
      <c r="D1612" s="49">
        <v>42437</v>
      </c>
      <c r="E1612" s="48">
        <v>2</v>
      </c>
      <c r="F1612" s="48">
        <v>16575</v>
      </c>
      <c r="G1612" s="48">
        <v>13037</v>
      </c>
    </row>
    <row r="1613" spans="3:7">
      <c r="C1613" s="50">
        <f t="shared" si="27"/>
        <v>3</v>
      </c>
      <c r="D1613" s="49">
        <v>42437</v>
      </c>
      <c r="E1613" s="48">
        <v>3</v>
      </c>
      <c r="F1613" s="48">
        <v>16192</v>
      </c>
      <c r="G1613" s="48">
        <v>12877</v>
      </c>
    </row>
    <row r="1614" spans="3:7">
      <c r="C1614" s="50">
        <f t="shared" si="27"/>
        <v>3</v>
      </c>
      <c r="D1614" s="49">
        <v>42437</v>
      </c>
      <c r="E1614" s="48">
        <v>4</v>
      </c>
      <c r="F1614" s="48">
        <v>16194</v>
      </c>
      <c r="G1614" s="48">
        <v>12817</v>
      </c>
    </row>
    <row r="1615" spans="3:7">
      <c r="C1615" s="50">
        <f t="shared" si="27"/>
        <v>3</v>
      </c>
      <c r="D1615" s="49">
        <v>42437</v>
      </c>
      <c r="E1615" s="48">
        <v>5</v>
      </c>
      <c r="F1615" s="48">
        <v>16772</v>
      </c>
      <c r="G1615" s="48">
        <v>13168</v>
      </c>
    </row>
    <row r="1616" spans="3:7">
      <c r="C1616" s="50">
        <f t="shared" si="27"/>
        <v>3</v>
      </c>
      <c r="D1616" s="49">
        <v>42437</v>
      </c>
      <c r="E1616" s="48">
        <v>6</v>
      </c>
      <c r="F1616" s="48">
        <v>17250</v>
      </c>
      <c r="G1616" s="48">
        <v>13895</v>
      </c>
    </row>
    <row r="1617" spans="3:7">
      <c r="C1617" s="50">
        <f t="shared" si="27"/>
        <v>3</v>
      </c>
      <c r="D1617" s="49">
        <v>42437</v>
      </c>
      <c r="E1617" s="48">
        <v>7</v>
      </c>
      <c r="F1617" s="48">
        <v>17954</v>
      </c>
      <c r="G1617" s="48">
        <v>14886</v>
      </c>
    </row>
    <row r="1618" spans="3:7">
      <c r="C1618" s="50">
        <f t="shared" si="27"/>
        <v>3</v>
      </c>
      <c r="D1618" s="49">
        <v>42437</v>
      </c>
      <c r="E1618" s="48">
        <v>8</v>
      </c>
      <c r="F1618" s="48">
        <v>18772</v>
      </c>
      <c r="G1618" s="48">
        <v>15765</v>
      </c>
    </row>
    <row r="1619" spans="3:7">
      <c r="C1619" s="50">
        <f t="shared" si="27"/>
        <v>3</v>
      </c>
      <c r="D1619" s="49">
        <v>42437</v>
      </c>
      <c r="E1619" s="48">
        <v>9</v>
      </c>
      <c r="F1619" s="48">
        <v>19022</v>
      </c>
      <c r="G1619" s="48">
        <v>16000</v>
      </c>
    </row>
    <row r="1620" spans="3:7">
      <c r="C1620" s="50">
        <f t="shared" si="27"/>
        <v>3</v>
      </c>
      <c r="D1620" s="49">
        <v>42437</v>
      </c>
      <c r="E1620" s="48">
        <v>10</v>
      </c>
      <c r="F1620" s="48">
        <v>18847</v>
      </c>
      <c r="G1620" s="48">
        <v>15814</v>
      </c>
    </row>
    <row r="1621" spans="3:7">
      <c r="C1621" s="50">
        <f t="shared" si="27"/>
        <v>3</v>
      </c>
      <c r="D1621" s="49">
        <v>42437</v>
      </c>
      <c r="E1621" s="48">
        <v>11</v>
      </c>
      <c r="F1621" s="48">
        <v>18628</v>
      </c>
      <c r="G1621" s="48">
        <v>15656</v>
      </c>
    </row>
    <row r="1622" spans="3:7">
      <c r="C1622" s="50">
        <f t="shared" si="27"/>
        <v>3</v>
      </c>
      <c r="D1622" s="49">
        <v>42437</v>
      </c>
      <c r="E1622" s="48">
        <v>12</v>
      </c>
      <c r="F1622" s="48">
        <v>18502</v>
      </c>
      <c r="G1622" s="48">
        <v>15489</v>
      </c>
    </row>
    <row r="1623" spans="3:7">
      <c r="C1623" s="50">
        <f t="shared" si="27"/>
        <v>3</v>
      </c>
      <c r="D1623" s="49">
        <v>42437</v>
      </c>
      <c r="E1623" s="48">
        <v>13</v>
      </c>
      <c r="F1623" s="48">
        <v>18446</v>
      </c>
      <c r="G1623" s="48">
        <v>15337</v>
      </c>
    </row>
    <row r="1624" spans="3:7">
      <c r="C1624" s="50">
        <f t="shared" si="27"/>
        <v>3</v>
      </c>
      <c r="D1624" s="49">
        <v>42437</v>
      </c>
      <c r="E1624" s="48">
        <v>14</v>
      </c>
      <c r="F1624" s="48">
        <v>18540</v>
      </c>
      <c r="G1624" s="48">
        <v>15365</v>
      </c>
    </row>
    <row r="1625" spans="3:7">
      <c r="C1625" s="50">
        <f t="shared" si="27"/>
        <v>3</v>
      </c>
      <c r="D1625" s="49">
        <v>42437</v>
      </c>
      <c r="E1625" s="48">
        <v>15</v>
      </c>
      <c r="F1625" s="48">
        <v>18767</v>
      </c>
      <c r="G1625" s="48">
        <v>15294</v>
      </c>
    </row>
    <row r="1626" spans="3:7">
      <c r="C1626" s="50">
        <f t="shared" si="27"/>
        <v>3</v>
      </c>
      <c r="D1626" s="49">
        <v>42437</v>
      </c>
      <c r="E1626" s="48">
        <v>16</v>
      </c>
      <c r="F1626" s="48">
        <v>18873</v>
      </c>
      <c r="G1626" s="48">
        <v>15412</v>
      </c>
    </row>
    <row r="1627" spans="3:7">
      <c r="C1627" s="50">
        <f t="shared" si="27"/>
        <v>3</v>
      </c>
      <c r="D1627" s="49">
        <v>42437</v>
      </c>
      <c r="E1627" s="48">
        <v>17</v>
      </c>
      <c r="F1627" s="48">
        <v>19241</v>
      </c>
      <c r="G1627" s="48">
        <v>15951</v>
      </c>
    </row>
    <row r="1628" spans="3:7">
      <c r="C1628" s="50">
        <f t="shared" si="27"/>
        <v>3</v>
      </c>
      <c r="D1628" s="49">
        <v>42437</v>
      </c>
      <c r="E1628" s="48">
        <v>18</v>
      </c>
      <c r="F1628" s="48">
        <v>20170</v>
      </c>
      <c r="G1628" s="48">
        <v>16883</v>
      </c>
    </row>
    <row r="1629" spans="3:7">
      <c r="C1629" s="50">
        <f t="shared" si="27"/>
        <v>3</v>
      </c>
      <c r="D1629" s="49">
        <v>42437</v>
      </c>
      <c r="E1629" s="48">
        <v>19</v>
      </c>
      <c r="F1629" s="48">
        <v>20485</v>
      </c>
      <c r="G1629" s="48">
        <v>17145</v>
      </c>
    </row>
    <row r="1630" spans="3:7">
      <c r="C1630" s="50">
        <f t="shared" si="27"/>
        <v>3</v>
      </c>
      <c r="D1630" s="49">
        <v>42437</v>
      </c>
      <c r="E1630" s="48">
        <v>20</v>
      </c>
      <c r="F1630" s="48">
        <v>20632</v>
      </c>
      <c r="G1630" s="48">
        <v>17340</v>
      </c>
    </row>
    <row r="1631" spans="3:7">
      <c r="C1631" s="50">
        <f t="shared" si="27"/>
        <v>3</v>
      </c>
      <c r="D1631" s="49">
        <v>42437</v>
      </c>
      <c r="E1631" s="48">
        <v>21</v>
      </c>
      <c r="F1631" s="48">
        <v>20227</v>
      </c>
      <c r="G1631" s="48">
        <v>17062</v>
      </c>
    </row>
    <row r="1632" spans="3:7">
      <c r="C1632" s="50">
        <f t="shared" si="27"/>
        <v>3</v>
      </c>
      <c r="D1632" s="49">
        <v>42437</v>
      </c>
      <c r="E1632" s="48">
        <v>22</v>
      </c>
      <c r="F1632" s="48">
        <v>19203</v>
      </c>
      <c r="G1632" s="48">
        <v>16242</v>
      </c>
    </row>
    <row r="1633" spans="3:7">
      <c r="C1633" s="50">
        <f t="shared" si="27"/>
        <v>3</v>
      </c>
      <c r="D1633" s="49">
        <v>42437</v>
      </c>
      <c r="E1633" s="48">
        <v>23</v>
      </c>
      <c r="F1633" s="48">
        <v>18338</v>
      </c>
      <c r="G1633" s="48">
        <v>15124</v>
      </c>
    </row>
    <row r="1634" spans="3:7">
      <c r="C1634" s="50">
        <f t="shared" si="27"/>
        <v>3</v>
      </c>
      <c r="D1634" s="49">
        <v>42437</v>
      </c>
      <c r="E1634" s="48">
        <v>24</v>
      </c>
      <c r="F1634" s="48">
        <v>17247</v>
      </c>
      <c r="G1634" s="48">
        <v>14055</v>
      </c>
    </row>
    <row r="1635" spans="3:7">
      <c r="C1635" s="50">
        <f t="shared" si="27"/>
        <v>3</v>
      </c>
      <c r="D1635" s="49">
        <v>42438</v>
      </c>
      <c r="E1635" s="48">
        <v>1</v>
      </c>
      <c r="F1635" s="48">
        <v>16469</v>
      </c>
      <c r="G1635" s="48">
        <v>13260</v>
      </c>
    </row>
    <row r="1636" spans="3:7">
      <c r="C1636" s="50">
        <f t="shared" si="27"/>
        <v>3</v>
      </c>
      <c r="D1636" s="49">
        <v>42438</v>
      </c>
      <c r="E1636" s="48">
        <v>2</v>
      </c>
      <c r="F1636" s="48">
        <v>15739</v>
      </c>
      <c r="G1636" s="48">
        <v>12739</v>
      </c>
    </row>
    <row r="1637" spans="3:7">
      <c r="C1637" s="50">
        <f t="shared" si="27"/>
        <v>3</v>
      </c>
      <c r="D1637" s="49">
        <v>42438</v>
      </c>
      <c r="E1637" s="48">
        <v>3</v>
      </c>
      <c r="F1637" s="48">
        <v>15882</v>
      </c>
      <c r="G1637" s="48">
        <v>12500</v>
      </c>
    </row>
    <row r="1638" spans="3:7">
      <c r="C1638" s="50">
        <f t="shared" si="27"/>
        <v>3</v>
      </c>
      <c r="D1638" s="49">
        <v>42438</v>
      </c>
      <c r="E1638" s="48">
        <v>4</v>
      </c>
      <c r="F1638" s="48">
        <v>15811</v>
      </c>
      <c r="G1638" s="48">
        <v>12416</v>
      </c>
    </row>
    <row r="1639" spans="3:7">
      <c r="C1639" s="50">
        <f t="shared" si="27"/>
        <v>3</v>
      </c>
      <c r="D1639" s="49">
        <v>42438</v>
      </c>
      <c r="E1639" s="48">
        <v>5</v>
      </c>
      <c r="F1639" s="48">
        <v>16171</v>
      </c>
      <c r="G1639" s="48">
        <v>12510</v>
      </c>
    </row>
    <row r="1640" spans="3:7">
      <c r="C1640" s="50">
        <f t="shared" si="27"/>
        <v>3</v>
      </c>
      <c r="D1640" s="49">
        <v>42438</v>
      </c>
      <c r="E1640" s="48">
        <v>6</v>
      </c>
      <c r="F1640" s="48">
        <v>16833</v>
      </c>
      <c r="G1640" s="48">
        <v>13198</v>
      </c>
    </row>
    <row r="1641" spans="3:7">
      <c r="C1641" s="50">
        <f t="shared" si="27"/>
        <v>3</v>
      </c>
      <c r="D1641" s="49">
        <v>42438</v>
      </c>
      <c r="E1641" s="48">
        <v>7</v>
      </c>
      <c r="F1641" s="48">
        <v>17079</v>
      </c>
      <c r="G1641" s="48">
        <v>14379</v>
      </c>
    </row>
    <row r="1642" spans="3:7">
      <c r="C1642" s="50">
        <f t="shared" si="27"/>
        <v>3</v>
      </c>
      <c r="D1642" s="49">
        <v>42438</v>
      </c>
      <c r="E1642" s="48">
        <v>8</v>
      </c>
      <c r="F1642" s="48">
        <v>18240</v>
      </c>
      <c r="G1642" s="48">
        <v>15313</v>
      </c>
    </row>
    <row r="1643" spans="3:7">
      <c r="C1643" s="50">
        <f t="shared" si="27"/>
        <v>3</v>
      </c>
      <c r="D1643" s="49">
        <v>42438</v>
      </c>
      <c r="E1643" s="48">
        <v>9</v>
      </c>
      <c r="F1643" s="48">
        <v>18292</v>
      </c>
      <c r="G1643" s="48">
        <v>15428</v>
      </c>
    </row>
    <row r="1644" spans="3:7">
      <c r="C1644" s="50">
        <f t="shared" si="27"/>
        <v>3</v>
      </c>
      <c r="D1644" s="49">
        <v>42438</v>
      </c>
      <c r="E1644" s="48">
        <v>10</v>
      </c>
      <c r="F1644" s="48">
        <v>18220</v>
      </c>
      <c r="G1644" s="48">
        <v>15428</v>
      </c>
    </row>
    <row r="1645" spans="3:7">
      <c r="C1645" s="50">
        <f t="shared" si="27"/>
        <v>3</v>
      </c>
      <c r="D1645" s="49">
        <v>42438</v>
      </c>
      <c r="E1645" s="48">
        <v>11</v>
      </c>
      <c r="F1645" s="48">
        <v>18360</v>
      </c>
      <c r="G1645" s="48">
        <v>15559</v>
      </c>
    </row>
    <row r="1646" spans="3:7">
      <c r="C1646" s="50">
        <f t="shared" si="27"/>
        <v>3</v>
      </c>
      <c r="D1646" s="49">
        <v>42438</v>
      </c>
      <c r="E1646" s="48">
        <v>12</v>
      </c>
      <c r="F1646" s="48">
        <v>18343</v>
      </c>
      <c r="G1646" s="48">
        <v>15645</v>
      </c>
    </row>
    <row r="1647" spans="3:7">
      <c r="C1647" s="50">
        <f t="shared" si="27"/>
        <v>3</v>
      </c>
      <c r="D1647" s="49">
        <v>42438</v>
      </c>
      <c r="E1647" s="48">
        <v>13</v>
      </c>
      <c r="F1647" s="48">
        <v>18017</v>
      </c>
      <c r="G1647" s="48">
        <v>15523</v>
      </c>
    </row>
    <row r="1648" spans="3:7">
      <c r="C1648" s="50">
        <f t="shared" si="27"/>
        <v>3</v>
      </c>
      <c r="D1648" s="49">
        <v>42438</v>
      </c>
      <c r="E1648" s="48">
        <v>14</v>
      </c>
      <c r="F1648" s="48">
        <v>17881</v>
      </c>
      <c r="G1648" s="48">
        <v>15372</v>
      </c>
    </row>
    <row r="1649" spans="3:7">
      <c r="C1649" s="50">
        <f t="shared" si="27"/>
        <v>3</v>
      </c>
      <c r="D1649" s="49">
        <v>42438</v>
      </c>
      <c r="E1649" s="48">
        <v>15</v>
      </c>
      <c r="F1649" s="48">
        <v>17997</v>
      </c>
      <c r="G1649" s="48">
        <v>15414</v>
      </c>
    </row>
    <row r="1650" spans="3:7">
      <c r="C1650" s="50">
        <f t="shared" si="27"/>
        <v>3</v>
      </c>
      <c r="D1650" s="49">
        <v>42438</v>
      </c>
      <c r="E1650" s="48">
        <v>16</v>
      </c>
      <c r="F1650" s="48">
        <v>17953</v>
      </c>
      <c r="G1650" s="48">
        <v>15585</v>
      </c>
    </row>
    <row r="1651" spans="3:7">
      <c r="C1651" s="50">
        <f t="shared" si="27"/>
        <v>3</v>
      </c>
      <c r="D1651" s="49">
        <v>42438</v>
      </c>
      <c r="E1651" s="48">
        <v>17</v>
      </c>
      <c r="F1651" s="48">
        <v>18118</v>
      </c>
      <c r="G1651" s="48">
        <v>15926</v>
      </c>
    </row>
    <row r="1652" spans="3:7">
      <c r="C1652" s="50">
        <f t="shared" si="27"/>
        <v>3</v>
      </c>
      <c r="D1652" s="49">
        <v>42438</v>
      </c>
      <c r="E1652" s="48">
        <v>18</v>
      </c>
      <c r="F1652" s="48">
        <v>18710</v>
      </c>
      <c r="G1652" s="48">
        <v>16490</v>
      </c>
    </row>
    <row r="1653" spans="3:7">
      <c r="C1653" s="50">
        <f t="shared" si="27"/>
        <v>3</v>
      </c>
      <c r="D1653" s="49">
        <v>42438</v>
      </c>
      <c r="E1653" s="48">
        <v>19</v>
      </c>
      <c r="F1653" s="48">
        <v>19118</v>
      </c>
      <c r="G1653" s="48">
        <v>16985</v>
      </c>
    </row>
    <row r="1654" spans="3:7">
      <c r="C1654" s="50">
        <f t="shared" si="27"/>
        <v>3</v>
      </c>
      <c r="D1654" s="49">
        <v>42438</v>
      </c>
      <c r="E1654" s="48">
        <v>20</v>
      </c>
      <c r="F1654" s="48">
        <v>19241</v>
      </c>
      <c r="G1654" s="48">
        <v>17204</v>
      </c>
    </row>
    <row r="1655" spans="3:7">
      <c r="C1655" s="50">
        <f t="shared" si="27"/>
        <v>3</v>
      </c>
      <c r="D1655" s="49">
        <v>42438</v>
      </c>
      <c r="E1655" s="48">
        <v>21</v>
      </c>
      <c r="F1655" s="48">
        <v>19032</v>
      </c>
      <c r="G1655" s="48">
        <v>16820</v>
      </c>
    </row>
    <row r="1656" spans="3:7">
      <c r="C1656" s="50">
        <f t="shared" si="27"/>
        <v>3</v>
      </c>
      <c r="D1656" s="49">
        <v>42438</v>
      </c>
      <c r="E1656" s="48">
        <v>22</v>
      </c>
      <c r="F1656" s="48">
        <v>18415</v>
      </c>
      <c r="G1656" s="48">
        <v>16118</v>
      </c>
    </row>
    <row r="1657" spans="3:7">
      <c r="C1657" s="50">
        <f t="shared" si="27"/>
        <v>3</v>
      </c>
      <c r="D1657" s="49">
        <v>42438</v>
      </c>
      <c r="E1657" s="48">
        <v>23</v>
      </c>
      <c r="F1657" s="48">
        <v>17164</v>
      </c>
      <c r="G1657" s="48">
        <v>14996</v>
      </c>
    </row>
    <row r="1658" spans="3:7">
      <c r="C1658" s="50">
        <f t="shared" si="27"/>
        <v>3</v>
      </c>
      <c r="D1658" s="49">
        <v>42438</v>
      </c>
      <c r="E1658" s="48">
        <v>24</v>
      </c>
      <c r="F1658" s="48">
        <v>16253</v>
      </c>
      <c r="G1658" s="48">
        <v>13809</v>
      </c>
    </row>
    <row r="1659" spans="3:7">
      <c r="C1659" s="50">
        <f t="shared" si="27"/>
        <v>3</v>
      </c>
      <c r="D1659" s="49">
        <v>42439</v>
      </c>
      <c r="E1659" s="48">
        <v>1</v>
      </c>
      <c r="F1659" s="48">
        <v>15836</v>
      </c>
      <c r="G1659" s="48">
        <v>13160</v>
      </c>
    </row>
    <row r="1660" spans="3:7">
      <c r="C1660" s="50">
        <f t="shared" si="27"/>
        <v>3</v>
      </c>
      <c r="D1660" s="49">
        <v>42439</v>
      </c>
      <c r="E1660" s="48">
        <v>2</v>
      </c>
      <c r="F1660" s="48">
        <v>15304</v>
      </c>
      <c r="G1660" s="48">
        <v>12771</v>
      </c>
    </row>
    <row r="1661" spans="3:7">
      <c r="C1661" s="50">
        <f t="shared" si="27"/>
        <v>3</v>
      </c>
      <c r="D1661" s="49">
        <v>42439</v>
      </c>
      <c r="E1661" s="48">
        <v>3</v>
      </c>
      <c r="F1661" s="48">
        <v>14871</v>
      </c>
      <c r="G1661" s="48">
        <v>12563</v>
      </c>
    </row>
    <row r="1662" spans="3:7">
      <c r="C1662" s="50">
        <f t="shared" si="27"/>
        <v>3</v>
      </c>
      <c r="D1662" s="49">
        <v>42439</v>
      </c>
      <c r="E1662" s="48">
        <v>4</v>
      </c>
      <c r="F1662" s="48">
        <v>14928</v>
      </c>
      <c r="G1662" s="48">
        <v>12567</v>
      </c>
    </row>
    <row r="1663" spans="3:7">
      <c r="C1663" s="50">
        <f t="shared" si="27"/>
        <v>3</v>
      </c>
      <c r="D1663" s="49">
        <v>42439</v>
      </c>
      <c r="E1663" s="48">
        <v>5</v>
      </c>
      <c r="F1663" s="48">
        <v>15033</v>
      </c>
      <c r="G1663" s="48">
        <v>12681</v>
      </c>
    </row>
    <row r="1664" spans="3:7">
      <c r="C1664" s="50">
        <f t="shared" si="27"/>
        <v>3</v>
      </c>
      <c r="D1664" s="49">
        <v>42439</v>
      </c>
      <c r="E1664" s="48">
        <v>6</v>
      </c>
      <c r="F1664" s="48">
        <v>15982</v>
      </c>
      <c r="G1664" s="48">
        <v>13389</v>
      </c>
    </row>
    <row r="1665" spans="3:7">
      <c r="C1665" s="50">
        <f t="shared" si="27"/>
        <v>3</v>
      </c>
      <c r="D1665" s="49">
        <v>42439</v>
      </c>
      <c r="E1665" s="48">
        <v>7</v>
      </c>
      <c r="F1665" s="48">
        <v>17493</v>
      </c>
      <c r="G1665" s="48">
        <v>14616</v>
      </c>
    </row>
    <row r="1666" spans="3:7">
      <c r="C1666" s="50">
        <f t="shared" si="27"/>
        <v>3</v>
      </c>
      <c r="D1666" s="49">
        <v>42439</v>
      </c>
      <c r="E1666" s="48">
        <v>8</v>
      </c>
      <c r="F1666" s="48">
        <v>18372</v>
      </c>
      <c r="G1666" s="48">
        <v>15839</v>
      </c>
    </row>
    <row r="1667" spans="3:7">
      <c r="C1667" s="50">
        <f t="shared" si="27"/>
        <v>3</v>
      </c>
      <c r="D1667" s="49">
        <v>42439</v>
      </c>
      <c r="E1667" s="48">
        <v>9</v>
      </c>
      <c r="F1667" s="48">
        <v>18981</v>
      </c>
      <c r="G1667" s="48">
        <v>16251</v>
      </c>
    </row>
    <row r="1668" spans="3:7">
      <c r="C1668" s="50">
        <f t="shared" ref="C1668:C1731" si="28">MONTH(D1668)</f>
        <v>3</v>
      </c>
      <c r="D1668" s="49">
        <v>42439</v>
      </c>
      <c r="E1668" s="48">
        <v>10</v>
      </c>
      <c r="F1668" s="48">
        <v>18797</v>
      </c>
      <c r="G1668" s="48">
        <v>16367</v>
      </c>
    </row>
    <row r="1669" spans="3:7">
      <c r="C1669" s="50">
        <f t="shared" si="28"/>
        <v>3</v>
      </c>
      <c r="D1669" s="49">
        <v>42439</v>
      </c>
      <c r="E1669" s="48">
        <v>11</v>
      </c>
      <c r="F1669" s="48">
        <v>19028</v>
      </c>
      <c r="G1669" s="48">
        <v>16572</v>
      </c>
    </row>
    <row r="1670" spans="3:7">
      <c r="C1670" s="50">
        <f t="shared" si="28"/>
        <v>3</v>
      </c>
      <c r="D1670" s="49">
        <v>42439</v>
      </c>
      <c r="E1670" s="48">
        <v>12</v>
      </c>
      <c r="F1670" s="48">
        <v>18748</v>
      </c>
      <c r="G1670" s="48">
        <v>16692</v>
      </c>
    </row>
    <row r="1671" spans="3:7">
      <c r="C1671" s="50">
        <f t="shared" si="28"/>
        <v>3</v>
      </c>
      <c r="D1671" s="49">
        <v>42439</v>
      </c>
      <c r="E1671" s="48">
        <v>13</v>
      </c>
      <c r="F1671" s="48">
        <v>18534</v>
      </c>
      <c r="G1671" s="48">
        <v>16483</v>
      </c>
    </row>
    <row r="1672" spans="3:7">
      <c r="C1672" s="50">
        <f t="shared" si="28"/>
        <v>3</v>
      </c>
      <c r="D1672" s="49">
        <v>42439</v>
      </c>
      <c r="E1672" s="48">
        <v>14</v>
      </c>
      <c r="F1672" s="48">
        <v>18572</v>
      </c>
      <c r="G1672" s="48">
        <v>16480</v>
      </c>
    </row>
    <row r="1673" spans="3:7">
      <c r="C1673" s="50">
        <f t="shared" si="28"/>
        <v>3</v>
      </c>
      <c r="D1673" s="49">
        <v>42439</v>
      </c>
      <c r="E1673" s="48">
        <v>15</v>
      </c>
      <c r="F1673" s="48">
        <v>18577</v>
      </c>
      <c r="G1673" s="48">
        <v>16473</v>
      </c>
    </row>
    <row r="1674" spans="3:7">
      <c r="C1674" s="50">
        <f t="shared" si="28"/>
        <v>3</v>
      </c>
      <c r="D1674" s="49">
        <v>42439</v>
      </c>
      <c r="E1674" s="48">
        <v>16</v>
      </c>
      <c r="F1674" s="48">
        <v>18435</v>
      </c>
      <c r="G1674" s="48">
        <v>16338</v>
      </c>
    </row>
    <row r="1675" spans="3:7">
      <c r="C1675" s="50">
        <f t="shared" si="28"/>
        <v>3</v>
      </c>
      <c r="D1675" s="49">
        <v>42439</v>
      </c>
      <c r="E1675" s="48">
        <v>17</v>
      </c>
      <c r="F1675" s="48">
        <v>18827</v>
      </c>
      <c r="G1675" s="48">
        <v>16774</v>
      </c>
    </row>
    <row r="1676" spans="3:7">
      <c r="C1676" s="50">
        <f t="shared" si="28"/>
        <v>3</v>
      </c>
      <c r="D1676" s="49">
        <v>42439</v>
      </c>
      <c r="E1676" s="48">
        <v>18</v>
      </c>
      <c r="F1676" s="48">
        <v>19087</v>
      </c>
      <c r="G1676" s="48">
        <v>17071</v>
      </c>
    </row>
    <row r="1677" spans="3:7">
      <c r="C1677" s="50">
        <f t="shared" si="28"/>
        <v>3</v>
      </c>
      <c r="D1677" s="49">
        <v>42439</v>
      </c>
      <c r="E1677" s="48">
        <v>19</v>
      </c>
      <c r="F1677" s="48">
        <v>19296</v>
      </c>
      <c r="G1677" s="48">
        <v>17502</v>
      </c>
    </row>
    <row r="1678" spans="3:7">
      <c r="C1678" s="50">
        <f t="shared" si="28"/>
        <v>3</v>
      </c>
      <c r="D1678" s="49">
        <v>42439</v>
      </c>
      <c r="E1678" s="48">
        <v>20</v>
      </c>
      <c r="F1678" s="48">
        <v>19662</v>
      </c>
      <c r="G1678" s="48">
        <v>17715</v>
      </c>
    </row>
    <row r="1679" spans="3:7">
      <c r="C1679" s="50">
        <f t="shared" si="28"/>
        <v>3</v>
      </c>
      <c r="D1679" s="49">
        <v>42439</v>
      </c>
      <c r="E1679" s="48">
        <v>21</v>
      </c>
      <c r="F1679" s="48">
        <v>19508</v>
      </c>
      <c r="G1679" s="48">
        <v>17516</v>
      </c>
    </row>
    <row r="1680" spans="3:7">
      <c r="C1680" s="50">
        <f t="shared" si="28"/>
        <v>3</v>
      </c>
      <c r="D1680" s="49">
        <v>42439</v>
      </c>
      <c r="E1680" s="48">
        <v>22</v>
      </c>
      <c r="F1680" s="48">
        <v>19043</v>
      </c>
      <c r="G1680" s="48">
        <v>16664</v>
      </c>
    </row>
    <row r="1681" spans="3:7">
      <c r="C1681" s="50">
        <f t="shared" si="28"/>
        <v>3</v>
      </c>
      <c r="D1681" s="49">
        <v>42439</v>
      </c>
      <c r="E1681" s="48">
        <v>23</v>
      </c>
      <c r="F1681" s="48">
        <v>17881</v>
      </c>
      <c r="G1681" s="48">
        <v>15609</v>
      </c>
    </row>
    <row r="1682" spans="3:7">
      <c r="C1682" s="50">
        <f t="shared" si="28"/>
        <v>3</v>
      </c>
      <c r="D1682" s="49">
        <v>42439</v>
      </c>
      <c r="E1682" s="48">
        <v>24</v>
      </c>
      <c r="F1682" s="48">
        <v>16626</v>
      </c>
      <c r="G1682" s="48">
        <v>14398</v>
      </c>
    </row>
    <row r="1683" spans="3:7">
      <c r="C1683" s="50">
        <f t="shared" si="28"/>
        <v>3</v>
      </c>
      <c r="D1683" s="49">
        <v>42440</v>
      </c>
      <c r="E1683" s="48">
        <v>1</v>
      </c>
      <c r="F1683" s="48">
        <v>16136</v>
      </c>
      <c r="G1683" s="48">
        <v>13504</v>
      </c>
    </row>
    <row r="1684" spans="3:7">
      <c r="C1684" s="50">
        <f t="shared" si="28"/>
        <v>3</v>
      </c>
      <c r="D1684" s="49">
        <v>42440</v>
      </c>
      <c r="E1684" s="48">
        <v>2</v>
      </c>
      <c r="F1684" s="48">
        <v>15547</v>
      </c>
      <c r="G1684" s="48">
        <v>13121</v>
      </c>
    </row>
    <row r="1685" spans="3:7">
      <c r="C1685" s="50">
        <f t="shared" si="28"/>
        <v>3</v>
      </c>
      <c r="D1685" s="49">
        <v>42440</v>
      </c>
      <c r="E1685" s="48">
        <v>3</v>
      </c>
      <c r="F1685" s="48">
        <v>15279</v>
      </c>
      <c r="G1685" s="48">
        <v>13072</v>
      </c>
    </row>
    <row r="1686" spans="3:7">
      <c r="C1686" s="50">
        <f t="shared" si="28"/>
        <v>3</v>
      </c>
      <c r="D1686" s="49">
        <v>42440</v>
      </c>
      <c r="E1686" s="48">
        <v>4</v>
      </c>
      <c r="F1686" s="48">
        <v>15316</v>
      </c>
      <c r="G1686" s="48">
        <v>12968</v>
      </c>
    </row>
    <row r="1687" spans="3:7">
      <c r="C1687" s="50">
        <f t="shared" si="28"/>
        <v>3</v>
      </c>
      <c r="D1687" s="49">
        <v>42440</v>
      </c>
      <c r="E1687" s="48">
        <v>5</v>
      </c>
      <c r="F1687" s="48">
        <v>15441</v>
      </c>
      <c r="G1687" s="48">
        <v>12884</v>
      </c>
    </row>
    <row r="1688" spans="3:7">
      <c r="C1688" s="50">
        <f t="shared" si="28"/>
        <v>3</v>
      </c>
      <c r="D1688" s="49">
        <v>42440</v>
      </c>
      <c r="E1688" s="48">
        <v>6</v>
      </c>
      <c r="F1688" s="48">
        <v>15979</v>
      </c>
      <c r="G1688" s="48">
        <v>13649</v>
      </c>
    </row>
    <row r="1689" spans="3:7">
      <c r="C1689" s="50">
        <f t="shared" si="28"/>
        <v>3</v>
      </c>
      <c r="D1689" s="49">
        <v>42440</v>
      </c>
      <c r="E1689" s="48">
        <v>7</v>
      </c>
      <c r="F1689" s="48">
        <v>17018</v>
      </c>
      <c r="G1689" s="48">
        <v>14833</v>
      </c>
    </row>
    <row r="1690" spans="3:7">
      <c r="C1690" s="50">
        <f t="shared" si="28"/>
        <v>3</v>
      </c>
      <c r="D1690" s="49">
        <v>42440</v>
      </c>
      <c r="E1690" s="48">
        <v>8</v>
      </c>
      <c r="F1690" s="48">
        <v>18436</v>
      </c>
      <c r="G1690" s="48">
        <v>16122</v>
      </c>
    </row>
    <row r="1691" spans="3:7">
      <c r="C1691" s="50">
        <f t="shared" si="28"/>
        <v>3</v>
      </c>
      <c r="D1691" s="49">
        <v>42440</v>
      </c>
      <c r="E1691" s="48">
        <v>9</v>
      </c>
      <c r="F1691" s="48">
        <v>18645</v>
      </c>
      <c r="G1691" s="48">
        <v>16303</v>
      </c>
    </row>
    <row r="1692" spans="3:7">
      <c r="C1692" s="50">
        <f t="shared" si="28"/>
        <v>3</v>
      </c>
      <c r="D1692" s="49">
        <v>42440</v>
      </c>
      <c r="E1692" s="48">
        <v>10</v>
      </c>
      <c r="F1692" s="48">
        <v>18678</v>
      </c>
      <c r="G1692" s="48">
        <v>16203</v>
      </c>
    </row>
    <row r="1693" spans="3:7">
      <c r="C1693" s="50">
        <f t="shared" si="28"/>
        <v>3</v>
      </c>
      <c r="D1693" s="49">
        <v>42440</v>
      </c>
      <c r="E1693" s="48">
        <v>11</v>
      </c>
      <c r="F1693" s="48">
        <v>18561</v>
      </c>
      <c r="G1693" s="48">
        <v>15891</v>
      </c>
    </row>
    <row r="1694" spans="3:7">
      <c r="C1694" s="50">
        <f t="shared" si="28"/>
        <v>3</v>
      </c>
      <c r="D1694" s="49">
        <v>42440</v>
      </c>
      <c r="E1694" s="48">
        <v>12</v>
      </c>
      <c r="F1694" s="48">
        <v>18234</v>
      </c>
      <c r="G1694" s="48">
        <v>15416</v>
      </c>
    </row>
    <row r="1695" spans="3:7">
      <c r="C1695" s="50">
        <f t="shared" si="28"/>
        <v>3</v>
      </c>
      <c r="D1695" s="49">
        <v>42440</v>
      </c>
      <c r="E1695" s="48">
        <v>13</v>
      </c>
      <c r="F1695" s="48">
        <v>17694</v>
      </c>
      <c r="G1695" s="48">
        <v>14941</v>
      </c>
    </row>
    <row r="1696" spans="3:7">
      <c r="C1696" s="50">
        <f t="shared" si="28"/>
        <v>3</v>
      </c>
      <c r="D1696" s="49">
        <v>42440</v>
      </c>
      <c r="E1696" s="48">
        <v>14</v>
      </c>
      <c r="F1696" s="48">
        <v>17508</v>
      </c>
      <c r="G1696" s="48">
        <v>14680</v>
      </c>
    </row>
    <row r="1697" spans="3:7">
      <c r="C1697" s="50">
        <f t="shared" si="28"/>
        <v>3</v>
      </c>
      <c r="D1697" s="49">
        <v>42440</v>
      </c>
      <c r="E1697" s="48">
        <v>15</v>
      </c>
      <c r="F1697" s="48">
        <v>17510</v>
      </c>
      <c r="G1697" s="48">
        <v>14532</v>
      </c>
    </row>
    <row r="1698" spans="3:7">
      <c r="C1698" s="50">
        <f t="shared" si="28"/>
        <v>3</v>
      </c>
      <c r="D1698" s="49">
        <v>42440</v>
      </c>
      <c r="E1698" s="48">
        <v>16</v>
      </c>
      <c r="F1698" s="48">
        <v>17635</v>
      </c>
      <c r="G1698" s="48">
        <v>14606</v>
      </c>
    </row>
    <row r="1699" spans="3:7">
      <c r="C1699" s="50">
        <f t="shared" si="28"/>
        <v>3</v>
      </c>
      <c r="D1699" s="49">
        <v>42440</v>
      </c>
      <c r="E1699" s="48">
        <v>17</v>
      </c>
      <c r="F1699" s="48">
        <v>17801</v>
      </c>
      <c r="G1699" s="48">
        <v>15159</v>
      </c>
    </row>
    <row r="1700" spans="3:7">
      <c r="C1700" s="50">
        <f t="shared" si="28"/>
        <v>3</v>
      </c>
      <c r="D1700" s="49">
        <v>42440</v>
      </c>
      <c r="E1700" s="48">
        <v>18</v>
      </c>
      <c r="F1700" s="48">
        <v>18284</v>
      </c>
      <c r="G1700" s="48">
        <v>15833</v>
      </c>
    </row>
    <row r="1701" spans="3:7">
      <c r="C1701" s="50">
        <f t="shared" si="28"/>
        <v>3</v>
      </c>
      <c r="D1701" s="49">
        <v>42440</v>
      </c>
      <c r="E1701" s="48">
        <v>19</v>
      </c>
      <c r="F1701" s="48">
        <v>18786</v>
      </c>
      <c r="G1701" s="48">
        <v>16506</v>
      </c>
    </row>
    <row r="1702" spans="3:7">
      <c r="C1702" s="50">
        <f t="shared" si="28"/>
        <v>3</v>
      </c>
      <c r="D1702" s="49">
        <v>42440</v>
      </c>
      <c r="E1702" s="48">
        <v>20</v>
      </c>
      <c r="F1702" s="48">
        <v>19225</v>
      </c>
      <c r="G1702" s="48">
        <v>17103</v>
      </c>
    </row>
    <row r="1703" spans="3:7">
      <c r="C1703" s="50">
        <f t="shared" si="28"/>
        <v>3</v>
      </c>
      <c r="D1703" s="49">
        <v>42440</v>
      </c>
      <c r="E1703" s="48">
        <v>21</v>
      </c>
      <c r="F1703" s="48">
        <v>18946</v>
      </c>
      <c r="G1703" s="48">
        <v>16864</v>
      </c>
    </row>
    <row r="1704" spans="3:7">
      <c r="C1704" s="50">
        <f t="shared" si="28"/>
        <v>3</v>
      </c>
      <c r="D1704" s="49">
        <v>42440</v>
      </c>
      <c r="E1704" s="48">
        <v>22</v>
      </c>
      <c r="F1704" s="48">
        <v>18763</v>
      </c>
      <c r="G1704" s="48">
        <v>16355</v>
      </c>
    </row>
    <row r="1705" spans="3:7">
      <c r="C1705" s="50">
        <f t="shared" si="28"/>
        <v>3</v>
      </c>
      <c r="D1705" s="49">
        <v>42440</v>
      </c>
      <c r="E1705" s="48">
        <v>23</v>
      </c>
      <c r="F1705" s="48">
        <v>17795</v>
      </c>
      <c r="G1705" s="48">
        <v>15333</v>
      </c>
    </row>
    <row r="1706" spans="3:7">
      <c r="C1706" s="50">
        <f t="shared" si="28"/>
        <v>3</v>
      </c>
      <c r="D1706" s="49">
        <v>42440</v>
      </c>
      <c r="E1706" s="48">
        <v>24</v>
      </c>
      <c r="F1706" s="48">
        <v>16835</v>
      </c>
      <c r="G1706" s="48">
        <v>14320</v>
      </c>
    </row>
    <row r="1707" spans="3:7">
      <c r="C1707" s="50">
        <f t="shared" si="28"/>
        <v>3</v>
      </c>
      <c r="D1707" s="49">
        <v>42441</v>
      </c>
      <c r="E1707" s="48">
        <v>1</v>
      </c>
      <c r="F1707" s="48">
        <v>15990</v>
      </c>
      <c r="G1707" s="48">
        <v>13486</v>
      </c>
    </row>
    <row r="1708" spans="3:7">
      <c r="C1708" s="50">
        <f t="shared" si="28"/>
        <v>3</v>
      </c>
      <c r="D1708" s="49">
        <v>42441</v>
      </c>
      <c r="E1708" s="48">
        <v>2</v>
      </c>
      <c r="F1708" s="48">
        <v>15736</v>
      </c>
      <c r="G1708" s="48">
        <v>13017</v>
      </c>
    </row>
    <row r="1709" spans="3:7">
      <c r="C1709" s="50">
        <f t="shared" si="28"/>
        <v>3</v>
      </c>
      <c r="D1709" s="49">
        <v>42441</v>
      </c>
      <c r="E1709" s="48">
        <v>3</v>
      </c>
      <c r="F1709" s="48">
        <v>15733</v>
      </c>
      <c r="G1709" s="48">
        <v>12634</v>
      </c>
    </row>
    <row r="1710" spans="3:7">
      <c r="C1710" s="50">
        <f t="shared" si="28"/>
        <v>3</v>
      </c>
      <c r="D1710" s="49">
        <v>42441</v>
      </c>
      <c r="E1710" s="48">
        <v>4</v>
      </c>
      <c r="F1710" s="48">
        <v>15588</v>
      </c>
      <c r="G1710" s="48">
        <v>12505</v>
      </c>
    </row>
    <row r="1711" spans="3:7">
      <c r="C1711" s="50">
        <f t="shared" si="28"/>
        <v>3</v>
      </c>
      <c r="D1711" s="49">
        <v>42441</v>
      </c>
      <c r="E1711" s="48">
        <v>5</v>
      </c>
      <c r="F1711" s="48">
        <v>15915</v>
      </c>
      <c r="G1711" s="48">
        <v>12740</v>
      </c>
    </row>
    <row r="1712" spans="3:7">
      <c r="C1712" s="50">
        <f t="shared" si="28"/>
        <v>3</v>
      </c>
      <c r="D1712" s="49">
        <v>42441</v>
      </c>
      <c r="E1712" s="48">
        <v>6</v>
      </c>
      <c r="F1712" s="48">
        <v>16039</v>
      </c>
      <c r="G1712" s="48">
        <v>13007</v>
      </c>
    </row>
    <row r="1713" spans="3:7">
      <c r="C1713" s="50">
        <f t="shared" si="28"/>
        <v>3</v>
      </c>
      <c r="D1713" s="49">
        <v>42441</v>
      </c>
      <c r="E1713" s="48">
        <v>7</v>
      </c>
      <c r="F1713" s="48">
        <v>16248</v>
      </c>
      <c r="G1713" s="48">
        <v>13478</v>
      </c>
    </row>
    <row r="1714" spans="3:7">
      <c r="C1714" s="50">
        <f t="shared" si="28"/>
        <v>3</v>
      </c>
      <c r="D1714" s="49">
        <v>42441</v>
      </c>
      <c r="E1714" s="48">
        <v>8</v>
      </c>
      <c r="F1714" s="48">
        <v>16147</v>
      </c>
      <c r="G1714" s="48">
        <v>13660</v>
      </c>
    </row>
    <row r="1715" spans="3:7">
      <c r="C1715" s="50">
        <f t="shared" si="28"/>
        <v>3</v>
      </c>
      <c r="D1715" s="49">
        <v>42441</v>
      </c>
      <c r="E1715" s="48">
        <v>9</v>
      </c>
      <c r="F1715" s="48">
        <v>16520</v>
      </c>
      <c r="G1715" s="48">
        <v>13888</v>
      </c>
    </row>
    <row r="1716" spans="3:7">
      <c r="C1716" s="50">
        <f t="shared" si="28"/>
        <v>3</v>
      </c>
      <c r="D1716" s="49">
        <v>42441</v>
      </c>
      <c r="E1716" s="48">
        <v>10</v>
      </c>
      <c r="F1716" s="48">
        <v>16465</v>
      </c>
      <c r="G1716" s="48">
        <v>13782</v>
      </c>
    </row>
    <row r="1717" spans="3:7">
      <c r="C1717" s="50">
        <f t="shared" si="28"/>
        <v>3</v>
      </c>
      <c r="D1717" s="49">
        <v>42441</v>
      </c>
      <c r="E1717" s="48">
        <v>11</v>
      </c>
      <c r="F1717" s="48">
        <v>16841</v>
      </c>
      <c r="G1717" s="48">
        <v>13899</v>
      </c>
    </row>
    <row r="1718" spans="3:7">
      <c r="C1718" s="50">
        <f t="shared" si="28"/>
        <v>3</v>
      </c>
      <c r="D1718" s="49">
        <v>42441</v>
      </c>
      <c r="E1718" s="48">
        <v>12</v>
      </c>
      <c r="F1718" s="48">
        <v>16766</v>
      </c>
      <c r="G1718" s="48">
        <v>13749</v>
      </c>
    </row>
    <row r="1719" spans="3:7">
      <c r="C1719" s="50">
        <f t="shared" si="28"/>
        <v>3</v>
      </c>
      <c r="D1719" s="49">
        <v>42441</v>
      </c>
      <c r="E1719" s="48">
        <v>13</v>
      </c>
      <c r="F1719" s="48">
        <v>16395</v>
      </c>
      <c r="G1719" s="48">
        <v>13541</v>
      </c>
    </row>
    <row r="1720" spans="3:7">
      <c r="C1720" s="50">
        <f t="shared" si="28"/>
        <v>3</v>
      </c>
      <c r="D1720" s="49">
        <v>42441</v>
      </c>
      <c r="E1720" s="48">
        <v>14</v>
      </c>
      <c r="F1720" s="48">
        <v>16343</v>
      </c>
      <c r="G1720" s="48">
        <v>13321</v>
      </c>
    </row>
    <row r="1721" spans="3:7">
      <c r="C1721" s="50">
        <f t="shared" si="28"/>
        <v>3</v>
      </c>
      <c r="D1721" s="49">
        <v>42441</v>
      </c>
      <c r="E1721" s="48">
        <v>15</v>
      </c>
      <c r="F1721" s="48">
        <v>16185</v>
      </c>
      <c r="G1721" s="48">
        <v>13266</v>
      </c>
    </row>
    <row r="1722" spans="3:7">
      <c r="C1722" s="50">
        <f t="shared" si="28"/>
        <v>3</v>
      </c>
      <c r="D1722" s="49">
        <v>42441</v>
      </c>
      <c r="E1722" s="48">
        <v>16</v>
      </c>
      <c r="F1722" s="48">
        <v>16433</v>
      </c>
      <c r="G1722" s="48">
        <v>13636</v>
      </c>
    </row>
    <row r="1723" spans="3:7">
      <c r="C1723" s="50">
        <f t="shared" si="28"/>
        <v>3</v>
      </c>
      <c r="D1723" s="49">
        <v>42441</v>
      </c>
      <c r="E1723" s="48">
        <v>17</v>
      </c>
      <c r="F1723" s="48">
        <v>16783</v>
      </c>
      <c r="G1723" s="48">
        <v>14275</v>
      </c>
    </row>
    <row r="1724" spans="3:7">
      <c r="C1724" s="50">
        <f t="shared" si="28"/>
        <v>3</v>
      </c>
      <c r="D1724" s="49">
        <v>42441</v>
      </c>
      <c r="E1724" s="48">
        <v>18</v>
      </c>
      <c r="F1724" s="48">
        <v>17322</v>
      </c>
      <c r="G1724" s="48">
        <v>14876</v>
      </c>
    </row>
    <row r="1725" spans="3:7">
      <c r="C1725" s="50">
        <f t="shared" si="28"/>
        <v>3</v>
      </c>
      <c r="D1725" s="49">
        <v>42441</v>
      </c>
      <c r="E1725" s="48">
        <v>19</v>
      </c>
      <c r="F1725" s="48">
        <v>17906</v>
      </c>
      <c r="G1725" s="48">
        <v>15379</v>
      </c>
    </row>
    <row r="1726" spans="3:7">
      <c r="C1726" s="50">
        <f t="shared" si="28"/>
        <v>3</v>
      </c>
      <c r="D1726" s="49">
        <v>42441</v>
      </c>
      <c r="E1726" s="48">
        <v>20</v>
      </c>
      <c r="F1726" s="48">
        <v>17920</v>
      </c>
      <c r="G1726" s="48">
        <v>15580</v>
      </c>
    </row>
    <row r="1727" spans="3:7">
      <c r="C1727" s="50">
        <f t="shared" si="28"/>
        <v>3</v>
      </c>
      <c r="D1727" s="49">
        <v>42441</v>
      </c>
      <c r="E1727" s="48">
        <v>21</v>
      </c>
      <c r="F1727" s="48">
        <v>17574</v>
      </c>
      <c r="G1727" s="48">
        <v>15145</v>
      </c>
    </row>
    <row r="1728" spans="3:7">
      <c r="C1728" s="50">
        <f t="shared" si="28"/>
        <v>3</v>
      </c>
      <c r="D1728" s="49">
        <v>42441</v>
      </c>
      <c r="E1728" s="48">
        <v>22</v>
      </c>
      <c r="F1728" s="48">
        <v>17355</v>
      </c>
      <c r="G1728" s="48">
        <v>14567</v>
      </c>
    </row>
    <row r="1729" spans="3:7">
      <c r="C1729" s="50">
        <f t="shared" si="28"/>
        <v>3</v>
      </c>
      <c r="D1729" s="49">
        <v>42441</v>
      </c>
      <c r="E1729" s="48">
        <v>23</v>
      </c>
      <c r="F1729" s="48">
        <v>16664</v>
      </c>
      <c r="G1729" s="48">
        <v>13825</v>
      </c>
    </row>
    <row r="1730" spans="3:7">
      <c r="C1730" s="50">
        <f t="shared" si="28"/>
        <v>3</v>
      </c>
      <c r="D1730" s="49">
        <v>42441</v>
      </c>
      <c r="E1730" s="48">
        <v>24</v>
      </c>
      <c r="F1730" s="48">
        <v>15937</v>
      </c>
      <c r="G1730" s="48">
        <v>13079</v>
      </c>
    </row>
    <row r="1731" spans="3:7">
      <c r="C1731" s="50">
        <f t="shared" si="28"/>
        <v>3</v>
      </c>
      <c r="D1731" s="49">
        <v>42442</v>
      </c>
      <c r="E1731" s="48">
        <v>1</v>
      </c>
      <c r="F1731" s="48">
        <v>15151</v>
      </c>
      <c r="G1731" s="48">
        <v>12511</v>
      </c>
    </row>
    <row r="1732" spans="3:7">
      <c r="C1732" s="50">
        <f t="shared" ref="C1732:C1795" si="29">MONTH(D1732)</f>
        <v>3</v>
      </c>
      <c r="D1732" s="49">
        <v>42442</v>
      </c>
      <c r="E1732" s="48">
        <v>2</v>
      </c>
      <c r="F1732" s="48">
        <v>14929</v>
      </c>
      <c r="G1732" s="48">
        <v>12083</v>
      </c>
    </row>
    <row r="1733" spans="3:7">
      <c r="C1733" s="50">
        <f t="shared" si="29"/>
        <v>3</v>
      </c>
      <c r="D1733" s="49">
        <v>42442</v>
      </c>
      <c r="E1733" s="48">
        <v>3</v>
      </c>
      <c r="F1733" s="48">
        <v>14620</v>
      </c>
      <c r="G1733" s="48">
        <v>11809</v>
      </c>
    </row>
    <row r="1734" spans="3:7">
      <c r="C1734" s="50">
        <f t="shared" si="29"/>
        <v>3</v>
      </c>
      <c r="D1734" s="49">
        <v>42442</v>
      </c>
      <c r="E1734" s="48">
        <v>4</v>
      </c>
      <c r="F1734" s="48">
        <v>14401</v>
      </c>
      <c r="G1734" s="48">
        <v>11717</v>
      </c>
    </row>
    <row r="1735" spans="3:7">
      <c r="C1735" s="50">
        <f t="shared" si="29"/>
        <v>3</v>
      </c>
      <c r="D1735" s="49">
        <v>42442</v>
      </c>
      <c r="E1735" s="48">
        <v>5</v>
      </c>
      <c r="F1735" s="48">
        <v>14272</v>
      </c>
      <c r="G1735" s="48">
        <v>11759</v>
      </c>
    </row>
    <row r="1736" spans="3:7">
      <c r="C1736" s="50">
        <f t="shared" si="29"/>
        <v>3</v>
      </c>
      <c r="D1736" s="49">
        <v>42442</v>
      </c>
      <c r="E1736" s="48">
        <v>6</v>
      </c>
      <c r="F1736" s="48">
        <v>14652</v>
      </c>
      <c r="G1736" s="48">
        <v>12004</v>
      </c>
    </row>
    <row r="1737" spans="3:7">
      <c r="C1737" s="50">
        <f t="shared" si="29"/>
        <v>3</v>
      </c>
      <c r="D1737" s="49">
        <v>42442</v>
      </c>
      <c r="E1737" s="48">
        <v>7</v>
      </c>
      <c r="F1737" s="48">
        <v>15531</v>
      </c>
      <c r="G1737" s="48">
        <v>12507</v>
      </c>
    </row>
    <row r="1738" spans="3:7">
      <c r="C1738" s="50">
        <f t="shared" si="29"/>
        <v>3</v>
      </c>
      <c r="D1738" s="49">
        <v>42442</v>
      </c>
      <c r="E1738" s="48">
        <v>8</v>
      </c>
      <c r="F1738" s="48">
        <v>15664</v>
      </c>
      <c r="G1738" s="48">
        <v>12683</v>
      </c>
    </row>
    <row r="1739" spans="3:7">
      <c r="C1739" s="50">
        <f t="shared" si="29"/>
        <v>3</v>
      </c>
      <c r="D1739" s="49">
        <v>42442</v>
      </c>
      <c r="E1739" s="48">
        <v>9</v>
      </c>
      <c r="F1739" s="48">
        <v>15559</v>
      </c>
      <c r="G1739" s="48">
        <v>12814</v>
      </c>
    </row>
    <row r="1740" spans="3:7">
      <c r="C1740" s="50">
        <f t="shared" si="29"/>
        <v>3</v>
      </c>
      <c r="D1740" s="49">
        <v>42442</v>
      </c>
      <c r="E1740" s="48">
        <v>10</v>
      </c>
      <c r="F1740" s="48">
        <v>16006</v>
      </c>
      <c r="G1740" s="48">
        <v>13034</v>
      </c>
    </row>
    <row r="1741" spans="3:7">
      <c r="C1741" s="50">
        <f t="shared" si="29"/>
        <v>3</v>
      </c>
      <c r="D1741" s="49">
        <v>42442</v>
      </c>
      <c r="E1741" s="48">
        <v>11</v>
      </c>
      <c r="F1741" s="48">
        <v>15984</v>
      </c>
      <c r="G1741" s="48">
        <v>13292</v>
      </c>
    </row>
    <row r="1742" spans="3:7">
      <c r="C1742" s="50">
        <f t="shared" si="29"/>
        <v>3</v>
      </c>
      <c r="D1742" s="49">
        <v>42442</v>
      </c>
      <c r="E1742" s="48">
        <v>12</v>
      </c>
      <c r="F1742" s="48">
        <v>16309</v>
      </c>
      <c r="G1742" s="48">
        <v>13452</v>
      </c>
    </row>
    <row r="1743" spans="3:7">
      <c r="C1743" s="50">
        <f t="shared" si="29"/>
        <v>3</v>
      </c>
      <c r="D1743" s="49">
        <v>42442</v>
      </c>
      <c r="E1743" s="48">
        <v>13</v>
      </c>
      <c r="F1743" s="48">
        <v>15979</v>
      </c>
      <c r="G1743" s="48">
        <v>13353</v>
      </c>
    </row>
    <row r="1744" spans="3:7">
      <c r="C1744" s="50">
        <f t="shared" si="29"/>
        <v>3</v>
      </c>
      <c r="D1744" s="49">
        <v>42442</v>
      </c>
      <c r="E1744" s="48">
        <v>14</v>
      </c>
      <c r="F1744" s="48">
        <v>16353</v>
      </c>
      <c r="G1744" s="48">
        <v>13269</v>
      </c>
    </row>
    <row r="1745" spans="3:7">
      <c r="C1745" s="50">
        <f t="shared" si="29"/>
        <v>3</v>
      </c>
      <c r="D1745" s="49">
        <v>42442</v>
      </c>
      <c r="E1745" s="48">
        <v>15</v>
      </c>
      <c r="F1745" s="48">
        <v>16476</v>
      </c>
      <c r="G1745" s="48">
        <v>13436</v>
      </c>
    </row>
    <row r="1746" spans="3:7">
      <c r="C1746" s="50">
        <f t="shared" si="29"/>
        <v>3</v>
      </c>
      <c r="D1746" s="49">
        <v>42442</v>
      </c>
      <c r="E1746" s="48">
        <v>16</v>
      </c>
      <c r="F1746" s="48">
        <v>16865</v>
      </c>
      <c r="G1746" s="48">
        <v>13820</v>
      </c>
    </row>
    <row r="1747" spans="3:7">
      <c r="C1747" s="50">
        <f t="shared" si="29"/>
        <v>3</v>
      </c>
      <c r="D1747" s="49">
        <v>42442</v>
      </c>
      <c r="E1747" s="48">
        <v>17</v>
      </c>
      <c r="F1747" s="48">
        <v>17356</v>
      </c>
      <c r="G1747" s="48">
        <v>14475</v>
      </c>
    </row>
    <row r="1748" spans="3:7">
      <c r="C1748" s="50">
        <f t="shared" si="29"/>
        <v>3</v>
      </c>
      <c r="D1748" s="49">
        <v>42442</v>
      </c>
      <c r="E1748" s="48">
        <v>18</v>
      </c>
      <c r="F1748" s="48">
        <v>17830</v>
      </c>
      <c r="G1748" s="48">
        <v>14900</v>
      </c>
    </row>
    <row r="1749" spans="3:7">
      <c r="C1749" s="50">
        <f t="shared" si="29"/>
        <v>3</v>
      </c>
      <c r="D1749" s="49">
        <v>42442</v>
      </c>
      <c r="E1749" s="48">
        <v>19</v>
      </c>
      <c r="F1749" s="48">
        <v>18458</v>
      </c>
      <c r="G1749" s="48">
        <v>15501</v>
      </c>
    </row>
    <row r="1750" spans="3:7">
      <c r="C1750" s="50">
        <f t="shared" si="29"/>
        <v>3</v>
      </c>
      <c r="D1750" s="49">
        <v>42442</v>
      </c>
      <c r="E1750" s="48">
        <v>20</v>
      </c>
      <c r="F1750" s="48">
        <v>18542</v>
      </c>
      <c r="G1750" s="48">
        <v>15737</v>
      </c>
    </row>
    <row r="1751" spans="3:7">
      <c r="C1751" s="50">
        <f t="shared" si="29"/>
        <v>3</v>
      </c>
      <c r="D1751" s="49">
        <v>42442</v>
      </c>
      <c r="E1751" s="48">
        <v>21</v>
      </c>
      <c r="F1751" s="48">
        <v>18204</v>
      </c>
      <c r="G1751" s="48">
        <v>15178</v>
      </c>
    </row>
    <row r="1752" spans="3:7">
      <c r="C1752" s="50">
        <f t="shared" si="29"/>
        <v>3</v>
      </c>
      <c r="D1752" s="49">
        <v>42442</v>
      </c>
      <c r="E1752" s="48">
        <v>22</v>
      </c>
      <c r="F1752" s="48">
        <v>17477</v>
      </c>
      <c r="G1752" s="48">
        <v>14475</v>
      </c>
    </row>
    <row r="1753" spans="3:7">
      <c r="C1753" s="50">
        <f t="shared" si="29"/>
        <v>3</v>
      </c>
      <c r="D1753" s="49">
        <v>42442</v>
      </c>
      <c r="E1753" s="48">
        <v>23</v>
      </c>
      <c r="F1753" s="48">
        <v>16518</v>
      </c>
      <c r="G1753" s="48">
        <v>13565</v>
      </c>
    </row>
    <row r="1754" spans="3:7">
      <c r="C1754" s="50">
        <f t="shared" si="29"/>
        <v>3</v>
      </c>
      <c r="D1754" s="49">
        <v>42442</v>
      </c>
      <c r="E1754" s="48">
        <v>24</v>
      </c>
      <c r="F1754" s="48">
        <v>15522</v>
      </c>
      <c r="G1754" s="48">
        <v>12807</v>
      </c>
    </row>
    <row r="1755" spans="3:7">
      <c r="C1755" s="50">
        <f t="shared" si="29"/>
        <v>3</v>
      </c>
      <c r="D1755" s="49">
        <v>42443</v>
      </c>
      <c r="E1755" s="48">
        <v>1</v>
      </c>
      <c r="F1755" s="48">
        <v>15321</v>
      </c>
      <c r="G1755" s="48">
        <v>12414</v>
      </c>
    </row>
    <row r="1756" spans="3:7">
      <c r="C1756" s="50">
        <f t="shared" si="29"/>
        <v>3</v>
      </c>
      <c r="D1756" s="49">
        <v>42443</v>
      </c>
      <c r="E1756" s="48">
        <v>2</v>
      </c>
      <c r="F1756" s="48">
        <v>15236</v>
      </c>
      <c r="G1756" s="48">
        <v>12314</v>
      </c>
    </row>
    <row r="1757" spans="3:7">
      <c r="C1757" s="50">
        <f t="shared" si="29"/>
        <v>3</v>
      </c>
      <c r="D1757" s="49">
        <v>42443</v>
      </c>
      <c r="E1757" s="48">
        <v>3</v>
      </c>
      <c r="F1757" s="48">
        <v>15132</v>
      </c>
      <c r="G1757" s="48">
        <v>12348</v>
      </c>
    </row>
    <row r="1758" spans="3:7">
      <c r="C1758" s="50">
        <f t="shared" si="29"/>
        <v>3</v>
      </c>
      <c r="D1758" s="49">
        <v>42443</v>
      </c>
      <c r="E1758" s="48">
        <v>4</v>
      </c>
      <c r="F1758" s="48">
        <v>15006</v>
      </c>
      <c r="G1758" s="48">
        <v>12470</v>
      </c>
    </row>
    <row r="1759" spans="3:7">
      <c r="C1759" s="50">
        <f t="shared" si="29"/>
        <v>3</v>
      </c>
      <c r="D1759" s="49">
        <v>42443</v>
      </c>
      <c r="E1759" s="48">
        <v>5</v>
      </c>
      <c r="F1759" s="48">
        <v>15792</v>
      </c>
      <c r="G1759" s="48">
        <v>13124</v>
      </c>
    </row>
    <row r="1760" spans="3:7">
      <c r="C1760" s="50">
        <f t="shared" si="29"/>
        <v>3</v>
      </c>
      <c r="D1760" s="49">
        <v>42443</v>
      </c>
      <c r="E1760" s="48">
        <v>6</v>
      </c>
      <c r="F1760" s="48">
        <v>16709</v>
      </c>
      <c r="G1760" s="48">
        <v>14291</v>
      </c>
    </row>
    <row r="1761" spans="3:7">
      <c r="C1761" s="50">
        <f t="shared" si="29"/>
        <v>3</v>
      </c>
      <c r="D1761" s="49">
        <v>42443</v>
      </c>
      <c r="E1761" s="48">
        <v>7</v>
      </c>
      <c r="F1761" s="48">
        <v>17974</v>
      </c>
      <c r="G1761" s="48">
        <v>15604</v>
      </c>
    </row>
    <row r="1762" spans="3:7">
      <c r="C1762" s="50">
        <f t="shared" si="29"/>
        <v>3</v>
      </c>
      <c r="D1762" s="49">
        <v>42443</v>
      </c>
      <c r="E1762" s="48">
        <v>8</v>
      </c>
      <c r="F1762" s="48">
        <v>18709</v>
      </c>
      <c r="G1762" s="48">
        <v>16104</v>
      </c>
    </row>
    <row r="1763" spans="3:7">
      <c r="C1763" s="50">
        <f t="shared" si="29"/>
        <v>3</v>
      </c>
      <c r="D1763" s="49">
        <v>42443</v>
      </c>
      <c r="E1763" s="48">
        <v>9</v>
      </c>
      <c r="F1763" s="48">
        <v>19111</v>
      </c>
      <c r="G1763" s="48">
        <v>16483</v>
      </c>
    </row>
    <row r="1764" spans="3:7">
      <c r="C1764" s="50">
        <f t="shared" si="29"/>
        <v>3</v>
      </c>
      <c r="D1764" s="49">
        <v>42443</v>
      </c>
      <c r="E1764" s="48">
        <v>10</v>
      </c>
      <c r="F1764" s="48">
        <v>19018</v>
      </c>
      <c r="G1764" s="48">
        <v>16603</v>
      </c>
    </row>
    <row r="1765" spans="3:7">
      <c r="C1765" s="50">
        <f t="shared" si="29"/>
        <v>3</v>
      </c>
      <c r="D1765" s="49">
        <v>42443</v>
      </c>
      <c r="E1765" s="48">
        <v>11</v>
      </c>
      <c r="F1765" s="48">
        <v>19033</v>
      </c>
      <c r="G1765" s="48">
        <v>16693</v>
      </c>
    </row>
    <row r="1766" spans="3:7">
      <c r="C1766" s="50">
        <f t="shared" si="29"/>
        <v>3</v>
      </c>
      <c r="D1766" s="49">
        <v>42443</v>
      </c>
      <c r="E1766" s="48">
        <v>12</v>
      </c>
      <c r="F1766" s="48">
        <v>18862</v>
      </c>
      <c r="G1766" s="48">
        <v>16722</v>
      </c>
    </row>
    <row r="1767" spans="3:7">
      <c r="C1767" s="50">
        <f t="shared" si="29"/>
        <v>3</v>
      </c>
      <c r="D1767" s="49">
        <v>42443</v>
      </c>
      <c r="E1767" s="48">
        <v>13</v>
      </c>
      <c r="F1767" s="48">
        <v>18837</v>
      </c>
      <c r="G1767" s="48">
        <v>16694</v>
      </c>
    </row>
    <row r="1768" spans="3:7">
      <c r="C1768" s="50">
        <f t="shared" si="29"/>
        <v>3</v>
      </c>
      <c r="D1768" s="49">
        <v>42443</v>
      </c>
      <c r="E1768" s="48">
        <v>14</v>
      </c>
      <c r="F1768" s="48">
        <v>18692</v>
      </c>
      <c r="G1768" s="48">
        <v>16546</v>
      </c>
    </row>
    <row r="1769" spans="3:7">
      <c r="C1769" s="50">
        <f t="shared" si="29"/>
        <v>3</v>
      </c>
      <c r="D1769" s="49">
        <v>42443</v>
      </c>
      <c r="E1769" s="48">
        <v>15</v>
      </c>
      <c r="F1769" s="48">
        <v>18617</v>
      </c>
      <c r="G1769" s="48">
        <v>16482</v>
      </c>
    </row>
    <row r="1770" spans="3:7">
      <c r="C1770" s="50">
        <f t="shared" si="29"/>
        <v>3</v>
      </c>
      <c r="D1770" s="49">
        <v>42443</v>
      </c>
      <c r="E1770" s="48">
        <v>16</v>
      </c>
      <c r="F1770" s="48">
        <v>19353</v>
      </c>
      <c r="G1770" s="48">
        <v>16672</v>
      </c>
    </row>
    <row r="1771" spans="3:7">
      <c r="C1771" s="50">
        <f t="shared" si="29"/>
        <v>3</v>
      </c>
      <c r="D1771" s="49">
        <v>42443</v>
      </c>
      <c r="E1771" s="48">
        <v>17</v>
      </c>
      <c r="F1771" s="48">
        <v>19578</v>
      </c>
      <c r="G1771" s="48">
        <v>16949</v>
      </c>
    </row>
    <row r="1772" spans="3:7">
      <c r="C1772" s="50">
        <f t="shared" si="29"/>
        <v>3</v>
      </c>
      <c r="D1772" s="49">
        <v>42443</v>
      </c>
      <c r="E1772" s="48">
        <v>18</v>
      </c>
      <c r="F1772" s="48">
        <v>19569</v>
      </c>
      <c r="G1772" s="48">
        <v>16985</v>
      </c>
    </row>
    <row r="1773" spans="3:7">
      <c r="C1773" s="50">
        <f t="shared" si="29"/>
        <v>3</v>
      </c>
      <c r="D1773" s="49">
        <v>42443</v>
      </c>
      <c r="E1773" s="48">
        <v>19</v>
      </c>
      <c r="F1773" s="48">
        <v>19635</v>
      </c>
      <c r="G1773" s="48">
        <v>17182</v>
      </c>
    </row>
    <row r="1774" spans="3:7">
      <c r="C1774" s="50">
        <f t="shared" si="29"/>
        <v>3</v>
      </c>
      <c r="D1774" s="49">
        <v>42443</v>
      </c>
      <c r="E1774" s="48">
        <v>20</v>
      </c>
      <c r="F1774" s="48">
        <v>19774</v>
      </c>
      <c r="G1774" s="48">
        <v>17258</v>
      </c>
    </row>
    <row r="1775" spans="3:7">
      <c r="C1775" s="50">
        <f t="shared" si="29"/>
        <v>3</v>
      </c>
      <c r="D1775" s="49">
        <v>42443</v>
      </c>
      <c r="E1775" s="48">
        <v>21</v>
      </c>
      <c r="F1775" s="48">
        <v>19199</v>
      </c>
      <c r="G1775" s="48">
        <v>16728</v>
      </c>
    </row>
    <row r="1776" spans="3:7">
      <c r="C1776" s="50">
        <f t="shared" si="29"/>
        <v>3</v>
      </c>
      <c r="D1776" s="49">
        <v>42443</v>
      </c>
      <c r="E1776" s="48">
        <v>22</v>
      </c>
      <c r="F1776" s="48">
        <v>18115</v>
      </c>
      <c r="G1776" s="48">
        <v>15599</v>
      </c>
    </row>
    <row r="1777" spans="3:7">
      <c r="C1777" s="50">
        <f t="shared" si="29"/>
        <v>3</v>
      </c>
      <c r="D1777" s="49">
        <v>42443</v>
      </c>
      <c r="E1777" s="48">
        <v>23</v>
      </c>
      <c r="F1777" s="48">
        <v>17119</v>
      </c>
      <c r="G1777" s="48">
        <v>14480</v>
      </c>
    </row>
    <row r="1778" spans="3:7">
      <c r="C1778" s="50">
        <f t="shared" si="29"/>
        <v>3</v>
      </c>
      <c r="D1778" s="49">
        <v>42443</v>
      </c>
      <c r="E1778" s="48">
        <v>24</v>
      </c>
      <c r="F1778" s="48">
        <v>16405</v>
      </c>
      <c r="G1778" s="48">
        <v>13629</v>
      </c>
    </row>
    <row r="1779" spans="3:7">
      <c r="C1779" s="50">
        <f t="shared" si="29"/>
        <v>3</v>
      </c>
      <c r="D1779" s="49">
        <v>42444</v>
      </c>
      <c r="E1779" s="48">
        <v>1</v>
      </c>
      <c r="F1779" s="48">
        <v>16029</v>
      </c>
      <c r="G1779" s="48">
        <v>13102</v>
      </c>
    </row>
    <row r="1780" spans="3:7">
      <c r="C1780" s="50">
        <f t="shared" si="29"/>
        <v>3</v>
      </c>
      <c r="D1780" s="49">
        <v>42444</v>
      </c>
      <c r="E1780" s="48">
        <v>2</v>
      </c>
      <c r="F1780" s="48">
        <v>15387</v>
      </c>
      <c r="G1780" s="48">
        <v>12718</v>
      </c>
    </row>
    <row r="1781" spans="3:7">
      <c r="C1781" s="50">
        <f t="shared" si="29"/>
        <v>3</v>
      </c>
      <c r="D1781" s="49">
        <v>42444</v>
      </c>
      <c r="E1781" s="48">
        <v>3</v>
      </c>
      <c r="F1781" s="48">
        <v>15406</v>
      </c>
      <c r="G1781" s="48">
        <v>12606</v>
      </c>
    </row>
    <row r="1782" spans="3:7">
      <c r="C1782" s="50">
        <f t="shared" si="29"/>
        <v>3</v>
      </c>
      <c r="D1782" s="49">
        <v>42444</v>
      </c>
      <c r="E1782" s="48">
        <v>4</v>
      </c>
      <c r="F1782" s="48">
        <v>15554</v>
      </c>
      <c r="G1782" s="48">
        <v>12673</v>
      </c>
    </row>
    <row r="1783" spans="3:7">
      <c r="C1783" s="50">
        <f t="shared" si="29"/>
        <v>3</v>
      </c>
      <c r="D1783" s="49">
        <v>42444</v>
      </c>
      <c r="E1783" s="48">
        <v>5</v>
      </c>
      <c r="F1783" s="48">
        <v>16235</v>
      </c>
      <c r="G1783" s="48">
        <v>13316</v>
      </c>
    </row>
    <row r="1784" spans="3:7">
      <c r="C1784" s="50">
        <f t="shared" si="29"/>
        <v>3</v>
      </c>
      <c r="D1784" s="49">
        <v>42444</v>
      </c>
      <c r="E1784" s="48">
        <v>6</v>
      </c>
      <c r="F1784" s="48">
        <v>17056</v>
      </c>
      <c r="G1784" s="48">
        <v>14625</v>
      </c>
    </row>
    <row r="1785" spans="3:7">
      <c r="C1785" s="50">
        <f t="shared" si="29"/>
        <v>3</v>
      </c>
      <c r="D1785" s="49">
        <v>42444</v>
      </c>
      <c r="E1785" s="48">
        <v>7</v>
      </c>
      <c r="F1785" s="48">
        <v>17992</v>
      </c>
      <c r="G1785" s="48">
        <v>15621</v>
      </c>
    </row>
    <row r="1786" spans="3:7">
      <c r="C1786" s="50">
        <f t="shared" si="29"/>
        <v>3</v>
      </c>
      <c r="D1786" s="49">
        <v>42444</v>
      </c>
      <c r="E1786" s="48">
        <v>8</v>
      </c>
      <c r="F1786" s="48">
        <v>18638</v>
      </c>
      <c r="G1786" s="48">
        <v>16330</v>
      </c>
    </row>
    <row r="1787" spans="3:7">
      <c r="C1787" s="50">
        <f t="shared" si="29"/>
        <v>3</v>
      </c>
      <c r="D1787" s="49">
        <v>42444</v>
      </c>
      <c r="E1787" s="48">
        <v>9</v>
      </c>
      <c r="F1787" s="48">
        <v>19078</v>
      </c>
      <c r="G1787" s="48">
        <v>16596</v>
      </c>
    </row>
    <row r="1788" spans="3:7">
      <c r="C1788" s="50">
        <f t="shared" si="29"/>
        <v>3</v>
      </c>
      <c r="D1788" s="49">
        <v>42444</v>
      </c>
      <c r="E1788" s="48">
        <v>10</v>
      </c>
      <c r="F1788" s="48">
        <v>18945</v>
      </c>
      <c r="G1788" s="48">
        <v>16573</v>
      </c>
    </row>
    <row r="1789" spans="3:7">
      <c r="C1789" s="50">
        <f t="shared" si="29"/>
        <v>3</v>
      </c>
      <c r="D1789" s="49">
        <v>42444</v>
      </c>
      <c r="E1789" s="48">
        <v>11</v>
      </c>
      <c r="F1789" s="48">
        <v>18667</v>
      </c>
      <c r="G1789" s="48">
        <v>16385</v>
      </c>
    </row>
    <row r="1790" spans="3:7">
      <c r="C1790" s="50">
        <f t="shared" si="29"/>
        <v>3</v>
      </c>
      <c r="D1790" s="49">
        <v>42444</v>
      </c>
      <c r="E1790" s="48">
        <v>12</v>
      </c>
      <c r="F1790" s="48">
        <v>18751</v>
      </c>
      <c r="G1790" s="48">
        <v>16402</v>
      </c>
    </row>
    <row r="1791" spans="3:7">
      <c r="C1791" s="50">
        <f t="shared" si="29"/>
        <v>3</v>
      </c>
      <c r="D1791" s="49">
        <v>42444</v>
      </c>
      <c r="E1791" s="48">
        <v>13</v>
      </c>
      <c r="F1791" s="48">
        <v>18607</v>
      </c>
      <c r="G1791" s="48">
        <v>16292</v>
      </c>
    </row>
    <row r="1792" spans="3:7">
      <c r="C1792" s="50">
        <f t="shared" si="29"/>
        <v>3</v>
      </c>
      <c r="D1792" s="49">
        <v>42444</v>
      </c>
      <c r="E1792" s="48">
        <v>14</v>
      </c>
      <c r="F1792" s="48">
        <v>18335</v>
      </c>
      <c r="G1792" s="48">
        <v>16029</v>
      </c>
    </row>
    <row r="1793" spans="3:7">
      <c r="C1793" s="50">
        <f t="shared" si="29"/>
        <v>3</v>
      </c>
      <c r="D1793" s="49">
        <v>42444</v>
      </c>
      <c r="E1793" s="48">
        <v>15</v>
      </c>
      <c r="F1793" s="48">
        <v>18433</v>
      </c>
      <c r="G1793" s="48">
        <v>16125</v>
      </c>
    </row>
    <row r="1794" spans="3:7">
      <c r="C1794" s="50">
        <f t="shared" si="29"/>
        <v>3</v>
      </c>
      <c r="D1794" s="49">
        <v>42444</v>
      </c>
      <c r="E1794" s="48">
        <v>16</v>
      </c>
      <c r="F1794" s="48">
        <v>18726</v>
      </c>
      <c r="G1794" s="48">
        <v>16434</v>
      </c>
    </row>
    <row r="1795" spans="3:7">
      <c r="C1795" s="50">
        <f t="shared" si="29"/>
        <v>3</v>
      </c>
      <c r="D1795" s="49">
        <v>42444</v>
      </c>
      <c r="E1795" s="48">
        <v>17</v>
      </c>
      <c r="F1795" s="48">
        <v>18914</v>
      </c>
      <c r="G1795" s="48">
        <v>16523</v>
      </c>
    </row>
    <row r="1796" spans="3:7">
      <c r="C1796" s="50">
        <f t="shared" ref="C1796:C1859" si="30">MONTH(D1796)</f>
        <v>3</v>
      </c>
      <c r="D1796" s="49">
        <v>42444</v>
      </c>
      <c r="E1796" s="48">
        <v>18</v>
      </c>
      <c r="F1796" s="48">
        <v>18925</v>
      </c>
      <c r="G1796" s="48">
        <v>16605</v>
      </c>
    </row>
    <row r="1797" spans="3:7">
      <c r="C1797" s="50">
        <f t="shared" si="30"/>
        <v>3</v>
      </c>
      <c r="D1797" s="49">
        <v>42444</v>
      </c>
      <c r="E1797" s="48">
        <v>19</v>
      </c>
      <c r="F1797" s="48">
        <v>19244</v>
      </c>
      <c r="G1797" s="48">
        <v>17025</v>
      </c>
    </row>
    <row r="1798" spans="3:7">
      <c r="C1798" s="50">
        <f t="shared" si="30"/>
        <v>3</v>
      </c>
      <c r="D1798" s="49">
        <v>42444</v>
      </c>
      <c r="E1798" s="48">
        <v>20</v>
      </c>
      <c r="F1798" s="48">
        <v>19697</v>
      </c>
      <c r="G1798" s="48">
        <v>17267</v>
      </c>
    </row>
    <row r="1799" spans="3:7">
      <c r="C1799" s="50">
        <f t="shared" si="30"/>
        <v>3</v>
      </c>
      <c r="D1799" s="49">
        <v>42444</v>
      </c>
      <c r="E1799" s="48">
        <v>21</v>
      </c>
      <c r="F1799" s="48">
        <v>18915</v>
      </c>
      <c r="G1799" s="48">
        <v>16556</v>
      </c>
    </row>
    <row r="1800" spans="3:7">
      <c r="C1800" s="50">
        <f t="shared" si="30"/>
        <v>3</v>
      </c>
      <c r="D1800" s="49">
        <v>42444</v>
      </c>
      <c r="E1800" s="48">
        <v>22</v>
      </c>
      <c r="F1800" s="48">
        <v>18074</v>
      </c>
      <c r="G1800" s="48">
        <v>15426</v>
      </c>
    </row>
    <row r="1801" spans="3:7">
      <c r="C1801" s="50">
        <f t="shared" si="30"/>
        <v>3</v>
      </c>
      <c r="D1801" s="49">
        <v>42444</v>
      </c>
      <c r="E1801" s="48">
        <v>23</v>
      </c>
      <c r="F1801" s="48">
        <v>17015</v>
      </c>
      <c r="G1801" s="48">
        <v>14329</v>
      </c>
    </row>
    <row r="1802" spans="3:7">
      <c r="C1802" s="50">
        <f t="shared" si="30"/>
        <v>3</v>
      </c>
      <c r="D1802" s="49">
        <v>42444</v>
      </c>
      <c r="E1802" s="48">
        <v>24</v>
      </c>
      <c r="F1802" s="48">
        <v>15784</v>
      </c>
      <c r="G1802" s="48">
        <v>13347</v>
      </c>
    </row>
    <row r="1803" spans="3:7">
      <c r="C1803" s="50">
        <f t="shared" si="30"/>
        <v>3</v>
      </c>
      <c r="D1803" s="49">
        <v>42445</v>
      </c>
      <c r="E1803" s="48">
        <v>1</v>
      </c>
      <c r="F1803" s="48">
        <v>15134</v>
      </c>
      <c r="G1803" s="48">
        <v>12738</v>
      </c>
    </row>
    <row r="1804" spans="3:7">
      <c r="C1804" s="50">
        <f t="shared" si="30"/>
        <v>3</v>
      </c>
      <c r="D1804" s="49">
        <v>42445</v>
      </c>
      <c r="E1804" s="48">
        <v>2</v>
      </c>
      <c r="F1804" s="48">
        <v>14765</v>
      </c>
      <c r="G1804" s="48">
        <v>12420</v>
      </c>
    </row>
    <row r="1805" spans="3:7">
      <c r="C1805" s="50">
        <f t="shared" si="30"/>
        <v>3</v>
      </c>
      <c r="D1805" s="49">
        <v>42445</v>
      </c>
      <c r="E1805" s="48">
        <v>3</v>
      </c>
      <c r="F1805" s="48">
        <v>14584</v>
      </c>
      <c r="G1805" s="48">
        <v>12297</v>
      </c>
    </row>
    <row r="1806" spans="3:7">
      <c r="C1806" s="50">
        <f t="shared" si="30"/>
        <v>3</v>
      </c>
      <c r="D1806" s="49">
        <v>42445</v>
      </c>
      <c r="E1806" s="48">
        <v>4</v>
      </c>
      <c r="F1806" s="48">
        <v>15154</v>
      </c>
      <c r="G1806" s="48">
        <v>12412</v>
      </c>
    </row>
    <row r="1807" spans="3:7">
      <c r="C1807" s="50">
        <f t="shared" si="30"/>
        <v>3</v>
      </c>
      <c r="D1807" s="49">
        <v>42445</v>
      </c>
      <c r="E1807" s="48">
        <v>5</v>
      </c>
      <c r="F1807" s="48">
        <v>15028</v>
      </c>
      <c r="G1807" s="48">
        <v>12857</v>
      </c>
    </row>
    <row r="1808" spans="3:7">
      <c r="C1808" s="50">
        <f t="shared" si="30"/>
        <v>3</v>
      </c>
      <c r="D1808" s="49">
        <v>42445</v>
      </c>
      <c r="E1808" s="48">
        <v>6</v>
      </c>
      <c r="F1808" s="48">
        <v>16456</v>
      </c>
      <c r="G1808" s="48">
        <v>14126</v>
      </c>
    </row>
    <row r="1809" spans="3:7">
      <c r="C1809" s="50">
        <f t="shared" si="30"/>
        <v>3</v>
      </c>
      <c r="D1809" s="49">
        <v>42445</v>
      </c>
      <c r="E1809" s="48">
        <v>7</v>
      </c>
      <c r="F1809" s="48">
        <v>17578</v>
      </c>
      <c r="G1809" s="48">
        <v>15307</v>
      </c>
    </row>
    <row r="1810" spans="3:7">
      <c r="C1810" s="50">
        <f t="shared" si="30"/>
        <v>3</v>
      </c>
      <c r="D1810" s="49">
        <v>42445</v>
      </c>
      <c r="E1810" s="48">
        <v>8</v>
      </c>
      <c r="F1810" s="48">
        <v>18279</v>
      </c>
      <c r="G1810" s="48">
        <v>15873</v>
      </c>
    </row>
    <row r="1811" spans="3:7">
      <c r="C1811" s="50">
        <f t="shared" si="30"/>
        <v>3</v>
      </c>
      <c r="D1811" s="49">
        <v>42445</v>
      </c>
      <c r="E1811" s="48">
        <v>9</v>
      </c>
      <c r="F1811" s="48">
        <v>18653</v>
      </c>
      <c r="G1811" s="48">
        <v>16155</v>
      </c>
    </row>
    <row r="1812" spans="3:7">
      <c r="C1812" s="50">
        <f t="shared" si="30"/>
        <v>3</v>
      </c>
      <c r="D1812" s="49">
        <v>42445</v>
      </c>
      <c r="E1812" s="48">
        <v>10</v>
      </c>
      <c r="F1812" s="48">
        <v>18956</v>
      </c>
      <c r="G1812" s="48">
        <v>16336</v>
      </c>
    </row>
    <row r="1813" spans="3:7">
      <c r="C1813" s="50">
        <f t="shared" si="30"/>
        <v>3</v>
      </c>
      <c r="D1813" s="49">
        <v>42445</v>
      </c>
      <c r="E1813" s="48">
        <v>11</v>
      </c>
      <c r="F1813" s="48">
        <v>18914</v>
      </c>
      <c r="G1813" s="48">
        <v>16238</v>
      </c>
    </row>
    <row r="1814" spans="3:7">
      <c r="C1814" s="50">
        <f t="shared" si="30"/>
        <v>3</v>
      </c>
      <c r="D1814" s="49">
        <v>42445</v>
      </c>
      <c r="E1814" s="48">
        <v>12</v>
      </c>
      <c r="F1814" s="48">
        <v>18731</v>
      </c>
      <c r="G1814" s="48">
        <v>16037</v>
      </c>
    </row>
    <row r="1815" spans="3:7">
      <c r="C1815" s="50">
        <f t="shared" si="30"/>
        <v>3</v>
      </c>
      <c r="D1815" s="49">
        <v>42445</v>
      </c>
      <c r="E1815" s="48">
        <v>13</v>
      </c>
      <c r="F1815" s="48">
        <v>18747</v>
      </c>
      <c r="G1815" s="48">
        <v>16028</v>
      </c>
    </row>
    <row r="1816" spans="3:7">
      <c r="C1816" s="50">
        <f t="shared" si="30"/>
        <v>3</v>
      </c>
      <c r="D1816" s="49">
        <v>42445</v>
      </c>
      <c r="E1816" s="48">
        <v>14</v>
      </c>
      <c r="F1816" s="48">
        <v>18527</v>
      </c>
      <c r="G1816" s="48">
        <v>15947</v>
      </c>
    </row>
    <row r="1817" spans="3:7">
      <c r="C1817" s="50">
        <f t="shared" si="30"/>
        <v>3</v>
      </c>
      <c r="D1817" s="49">
        <v>42445</v>
      </c>
      <c r="E1817" s="48">
        <v>15</v>
      </c>
      <c r="F1817" s="48">
        <v>18200</v>
      </c>
      <c r="G1817" s="48">
        <v>15794</v>
      </c>
    </row>
    <row r="1818" spans="3:7">
      <c r="C1818" s="50">
        <f t="shared" si="30"/>
        <v>3</v>
      </c>
      <c r="D1818" s="49">
        <v>42445</v>
      </c>
      <c r="E1818" s="48">
        <v>16</v>
      </c>
      <c r="F1818" s="48">
        <v>18156</v>
      </c>
      <c r="G1818" s="48">
        <v>15674</v>
      </c>
    </row>
    <row r="1819" spans="3:7">
      <c r="C1819" s="50">
        <f t="shared" si="30"/>
        <v>3</v>
      </c>
      <c r="D1819" s="49">
        <v>42445</v>
      </c>
      <c r="E1819" s="48">
        <v>17</v>
      </c>
      <c r="F1819" s="48">
        <v>18214</v>
      </c>
      <c r="G1819" s="48">
        <v>15711</v>
      </c>
    </row>
    <row r="1820" spans="3:7">
      <c r="C1820" s="50">
        <f t="shared" si="30"/>
        <v>3</v>
      </c>
      <c r="D1820" s="49">
        <v>42445</v>
      </c>
      <c r="E1820" s="48">
        <v>18</v>
      </c>
      <c r="F1820" s="48">
        <v>18679</v>
      </c>
      <c r="G1820" s="48">
        <v>15979</v>
      </c>
    </row>
    <row r="1821" spans="3:7">
      <c r="C1821" s="50">
        <f t="shared" si="30"/>
        <v>3</v>
      </c>
      <c r="D1821" s="49">
        <v>42445</v>
      </c>
      <c r="E1821" s="48">
        <v>19</v>
      </c>
      <c r="F1821" s="48">
        <v>19258</v>
      </c>
      <c r="G1821" s="48">
        <v>16650</v>
      </c>
    </row>
    <row r="1822" spans="3:7">
      <c r="C1822" s="50">
        <f t="shared" si="30"/>
        <v>3</v>
      </c>
      <c r="D1822" s="49">
        <v>42445</v>
      </c>
      <c r="E1822" s="48">
        <v>20</v>
      </c>
      <c r="F1822" s="48">
        <v>19374</v>
      </c>
      <c r="G1822" s="48">
        <v>16785</v>
      </c>
    </row>
    <row r="1823" spans="3:7">
      <c r="C1823" s="50">
        <f t="shared" si="30"/>
        <v>3</v>
      </c>
      <c r="D1823" s="49">
        <v>42445</v>
      </c>
      <c r="E1823" s="48">
        <v>21</v>
      </c>
      <c r="F1823" s="48">
        <v>18905</v>
      </c>
      <c r="G1823" s="48">
        <v>16288</v>
      </c>
    </row>
    <row r="1824" spans="3:7">
      <c r="C1824" s="50">
        <f t="shared" si="30"/>
        <v>3</v>
      </c>
      <c r="D1824" s="49">
        <v>42445</v>
      </c>
      <c r="E1824" s="48">
        <v>22</v>
      </c>
      <c r="F1824" s="48">
        <v>17804</v>
      </c>
      <c r="G1824" s="48">
        <v>15323</v>
      </c>
    </row>
    <row r="1825" spans="3:7">
      <c r="C1825" s="50">
        <f t="shared" si="30"/>
        <v>3</v>
      </c>
      <c r="D1825" s="49">
        <v>42445</v>
      </c>
      <c r="E1825" s="48">
        <v>23</v>
      </c>
      <c r="F1825" s="48">
        <v>16803</v>
      </c>
      <c r="G1825" s="48">
        <v>14129</v>
      </c>
    </row>
    <row r="1826" spans="3:7">
      <c r="C1826" s="50">
        <f t="shared" si="30"/>
        <v>3</v>
      </c>
      <c r="D1826" s="49">
        <v>42445</v>
      </c>
      <c r="E1826" s="48">
        <v>24</v>
      </c>
      <c r="F1826" s="48">
        <v>16470</v>
      </c>
      <c r="G1826" s="48">
        <v>13300</v>
      </c>
    </row>
    <row r="1827" spans="3:7">
      <c r="C1827" s="50">
        <f t="shared" si="30"/>
        <v>3</v>
      </c>
      <c r="D1827" s="49">
        <v>42446</v>
      </c>
      <c r="E1827" s="48">
        <v>1</v>
      </c>
      <c r="F1827" s="48">
        <v>15893</v>
      </c>
      <c r="G1827" s="48">
        <v>12768</v>
      </c>
    </row>
    <row r="1828" spans="3:7">
      <c r="C1828" s="50">
        <f t="shared" si="30"/>
        <v>3</v>
      </c>
      <c r="D1828" s="49">
        <v>42446</v>
      </c>
      <c r="E1828" s="48">
        <v>2</v>
      </c>
      <c r="F1828" s="48">
        <v>15561</v>
      </c>
      <c r="G1828" s="48">
        <v>12467</v>
      </c>
    </row>
    <row r="1829" spans="3:7">
      <c r="C1829" s="50">
        <f t="shared" si="30"/>
        <v>3</v>
      </c>
      <c r="D1829" s="49">
        <v>42446</v>
      </c>
      <c r="E1829" s="48">
        <v>3</v>
      </c>
      <c r="F1829" s="48">
        <v>15328</v>
      </c>
      <c r="G1829" s="48">
        <v>12429</v>
      </c>
    </row>
    <row r="1830" spans="3:7">
      <c r="C1830" s="50">
        <f t="shared" si="30"/>
        <v>3</v>
      </c>
      <c r="D1830" s="49">
        <v>42446</v>
      </c>
      <c r="E1830" s="48">
        <v>4</v>
      </c>
      <c r="F1830" s="48">
        <v>15412</v>
      </c>
      <c r="G1830" s="48">
        <v>12514</v>
      </c>
    </row>
    <row r="1831" spans="3:7">
      <c r="C1831" s="50">
        <f t="shared" si="30"/>
        <v>3</v>
      </c>
      <c r="D1831" s="49">
        <v>42446</v>
      </c>
      <c r="E1831" s="48">
        <v>5</v>
      </c>
      <c r="F1831" s="48">
        <v>15915</v>
      </c>
      <c r="G1831" s="48">
        <v>13061</v>
      </c>
    </row>
    <row r="1832" spans="3:7">
      <c r="C1832" s="50">
        <f t="shared" si="30"/>
        <v>3</v>
      </c>
      <c r="D1832" s="49">
        <v>42446</v>
      </c>
      <c r="E1832" s="48">
        <v>6</v>
      </c>
      <c r="F1832" s="48">
        <v>16820</v>
      </c>
      <c r="G1832" s="48">
        <v>14333</v>
      </c>
    </row>
    <row r="1833" spans="3:7">
      <c r="C1833" s="50">
        <f t="shared" si="30"/>
        <v>3</v>
      </c>
      <c r="D1833" s="49">
        <v>42446</v>
      </c>
      <c r="E1833" s="48">
        <v>7</v>
      </c>
      <c r="F1833" s="48">
        <v>17809</v>
      </c>
      <c r="G1833" s="48">
        <v>15402</v>
      </c>
    </row>
    <row r="1834" spans="3:7">
      <c r="C1834" s="50">
        <f t="shared" si="30"/>
        <v>3</v>
      </c>
      <c r="D1834" s="49">
        <v>42446</v>
      </c>
      <c r="E1834" s="48">
        <v>8</v>
      </c>
      <c r="F1834" s="48">
        <v>18095</v>
      </c>
      <c r="G1834" s="48">
        <v>15540</v>
      </c>
    </row>
    <row r="1835" spans="3:7">
      <c r="C1835" s="50">
        <f t="shared" si="30"/>
        <v>3</v>
      </c>
      <c r="D1835" s="49">
        <v>42446</v>
      </c>
      <c r="E1835" s="48">
        <v>9</v>
      </c>
      <c r="F1835" s="48">
        <v>17912</v>
      </c>
      <c r="G1835" s="48">
        <v>15261</v>
      </c>
    </row>
    <row r="1836" spans="3:7">
      <c r="C1836" s="50">
        <f t="shared" si="30"/>
        <v>3</v>
      </c>
      <c r="D1836" s="49">
        <v>42446</v>
      </c>
      <c r="E1836" s="48">
        <v>10</v>
      </c>
      <c r="F1836" s="48">
        <v>17784</v>
      </c>
      <c r="G1836" s="48">
        <v>15022</v>
      </c>
    </row>
    <row r="1837" spans="3:7">
      <c r="C1837" s="50">
        <f t="shared" si="30"/>
        <v>3</v>
      </c>
      <c r="D1837" s="49">
        <v>42446</v>
      </c>
      <c r="E1837" s="48">
        <v>11</v>
      </c>
      <c r="F1837" s="48">
        <v>17785</v>
      </c>
      <c r="G1837" s="48">
        <v>14926</v>
      </c>
    </row>
    <row r="1838" spans="3:7">
      <c r="C1838" s="50">
        <f t="shared" si="30"/>
        <v>3</v>
      </c>
      <c r="D1838" s="49">
        <v>42446</v>
      </c>
      <c r="E1838" s="48">
        <v>12</v>
      </c>
      <c r="F1838" s="48">
        <v>18070</v>
      </c>
      <c r="G1838" s="48">
        <v>15147</v>
      </c>
    </row>
    <row r="1839" spans="3:7">
      <c r="C1839" s="50">
        <f t="shared" si="30"/>
        <v>3</v>
      </c>
      <c r="D1839" s="49">
        <v>42446</v>
      </c>
      <c r="E1839" s="48">
        <v>13</v>
      </c>
      <c r="F1839" s="48">
        <v>18343</v>
      </c>
      <c r="G1839" s="48">
        <v>15330</v>
      </c>
    </row>
    <row r="1840" spans="3:7">
      <c r="C1840" s="50">
        <f t="shared" si="30"/>
        <v>3</v>
      </c>
      <c r="D1840" s="49">
        <v>42446</v>
      </c>
      <c r="E1840" s="48">
        <v>14</v>
      </c>
      <c r="F1840" s="48">
        <v>17814</v>
      </c>
      <c r="G1840" s="48">
        <v>15142</v>
      </c>
    </row>
    <row r="1841" spans="3:7">
      <c r="C1841" s="50">
        <f t="shared" si="30"/>
        <v>3</v>
      </c>
      <c r="D1841" s="49">
        <v>42446</v>
      </c>
      <c r="E1841" s="48">
        <v>15</v>
      </c>
      <c r="F1841" s="48">
        <v>17963</v>
      </c>
      <c r="G1841" s="48">
        <v>15384</v>
      </c>
    </row>
    <row r="1842" spans="3:7">
      <c r="C1842" s="50">
        <f t="shared" si="30"/>
        <v>3</v>
      </c>
      <c r="D1842" s="49">
        <v>42446</v>
      </c>
      <c r="E1842" s="48">
        <v>16</v>
      </c>
      <c r="F1842" s="48">
        <v>17978</v>
      </c>
      <c r="G1842" s="48">
        <v>15394</v>
      </c>
    </row>
    <row r="1843" spans="3:7">
      <c r="C1843" s="50">
        <f t="shared" si="30"/>
        <v>3</v>
      </c>
      <c r="D1843" s="49">
        <v>42446</v>
      </c>
      <c r="E1843" s="48">
        <v>17</v>
      </c>
      <c r="F1843" s="48">
        <v>18337</v>
      </c>
      <c r="G1843" s="48">
        <v>15757</v>
      </c>
    </row>
    <row r="1844" spans="3:7">
      <c r="C1844" s="50">
        <f t="shared" si="30"/>
        <v>3</v>
      </c>
      <c r="D1844" s="49">
        <v>42446</v>
      </c>
      <c r="E1844" s="48">
        <v>18</v>
      </c>
      <c r="F1844" s="48">
        <v>18371</v>
      </c>
      <c r="G1844" s="48">
        <v>15851</v>
      </c>
    </row>
    <row r="1845" spans="3:7">
      <c r="C1845" s="50">
        <f t="shared" si="30"/>
        <v>3</v>
      </c>
      <c r="D1845" s="49">
        <v>42446</v>
      </c>
      <c r="E1845" s="48">
        <v>19</v>
      </c>
      <c r="F1845" s="48">
        <v>18999</v>
      </c>
      <c r="G1845" s="48">
        <v>16523</v>
      </c>
    </row>
    <row r="1846" spans="3:7">
      <c r="C1846" s="50">
        <f t="shared" si="30"/>
        <v>3</v>
      </c>
      <c r="D1846" s="49">
        <v>42446</v>
      </c>
      <c r="E1846" s="48">
        <v>20</v>
      </c>
      <c r="F1846" s="48">
        <v>19249</v>
      </c>
      <c r="G1846" s="48">
        <v>16765</v>
      </c>
    </row>
    <row r="1847" spans="3:7">
      <c r="C1847" s="50">
        <f t="shared" si="30"/>
        <v>3</v>
      </c>
      <c r="D1847" s="49">
        <v>42446</v>
      </c>
      <c r="E1847" s="48">
        <v>21</v>
      </c>
      <c r="F1847" s="48">
        <v>18897</v>
      </c>
      <c r="G1847" s="48">
        <v>16229</v>
      </c>
    </row>
    <row r="1848" spans="3:7">
      <c r="C1848" s="50">
        <f t="shared" si="30"/>
        <v>3</v>
      </c>
      <c r="D1848" s="49">
        <v>42446</v>
      </c>
      <c r="E1848" s="48">
        <v>22</v>
      </c>
      <c r="F1848" s="48">
        <v>18170</v>
      </c>
      <c r="G1848" s="48">
        <v>15445</v>
      </c>
    </row>
    <row r="1849" spans="3:7">
      <c r="C1849" s="50">
        <f t="shared" si="30"/>
        <v>3</v>
      </c>
      <c r="D1849" s="49">
        <v>42446</v>
      </c>
      <c r="E1849" s="48">
        <v>23</v>
      </c>
      <c r="F1849" s="48">
        <v>17102</v>
      </c>
      <c r="G1849" s="48">
        <v>14390</v>
      </c>
    </row>
    <row r="1850" spans="3:7">
      <c r="C1850" s="50">
        <f t="shared" si="30"/>
        <v>3</v>
      </c>
      <c r="D1850" s="49">
        <v>42446</v>
      </c>
      <c r="E1850" s="48">
        <v>24</v>
      </c>
      <c r="F1850" s="48">
        <v>16633</v>
      </c>
      <c r="G1850" s="48">
        <v>13699</v>
      </c>
    </row>
    <row r="1851" spans="3:7">
      <c r="C1851" s="50">
        <f t="shared" si="30"/>
        <v>3</v>
      </c>
      <c r="D1851" s="49">
        <v>42447</v>
      </c>
      <c r="E1851" s="48">
        <v>1</v>
      </c>
      <c r="F1851" s="48">
        <v>16067</v>
      </c>
      <c r="G1851" s="48">
        <v>13205</v>
      </c>
    </row>
    <row r="1852" spans="3:7">
      <c r="C1852" s="50">
        <f t="shared" si="30"/>
        <v>3</v>
      </c>
      <c r="D1852" s="49">
        <v>42447</v>
      </c>
      <c r="E1852" s="48">
        <v>2</v>
      </c>
      <c r="F1852" s="48">
        <v>15604</v>
      </c>
      <c r="G1852" s="48">
        <v>12934</v>
      </c>
    </row>
    <row r="1853" spans="3:7">
      <c r="C1853" s="50">
        <f t="shared" si="30"/>
        <v>3</v>
      </c>
      <c r="D1853" s="49">
        <v>42447</v>
      </c>
      <c r="E1853" s="48">
        <v>3</v>
      </c>
      <c r="F1853" s="48">
        <v>15463</v>
      </c>
      <c r="G1853" s="48">
        <v>12761</v>
      </c>
    </row>
    <row r="1854" spans="3:7">
      <c r="C1854" s="50">
        <f t="shared" si="30"/>
        <v>3</v>
      </c>
      <c r="D1854" s="49">
        <v>42447</v>
      </c>
      <c r="E1854" s="48">
        <v>4</v>
      </c>
      <c r="F1854" s="48">
        <v>15857</v>
      </c>
      <c r="G1854" s="48">
        <v>12908</v>
      </c>
    </row>
    <row r="1855" spans="3:7">
      <c r="C1855" s="50">
        <f t="shared" si="30"/>
        <v>3</v>
      </c>
      <c r="D1855" s="49">
        <v>42447</v>
      </c>
      <c r="E1855" s="48">
        <v>5</v>
      </c>
      <c r="F1855" s="48">
        <v>16546</v>
      </c>
      <c r="G1855" s="48">
        <v>13629</v>
      </c>
    </row>
    <row r="1856" spans="3:7">
      <c r="C1856" s="50">
        <f t="shared" si="30"/>
        <v>3</v>
      </c>
      <c r="D1856" s="49">
        <v>42447</v>
      </c>
      <c r="E1856" s="48">
        <v>6</v>
      </c>
      <c r="F1856" s="48">
        <v>17280</v>
      </c>
      <c r="G1856" s="48">
        <v>14763</v>
      </c>
    </row>
    <row r="1857" spans="3:7">
      <c r="C1857" s="50">
        <f t="shared" si="30"/>
        <v>3</v>
      </c>
      <c r="D1857" s="49">
        <v>42447</v>
      </c>
      <c r="E1857" s="48">
        <v>7</v>
      </c>
      <c r="F1857" s="48">
        <v>18500</v>
      </c>
      <c r="G1857" s="48">
        <v>15868</v>
      </c>
    </row>
    <row r="1858" spans="3:7">
      <c r="C1858" s="50">
        <f t="shared" si="30"/>
        <v>3</v>
      </c>
      <c r="D1858" s="49">
        <v>42447</v>
      </c>
      <c r="E1858" s="48">
        <v>8</v>
      </c>
      <c r="F1858" s="48">
        <v>18937</v>
      </c>
      <c r="G1858" s="48">
        <v>16307</v>
      </c>
    </row>
    <row r="1859" spans="3:7">
      <c r="C1859" s="50">
        <f t="shared" si="30"/>
        <v>3</v>
      </c>
      <c r="D1859" s="49">
        <v>42447</v>
      </c>
      <c r="E1859" s="48">
        <v>9</v>
      </c>
      <c r="F1859" s="48">
        <v>18748</v>
      </c>
      <c r="G1859" s="48">
        <v>16210</v>
      </c>
    </row>
    <row r="1860" spans="3:7">
      <c r="C1860" s="50">
        <f t="shared" ref="C1860:C1923" si="31">MONTH(D1860)</f>
        <v>3</v>
      </c>
      <c r="D1860" s="49">
        <v>42447</v>
      </c>
      <c r="E1860" s="48">
        <v>10</v>
      </c>
      <c r="F1860" s="48">
        <v>18498</v>
      </c>
      <c r="G1860" s="48">
        <v>16009</v>
      </c>
    </row>
    <row r="1861" spans="3:7">
      <c r="C1861" s="50">
        <f t="shared" si="31"/>
        <v>3</v>
      </c>
      <c r="D1861" s="49">
        <v>42447</v>
      </c>
      <c r="E1861" s="48">
        <v>11</v>
      </c>
      <c r="F1861" s="48">
        <v>18027</v>
      </c>
      <c r="G1861" s="48">
        <v>15677</v>
      </c>
    </row>
    <row r="1862" spans="3:7">
      <c r="C1862" s="50">
        <f t="shared" si="31"/>
        <v>3</v>
      </c>
      <c r="D1862" s="49">
        <v>42447</v>
      </c>
      <c r="E1862" s="48">
        <v>12</v>
      </c>
      <c r="F1862" s="48">
        <v>17971</v>
      </c>
      <c r="G1862" s="48">
        <v>15468</v>
      </c>
    </row>
    <row r="1863" spans="3:7">
      <c r="C1863" s="50">
        <f t="shared" si="31"/>
        <v>3</v>
      </c>
      <c r="D1863" s="49">
        <v>42447</v>
      </c>
      <c r="E1863" s="48">
        <v>13</v>
      </c>
      <c r="F1863" s="48">
        <v>17668</v>
      </c>
      <c r="G1863" s="48">
        <v>15133</v>
      </c>
    </row>
    <row r="1864" spans="3:7">
      <c r="C1864" s="50">
        <f t="shared" si="31"/>
        <v>3</v>
      </c>
      <c r="D1864" s="49">
        <v>42447</v>
      </c>
      <c r="E1864" s="48">
        <v>14</v>
      </c>
      <c r="F1864" s="48">
        <v>17351</v>
      </c>
      <c r="G1864" s="48">
        <v>14755</v>
      </c>
    </row>
    <row r="1865" spans="3:7">
      <c r="C1865" s="50">
        <f t="shared" si="31"/>
        <v>3</v>
      </c>
      <c r="D1865" s="49">
        <v>42447</v>
      </c>
      <c r="E1865" s="48">
        <v>15</v>
      </c>
      <c r="F1865" s="48">
        <v>17227</v>
      </c>
      <c r="G1865" s="48">
        <v>14555</v>
      </c>
    </row>
    <row r="1866" spans="3:7">
      <c r="C1866" s="50">
        <f t="shared" si="31"/>
        <v>3</v>
      </c>
      <c r="D1866" s="49">
        <v>42447</v>
      </c>
      <c r="E1866" s="48">
        <v>16</v>
      </c>
      <c r="F1866" s="48">
        <v>17147</v>
      </c>
      <c r="G1866" s="48">
        <v>14635</v>
      </c>
    </row>
    <row r="1867" spans="3:7">
      <c r="C1867" s="50">
        <f t="shared" si="31"/>
        <v>3</v>
      </c>
      <c r="D1867" s="49">
        <v>42447</v>
      </c>
      <c r="E1867" s="48">
        <v>17</v>
      </c>
      <c r="F1867" s="48">
        <v>17748</v>
      </c>
      <c r="G1867" s="48">
        <v>15000</v>
      </c>
    </row>
    <row r="1868" spans="3:7">
      <c r="C1868" s="50">
        <f t="shared" si="31"/>
        <v>3</v>
      </c>
      <c r="D1868" s="49">
        <v>42447</v>
      </c>
      <c r="E1868" s="48">
        <v>18</v>
      </c>
      <c r="F1868" s="48">
        <v>17934</v>
      </c>
      <c r="G1868" s="48">
        <v>15324</v>
      </c>
    </row>
    <row r="1869" spans="3:7">
      <c r="C1869" s="50">
        <f t="shared" si="31"/>
        <v>3</v>
      </c>
      <c r="D1869" s="49">
        <v>42447</v>
      </c>
      <c r="E1869" s="48">
        <v>19</v>
      </c>
      <c r="F1869" s="48">
        <v>18823</v>
      </c>
      <c r="G1869" s="48">
        <v>16289</v>
      </c>
    </row>
    <row r="1870" spans="3:7">
      <c r="C1870" s="50">
        <f t="shared" si="31"/>
        <v>3</v>
      </c>
      <c r="D1870" s="49">
        <v>42447</v>
      </c>
      <c r="E1870" s="48">
        <v>20</v>
      </c>
      <c r="F1870" s="48">
        <v>19694</v>
      </c>
      <c r="G1870" s="48">
        <v>16978</v>
      </c>
    </row>
    <row r="1871" spans="3:7">
      <c r="C1871" s="50">
        <f t="shared" si="31"/>
        <v>3</v>
      </c>
      <c r="D1871" s="49">
        <v>42447</v>
      </c>
      <c r="E1871" s="48">
        <v>21</v>
      </c>
      <c r="F1871" s="48">
        <v>19366</v>
      </c>
      <c r="G1871" s="48">
        <v>16528</v>
      </c>
    </row>
    <row r="1872" spans="3:7">
      <c r="C1872" s="50">
        <f t="shared" si="31"/>
        <v>3</v>
      </c>
      <c r="D1872" s="49">
        <v>42447</v>
      </c>
      <c r="E1872" s="48">
        <v>22</v>
      </c>
      <c r="F1872" s="48">
        <v>18637</v>
      </c>
      <c r="G1872" s="48">
        <v>15681</v>
      </c>
    </row>
    <row r="1873" spans="3:7">
      <c r="C1873" s="50">
        <f t="shared" si="31"/>
        <v>3</v>
      </c>
      <c r="D1873" s="49">
        <v>42447</v>
      </c>
      <c r="E1873" s="48">
        <v>23</v>
      </c>
      <c r="F1873" s="48">
        <v>17562</v>
      </c>
      <c r="G1873" s="48">
        <v>14680</v>
      </c>
    </row>
    <row r="1874" spans="3:7">
      <c r="C1874" s="50">
        <f t="shared" si="31"/>
        <v>3</v>
      </c>
      <c r="D1874" s="49">
        <v>42447</v>
      </c>
      <c r="E1874" s="48">
        <v>24</v>
      </c>
      <c r="F1874" s="48">
        <v>16664</v>
      </c>
      <c r="G1874" s="48">
        <v>13873</v>
      </c>
    </row>
    <row r="1875" spans="3:7">
      <c r="C1875" s="50">
        <f t="shared" si="31"/>
        <v>3</v>
      </c>
      <c r="D1875" s="49">
        <v>42448</v>
      </c>
      <c r="E1875" s="48">
        <v>1</v>
      </c>
      <c r="F1875" s="48">
        <v>16245</v>
      </c>
      <c r="G1875" s="48">
        <v>13305</v>
      </c>
    </row>
    <row r="1876" spans="3:7">
      <c r="C1876" s="50">
        <f t="shared" si="31"/>
        <v>3</v>
      </c>
      <c r="D1876" s="49">
        <v>42448</v>
      </c>
      <c r="E1876" s="48">
        <v>2</v>
      </c>
      <c r="F1876" s="48">
        <v>15902</v>
      </c>
      <c r="G1876" s="48">
        <v>13023</v>
      </c>
    </row>
    <row r="1877" spans="3:7">
      <c r="C1877" s="50">
        <f t="shared" si="31"/>
        <v>3</v>
      </c>
      <c r="D1877" s="49">
        <v>42448</v>
      </c>
      <c r="E1877" s="48">
        <v>3</v>
      </c>
      <c r="F1877" s="48">
        <v>15792</v>
      </c>
      <c r="G1877" s="48">
        <v>12939</v>
      </c>
    </row>
    <row r="1878" spans="3:7">
      <c r="C1878" s="50">
        <f t="shared" si="31"/>
        <v>3</v>
      </c>
      <c r="D1878" s="49">
        <v>42448</v>
      </c>
      <c r="E1878" s="48">
        <v>4</v>
      </c>
      <c r="F1878" s="48">
        <v>15793</v>
      </c>
      <c r="G1878" s="48">
        <v>13053</v>
      </c>
    </row>
    <row r="1879" spans="3:7">
      <c r="C1879" s="50">
        <f t="shared" si="31"/>
        <v>3</v>
      </c>
      <c r="D1879" s="49">
        <v>42448</v>
      </c>
      <c r="E1879" s="48">
        <v>5</v>
      </c>
      <c r="F1879" s="48">
        <v>16107</v>
      </c>
      <c r="G1879" s="48">
        <v>13284</v>
      </c>
    </row>
    <row r="1880" spans="3:7">
      <c r="C1880" s="50">
        <f t="shared" si="31"/>
        <v>3</v>
      </c>
      <c r="D1880" s="49">
        <v>42448</v>
      </c>
      <c r="E1880" s="48">
        <v>6</v>
      </c>
      <c r="F1880" s="48">
        <v>16700</v>
      </c>
      <c r="G1880" s="48">
        <v>13852</v>
      </c>
    </row>
    <row r="1881" spans="3:7">
      <c r="C1881" s="50">
        <f t="shared" si="31"/>
        <v>3</v>
      </c>
      <c r="D1881" s="49">
        <v>42448</v>
      </c>
      <c r="E1881" s="48">
        <v>7</v>
      </c>
      <c r="F1881" s="48">
        <v>17317</v>
      </c>
      <c r="G1881" s="48">
        <v>14583</v>
      </c>
    </row>
    <row r="1882" spans="3:7">
      <c r="C1882" s="50">
        <f t="shared" si="31"/>
        <v>3</v>
      </c>
      <c r="D1882" s="49">
        <v>42448</v>
      </c>
      <c r="E1882" s="48">
        <v>8</v>
      </c>
      <c r="F1882" s="48">
        <v>17492</v>
      </c>
      <c r="G1882" s="48">
        <v>14762</v>
      </c>
    </row>
    <row r="1883" spans="3:7">
      <c r="C1883" s="50">
        <f t="shared" si="31"/>
        <v>3</v>
      </c>
      <c r="D1883" s="49">
        <v>42448</v>
      </c>
      <c r="E1883" s="48">
        <v>9</v>
      </c>
      <c r="F1883" s="48">
        <v>17056</v>
      </c>
      <c r="G1883" s="48">
        <v>14614</v>
      </c>
    </row>
    <row r="1884" spans="3:7">
      <c r="C1884" s="50">
        <f t="shared" si="31"/>
        <v>3</v>
      </c>
      <c r="D1884" s="49">
        <v>42448</v>
      </c>
      <c r="E1884" s="48">
        <v>10</v>
      </c>
      <c r="F1884" s="48">
        <v>16855</v>
      </c>
      <c r="G1884" s="48">
        <v>14396</v>
      </c>
    </row>
    <row r="1885" spans="3:7">
      <c r="C1885" s="50">
        <f t="shared" si="31"/>
        <v>3</v>
      </c>
      <c r="D1885" s="49">
        <v>42448</v>
      </c>
      <c r="E1885" s="48">
        <v>11</v>
      </c>
      <c r="F1885" s="48">
        <v>16938</v>
      </c>
      <c r="G1885" s="48">
        <v>14264</v>
      </c>
    </row>
    <row r="1886" spans="3:7">
      <c r="C1886" s="50">
        <f t="shared" si="31"/>
        <v>3</v>
      </c>
      <c r="D1886" s="49">
        <v>42448</v>
      </c>
      <c r="E1886" s="48">
        <v>12</v>
      </c>
      <c r="F1886" s="48">
        <v>17246</v>
      </c>
      <c r="G1886" s="48">
        <v>14133</v>
      </c>
    </row>
    <row r="1887" spans="3:7">
      <c r="C1887" s="50">
        <f t="shared" si="31"/>
        <v>3</v>
      </c>
      <c r="D1887" s="49">
        <v>42448</v>
      </c>
      <c r="E1887" s="48">
        <v>13</v>
      </c>
      <c r="F1887" s="48">
        <v>16993</v>
      </c>
      <c r="G1887" s="48">
        <v>13912</v>
      </c>
    </row>
    <row r="1888" spans="3:7">
      <c r="C1888" s="50">
        <f t="shared" si="31"/>
        <v>3</v>
      </c>
      <c r="D1888" s="49">
        <v>42448</v>
      </c>
      <c r="E1888" s="48">
        <v>14</v>
      </c>
      <c r="F1888" s="48">
        <v>16504</v>
      </c>
      <c r="G1888" s="48">
        <v>13597</v>
      </c>
    </row>
    <row r="1889" spans="3:7">
      <c r="C1889" s="50">
        <f t="shared" si="31"/>
        <v>3</v>
      </c>
      <c r="D1889" s="49">
        <v>42448</v>
      </c>
      <c r="E1889" s="48">
        <v>15</v>
      </c>
      <c r="F1889" s="48">
        <v>16113</v>
      </c>
      <c r="G1889" s="48">
        <v>13445</v>
      </c>
    </row>
    <row r="1890" spans="3:7">
      <c r="C1890" s="50">
        <f t="shared" si="31"/>
        <v>3</v>
      </c>
      <c r="D1890" s="49">
        <v>42448</v>
      </c>
      <c r="E1890" s="48">
        <v>16</v>
      </c>
      <c r="F1890" s="48">
        <v>16535</v>
      </c>
      <c r="G1890" s="48">
        <v>13742</v>
      </c>
    </row>
    <row r="1891" spans="3:7">
      <c r="C1891" s="50">
        <f t="shared" si="31"/>
        <v>3</v>
      </c>
      <c r="D1891" s="49">
        <v>42448</v>
      </c>
      <c r="E1891" s="48">
        <v>17</v>
      </c>
      <c r="F1891" s="48">
        <v>17001</v>
      </c>
      <c r="G1891" s="48">
        <v>14336</v>
      </c>
    </row>
    <row r="1892" spans="3:7">
      <c r="C1892" s="50">
        <f t="shared" si="31"/>
        <v>3</v>
      </c>
      <c r="D1892" s="49">
        <v>42448</v>
      </c>
      <c r="E1892" s="48">
        <v>18</v>
      </c>
      <c r="F1892" s="48">
        <v>17700</v>
      </c>
      <c r="G1892" s="48">
        <v>14827</v>
      </c>
    </row>
    <row r="1893" spans="3:7">
      <c r="C1893" s="50">
        <f t="shared" si="31"/>
        <v>3</v>
      </c>
      <c r="D1893" s="49">
        <v>42448</v>
      </c>
      <c r="E1893" s="48">
        <v>19</v>
      </c>
      <c r="F1893" s="48">
        <v>18078</v>
      </c>
      <c r="G1893" s="48">
        <v>15516</v>
      </c>
    </row>
    <row r="1894" spans="3:7">
      <c r="C1894" s="50">
        <f t="shared" si="31"/>
        <v>3</v>
      </c>
      <c r="D1894" s="49">
        <v>42448</v>
      </c>
      <c r="E1894" s="48">
        <v>20</v>
      </c>
      <c r="F1894" s="48">
        <v>18620</v>
      </c>
      <c r="G1894" s="48">
        <v>16006</v>
      </c>
    </row>
    <row r="1895" spans="3:7">
      <c r="C1895" s="50">
        <f t="shared" si="31"/>
        <v>3</v>
      </c>
      <c r="D1895" s="49">
        <v>42448</v>
      </c>
      <c r="E1895" s="48">
        <v>21</v>
      </c>
      <c r="F1895" s="48">
        <v>18428</v>
      </c>
      <c r="G1895" s="48">
        <v>15567</v>
      </c>
    </row>
    <row r="1896" spans="3:7">
      <c r="C1896" s="50">
        <f t="shared" si="31"/>
        <v>3</v>
      </c>
      <c r="D1896" s="49">
        <v>42448</v>
      </c>
      <c r="E1896" s="48">
        <v>22</v>
      </c>
      <c r="F1896" s="48">
        <v>17831</v>
      </c>
      <c r="G1896" s="48">
        <v>15037</v>
      </c>
    </row>
    <row r="1897" spans="3:7">
      <c r="C1897" s="50">
        <f t="shared" si="31"/>
        <v>3</v>
      </c>
      <c r="D1897" s="49">
        <v>42448</v>
      </c>
      <c r="E1897" s="48">
        <v>23</v>
      </c>
      <c r="F1897" s="48">
        <v>17035</v>
      </c>
      <c r="G1897" s="48">
        <v>14183</v>
      </c>
    </row>
    <row r="1898" spans="3:7">
      <c r="C1898" s="50">
        <f t="shared" si="31"/>
        <v>3</v>
      </c>
      <c r="D1898" s="49">
        <v>42448</v>
      </c>
      <c r="E1898" s="48">
        <v>24</v>
      </c>
      <c r="F1898" s="48">
        <v>15930</v>
      </c>
      <c r="G1898" s="48">
        <v>13414</v>
      </c>
    </row>
    <row r="1899" spans="3:7">
      <c r="C1899" s="50">
        <f t="shared" si="31"/>
        <v>3</v>
      </c>
      <c r="D1899" s="49">
        <v>42449</v>
      </c>
      <c r="E1899" s="48">
        <v>1</v>
      </c>
      <c r="F1899" s="48">
        <v>16013</v>
      </c>
      <c r="G1899" s="48">
        <v>13053</v>
      </c>
    </row>
    <row r="1900" spans="3:7">
      <c r="C1900" s="50">
        <f t="shared" si="31"/>
        <v>3</v>
      </c>
      <c r="D1900" s="49">
        <v>42449</v>
      </c>
      <c r="E1900" s="48">
        <v>2</v>
      </c>
      <c r="F1900" s="48">
        <v>15815</v>
      </c>
      <c r="G1900" s="48">
        <v>12773</v>
      </c>
    </row>
    <row r="1901" spans="3:7">
      <c r="C1901" s="50">
        <f t="shared" si="31"/>
        <v>3</v>
      </c>
      <c r="D1901" s="49">
        <v>42449</v>
      </c>
      <c r="E1901" s="48">
        <v>3</v>
      </c>
      <c r="F1901" s="48">
        <v>15645</v>
      </c>
      <c r="G1901" s="48">
        <v>12728</v>
      </c>
    </row>
    <row r="1902" spans="3:7">
      <c r="C1902" s="50">
        <f t="shared" si="31"/>
        <v>3</v>
      </c>
      <c r="D1902" s="49">
        <v>42449</v>
      </c>
      <c r="E1902" s="48">
        <v>4</v>
      </c>
      <c r="F1902" s="48">
        <v>15678</v>
      </c>
      <c r="G1902" s="48">
        <v>12745</v>
      </c>
    </row>
    <row r="1903" spans="3:7">
      <c r="C1903" s="50">
        <f t="shared" si="31"/>
        <v>3</v>
      </c>
      <c r="D1903" s="49">
        <v>42449</v>
      </c>
      <c r="E1903" s="48">
        <v>5</v>
      </c>
      <c r="F1903" s="48">
        <v>15838</v>
      </c>
      <c r="G1903" s="48">
        <v>12871</v>
      </c>
    </row>
    <row r="1904" spans="3:7">
      <c r="C1904" s="50">
        <f t="shared" si="31"/>
        <v>3</v>
      </c>
      <c r="D1904" s="49">
        <v>42449</v>
      </c>
      <c r="E1904" s="48">
        <v>6</v>
      </c>
      <c r="F1904" s="48">
        <v>16297</v>
      </c>
      <c r="G1904" s="48">
        <v>13392</v>
      </c>
    </row>
    <row r="1905" spans="3:7">
      <c r="C1905" s="50">
        <f t="shared" si="31"/>
        <v>3</v>
      </c>
      <c r="D1905" s="49">
        <v>42449</v>
      </c>
      <c r="E1905" s="48">
        <v>7</v>
      </c>
      <c r="F1905" s="48">
        <v>16564</v>
      </c>
      <c r="G1905" s="48">
        <v>13799</v>
      </c>
    </row>
    <row r="1906" spans="3:7">
      <c r="C1906" s="50">
        <f t="shared" si="31"/>
        <v>3</v>
      </c>
      <c r="D1906" s="49">
        <v>42449</v>
      </c>
      <c r="E1906" s="48">
        <v>8</v>
      </c>
      <c r="F1906" s="48">
        <v>16747</v>
      </c>
      <c r="G1906" s="48">
        <v>14032</v>
      </c>
    </row>
    <row r="1907" spans="3:7">
      <c r="C1907" s="50">
        <f t="shared" si="31"/>
        <v>3</v>
      </c>
      <c r="D1907" s="49">
        <v>42449</v>
      </c>
      <c r="E1907" s="48">
        <v>9</v>
      </c>
      <c r="F1907" s="48">
        <v>16590</v>
      </c>
      <c r="G1907" s="48">
        <v>14034</v>
      </c>
    </row>
    <row r="1908" spans="3:7">
      <c r="C1908" s="50">
        <f t="shared" si="31"/>
        <v>3</v>
      </c>
      <c r="D1908" s="49">
        <v>42449</v>
      </c>
      <c r="E1908" s="48">
        <v>10</v>
      </c>
      <c r="F1908" s="48">
        <v>16606</v>
      </c>
      <c r="G1908" s="48">
        <v>13854</v>
      </c>
    </row>
    <row r="1909" spans="3:7">
      <c r="C1909" s="50">
        <f t="shared" si="31"/>
        <v>3</v>
      </c>
      <c r="D1909" s="49">
        <v>42449</v>
      </c>
      <c r="E1909" s="48">
        <v>11</v>
      </c>
      <c r="F1909" s="48">
        <v>16608</v>
      </c>
      <c r="G1909" s="48">
        <v>13840</v>
      </c>
    </row>
    <row r="1910" spans="3:7">
      <c r="C1910" s="50">
        <f t="shared" si="31"/>
        <v>3</v>
      </c>
      <c r="D1910" s="49">
        <v>42449</v>
      </c>
      <c r="E1910" s="48">
        <v>12</v>
      </c>
      <c r="F1910" s="48">
        <v>16680</v>
      </c>
      <c r="G1910" s="48">
        <v>13678</v>
      </c>
    </row>
    <row r="1911" spans="3:7">
      <c r="C1911" s="50">
        <f t="shared" si="31"/>
        <v>3</v>
      </c>
      <c r="D1911" s="49">
        <v>42449</v>
      </c>
      <c r="E1911" s="48">
        <v>13</v>
      </c>
      <c r="F1911" s="48">
        <v>16722</v>
      </c>
      <c r="G1911" s="48">
        <v>13577</v>
      </c>
    </row>
    <row r="1912" spans="3:7">
      <c r="C1912" s="50">
        <f t="shared" si="31"/>
        <v>3</v>
      </c>
      <c r="D1912" s="49">
        <v>42449</v>
      </c>
      <c r="E1912" s="48">
        <v>14</v>
      </c>
      <c r="F1912" s="48">
        <v>16711</v>
      </c>
      <c r="G1912" s="48">
        <v>13369</v>
      </c>
    </row>
    <row r="1913" spans="3:7">
      <c r="C1913" s="50">
        <f t="shared" si="31"/>
        <v>3</v>
      </c>
      <c r="D1913" s="49">
        <v>42449</v>
      </c>
      <c r="E1913" s="48">
        <v>15</v>
      </c>
      <c r="F1913" s="48">
        <v>16572</v>
      </c>
      <c r="G1913" s="48">
        <v>13407</v>
      </c>
    </row>
    <row r="1914" spans="3:7">
      <c r="C1914" s="50">
        <f t="shared" si="31"/>
        <v>3</v>
      </c>
      <c r="D1914" s="49">
        <v>42449</v>
      </c>
      <c r="E1914" s="48">
        <v>16</v>
      </c>
      <c r="F1914" s="48">
        <v>16815</v>
      </c>
      <c r="G1914" s="48">
        <v>13817</v>
      </c>
    </row>
    <row r="1915" spans="3:7">
      <c r="C1915" s="50">
        <f t="shared" si="31"/>
        <v>3</v>
      </c>
      <c r="D1915" s="49">
        <v>42449</v>
      </c>
      <c r="E1915" s="48">
        <v>17</v>
      </c>
      <c r="F1915" s="48">
        <v>17554</v>
      </c>
      <c r="G1915" s="48">
        <v>14521</v>
      </c>
    </row>
    <row r="1916" spans="3:7">
      <c r="C1916" s="50">
        <f t="shared" si="31"/>
        <v>3</v>
      </c>
      <c r="D1916" s="49">
        <v>42449</v>
      </c>
      <c r="E1916" s="48">
        <v>18</v>
      </c>
      <c r="F1916" s="48">
        <v>17802</v>
      </c>
      <c r="G1916" s="48">
        <v>15059</v>
      </c>
    </row>
    <row r="1917" spans="3:7">
      <c r="C1917" s="50">
        <f t="shared" si="31"/>
        <v>3</v>
      </c>
      <c r="D1917" s="49">
        <v>42449</v>
      </c>
      <c r="E1917" s="48">
        <v>19</v>
      </c>
      <c r="F1917" s="48">
        <v>18735</v>
      </c>
      <c r="G1917" s="48">
        <v>15948</v>
      </c>
    </row>
    <row r="1918" spans="3:7">
      <c r="C1918" s="50">
        <f t="shared" si="31"/>
        <v>3</v>
      </c>
      <c r="D1918" s="49">
        <v>42449</v>
      </c>
      <c r="E1918" s="48">
        <v>20</v>
      </c>
      <c r="F1918" s="48">
        <v>19420</v>
      </c>
      <c r="G1918" s="48">
        <v>16594</v>
      </c>
    </row>
    <row r="1919" spans="3:7">
      <c r="C1919" s="50">
        <f t="shared" si="31"/>
        <v>3</v>
      </c>
      <c r="D1919" s="49">
        <v>42449</v>
      </c>
      <c r="E1919" s="48">
        <v>21</v>
      </c>
      <c r="F1919" s="48">
        <v>18858</v>
      </c>
      <c r="G1919" s="48">
        <v>16224</v>
      </c>
    </row>
    <row r="1920" spans="3:7">
      <c r="C1920" s="50">
        <f t="shared" si="31"/>
        <v>3</v>
      </c>
      <c r="D1920" s="49">
        <v>42449</v>
      </c>
      <c r="E1920" s="48">
        <v>22</v>
      </c>
      <c r="F1920" s="48">
        <v>18114</v>
      </c>
      <c r="G1920" s="48">
        <v>15410</v>
      </c>
    </row>
    <row r="1921" spans="3:7">
      <c r="C1921" s="50">
        <f t="shared" si="31"/>
        <v>3</v>
      </c>
      <c r="D1921" s="49">
        <v>42449</v>
      </c>
      <c r="E1921" s="48">
        <v>23</v>
      </c>
      <c r="F1921" s="48">
        <v>17226</v>
      </c>
      <c r="G1921" s="48">
        <v>14476</v>
      </c>
    </row>
    <row r="1922" spans="3:7">
      <c r="C1922" s="50">
        <f t="shared" si="31"/>
        <v>3</v>
      </c>
      <c r="D1922" s="49">
        <v>42449</v>
      </c>
      <c r="E1922" s="48">
        <v>24</v>
      </c>
      <c r="F1922" s="48">
        <v>16438</v>
      </c>
      <c r="G1922" s="48">
        <v>13726</v>
      </c>
    </row>
    <row r="1923" spans="3:7">
      <c r="C1923" s="50">
        <f t="shared" si="31"/>
        <v>3</v>
      </c>
      <c r="D1923" s="49">
        <v>42450</v>
      </c>
      <c r="E1923" s="48">
        <v>1</v>
      </c>
      <c r="F1923" s="48">
        <v>16394</v>
      </c>
      <c r="G1923" s="48">
        <v>13324</v>
      </c>
    </row>
    <row r="1924" spans="3:7">
      <c r="C1924" s="50">
        <f t="shared" ref="C1924:C1987" si="32">MONTH(D1924)</f>
        <v>3</v>
      </c>
      <c r="D1924" s="49">
        <v>42450</v>
      </c>
      <c r="E1924" s="48">
        <v>2</v>
      </c>
      <c r="F1924" s="48">
        <v>16340</v>
      </c>
      <c r="G1924" s="48">
        <v>13200</v>
      </c>
    </row>
    <row r="1925" spans="3:7">
      <c r="C1925" s="50">
        <f t="shared" si="32"/>
        <v>3</v>
      </c>
      <c r="D1925" s="49">
        <v>42450</v>
      </c>
      <c r="E1925" s="48">
        <v>3</v>
      </c>
      <c r="F1925" s="48">
        <v>16261</v>
      </c>
      <c r="G1925" s="48">
        <v>13134</v>
      </c>
    </row>
    <row r="1926" spans="3:7">
      <c r="C1926" s="50">
        <f t="shared" si="32"/>
        <v>3</v>
      </c>
      <c r="D1926" s="49">
        <v>42450</v>
      </c>
      <c r="E1926" s="48">
        <v>4</v>
      </c>
      <c r="F1926" s="48">
        <v>16121</v>
      </c>
      <c r="G1926" s="48">
        <v>13265</v>
      </c>
    </row>
    <row r="1927" spans="3:7">
      <c r="C1927" s="50">
        <f t="shared" si="32"/>
        <v>3</v>
      </c>
      <c r="D1927" s="49">
        <v>42450</v>
      </c>
      <c r="E1927" s="48">
        <v>5</v>
      </c>
      <c r="F1927" s="48">
        <v>16650</v>
      </c>
      <c r="G1927" s="48">
        <v>13830</v>
      </c>
    </row>
    <row r="1928" spans="3:7">
      <c r="C1928" s="50">
        <f t="shared" si="32"/>
        <v>3</v>
      </c>
      <c r="D1928" s="49">
        <v>42450</v>
      </c>
      <c r="E1928" s="48">
        <v>6</v>
      </c>
      <c r="F1928" s="48">
        <v>17900</v>
      </c>
      <c r="G1928" s="48">
        <v>15410</v>
      </c>
    </row>
    <row r="1929" spans="3:7">
      <c r="C1929" s="50">
        <f t="shared" si="32"/>
        <v>3</v>
      </c>
      <c r="D1929" s="49">
        <v>42450</v>
      </c>
      <c r="E1929" s="48">
        <v>7</v>
      </c>
      <c r="F1929" s="48">
        <v>19197</v>
      </c>
      <c r="G1929" s="48">
        <v>16795</v>
      </c>
    </row>
    <row r="1930" spans="3:7">
      <c r="C1930" s="50">
        <f t="shared" si="32"/>
        <v>3</v>
      </c>
      <c r="D1930" s="49">
        <v>42450</v>
      </c>
      <c r="E1930" s="48">
        <v>8</v>
      </c>
      <c r="F1930" s="48">
        <v>19158</v>
      </c>
      <c r="G1930" s="48">
        <v>16703</v>
      </c>
    </row>
    <row r="1931" spans="3:7">
      <c r="C1931" s="50">
        <f t="shared" si="32"/>
        <v>3</v>
      </c>
      <c r="D1931" s="49">
        <v>42450</v>
      </c>
      <c r="E1931" s="48">
        <v>9</v>
      </c>
      <c r="F1931" s="48">
        <v>18616</v>
      </c>
      <c r="G1931" s="48">
        <v>16045</v>
      </c>
    </row>
    <row r="1932" spans="3:7">
      <c r="C1932" s="50">
        <f t="shared" si="32"/>
        <v>3</v>
      </c>
      <c r="D1932" s="49">
        <v>42450</v>
      </c>
      <c r="E1932" s="48">
        <v>10</v>
      </c>
      <c r="F1932" s="48">
        <v>18435</v>
      </c>
      <c r="G1932" s="48">
        <v>15783</v>
      </c>
    </row>
    <row r="1933" spans="3:7">
      <c r="C1933" s="50">
        <f t="shared" si="32"/>
        <v>3</v>
      </c>
      <c r="D1933" s="49">
        <v>42450</v>
      </c>
      <c r="E1933" s="48">
        <v>11</v>
      </c>
      <c r="F1933" s="48">
        <v>18275</v>
      </c>
      <c r="G1933" s="48">
        <v>15566</v>
      </c>
    </row>
    <row r="1934" spans="3:7">
      <c r="C1934" s="50">
        <f t="shared" si="32"/>
        <v>3</v>
      </c>
      <c r="D1934" s="49">
        <v>42450</v>
      </c>
      <c r="E1934" s="48">
        <v>12</v>
      </c>
      <c r="F1934" s="48">
        <v>18100</v>
      </c>
      <c r="G1934" s="48">
        <v>15428</v>
      </c>
    </row>
    <row r="1935" spans="3:7">
      <c r="C1935" s="50">
        <f t="shared" si="32"/>
        <v>3</v>
      </c>
      <c r="D1935" s="49">
        <v>42450</v>
      </c>
      <c r="E1935" s="48">
        <v>13</v>
      </c>
      <c r="F1935" s="48">
        <v>18023</v>
      </c>
      <c r="G1935" s="48">
        <v>15386</v>
      </c>
    </row>
    <row r="1936" spans="3:7">
      <c r="C1936" s="50">
        <f t="shared" si="32"/>
        <v>3</v>
      </c>
      <c r="D1936" s="49">
        <v>42450</v>
      </c>
      <c r="E1936" s="48">
        <v>14</v>
      </c>
      <c r="F1936" s="48">
        <v>17963</v>
      </c>
      <c r="G1936" s="48">
        <v>15368</v>
      </c>
    </row>
    <row r="1937" spans="3:7">
      <c r="C1937" s="50">
        <f t="shared" si="32"/>
        <v>3</v>
      </c>
      <c r="D1937" s="49">
        <v>42450</v>
      </c>
      <c r="E1937" s="48">
        <v>15</v>
      </c>
      <c r="F1937" s="48">
        <v>17984</v>
      </c>
      <c r="G1937" s="48">
        <v>15431</v>
      </c>
    </row>
    <row r="1938" spans="3:7">
      <c r="C1938" s="50">
        <f t="shared" si="32"/>
        <v>3</v>
      </c>
      <c r="D1938" s="49">
        <v>42450</v>
      </c>
      <c r="E1938" s="48">
        <v>16</v>
      </c>
      <c r="F1938" s="48">
        <v>18353</v>
      </c>
      <c r="G1938" s="48">
        <v>15822</v>
      </c>
    </row>
    <row r="1939" spans="3:7">
      <c r="C1939" s="50">
        <f t="shared" si="32"/>
        <v>3</v>
      </c>
      <c r="D1939" s="49">
        <v>42450</v>
      </c>
      <c r="E1939" s="48">
        <v>17</v>
      </c>
      <c r="F1939" s="48">
        <v>18933</v>
      </c>
      <c r="G1939" s="48">
        <v>16285</v>
      </c>
    </row>
    <row r="1940" spans="3:7">
      <c r="C1940" s="50">
        <f t="shared" si="32"/>
        <v>3</v>
      </c>
      <c r="D1940" s="49">
        <v>42450</v>
      </c>
      <c r="E1940" s="48">
        <v>18</v>
      </c>
      <c r="F1940" s="48">
        <v>19400</v>
      </c>
      <c r="G1940" s="48">
        <v>16814</v>
      </c>
    </row>
    <row r="1941" spans="3:7">
      <c r="C1941" s="50">
        <f t="shared" si="32"/>
        <v>3</v>
      </c>
      <c r="D1941" s="49">
        <v>42450</v>
      </c>
      <c r="E1941" s="48">
        <v>19</v>
      </c>
      <c r="F1941" s="48">
        <v>19943</v>
      </c>
      <c r="G1941" s="48">
        <v>17544</v>
      </c>
    </row>
    <row r="1942" spans="3:7">
      <c r="C1942" s="50">
        <f t="shared" si="32"/>
        <v>3</v>
      </c>
      <c r="D1942" s="49">
        <v>42450</v>
      </c>
      <c r="E1942" s="48">
        <v>20</v>
      </c>
      <c r="F1942" s="48">
        <v>20336</v>
      </c>
      <c r="G1942" s="48">
        <v>18168</v>
      </c>
    </row>
    <row r="1943" spans="3:7">
      <c r="C1943" s="50">
        <f t="shared" si="32"/>
        <v>3</v>
      </c>
      <c r="D1943" s="49">
        <v>42450</v>
      </c>
      <c r="E1943" s="48">
        <v>21</v>
      </c>
      <c r="F1943" s="48">
        <v>19662</v>
      </c>
      <c r="G1943" s="48">
        <v>17515</v>
      </c>
    </row>
    <row r="1944" spans="3:7">
      <c r="C1944" s="50">
        <f t="shared" si="32"/>
        <v>3</v>
      </c>
      <c r="D1944" s="49">
        <v>42450</v>
      </c>
      <c r="E1944" s="48">
        <v>22</v>
      </c>
      <c r="F1944" s="48">
        <v>18682</v>
      </c>
      <c r="G1944" s="48">
        <v>16255</v>
      </c>
    </row>
    <row r="1945" spans="3:7">
      <c r="C1945" s="50">
        <f t="shared" si="32"/>
        <v>3</v>
      </c>
      <c r="D1945" s="49">
        <v>42450</v>
      </c>
      <c r="E1945" s="48">
        <v>23</v>
      </c>
      <c r="F1945" s="48">
        <v>17406</v>
      </c>
      <c r="G1945" s="48">
        <v>15046</v>
      </c>
    </row>
    <row r="1946" spans="3:7">
      <c r="C1946" s="50">
        <f t="shared" si="32"/>
        <v>3</v>
      </c>
      <c r="D1946" s="49">
        <v>42450</v>
      </c>
      <c r="E1946" s="48">
        <v>24</v>
      </c>
      <c r="F1946" s="48">
        <v>16541</v>
      </c>
      <c r="G1946" s="48">
        <v>14275</v>
      </c>
    </row>
    <row r="1947" spans="3:7">
      <c r="C1947" s="50">
        <f t="shared" si="32"/>
        <v>3</v>
      </c>
      <c r="D1947" s="49">
        <v>42451</v>
      </c>
      <c r="E1947" s="48">
        <v>1</v>
      </c>
      <c r="F1947" s="48">
        <v>16370</v>
      </c>
      <c r="G1947" s="48">
        <v>13782</v>
      </c>
    </row>
    <row r="1948" spans="3:7">
      <c r="C1948" s="50">
        <f t="shared" si="32"/>
        <v>3</v>
      </c>
      <c r="D1948" s="49">
        <v>42451</v>
      </c>
      <c r="E1948" s="48">
        <v>2</v>
      </c>
      <c r="F1948" s="48">
        <v>16182</v>
      </c>
      <c r="G1948" s="48">
        <v>13594</v>
      </c>
    </row>
    <row r="1949" spans="3:7">
      <c r="C1949" s="50">
        <f t="shared" si="32"/>
        <v>3</v>
      </c>
      <c r="D1949" s="49">
        <v>42451</v>
      </c>
      <c r="E1949" s="48">
        <v>3</v>
      </c>
      <c r="F1949" s="48">
        <v>16119</v>
      </c>
      <c r="G1949" s="48">
        <v>13543</v>
      </c>
    </row>
    <row r="1950" spans="3:7">
      <c r="C1950" s="50">
        <f t="shared" si="32"/>
        <v>3</v>
      </c>
      <c r="D1950" s="49">
        <v>42451</v>
      </c>
      <c r="E1950" s="48">
        <v>4</v>
      </c>
      <c r="F1950" s="48">
        <v>16327</v>
      </c>
      <c r="G1950" s="48">
        <v>13676</v>
      </c>
    </row>
    <row r="1951" spans="3:7">
      <c r="C1951" s="50">
        <f t="shared" si="32"/>
        <v>3</v>
      </c>
      <c r="D1951" s="49">
        <v>42451</v>
      </c>
      <c r="E1951" s="48">
        <v>5</v>
      </c>
      <c r="F1951" s="48">
        <v>16779</v>
      </c>
      <c r="G1951" s="48">
        <v>14221</v>
      </c>
    </row>
    <row r="1952" spans="3:7">
      <c r="C1952" s="50">
        <f t="shared" si="32"/>
        <v>3</v>
      </c>
      <c r="D1952" s="49">
        <v>42451</v>
      </c>
      <c r="E1952" s="48">
        <v>6</v>
      </c>
      <c r="F1952" s="48">
        <v>18098</v>
      </c>
      <c r="G1952" s="48">
        <v>15770</v>
      </c>
    </row>
    <row r="1953" spans="3:7">
      <c r="C1953" s="50">
        <f t="shared" si="32"/>
        <v>3</v>
      </c>
      <c r="D1953" s="49">
        <v>42451</v>
      </c>
      <c r="E1953" s="48">
        <v>7</v>
      </c>
      <c r="F1953" s="48">
        <v>19414</v>
      </c>
      <c r="G1953" s="48">
        <v>16917</v>
      </c>
    </row>
    <row r="1954" spans="3:7">
      <c r="C1954" s="50">
        <f t="shared" si="32"/>
        <v>3</v>
      </c>
      <c r="D1954" s="49">
        <v>42451</v>
      </c>
      <c r="E1954" s="48">
        <v>8</v>
      </c>
      <c r="F1954" s="48">
        <v>19552</v>
      </c>
      <c r="G1954" s="48">
        <v>16842</v>
      </c>
    </row>
    <row r="1955" spans="3:7">
      <c r="C1955" s="50">
        <f t="shared" si="32"/>
        <v>3</v>
      </c>
      <c r="D1955" s="49">
        <v>42451</v>
      </c>
      <c r="E1955" s="48">
        <v>9</v>
      </c>
      <c r="F1955" s="48">
        <v>19104</v>
      </c>
      <c r="G1955" s="48">
        <v>16519</v>
      </c>
    </row>
    <row r="1956" spans="3:7">
      <c r="C1956" s="50">
        <f t="shared" si="32"/>
        <v>3</v>
      </c>
      <c r="D1956" s="49">
        <v>42451</v>
      </c>
      <c r="E1956" s="48">
        <v>10</v>
      </c>
      <c r="F1956" s="48">
        <v>18926</v>
      </c>
      <c r="G1956" s="48">
        <v>16318</v>
      </c>
    </row>
    <row r="1957" spans="3:7">
      <c r="C1957" s="50">
        <f t="shared" si="32"/>
        <v>3</v>
      </c>
      <c r="D1957" s="49">
        <v>42451</v>
      </c>
      <c r="E1957" s="48">
        <v>11</v>
      </c>
      <c r="F1957" s="48">
        <v>18770</v>
      </c>
      <c r="G1957" s="48">
        <v>16204</v>
      </c>
    </row>
    <row r="1958" spans="3:7">
      <c r="C1958" s="50">
        <f t="shared" si="32"/>
        <v>3</v>
      </c>
      <c r="D1958" s="49">
        <v>42451</v>
      </c>
      <c r="E1958" s="48">
        <v>12</v>
      </c>
      <c r="F1958" s="48">
        <v>18364</v>
      </c>
      <c r="G1958" s="48">
        <v>15751</v>
      </c>
    </row>
    <row r="1959" spans="3:7">
      <c r="C1959" s="50">
        <f t="shared" si="32"/>
        <v>3</v>
      </c>
      <c r="D1959" s="49">
        <v>42451</v>
      </c>
      <c r="E1959" s="48">
        <v>13</v>
      </c>
      <c r="F1959" s="48">
        <v>18205</v>
      </c>
      <c r="G1959" s="48">
        <v>15627</v>
      </c>
    </row>
    <row r="1960" spans="3:7">
      <c r="C1960" s="50">
        <f t="shared" si="32"/>
        <v>3</v>
      </c>
      <c r="D1960" s="49">
        <v>42451</v>
      </c>
      <c r="E1960" s="48">
        <v>14</v>
      </c>
      <c r="F1960" s="48">
        <v>18592</v>
      </c>
      <c r="G1960" s="48">
        <v>15855</v>
      </c>
    </row>
    <row r="1961" spans="3:7">
      <c r="C1961" s="50">
        <f t="shared" si="32"/>
        <v>3</v>
      </c>
      <c r="D1961" s="49">
        <v>42451</v>
      </c>
      <c r="E1961" s="48">
        <v>15</v>
      </c>
      <c r="F1961" s="48">
        <v>18651</v>
      </c>
      <c r="G1961" s="48">
        <v>16133</v>
      </c>
    </row>
    <row r="1962" spans="3:7">
      <c r="C1962" s="50">
        <f t="shared" si="32"/>
        <v>3</v>
      </c>
      <c r="D1962" s="49">
        <v>42451</v>
      </c>
      <c r="E1962" s="48">
        <v>16</v>
      </c>
      <c r="F1962" s="48">
        <v>19307</v>
      </c>
      <c r="G1962" s="48">
        <v>16701</v>
      </c>
    </row>
    <row r="1963" spans="3:7">
      <c r="C1963" s="50">
        <f t="shared" si="32"/>
        <v>3</v>
      </c>
      <c r="D1963" s="49">
        <v>42451</v>
      </c>
      <c r="E1963" s="48">
        <v>17</v>
      </c>
      <c r="F1963" s="48">
        <v>19764</v>
      </c>
      <c r="G1963" s="48">
        <v>17125</v>
      </c>
    </row>
    <row r="1964" spans="3:7">
      <c r="C1964" s="50">
        <f t="shared" si="32"/>
        <v>3</v>
      </c>
      <c r="D1964" s="49">
        <v>42451</v>
      </c>
      <c r="E1964" s="48">
        <v>18</v>
      </c>
      <c r="F1964" s="48">
        <v>19668</v>
      </c>
      <c r="G1964" s="48">
        <v>17267</v>
      </c>
    </row>
    <row r="1965" spans="3:7">
      <c r="C1965" s="50">
        <f t="shared" si="32"/>
        <v>3</v>
      </c>
      <c r="D1965" s="49">
        <v>42451</v>
      </c>
      <c r="E1965" s="48">
        <v>19</v>
      </c>
      <c r="F1965" s="48">
        <v>20293</v>
      </c>
      <c r="G1965" s="48">
        <v>17789</v>
      </c>
    </row>
    <row r="1966" spans="3:7">
      <c r="C1966" s="50">
        <f t="shared" si="32"/>
        <v>3</v>
      </c>
      <c r="D1966" s="49">
        <v>42451</v>
      </c>
      <c r="E1966" s="48">
        <v>20</v>
      </c>
      <c r="F1966" s="48">
        <v>20275</v>
      </c>
      <c r="G1966" s="48">
        <v>17820</v>
      </c>
    </row>
    <row r="1967" spans="3:7">
      <c r="C1967" s="50">
        <f t="shared" si="32"/>
        <v>3</v>
      </c>
      <c r="D1967" s="49">
        <v>42451</v>
      </c>
      <c r="E1967" s="48">
        <v>21</v>
      </c>
      <c r="F1967" s="48">
        <v>19586</v>
      </c>
      <c r="G1967" s="48">
        <v>17070</v>
      </c>
    </row>
    <row r="1968" spans="3:7">
      <c r="C1968" s="50">
        <f t="shared" si="32"/>
        <v>3</v>
      </c>
      <c r="D1968" s="49">
        <v>42451</v>
      </c>
      <c r="E1968" s="48">
        <v>22</v>
      </c>
      <c r="F1968" s="48">
        <v>18293</v>
      </c>
      <c r="G1968" s="48">
        <v>15773</v>
      </c>
    </row>
    <row r="1969" spans="3:7">
      <c r="C1969" s="50">
        <f t="shared" si="32"/>
        <v>3</v>
      </c>
      <c r="D1969" s="49">
        <v>42451</v>
      </c>
      <c r="E1969" s="48">
        <v>23</v>
      </c>
      <c r="F1969" s="48">
        <v>17151</v>
      </c>
      <c r="G1969" s="48">
        <v>14646</v>
      </c>
    </row>
    <row r="1970" spans="3:7">
      <c r="C1970" s="50">
        <f t="shared" si="32"/>
        <v>3</v>
      </c>
      <c r="D1970" s="49">
        <v>42451</v>
      </c>
      <c r="E1970" s="48">
        <v>24</v>
      </c>
      <c r="F1970" s="48">
        <v>16771</v>
      </c>
      <c r="G1970" s="48">
        <v>13803</v>
      </c>
    </row>
    <row r="1971" spans="3:7">
      <c r="C1971" s="50">
        <f t="shared" si="32"/>
        <v>3</v>
      </c>
      <c r="D1971" s="49">
        <v>42452</v>
      </c>
      <c r="E1971" s="48">
        <v>1</v>
      </c>
      <c r="F1971" s="48">
        <v>16288</v>
      </c>
      <c r="G1971" s="48">
        <v>13444</v>
      </c>
    </row>
    <row r="1972" spans="3:7">
      <c r="C1972" s="50">
        <f t="shared" si="32"/>
        <v>3</v>
      </c>
      <c r="D1972" s="49">
        <v>42452</v>
      </c>
      <c r="E1972" s="48">
        <v>2</v>
      </c>
      <c r="F1972" s="48">
        <v>15889</v>
      </c>
      <c r="G1972" s="48">
        <v>13195</v>
      </c>
    </row>
    <row r="1973" spans="3:7">
      <c r="C1973" s="50">
        <f t="shared" si="32"/>
        <v>3</v>
      </c>
      <c r="D1973" s="49">
        <v>42452</v>
      </c>
      <c r="E1973" s="48">
        <v>3</v>
      </c>
      <c r="F1973" s="48">
        <v>15905</v>
      </c>
      <c r="G1973" s="48">
        <v>13155</v>
      </c>
    </row>
    <row r="1974" spans="3:7">
      <c r="C1974" s="50">
        <f t="shared" si="32"/>
        <v>3</v>
      </c>
      <c r="D1974" s="49">
        <v>42452</v>
      </c>
      <c r="E1974" s="48">
        <v>4</v>
      </c>
      <c r="F1974" s="48">
        <v>16016</v>
      </c>
      <c r="G1974" s="48">
        <v>13189</v>
      </c>
    </row>
    <row r="1975" spans="3:7">
      <c r="C1975" s="50">
        <f t="shared" si="32"/>
        <v>3</v>
      </c>
      <c r="D1975" s="49">
        <v>42452</v>
      </c>
      <c r="E1975" s="48">
        <v>5</v>
      </c>
      <c r="F1975" s="48">
        <v>16006</v>
      </c>
      <c r="G1975" s="48">
        <v>13638</v>
      </c>
    </row>
    <row r="1976" spans="3:7">
      <c r="C1976" s="50">
        <f t="shared" si="32"/>
        <v>3</v>
      </c>
      <c r="D1976" s="49">
        <v>42452</v>
      </c>
      <c r="E1976" s="48">
        <v>6</v>
      </c>
      <c r="F1976" s="48">
        <v>17656</v>
      </c>
      <c r="G1976" s="48">
        <v>15330</v>
      </c>
    </row>
    <row r="1977" spans="3:7">
      <c r="C1977" s="50">
        <f t="shared" si="32"/>
        <v>3</v>
      </c>
      <c r="D1977" s="49">
        <v>42452</v>
      </c>
      <c r="E1977" s="48">
        <v>7</v>
      </c>
      <c r="F1977" s="48">
        <v>18933</v>
      </c>
      <c r="G1977" s="48">
        <v>16611</v>
      </c>
    </row>
    <row r="1978" spans="3:7">
      <c r="C1978" s="50">
        <f t="shared" si="32"/>
        <v>3</v>
      </c>
      <c r="D1978" s="49">
        <v>42452</v>
      </c>
      <c r="E1978" s="48">
        <v>8</v>
      </c>
      <c r="F1978" s="48">
        <v>19253</v>
      </c>
      <c r="G1978" s="48">
        <v>16952</v>
      </c>
    </row>
    <row r="1979" spans="3:7">
      <c r="C1979" s="50">
        <f t="shared" si="32"/>
        <v>3</v>
      </c>
      <c r="D1979" s="49">
        <v>42452</v>
      </c>
      <c r="E1979" s="48">
        <v>9</v>
      </c>
      <c r="F1979" s="48">
        <v>19253</v>
      </c>
      <c r="G1979" s="48">
        <v>16970</v>
      </c>
    </row>
    <row r="1980" spans="3:7">
      <c r="C1980" s="50">
        <f t="shared" si="32"/>
        <v>3</v>
      </c>
      <c r="D1980" s="49">
        <v>42452</v>
      </c>
      <c r="E1980" s="48">
        <v>10</v>
      </c>
      <c r="F1980" s="48">
        <v>18937</v>
      </c>
      <c r="G1980" s="48">
        <v>16681</v>
      </c>
    </row>
    <row r="1981" spans="3:7">
      <c r="C1981" s="50">
        <f t="shared" si="32"/>
        <v>3</v>
      </c>
      <c r="D1981" s="49">
        <v>42452</v>
      </c>
      <c r="E1981" s="48">
        <v>11</v>
      </c>
      <c r="F1981" s="48">
        <v>18863</v>
      </c>
      <c r="G1981" s="48">
        <v>16547</v>
      </c>
    </row>
    <row r="1982" spans="3:7">
      <c r="C1982" s="50">
        <f t="shared" si="32"/>
        <v>3</v>
      </c>
      <c r="D1982" s="49">
        <v>42452</v>
      </c>
      <c r="E1982" s="48">
        <v>12</v>
      </c>
      <c r="F1982" s="48">
        <v>18560</v>
      </c>
      <c r="G1982" s="48">
        <v>16305</v>
      </c>
    </row>
    <row r="1983" spans="3:7">
      <c r="C1983" s="50">
        <f t="shared" si="32"/>
        <v>3</v>
      </c>
      <c r="D1983" s="49">
        <v>42452</v>
      </c>
      <c r="E1983" s="48">
        <v>13</v>
      </c>
      <c r="F1983" s="48">
        <v>18525</v>
      </c>
      <c r="G1983" s="48">
        <v>16138</v>
      </c>
    </row>
    <row r="1984" spans="3:7">
      <c r="C1984" s="50">
        <f t="shared" si="32"/>
        <v>3</v>
      </c>
      <c r="D1984" s="49">
        <v>42452</v>
      </c>
      <c r="E1984" s="48">
        <v>14</v>
      </c>
      <c r="F1984" s="48">
        <v>18390</v>
      </c>
      <c r="G1984" s="48">
        <v>15975</v>
      </c>
    </row>
    <row r="1985" spans="3:7">
      <c r="C1985" s="50">
        <f t="shared" si="32"/>
        <v>3</v>
      </c>
      <c r="D1985" s="49">
        <v>42452</v>
      </c>
      <c r="E1985" s="48">
        <v>15</v>
      </c>
      <c r="F1985" s="48">
        <v>18438</v>
      </c>
      <c r="G1985" s="48">
        <v>16069</v>
      </c>
    </row>
    <row r="1986" spans="3:7">
      <c r="C1986" s="50">
        <f t="shared" si="32"/>
        <v>3</v>
      </c>
      <c r="D1986" s="49">
        <v>42452</v>
      </c>
      <c r="E1986" s="48">
        <v>16</v>
      </c>
      <c r="F1986" s="48">
        <v>18643</v>
      </c>
      <c r="G1986" s="48">
        <v>16419</v>
      </c>
    </row>
    <row r="1987" spans="3:7">
      <c r="C1987" s="50">
        <f t="shared" si="32"/>
        <v>3</v>
      </c>
      <c r="D1987" s="49">
        <v>42452</v>
      </c>
      <c r="E1987" s="48">
        <v>17</v>
      </c>
      <c r="F1987" s="48">
        <v>19388</v>
      </c>
      <c r="G1987" s="48">
        <v>17064</v>
      </c>
    </row>
    <row r="1988" spans="3:7">
      <c r="C1988" s="50">
        <f t="shared" ref="C1988:C2051" si="33">MONTH(D1988)</f>
        <v>3</v>
      </c>
      <c r="D1988" s="49">
        <v>42452</v>
      </c>
      <c r="E1988" s="48">
        <v>18</v>
      </c>
      <c r="F1988" s="48">
        <v>19882</v>
      </c>
      <c r="G1988" s="48">
        <v>17414</v>
      </c>
    </row>
    <row r="1989" spans="3:7">
      <c r="C1989" s="50">
        <f t="shared" si="33"/>
        <v>3</v>
      </c>
      <c r="D1989" s="49">
        <v>42452</v>
      </c>
      <c r="E1989" s="48">
        <v>19</v>
      </c>
      <c r="F1989" s="48">
        <v>20175</v>
      </c>
      <c r="G1989" s="48">
        <v>17945</v>
      </c>
    </row>
    <row r="1990" spans="3:7">
      <c r="C1990" s="50">
        <f t="shared" si="33"/>
        <v>3</v>
      </c>
      <c r="D1990" s="49">
        <v>42452</v>
      </c>
      <c r="E1990" s="48">
        <v>20</v>
      </c>
      <c r="F1990" s="48">
        <v>20023</v>
      </c>
      <c r="G1990" s="48">
        <v>17999</v>
      </c>
    </row>
    <row r="1991" spans="3:7">
      <c r="C1991" s="50">
        <f t="shared" si="33"/>
        <v>3</v>
      </c>
      <c r="D1991" s="49">
        <v>42452</v>
      </c>
      <c r="E1991" s="48">
        <v>21</v>
      </c>
      <c r="F1991" s="48">
        <v>19691</v>
      </c>
      <c r="G1991" s="48">
        <v>17302</v>
      </c>
    </row>
    <row r="1992" spans="3:7">
      <c r="C1992" s="50">
        <f t="shared" si="33"/>
        <v>3</v>
      </c>
      <c r="D1992" s="49">
        <v>42452</v>
      </c>
      <c r="E1992" s="48">
        <v>22</v>
      </c>
      <c r="F1992" s="48">
        <v>18618</v>
      </c>
      <c r="G1992" s="48">
        <v>16149</v>
      </c>
    </row>
    <row r="1993" spans="3:7">
      <c r="C1993" s="50">
        <f t="shared" si="33"/>
        <v>3</v>
      </c>
      <c r="D1993" s="49">
        <v>42452</v>
      </c>
      <c r="E1993" s="48">
        <v>23</v>
      </c>
      <c r="F1993" s="48">
        <v>17602</v>
      </c>
      <c r="G1993" s="48">
        <v>14976</v>
      </c>
    </row>
    <row r="1994" spans="3:7">
      <c r="C1994" s="50">
        <f t="shared" si="33"/>
        <v>3</v>
      </c>
      <c r="D1994" s="49">
        <v>42452</v>
      </c>
      <c r="E1994" s="48">
        <v>24</v>
      </c>
      <c r="F1994" s="48">
        <v>16832</v>
      </c>
      <c r="G1994" s="48">
        <v>14124</v>
      </c>
    </row>
    <row r="1995" spans="3:7">
      <c r="C1995" s="50">
        <f t="shared" si="33"/>
        <v>3</v>
      </c>
      <c r="D1995" s="49">
        <v>42453</v>
      </c>
      <c r="E1995" s="48">
        <v>1</v>
      </c>
      <c r="F1995" s="48">
        <v>16742</v>
      </c>
      <c r="G1995" s="48">
        <v>13772</v>
      </c>
    </row>
    <row r="1996" spans="3:7">
      <c r="C1996" s="50">
        <f t="shared" si="33"/>
        <v>3</v>
      </c>
      <c r="D1996" s="49">
        <v>42453</v>
      </c>
      <c r="E1996" s="48">
        <v>2</v>
      </c>
      <c r="F1996" s="48">
        <v>16631</v>
      </c>
      <c r="G1996" s="48">
        <v>13585</v>
      </c>
    </row>
    <row r="1997" spans="3:7">
      <c r="C1997" s="50">
        <f t="shared" si="33"/>
        <v>3</v>
      </c>
      <c r="D1997" s="49">
        <v>42453</v>
      </c>
      <c r="E1997" s="48">
        <v>3</v>
      </c>
      <c r="F1997" s="48">
        <v>16573</v>
      </c>
      <c r="G1997" s="48">
        <v>13569</v>
      </c>
    </row>
    <row r="1998" spans="3:7">
      <c r="C1998" s="50">
        <f t="shared" si="33"/>
        <v>3</v>
      </c>
      <c r="D1998" s="49">
        <v>42453</v>
      </c>
      <c r="E1998" s="48">
        <v>4</v>
      </c>
      <c r="F1998" s="48">
        <v>16629</v>
      </c>
      <c r="G1998" s="48">
        <v>13664</v>
      </c>
    </row>
    <row r="1999" spans="3:7">
      <c r="C1999" s="50">
        <f t="shared" si="33"/>
        <v>3</v>
      </c>
      <c r="D1999" s="49">
        <v>42453</v>
      </c>
      <c r="E1999" s="48">
        <v>5</v>
      </c>
      <c r="F1999" s="48">
        <v>17265</v>
      </c>
      <c r="G1999" s="48">
        <v>14336</v>
      </c>
    </row>
    <row r="2000" spans="3:7">
      <c r="C2000" s="50">
        <f t="shared" si="33"/>
        <v>3</v>
      </c>
      <c r="D2000" s="49">
        <v>42453</v>
      </c>
      <c r="E2000" s="48">
        <v>6</v>
      </c>
      <c r="F2000" s="48">
        <v>18184</v>
      </c>
      <c r="G2000" s="48">
        <v>15755</v>
      </c>
    </row>
    <row r="2001" spans="3:7">
      <c r="C2001" s="50">
        <f t="shared" si="33"/>
        <v>3</v>
      </c>
      <c r="D2001" s="49">
        <v>42453</v>
      </c>
      <c r="E2001" s="48">
        <v>7</v>
      </c>
      <c r="F2001" s="48">
        <v>19561</v>
      </c>
      <c r="G2001" s="48">
        <v>17111</v>
      </c>
    </row>
    <row r="2002" spans="3:7">
      <c r="C2002" s="50">
        <f t="shared" si="33"/>
        <v>3</v>
      </c>
      <c r="D2002" s="49">
        <v>42453</v>
      </c>
      <c r="E2002" s="48">
        <v>8</v>
      </c>
      <c r="F2002" s="48">
        <v>19913</v>
      </c>
      <c r="G2002" s="48">
        <v>17458</v>
      </c>
    </row>
    <row r="2003" spans="3:7">
      <c r="C2003" s="50">
        <f t="shared" si="33"/>
        <v>3</v>
      </c>
      <c r="D2003" s="49">
        <v>42453</v>
      </c>
      <c r="E2003" s="48">
        <v>9</v>
      </c>
      <c r="F2003" s="48">
        <v>20172</v>
      </c>
      <c r="G2003" s="48">
        <v>17572</v>
      </c>
    </row>
    <row r="2004" spans="3:7">
      <c r="C2004" s="50">
        <f t="shared" si="33"/>
        <v>3</v>
      </c>
      <c r="D2004" s="49">
        <v>42453</v>
      </c>
      <c r="E2004" s="48">
        <v>10</v>
      </c>
      <c r="F2004" s="48">
        <v>20171</v>
      </c>
      <c r="G2004" s="48">
        <v>17823</v>
      </c>
    </row>
    <row r="2005" spans="3:7">
      <c r="C2005" s="50">
        <f t="shared" si="33"/>
        <v>3</v>
      </c>
      <c r="D2005" s="49">
        <v>42453</v>
      </c>
      <c r="E2005" s="48">
        <v>11</v>
      </c>
      <c r="F2005" s="48">
        <v>20370</v>
      </c>
      <c r="G2005" s="48">
        <v>17986</v>
      </c>
    </row>
    <row r="2006" spans="3:7">
      <c r="C2006" s="50">
        <f t="shared" si="33"/>
        <v>3</v>
      </c>
      <c r="D2006" s="49">
        <v>42453</v>
      </c>
      <c r="E2006" s="48">
        <v>12</v>
      </c>
      <c r="F2006" s="48">
        <v>20471</v>
      </c>
      <c r="G2006" s="48">
        <v>18133</v>
      </c>
    </row>
    <row r="2007" spans="3:7">
      <c r="C2007" s="50">
        <f t="shared" si="33"/>
        <v>3</v>
      </c>
      <c r="D2007" s="49">
        <v>42453</v>
      </c>
      <c r="E2007" s="48">
        <v>13</v>
      </c>
      <c r="F2007" s="48">
        <v>20398</v>
      </c>
      <c r="G2007" s="48">
        <v>18136</v>
      </c>
    </row>
    <row r="2008" spans="3:7">
      <c r="C2008" s="50">
        <f t="shared" si="33"/>
        <v>3</v>
      </c>
      <c r="D2008" s="49">
        <v>42453</v>
      </c>
      <c r="E2008" s="48">
        <v>14</v>
      </c>
      <c r="F2008" s="48">
        <v>20348</v>
      </c>
      <c r="G2008" s="48">
        <v>18116</v>
      </c>
    </row>
    <row r="2009" spans="3:7">
      <c r="C2009" s="50">
        <f t="shared" si="33"/>
        <v>3</v>
      </c>
      <c r="D2009" s="49">
        <v>42453</v>
      </c>
      <c r="E2009" s="48">
        <v>15</v>
      </c>
      <c r="F2009" s="48">
        <v>19539</v>
      </c>
      <c r="G2009" s="48">
        <v>17832</v>
      </c>
    </row>
    <row r="2010" spans="3:7">
      <c r="C2010" s="50">
        <f t="shared" si="33"/>
        <v>3</v>
      </c>
      <c r="D2010" s="49">
        <v>42453</v>
      </c>
      <c r="E2010" s="48">
        <v>16</v>
      </c>
      <c r="F2010" s="48">
        <v>19401</v>
      </c>
      <c r="G2010" s="48">
        <v>17895</v>
      </c>
    </row>
    <row r="2011" spans="3:7">
      <c r="C2011" s="50">
        <f t="shared" si="33"/>
        <v>3</v>
      </c>
      <c r="D2011" s="49">
        <v>42453</v>
      </c>
      <c r="E2011" s="48">
        <v>17</v>
      </c>
      <c r="F2011" s="48">
        <v>19701</v>
      </c>
      <c r="G2011" s="48">
        <v>17954</v>
      </c>
    </row>
    <row r="2012" spans="3:7">
      <c r="C2012" s="50">
        <f t="shared" si="33"/>
        <v>3</v>
      </c>
      <c r="D2012" s="49">
        <v>42453</v>
      </c>
      <c r="E2012" s="48">
        <v>18</v>
      </c>
      <c r="F2012" s="48">
        <v>19895</v>
      </c>
      <c r="G2012" s="48">
        <v>17862</v>
      </c>
    </row>
    <row r="2013" spans="3:7">
      <c r="C2013" s="50">
        <f t="shared" si="33"/>
        <v>3</v>
      </c>
      <c r="D2013" s="49">
        <v>42453</v>
      </c>
      <c r="E2013" s="48">
        <v>19</v>
      </c>
      <c r="F2013" s="48">
        <v>20063</v>
      </c>
      <c r="G2013" s="48">
        <v>18019</v>
      </c>
    </row>
    <row r="2014" spans="3:7">
      <c r="C2014" s="50">
        <f t="shared" si="33"/>
        <v>3</v>
      </c>
      <c r="D2014" s="49">
        <v>42453</v>
      </c>
      <c r="E2014" s="48">
        <v>20</v>
      </c>
      <c r="F2014" s="48">
        <v>20405</v>
      </c>
      <c r="G2014" s="48">
        <v>18136</v>
      </c>
    </row>
    <row r="2015" spans="3:7">
      <c r="C2015" s="50">
        <f t="shared" si="33"/>
        <v>3</v>
      </c>
      <c r="D2015" s="49">
        <v>42453</v>
      </c>
      <c r="E2015" s="48">
        <v>21</v>
      </c>
      <c r="F2015" s="48">
        <v>19042</v>
      </c>
      <c r="G2015" s="48">
        <v>17192</v>
      </c>
    </row>
    <row r="2016" spans="3:7">
      <c r="C2016" s="50">
        <f t="shared" si="33"/>
        <v>3</v>
      </c>
      <c r="D2016" s="49">
        <v>42453</v>
      </c>
      <c r="E2016" s="48">
        <v>22</v>
      </c>
      <c r="F2016" s="48">
        <v>18116</v>
      </c>
      <c r="G2016" s="48">
        <v>15990</v>
      </c>
    </row>
    <row r="2017" spans="3:7">
      <c r="C2017" s="50">
        <f t="shared" si="33"/>
        <v>3</v>
      </c>
      <c r="D2017" s="49">
        <v>42453</v>
      </c>
      <c r="E2017" s="48">
        <v>23</v>
      </c>
      <c r="F2017" s="48">
        <v>16540</v>
      </c>
      <c r="G2017" s="48">
        <v>14735</v>
      </c>
    </row>
    <row r="2018" spans="3:7">
      <c r="C2018" s="50">
        <f t="shared" si="33"/>
        <v>3</v>
      </c>
      <c r="D2018" s="49">
        <v>42453</v>
      </c>
      <c r="E2018" s="48">
        <v>24</v>
      </c>
      <c r="F2018" s="48">
        <v>15770</v>
      </c>
      <c r="G2018" s="48">
        <v>13911</v>
      </c>
    </row>
    <row r="2019" spans="3:7">
      <c r="C2019" s="50">
        <f t="shared" si="33"/>
        <v>3</v>
      </c>
      <c r="D2019" s="49">
        <v>42454</v>
      </c>
      <c r="E2019" s="48">
        <v>1</v>
      </c>
      <c r="F2019" s="48">
        <v>15163</v>
      </c>
      <c r="G2019" s="48">
        <v>13304</v>
      </c>
    </row>
    <row r="2020" spans="3:7">
      <c r="C2020" s="50">
        <f t="shared" si="33"/>
        <v>3</v>
      </c>
      <c r="D2020" s="49">
        <v>42454</v>
      </c>
      <c r="E2020" s="48">
        <v>2</v>
      </c>
      <c r="F2020" s="48">
        <v>14794</v>
      </c>
      <c r="G2020" s="48">
        <v>12783</v>
      </c>
    </row>
    <row r="2021" spans="3:7">
      <c r="C2021" s="50">
        <f t="shared" si="33"/>
        <v>3</v>
      </c>
      <c r="D2021" s="49">
        <v>42454</v>
      </c>
      <c r="E2021" s="48">
        <v>3</v>
      </c>
      <c r="F2021" s="48">
        <v>14638</v>
      </c>
      <c r="G2021" s="48">
        <v>12625</v>
      </c>
    </row>
    <row r="2022" spans="3:7">
      <c r="C2022" s="50">
        <f t="shared" si="33"/>
        <v>3</v>
      </c>
      <c r="D2022" s="49">
        <v>42454</v>
      </c>
      <c r="E2022" s="48">
        <v>4</v>
      </c>
      <c r="F2022" s="48">
        <v>14585</v>
      </c>
      <c r="G2022" s="48">
        <v>12538</v>
      </c>
    </row>
    <row r="2023" spans="3:7">
      <c r="C2023" s="50">
        <f t="shared" si="33"/>
        <v>3</v>
      </c>
      <c r="D2023" s="49">
        <v>42454</v>
      </c>
      <c r="E2023" s="48">
        <v>5</v>
      </c>
      <c r="F2023" s="48">
        <v>14731</v>
      </c>
      <c r="G2023" s="48">
        <v>12766</v>
      </c>
    </row>
    <row r="2024" spans="3:7">
      <c r="C2024" s="50">
        <f t="shared" si="33"/>
        <v>3</v>
      </c>
      <c r="D2024" s="49">
        <v>42454</v>
      </c>
      <c r="E2024" s="48">
        <v>6</v>
      </c>
      <c r="F2024" s="48">
        <v>14523</v>
      </c>
      <c r="G2024" s="48">
        <v>13058</v>
      </c>
    </row>
    <row r="2025" spans="3:7">
      <c r="C2025" s="50">
        <f t="shared" si="33"/>
        <v>3</v>
      </c>
      <c r="D2025" s="49">
        <v>42454</v>
      </c>
      <c r="E2025" s="48">
        <v>7</v>
      </c>
      <c r="F2025" s="48">
        <v>14703</v>
      </c>
      <c r="G2025" s="48">
        <v>13293</v>
      </c>
    </row>
    <row r="2026" spans="3:7">
      <c r="C2026" s="50">
        <f t="shared" si="33"/>
        <v>3</v>
      </c>
      <c r="D2026" s="49">
        <v>42454</v>
      </c>
      <c r="E2026" s="48">
        <v>8</v>
      </c>
      <c r="F2026" s="48">
        <v>15622</v>
      </c>
      <c r="G2026" s="48">
        <v>13861</v>
      </c>
    </row>
    <row r="2027" spans="3:7">
      <c r="C2027" s="50">
        <f t="shared" si="33"/>
        <v>3</v>
      </c>
      <c r="D2027" s="49">
        <v>42454</v>
      </c>
      <c r="E2027" s="48">
        <v>9</v>
      </c>
      <c r="F2027" s="48">
        <v>16508</v>
      </c>
      <c r="G2027" s="48">
        <v>14626</v>
      </c>
    </row>
    <row r="2028" spans="3:7">
      <c r="C2028" s="50">
        <f t="shared" si="33"/>
        <v>3</v>
      </c>
      <c r="D2028" s="49">
        <v>42454</v>
      </c>
      <c r="E2028" s="48">
        <v>10</v>
      </c>
      <c r="F2028" s="48">
        <v>17060</v>
      </c>
      <c r="G2028" s="48">
        <v>15058</v>
      </c>
    </row>
    <row r="2029" spans="3:7">
      <c r="C2029" s="50">
        <f t="shared" si="33"/>
        <v>3</v>
      </c>
      <c r="D2029" s="49">
        <v>42454</v>
      </c>
      <c r="E2029" s="48">
        <v>11</v>
      </c>
      <c r="F2029" s="48">
        <v>17140</v>
      </c>
      <c r="G2029" s="48">
        <v>15260</v>
      </c>
    </row>
    <row r="2030" spans="3:7">
      <c r="C2030" s="50">
        <f t="shared" si="33"/>
        <v>3</v>
      </c>
      <c r="D2030" s="49">
        <v>42454</v>
      </c>
      <c r="E2030" s="48">
        <v>12</v>
      </c>
      <c r="F2030" s="48">
        <v>17023</v>
      </c>
      <c r="G2030" s="48">
        <v>15013</v>
      </c>
    </row>
    <row r="2031" spans="3:7">
      <c r="C2031" s="50">
        <f t="shared" si="33"/>
        <v>3</v>
      </c>
      <c r="D2031" s="49">
        <v>42454</v>
      </c>
      <c r="E2031" s="48">
        <v>13</v>
      </c>
      <c r="F2031" s="48">
        <v>16571</v>
      </c>
      <c r="G2031" s="48">
        <v>14722</v>
      </c>
    </row>
    <row r="2032" spans="3:7">
      <c r="C2032" s="50">
        <f t="shared" si="33"/>
        <v>3</v>
      </c>
      <c r="D2032" s="49">
        <v>42454</v>
      </c>
      <c r="E2032" s="48">
        <v>14</v>
      </c>
      <c r="F2032" s="48">
        <v>16445</v>
      </c>
      <c r="G2032" s="48">
        <v>14421</v>
      </c>
    </row>
    <row r="2033" spans="3:7">
      <c r="C2033" s="50">
        <f t="shared" si="33"/>
        <v>3</v>
      </c>
      <c r="D2033" s="49">
        <v>42454</v>
      </c>
      <c r="E2033" s="48">
        <v>15</v>
      </c>
      <c r="F2033" s="48">
        <v>16218</v>
      </c>
      <c r="G2033" s="48">
        <v>14345</v>
      </c>
    </row>
    <row r="2034" spans="3:7">
      <c r="C2034" s="50">
        <f t="shared" si="33"/>
        <v>3</v>
      </c>
      <c r="D2034" s="49">
        <v>42454</v>
      </c>
      <c r="E2034" s="48">
        <v>16</v>
      </c>
      <c r="F2034" s="48">
        <v>16574</v>
      </c>
      <c r="G2034" s="48">
        <v>14650</v>
      </c>
    </row>
    <row r="2035" spans="3:7">
      <c r="C2035" s="50">
        <f t="shared" si="33"/>
        <v>3</v>
      </c>
      <c r="D2035" s="49">
        <v>42454</v>
      </c>
      <c r="E2035" s="48">
        <v>17</v>
      </c>
      <c r="F2035" s="48">
        <v>16726</v>
      </c>
      <c r="G2035" s="48">
        <v>14828</v>
      </c>
    </row>
    <row r="2036" spans="3:7">
      <c r="C2036" s="50">
        <f t="shared" si="33"/>
        <v>3</v>
      </c>
      <c r="D2036" s="49">
        <v>42454</v>
      </c>
      <c r="E2036" s="48">
        <v>18</v>
      </c>
      <c r="F2036" s="48">
        <v>16656</v>
      </c>
      <c r="G2036" s="48">
        <v>14949</v>
      </c>
    </row>
    <row r="2037" spans="3:7">
      <c r="C2037" s="50">
        <f t="shared" si="33"/>
        <v>3</v>
      </c>
      <c r="D2037" s="49">
        <v>42454</v>
      </c>
      <c r="E2037" s="48">
        <v>19</v>
      </c>
      <c r="F2037" s="48">
        <v>16920</v>
      </c>
      <c r="G2037" s="48">
        <v>15249</v>
      </c>
    </row>
    <row r="2038" spans="3:7">
      <c r="C2038" s="50">
        <f t="shared" si="33"/>
        <v>3</v>
      </c>
      <c r="D2038" s="49">
        <v>42454</v>
      </c>
      <c r="E2038" s="48">
        <v>20</v>
      </c>
      <c r="F2038" s="48">
        <v>17470</v>
      </c>
      <c r="G2038" s="48">
        <v>15864</v>
      </c>
    </row>
    <row r="2039" spans="3:7">
      <c r="C2039" s="50">
        <f t="shared" si="33"/>
        <v>3</v>
      </c>
      <c r="D2039" s="49">
        <v>42454</v>
      </c>
      <c r="E2039" s="48">
        <v>21</v>
      </c>
      <c r="F2039" s="48">
        <v>16944</v>
      </c>
      <c r="G2039" s="48">
        <v>15469</v>
      </c>
    </row>
    <row r="2040" spans="3:7">
      <c r="C2040" s="50">
        <f t="shared" si="33"/>
        <v>3</v>
      </c>
      <c r="D2040" s="49">
        <v>42454</v>
      </c>
      <c r="E2040" s="48">
        <v>22</v>
      </c>
      <c r="F2040" s="48">
        <v>16481</v>
      </c>
      <c r="G2040" s="48">
        <v>14928</v>
      </c>
    </row>
    <row r="2041" spans="3:7">
      <c r="C2041" s="50">
        <f t="shared" si="33"/>
        <v>3</v>
      </c>
      <c r="D2041" s="49">
        <v>42454</v>
      </c>
      <c r="E2041" s="48">
        <v>23</v>
      </c>
      <c r="F2041" s="48">
        <v>15897</v>
      </c>
      <c r="G2041" s="48">
        <v>14142</v>
      </c>
    </row>
    <row r="2042" spans="3:7">
      <c r="C2042" s="50">
        <f t="shared" si="33"/>
        <v>3</v>
      </c>
      <c r="D2042" s="49">
        <v>42454</v>
      </c>
      <c r="E2042" s="48">
        <v>24</v>
      </c>
      <c r="F2042" s="48">
        <v>15376</v>
      </c>
      <c r="G2042" s="48">
        <v>13390</v>
      </c>
    </row>
    <row r="2043" spans="3:7">
      <c r="C2043" s="50">
        <f t="shared" si="33"/>
        <v>3</v>
      </c>
      <c r="D2043" s="49">
        <v>42455</v>
      </c>
      <c r="E2043" s="48">
        <v>1</v>
      </c>
      <c r="F2043" s="48">
        <v>15151</v>
      </c>
      <c r="G2043" s="48">
        <v>13062</v>
      </c>
    </row>
    <row r="2044" spans="3:7">
      <c r="C2044" s="50">
        <f t="shared" si="33"/>
        <v>3</v>
      </c>
      <c r="D2044" s="49">
        <v>42455</v>
      </c>
      <c r="E2044" s="48">
        <v>2</v>
      </c>
      <c r="F2044" s="48">
        <v>15089</v>
      </c>
      <c r="G2044" s="48">
        <v>12867</v>
      </c>
    </row>
    <row r="2045" spans="3:7">
      <c r="C2045" s="50">
        <f t="shared" si="33"/>
        <v>3</v>
      </c>
      <c r="D2045" s="49">
        <v>42455</v>
      </c>
      <c r="E2045" s="48">
        <v>3</v>
      </c>
      <c r="F2045" s="48">
        <v>14885</v>
      </c>
      <c r="G2045" s="48">
        <v>12719</v>
      </c>
    </row>
    <row r="2046" spans="3:7">
      <c r="C2046" s="50">
        <f t="shared" si="33"/>
        <v>3</v>
      </c>
      <c r="D2046" s="49">
        <v>42455</v>
      </c>
      <c r="E2046" s="48">
        <v>4</v>
      </c>
      <c r="F2046" s="48">
        <v>15079</v>
      </c>
      <c r="G2046" s="48">
        <v>12711</v>
      </c>
    </row>
    <row r="2047" spans="3:7">
      <c r="C2047" s="50">
        <f t="shared" si="33"/>
        <v>3</v>
      </c>
      <c r="D2047" s="49">
        <v>42455</v>
      </c>
      <c r="E2047" s="48">
        <v>5</v>
      </c>
      <c r="F2047" s="48">
        <v>15532</v>
      </c>
      <c r="G2047" s="48">
        <v>12962</v>
      </c>
    </row>
    <row r="2048" spans="3:7">
      <c r="C2048" s="50">
        <f t="shared" si="33"/>
        <v>3</v>
      </c>
      <c r="D2048" s="49">
        <v>42455</v>
      </c>
      <c r="E2048" s="48">
        <v>6</v>
      </c>
      <c r="F2048" s="48">
        <v>16144</v>
      </c>
      <c r="G2048" s="48">
        <v>13534</v>
      </c>
    </row>
    <row r="2049" spans="3:7">
      <c r="C2049" s="50">
        <f t="shared" si="33"/>
        <v>3</v>
      </c>
      <c r="D2049" s="49">
        <v>42455</v>
      </c>
      <c r="E2049" s="48">
        <v>7</v>
      </c>
      <c r="F2049" s="48">
        <v>16059</v>
      </c>
      <c r="G2049" s="48">
        <v>14016</v>
      </c>
    </row>
    <row r="2050" spans="3:7">
      <c r="C2050" s="50">
        <f t="shared" si="33"/>
        <v>3</v>
      </c>
      <c r="D2050" s="49">
        <v>42455</v>
      </c>
      <c r="E2050" s="48">
        <v>8</v>
      </c>
      <c r="F2050" s="48">
        <v>16494</v>
      </c>
      <c r="G2050" s="48">
        <v>14494</v>
      </c>
    </row>
    <row r="2051" spans="3:7">
      <c r="C2051" s="50">
        <f t="shared" si="33"/>
        <v>3</v>
      </c>
      <c r="D2051" s="49">
        <v>42455</v>
      </c>
      <c r="E2051" s="48">
        <v>9</v>
      </c>
      <c r="F2051" s="48">
        <v>16654</v>
      </c>
      <c r="G2051" s="48">
        <v>14704</v>
      </c>
    </row>
    <row r="2052" spans="3:7">
      <c r="C2052" s="50">
        <f t="shared" ref="C2052:C2115" si="34">MONTH(D2052)</f>
        <v>3</v>
      </c>
      <c r="D2052" s="49">
        <v>42455</v>
      </c>
      <c r="E2052" s="48">
        <v>10</v>
      </c>
      <c r="F2052" s="48">
        <v>16506</v>
      </c>
      <c r="G2052" s="48">
        <v>14642</v>
      </c>
    </row>
    <row r="2053" spans="3:7">
      <c r="C2053" s="50">
        <f t="shared" si="34"/>
        <v>3</v>
      </c>
      <c r="D2053" s="49">
        <v>42455</v>
      </c>
      <c r="E2053" s="48">
        <v>11</v>
      </c>
      <c r="F2053" s="48">
        <v>16262</v>
      </c>
      <c r="G2053" s="48">
        <v>14360</v>
      </c>
    </row>
    <row r="2054" spans="3:7">
      <c r="C2054" s="50">
        <f t="shared" si="34"/>
        <v>3</v>
      </c>
      <c r="D2054" s="49">
        <v>42455</v>
      </c>
      <c r="E2054" s="48">
        <v>12</v>
      </c>
      <c r="F2054" s="48">
        <v>16391</v>
      </c>
      <c r="G2054" s="48">
        <v>14108</v>
      </c>
    </row>
    <row r="2055" spans="3:7">
      <c r="C2055" s="50">
        <f t="shared" si="34"/>
        <v>3</v>
      </c>
      <c r="D2055" s="49">
        <v>42455</v>
      </c>
      <c r="E2055" s="48">
        <v>13</v>
      </c>
      <c r="F2055" s="48">
        <v>15877</v>
      </c>
      <c r="G2055" s="48">
        <v>13544</v>
      </c>
    </row>
    <row r="2056" spans="3:7">
      <c r="C2056" s="50">
        <f t="shared" si="34"/>
        <v>3</v>
      </c>
      <c r="D2056" s="49">
        <v>42455</v>
      </c>
      <c r="E2056" s="48">
        <v>14</v>
      </c>
      <c r="F2056" s="48">
        <v>15597</v>
      </c>
      <c r="G2056" s="48">
        <v>13186</v>
      </c>
    </row>
    <row r="2057" spans="3:7">
      <c r="C2057" s="50">
        <f t="shared" si="34"/>
        <v>3</v>
      </c>
      <c r="D2057" s="49">
        <v>42455</v>
      </c>
      <c r="E2057" s="48">
        <v>15</v>
      </c>
      <c r="F2057" s="48">
        <v>15521</v>
      </c>
      <c r="G2057" s="48">
        <v>13006</v>
      </c>
    </row>
    <row r="2058" spans="3:7">
      <c r="C2058" s="50">
        <f t="shared" si="34"/>
        <v>3</v>
      </c>
      <c r="D2058" s="49">
        <v>42455</v>
      </c>
      <c r="E2058" s="48">
        <v>16</v>
      </c>
      <c r="F2058" s="48">
        <v>15585</v>
      </c>
      <c r="G2058" s="48">
        <v>13149</v>
      </c>
    </row>
    <row r="2059" spans="3:7">
      <c r="C2059" s="50">
        <f t="shared" si="34"/>
        <v>3</v>
      </c>
      <c r="D2059" s="49">
        <v>42455</v>
      </c>
      <c r="E2059" s="48">
        <v>17</v>
      </c>
      <c r="F2059" s="48">
        <v>15992</v>
      </c>
      <c r="G2059" s="48">
        <v>13627</v>
      </c>
    </row>
    <row r="2060" spans="3:7">
      <c r="C2060" s="50">
        <f t="shared" si="34"/>
        <v>3</v>
      </c>
      <c r="D2060" s="49">
        <v>42455</v>
      </c>
      <c r="E2060" s="48">
        <v>18</v>
      </c>
      <c r="F2060" s="48">
        <v>16662</v>
      </c>
      <c r="G2060" s="48">
        <v>14229</v>
      </c>
    </row>
    <row r="2061" spans="3:7">
      <c r="C2061" s="50">
        <f t="shared" si="34"/>
        <v>3</v>
      </c>
      <c r="D2061" s="49">
        <v>42455</v>
      </c>
      <c r="E2061" s="48">
        <v>19</v>
      </c>
      <c r="F2061" s="48">
        <v>17141</v>
      </c>
      <c r="G2061" s="48">
        <v>14839</v>
      </c>
    </row>
    <row r="2062" spans="3:7">
      <c r="C2062" s="50">
        <f t="shared" si="34"/>
        <v>3</v>
      </c>
      <c r="D2062" s="49">
        <v>42455</v>
      </c>
      <c r="E2062" s="48">
        <v>20</v>
      </c>
      <c r="F2062" s="48">
        <v>17735</v>
      </c>
      <c r="G2062" s="48">
        <v>15552</v>
      </c>
    </row>
    <row r="2063" spans="3:7">
      <c r="C2063" s="50">
        <f t="shared" si="34"/>
        <v>3</v>
      </c>
      <c r="D2063" s="49">
        <v>42455</v>
      </c>
      <c r="E2063" s="48">
        <v>21</v>
      </c>
      <c r="F2063" s="48">
        <v>17358</v>
      </c>
      <c r="G2063" s="48">
        <v>15202</v>
      </c>
    </row>
    <row r="2064" spans="3:7">
      <c r="C2064" s="50">
        <f t="shared" si="34"/>
        <v>3</v>
      </c>
      <c r="D2064" s="49">
        <v>42455</v>
      </c>
      <c r="E2064" s="48">
        <v>22</v>
      </c>
      <c r="F2064" s="48">
        <v>16385</v>
      </c>
      <c r="G2064" s="48">
        <v>14470</v>
      </c>
    </row>
    <row r="2065" spans="3:7">
      <c r="C2065" s="50">
        <f t="shared" si="34"/>
        <v>3</v>
      </c>
      <c r="D2065" s="49">
        <v>42455</v>
      </c>
      <c r="E2065" s="48">
        <v>23</v>
      </c>
      <c r="F2065" s="48">
        <v>16116</v>
      </c>
      <c r="G2065" s="48">
        <v>13785</v>
      </c>
    </row>
    <row r="2066" spans="3:7">
      <c r="C2066" s="50">
        <f t="shared" si="34"/>
        <v>3</v>
      </c>
      <c r="D2066" s="49">
        <v>42455</v>
      </c>
      <c r="E2066" s="48">
        <v>24</v>
      </c>
      <c r="F2066" s="48">
        <v>15074</v>
      </c>
      <c r="G2066" s="48">
        <v>13082</v>
      </c>
    </row>
    <row r="2067" spans="3:7">
      <c r="C2067" s="50">
        <f t="shared" si="34"/>
        <v>3</v>
      </c>
      <c r="D2067" s="49">
        <v>42456</v>
      </c>
      <c r="E2067" s="48">
        <v>1</v>
      </c>
      <c r="F2067" s="48">
        <v>14819</v>
      </c>
      <c r="G2067" s="48">
        <v>12584</v>
      </c>
    </row>
    <row r="2068" spans="3:7">
      <c r="C2068" s="50">
        <f t="shared" si="34"/>
        <v>3</v>
      </c>
      <c r="D2068" s="49">
        <v>42456</v>
      </c>
      <c r="E2068" s="48">
        <v>2</v>
      </c>
      <c r="F2068" s="48">
        <v>14719</v>
      </c>
      <c r="G2068" s="48">
        <v>12443</v>
      </c>
    </row>
    <row r="2069" spans="3:7">
      <c r="C2069" s="50">
        <f t="shared" si="34"/>
        <v>3</v>
      </c>
      <c r="D2069" s="49">
        <v>42456</v>
      </c>
      <c r="E2069" s="48">
        <v>3</v>
      </c>
      <c r="F2069" s="48">
        <v>14552</v>
      </c>
      <c r="G2069" s="48">
        <v>12307</v>
      </c>
    </row>
    <row r="2070" spans="3:7">
      <c r="C2070" s="50">
        <f t="shared" si="34"/>
        <v>3</v>
      </c>
      <c r="D2070" s="49">
        <v>42456</v>
      </c>
      <c r="E2070" s="48">
        <v>4</v>
      </c>
      <c r="F2070" s="48">
        <v>14534</v>
      </c>
      <c r="G2070" s="48">
        <v>12343</v>
      </c>
    </row>
    <row r="2071" spans="3:7">
      <c r="C2071" s="50">
        <f t="shared" si="34"/>
        <v>3</v>
      </c>
      <c r="D2071" s="49">
        <v>42456</v>
      </c>
      <c r="E2071" s="48">
        <v>5</v>
      </c>
      <c r="F2071" s="48">
        <v>14666</v>
      </c>
      <c r="G2071" s="48">
        <v>12472</v>
      </c>
    </row>
    <row r="2072" spans="3:7">
      <c r="C2072" s="50">
        <f t="shared" si="34"/>
        <v>3</v>
      </c>
      <c r="D2072" s="49">
        <v>42456</v>
      </c>
      <c r="E2072" s="48">
        <v>6</v>
      </c>
      <c r="F2072" s="48">
        <v>14907</v>
      </c>
      <c r="G2072" s="48">
        <v>12689</v>
      </c>
    </row>
    <row r="2073" spans="3:7">
      <c r="C2073" s="50">
        <f t="shared" si="34"/>
        <v>3</v>
      </c>
      <c r="D2073" s="49">
        <v>42456</v>
      </c>
      <c r="E2073" s="48">
        <v>7</v>
      </c>
      <c r="F2073" s="48">
        <v>15334</v>
      </c>
      <c r="G2073" s="48">
        <v>13205</v>
      </c>
    </row>
    <row r="2074" spans="3:7">
      <c r="C2074" s="50">
        <f t="shared" si="34"/>
        <v>3</v>
      </c>
      <c r="D2074" s="49">
        <v>42456</v>
      </c>
      <c r="E2074" s="48">
        <v>8</v>
      </c>
      <c r="F2074" s="48">
        <v>15904</v>
      </c>
      <c r="G2074" s="48">
        <v>13432</v>
      </c>
    </row>
    <row r="2075" spans="3:7">
      <c r="C2075" s="50">
        <f t="shared" si="34"/>
        <v>3</v>
      </c>
      <c r="D2075" s="49">
        <v>42456</v>
      </c>
      <c r="E2075" s="48">
        <v>9</v>
      </c>
      <c r="F2075" s="48">
        <v>15819</v>
      </c>
      <c r="G2075" s="48">
        <v>13442</v>
      </c>
    </row>
    <row r="2076" spans="3:7">
      <c r="C2076" s="50">
        <f t="shared" si="34"/>
        <v>3</v>
      </c>
      <c r="D2076" s="49">
        <v>42456</v>
      </c>
      <c r="E2076" s="48">
        <v>10</v>
      </c>
      <c r="F2076" s="48">
        <v>15499</v>
      </c>
      <c r="G2076" s="48">
        <v>13203</v>
      </c>
    </row>
    <row r="2077" spans="3:7">
      <c r="C2077" s="50">
        <f t="shared" si="34"/>
        <v>3</v>
      </c>
      <c r="D2077" s="49">
        <v>42456</v>
      </c>
      <c r="E2077" s="48">
        <v>11</v>
      </c>
      <c r="F2077" s="48">
        <v>15220</v>
      </c>
      <c r="G2077" s="48">
        <v>12948</v>
      </c>
    </row>
    <row r="2078" spans="3:7">
      <c r="C2078" s="50">
        <f t="shared" si="34"/>
        <v>3</v>
      </c>
      <c r="D2078" s="49">
        <v>42456</v>
      </c>
      <c r="E2078" s="48">
        <v>12</v>
      </c>
      <c r="F2078" s="48">
        <v>15379</v>
      </c>
      <c r="G2078" s="48">
        <v>12913</v>
      </c>
    </row>
    <row r="2079" spans="3:7">
      <c r="C2079" s="50">
        <f t="shared" si="34"/>
        <v>3</v>
      </c>
      <c r="D2079" s="49">
        <v>42456</v>
      </c>
      <c r="E2079" s="48">
        <v>13</v>
      </c>
      <c r="F2079" s="48">
        <v>15307</v>
      </c>
      <c r="G2079" s="48">
        <v>12776</v>
      </c>
    </row>
    <row r="2080" spans="3:7">
      <c r="C2080" s="50">
        <f t="shared" si="34"/>
        <v>3</v>
      </c>
      <c r="D2080" s="49">
        <v>42456</v>
      </c>
      <c r="E2080" s="48">
        <v>14</v>
      </c>
      <c r="F2080" s="48">
        <v>15191</v>
      </c>
      <c r="G2080" s="48">
        <v>12604</v>
      </c>
    </row>
    <row r="2081" spans="3:7">
      <c r="C2081" s="50">
        <f t="shared" si="34"/>
        <v>3</v>
      </c>
      <c r="D2081" s="49">
        <v>42456</v>
      </c>
      <c r="E2081" s="48">
        <v>15</v>
      </c>
      <c r="F2081" s="48">
        <v>14927</v>
      </c>
      <c r="G2081" s="48">
        <v>12393</v>
      </c>
    </row>
    <row r="2082" spans="3:7">
      <c r="C2082" s="50">
        <f t="shared" si="34"/>
        <v>3</v>
      </c>
      <c r="D2082" s="49">
        <v>42456</v>
      </c>
      <c r="E2082" s="48">
        <v>16</v>
      </c>
      <c r="F2082" s="48">
        <v>15068</v>
      </c>
      <c r="G2082" s="48">
        <v>12566</v>
      </c>
    </row>
    <row r="2083" spans="3:7">
      <c r="C2083" s="50">
        <f t="shared" si="34"/>
        <v>3</v>
      </c>
      <c r="D2083" s="49">
        <v>42456</v>
      </c>
      <c r="E2083" s="48">
        <v>17</v>
      </c>
      <c r="F2083" s="48">
        <v>15419</v>
      </c>
      <c r="G2083" s="48">
        <v>12957</v>
      </c>
    </row>
    <row r="2084" spans="3:7">
      <c r="C2084" s="50">
        <f t="shared" si="34"/>
        <v>3</v>
      </c>
      <c r="D2084" s="49">
        <v>42456</v>
      </c>
      <c r="E2084" s="48">
        <v>18</v>
      </c>
      <c r="F2084" s="48">
        <v>15787</v>
      </c>
      <c r="G2084" s="48">
        <v>13395</v>
      </c>
    </row>
    <row r="2085" spans="3:7">
      <c r="C2085" s="50">
        <f t="shared" si="34"/>
        <v>3</v>
      </c>
      <c r="D2085" s="49">
        <v>42456</v>
      </c>
      <c r="E2085" s="48">
        <v>19</v>
      </c>
      <c r="F2085" s="48">
        <v>16305</v>
      </c>
      <c r="G2085" s="48">
        <v>13863</v>
      </c>
    </row>
    <row r="2086" spans="3:7">
      <c r="C2086" s="50">
        <f t="shared" si="34"/>
        <v>3</v>
      </c>
      <c r="D2086" s="49">
        <v>42456</v>
      </c>
      <c r="E2086" s="48">
        <v>20</v>
      </c>
      <c r="F2086" s="48">
        <v>16924</v>
      </c>
      <c r="G2086" s="48">
        <v>14574</v>
      </c>
    </row>
    <row r="2087" spans="3:7">
      <c r="C2087" s="50">
        <f t="shared" si="34"/>
        <v>3</v>
      </c>
      <c r="D2087" s="49">
        <v>42456</v>
      </c>
      <c r="E2087" s="48">
        <v>21</v>
      </c>
      <c r="F2087" s="48">
        <v>16610</v>
      </c>
      <c r="G2087" s="48">
        <v>14254</v>
      </c>
    </row>
    <row r="2088" spans="3:7">
      <c r="C2088" s="50">
        <f t="shared" si="34"/>
        <v>3</v>
      </c>
      <c r="D2088" s="49">
        <v>42456</v>
      </c>
      <c r="E2088" s="48">
        <v>22</v>
      </c>
      <c r="F2088" s="48">
        <v>15856</v>
      </c>
      <c r="G2088" s="48">
        <v>13733</v>
      </c>
    </row>
    <row r="2089" spans="3:7">
      <c r="C2089" s="50">
        <f t="shared" si="34"/>
        <v>3</v>
      </c>
      <c r="D2089" s="49">
        <v>42456</v>
      </c>
      <c r="E2089" s="48">
        <v>23</v>
      </c>
      <c r="F2089" s="48">
        <v>14638</v>
      </c>
      <c r="G2089" s="48">
        <v>13012</v>
      </c>
    </row>
    <row r="2090" spans="3:7">
      <c r="C2090" s="50">
        <f t="shared" si="34"/>
        <v>3</v>
      </c>
      <c r="D2090" s="49">
        <v>42456</v>
      </c>
      <c r="E2090" s="48">
        <v>24</v>
      </c>
      <c r="F2090" s="48">
        <v>14719</v>
      </c>
      <c r="G2090" s="48">
        <v>12421</v>
      </c>
    </row>
    <row r="2091" spans="3:7">
      <c r="C2091" s="50">
        <f t="shared" si="34"/>
        <v>3</v>
      </c>
      <c r="D2091" s="49">
        <v>42457</v>
      </c>
      <c r="E2091" s="48">
        <v>1</v>
      </c>
      <c r="F2091" s="48">
        <v>14443</v>
      </c>
      <c r="G2091" s="48">
        <v>12141</v>
      </c>
    </row>
    <row r="2092" spans="3:7">
      <c r="C2092" s="50">
        <f t="shared" si="34"/>
        <v>3</v>
      </c>
      <c r="D2092" s="49">
        <v>42457</v>
      </c>
      <c r="E2092" s="48">
        <v>2</v>
      </c>
      <c r="F2092" s="48">
        <v>14533</v>
      </c>
      <c r="G2092" s="48">
        <v>11954</v>
      </c>
    </row>
    <row r="2093" spans="3:7">
      <c r="C2093" s="50">
        <f t="shared" si="34"/>
        <v>3</v>
      </c>
      <c r="D2093" s="49">
        <v>42457</v>
      </c>
      <c r="E2093" s="48">
        <v>3</v>
      </c>
      <c r="F2093" s="48">
        <v>14424</v>
      </c>
      <c r="G2093" s="48">
        <v>11859</v>
      </c>
    </row>
    <row r="2094" spans="3:7">
      <c r="C2094" s="50">
        <f t="shared" si="34"/>
        <v>3</v>
      </c>
      <c r="D2094" s="49">
        <v>42457</v>
      </c>
      <c r="E2094" s="48">
        <v>4</v>
      </c>
      <c r="F2094" s="48">
        <v>14496</v>
      </c>
      <c r="G2094" s="48">
        <v>11885</v>
      </c>
    </row>
    <row r="2095" spans="3:7">
      <c r="C2095" s="50">
        <f t="shared" si="34"/>
        <v>3</v>
      </c>
      <c r="D2095" s="49">
        <v>42457</v>
      </c>
      <c r="E2095" s="48">
        <v>5</v>
      </c>
      <c r="F2095" s="48">
        <v>14790</v>
      </c>
      <c r="G2095" s="48">
        <v>12265</v>
      </c>
    </row>
    <row r="2096" spans="3:7">
      <c r="C2096" s="50">
        <f t="shared" si="34"/>
        <v>3</v>
      </c>
      <c r="D2096" s="49">
        <v>42457</v>
      </c>
      <c r="E2096" s="48">
        <v>6</v>
      </c>
      <c r="F2096" s="48">
        <v>15823</v>
      </c>
      <c r="G2096" s="48">
        <v>13397</v>
      </c>
    </row>
    <row r="2097" spans="3:7">
      <c r="C2097" s="50">
        <f t="shared" si="34"/>
        <v>3</v>
      </c>
      <c r="D2097" s="49">
        <v>42457</v>
      </c>
      <c r="E2097" s="48">
        <v>7</v>
      </c>
      <c r="F2097" s="48">
        <v>17094</v>
      </c>
      <c r="G2097" s="48">
        <v>14488</v>
      </c>
    </row>
    <row r="2098" spans="3:7">
      <c r="C2098" s="50">
        <f t="shared" si="34"/>
        <v>3</v>
      </c>
      <c r="D2098" s="49">
        <v>42457</v>
      </c>
      <c r="E2098" s="48">
        <v>8</v>
      </c>
      <c r="F2098" s="48">
        <v>17791</v>
      </c>
      <c r="G2098" s="48">
        <v>15310</v>
      </c>
    </row>
    <row r="2099" spans="3:7">
      <c r="C2099" s="50">
        <f t="shared" si="34"/>
        <v>3</v>
      </c>
      <c r="D2099" s="49">
        <v>42457</v>
      </c>
      <c r="E2099" s="48">
        <v>9</v>
      </c>
      <c r="F2099" s="48">
        <v>18258</v>
      </c>
      <c r="G2099" s="48">
        <v>15800</v>
      </c>
    </row>
    <row r="2100" spans="3:7">
      <c r="C2100" s="50">
        <f t="shared" si="34"/>
        <v>3</v>
      </c>
      <c r="D2100" s="49">
        <v>42457</v>
      </c>
      <c r="E2100" s="48">
        <v>10</v>
      </c>
      <c r="F2100" s="48">
        <v>18362</v>
      </c>
      <c r="G2100" s="48">
        <v>15962</v>
      </c>
    </row>
    <row r="2101" spans="3:7">
      <c r="C2101" s="50">
        <f t="shared" si="34"/>
        <v>3</v>
      </c>
      <c r="D2101" s="49">
        <v>42457</v>
      </c>
      <c r="E2101" s="48">
        <v>11</v>
      </c>
      <c r="F2101" s="48">
        <v>18497</v>
      </c>
      <c r="G2101" s="48">
        <v>16158</v>
      </c>
    </row>
    <row r="2102" spans="3:7">
      <c r="C2102" s="50">
        <f t="shared" si="34"/>
        <v>3</v>
      </c>
      <c r="D2102" s="49">
        <v>42457</v>
      </c>
      <c r="E2102" s="48">
        <v>12</v>
      </c>
      <c r="F2102" s="48">
        <v>18337</v>
      </c>
      <c r="G2102" s="48">
        <v>16104</v>
      </c>
    </row>
    <row r="2103" spans="3:7">
      <c r="C2103" s="50">
        <f t="shared" si="34"/>
        <v>3</v>
      </c>
      <c r="D2103" s="49">
        <v>42457</v>
      </c>
      <c r="E2103" s="48">
        <v>13</v>
      </c>
      <c r="F2103" s="48">
        <v>18516</v>
      </c>
      <c r="G2103" s="48">
        <v>16116</v>
      </c>
    </row>
    <row r="2104" spans="3:7">
      <c r="C2104" s="50">
        <f t="shared" si="34"/>
        <v>3</v>
      </c>
      <c r="D2104" s="49">
        <v>42457</v>
      </c>
      <c r="E2104" s="48">
        <v>14</v>
      </c>
      <c r="F2104" s="48">
        <v>18321</v>
      </c>
      <c r="G2104" s="48">
        <v>15948</v>
      </c>
    </row>
    <row r="2105" spans="3:7">
      <c r="C2105" s="50">
        <f t="shared" si="34"/>
        <v>3</v>
      </c>
      <c r="D2105" s="49">
        <v>42457</v>
      </c>
      <c r="E2105" s="48">
        <v>15</v>
      </c>
      <c r="F2105" s="48">
        <v>18458</v>
      </c>
      <c r="G2105" s="48">
        <v>16032</v>
      </c>
    </row>
    <row r="2106" spans="3:7">
      <c r="C2106" s="50">
        <f t="shared" si="34"/>
        <v>3</v>
      </c>
      <c r="D2106" s="49">
        <v>42457</v>
      </c>
      <c r="E2106" s="48">
        <v>16</v>
      </c>
      <c r="F2106" s="48">
        <v>18770</v>
      </c>
      <c r="G2106" s="48">
        <v>16276</v>
      </c>
    </row>
    <row r="2107" spans="3:7">
      <c r="C2107" s="50">
        <f t="shared" si="34"/>
        <v>3</v>
      </c>
      <c r="D2107" s="49">
        <v>42457</v>
      </c>
      <c r="E2107" s="48">
        <v>17</v>
      </c>
      <c r="F2107" s="48">
        <v>19106</v>
      </c>
      <c r="G2107" s="48">
        <v>16578</v>
      </c>
    </row>
    <row r="2108" spans="3:7">
      <c r="C2108" s="50">
        <f t="shared" si="34"/>
        <v>3</v>
      </c>
      <c r="D2108" s="49">
        <v>42457</v>
      </c>
      <c r="E2108" s="48">
        <v>18</v>
      </c>
      <c r="F2108" s="48">
        <v>19039</v>
      </c>
      <c r="G2108" s="48">
        <v>16591</v>
      </c>
    </row>
    <row r="2109" spans="3:7">
      <c r="C2109" s="50">
        <f t="shared" si="34"/>
        <v>3</v>
      </c>
      <c r="D2109" s="49">
        <v>42457</v>
      </c>
      <c r="E2109" s="48">
        <v>19</v>
      </c>
      <c r="F2109" s="48">
        <v>19283</v>
      </c>
      <c r="G2109" s="48">
        <v>16880</v>
      </c>
    </row>
    <row r="2110" spans="3:7">
      <c r="C2110" s="50">
        <f t="shared" si="34"/>
        <v>3</v>
      </c>
      <c r="D2110" s="49">
        <v>42457</v>
      </c>
      <c r="E2110" s="48">
        <v>20</v>
      </c>
      <c r="F2110" s="48">
        <v>19699</v>
      </c>
      <c r="G2110" s="48">
        <v>17242</v>
      </c>
    </row>
    <row r="2111" spans="3:7">
      <c r="C2111" s="50">
        <f t="shared" si="34"/>
        <v>3</v>
      </c>
      <c r="D2111" s="49">
        <v>42457</v>
      </c>
      <c r="E2111" s="48">
        <v>21</v>
      </c>
      <c r="F2111" s="48">
        <v>19291</v>
      </c>
      <c r="G2111" s="48">
        <v>16668</v>
      </c>
    </row>
    <row r="2112" spans="3:7">
      <c r="C2112" s="50">
        <f t="shared" si="34"/>
        <v>3</v>
      </c>
      <c r="D2112" s="49">
        <v>42457</v>
      </c>
      <c r="E2112" s="48">
        <v>22</v>
      </c>
      <c r="F2112" s="48">
        <v>18367</v>
      </c>
      <c r="G2112" s="48">
        <v>15561</v>
      </c>
    </row>
    <row r="2113" spans="3:7">
      <c r="C2113" s="50">
        <f t="shared" si="34"/>
        <v>3</v>
      </c>
      <c r="D2113" s="49">
        <v>42457</v>
      </c>
      <c r="E2113" s="48">
        <v>23</v>
      </c>
      <c r="F2113" s="48">
        <v>17191</v>
      </c>
      <c r="G2113" s="48">
        <v>14446</v>
      </c>
    </row>
    <row r="2114" spans="3:7">
      <c r="C2114" s="50">
        <f t="shared" si="34"/>
        <v>3</v>
      </c>
      <c r="D2114" s="49">
        <v>42457</v>
      </c>
      <c r="E2114" s="48">
        <v>24</v>
      </c>
      <c r="F2114" s="48">
        <v>16243</v>
      </c>
      <c r="G2114" s="48">
        <v>13630</v>
      </c>
    </row>
    <row r="2115" spans="3:7">
      <c r="C2115" s="50">
        <f t="shared" si="34"/>
        <v>3</v>
      </c>
      <c r="D2115" s="49">
        <v>42458</v>
      </c>
      <c r="E2115" s="48">
        <v>1</v>
      </c>
      <c r="F2115" s="48">
        <v>16143</v>
      </c>
      <c r="G2115" s="48">
        <v>13382</v>
      </c>
    </row>
    <row r="2116" spans="3:7">
      <c r="C2116" s="50">
        <f t="shared" ref="C2116:C2179" si="35">MONTH(D2116)</f>
        <v>3</v>
      </c>
      <c r="D2116" s="49">
        <v>42458</v>
      </c>
      <c r="E2116" s="48">
        <v>2</v>
      </c>
      <c r="F2116" s="48">
        <v>15971</v>
      </c>
      <c r="G2116" s="48">
        <v>13259</v>
      </c>
    </row>
    <row r="2117" spans="3:7">
      <c r="C2117" s="50">
        <f t="shared" si="35"/>
        <v>3</v>
      </c>
      <c r="D2117" s="49">
        <v>42458</v>
      </c>
      <c r="E2117" s="48">
        <v>3</v>
      </c>
      <c r="F2117" s="48">
        <v>15873</v>
      </c>
      <c r="G2117" s="48">
        <v>13112</v>
      </c>
    </row>
    <row r="2118" spans="3:7">
      <c r="C2118" s="50">
        <f t="shared" si="35"/>
        <v>3</v>
      </c>
      <c r="D2118" s="49">
        <v>42458</v>
      </c>
      <c r="E2118" s="48">
        <v>4</v>
      </c>
      <c r="F2118" s="48">
        <v>16061</v>
      </c>
      <c r="G2118" s="48">
        <v>13234</v>
      </c>
    </row>
    <row r="2119" spans="3:7">
      <c r="C2119" s="50">
        <f t="shared" si="35"/>
        <v>3</v>
      </c>
      <c r="D2119" s="49">
        <v>42458</v>
      </c>
      <c r="E2119" s="48">
        <v>5</v>
      </c>
      <c r="F2119" s="48">
        <v>16158</v>
      </c>
      <c r="G2119" s="48">
        <v>13771</v>
      </c>
    </row>
    <row r="2120" spans="3:7">
      <c r="C2120" s="50">
        <f t="shared" si="35"/>
        <v>3</v>
      </c>
      <c r="D2120" s="49">
        <v>42458</v>
      </c>
      <c r="E2120" s="48">
        <v>6</v>
      </c>
      <c r="F2120" s="48">
        <v>17612</v>
      </c>
      <c r="G2120" s="48">
        <v>15346</v>
      </c>
    </row>
    <row r="2121" spans="3:7">
      <c r="C2121" s="50">
        <f t="shared" si="35"/>
        <v>3</v>
      </c>
      <c r="D2121" s="49">
        <v>42458</v>
      </c>
      <c r="E2121" s="48">
        <v>7</v>
      </c>
      <c r="F2121" s="48">
        <v>18263</v>
      </c>
      <c r="G2121" s="48">
        <v>16481</v>
      </c>
    </row>
    <row r="2122" spans="3:7">
      <c r="C2122" s="50">
        <f t="shared" si="35"/>
        <v>3</v>
      </c>
      <c r="D2122" s="49">
        <v>42458</v>
      </c>
      <c r="E2122" s="48">
        <v>8</v>
      </c>
      <c r="F2122" s="48">
        <v>18091</v>
      </c>
      <c r="G2122" s="48">
        <v>16218</v>
      </c>
    </row>
    <row r="2123" spans="3:7">
      <c r="C2123" s="50">
        <f t="shared" si="35"/>
        <v>3</v>
      </c>
      <c r="D2123" s="49">
        <v>42458</v>
      </c>
      <c r="E2123" s="48">
        <v>9</v>
      </c>
      <c r="F2123" s="48">
        <v>17602</v>
      </c>
      <c r="G2123" s="48">
        <v>15797</v>
      </c>
    </row>
    <row r="2124" spans="3:7">
      <c r="C2124" s="50">
        <f t="shared" si="35"/>
        <v>3</v>
      </c>
      <c r="D2124" s="49">
        <v>42458</v>
      </c>
      <c r="E2124" s="48">
        <v>10</v>
      </c>
      <c r="F2124" s="48">
        <v>17174</v>
      </c>
      <c r="G2124" s="48">
        <v>15304</v>
      </c>
    </row>
    <row r="2125" spans="3:7">
      <c r="C2125" s="50">
        <f t="shared" si="35"/>
        <v>3</v>
      </c>
      <c r="D2125" s="49">
        <v>42458</v>
      </c>
      <c r="E2125" s="48">
        <v>11</v>
      </c>
      <c r="F2125" s="48">
        <v>16899</v>
      </c>
      <c r="G2125" s="48">
        <v>15076</v>
      </c>
    </row>
    <row r="2126" spans="3:7">
      <c r="C2126" s="50">
        <f t="shared" si="35"/>
        <v>3</v>
      </c>
      <c r="D2126" s="49">
        <v>42458</v>
      </c>
      <c r="E2126" s="48">
        <v>12</v>
      </c>
      <c r="F2126" s="48">
        <v>16669</v>
      </c>
      <c r="G2126" s="48">
        <v>14921</v>
      </c>
    </row>
    <row r="2127" spans="3:7">
      <c r="C2127" s="50">
        <f t="shared" si="35"/>
        <v>3</v>
      </c>
      <c r="D2127" s="49">
        <v>42458</v>
      </c>
      <c r="E2127" s="48">
        <v>13</v>
      </c>
      <c r="F2127" s="48">
        <v>16809</v>
      </c>
      <c r="G2127" s="48">
        <v>14906</v>
      </c>
    </row>
    <row r="2128" spans="3:7">
      <c r="C2128" s="50">
        <f t="shared" si="35"/>
        <v>3</v>
      </c>
      <c r="D2128" s="49">
        <v>42458</v>
      </c>
      <c r="E2128" s="48">
        <v>14</v>
      </c>
      <c r="F2128" s="48">
        <v>16945</v>
      </c>
      <c r="G2128" s="48">
        <v>14820</v>
      </c>
    </row>
    <row r="2129" spans="3:7">
      <c r="C2129" s="50">
        <f t="shared" si="35"/>
        <v>3</v>
      </c>
      <c r="D2129" s="49">
        <v>42458</v>
      </c>
      <c r="E2129" s="48">
        <v>15</v>
      </c>
      <c r="F2129" s="48">
        <v>16816</v>
      </c>
      <c r="G2129" s="48">
        <v>14688</v>
      </c>
    </row>
    <row r="2130" spans="3:7">
      <c r="C2130" s="50">
        <f t="shared" si="35"/>
        <v>3</v>
      </c>
      <c r="D2130" s="49">
        <v>42458</v>
      </c>
      <c r="E2130" s="48">
        <v>16</v>
      </c>
      <c r="F2130" s="48">
        <v>17077</v>
      </c>
      <c r="G2130" s="48">
        <v>14900</v>
      </c>
    </row>
    <row r="2131" spans="3:7">
      <c r="C2131" s="50">
        <f t="shared" si="35"/>
        <v>3</v>
      </c>
      <c r="D2131" s="49">
        <v>42458</v>
      </c>
      <c r="E2131" s="48">
        <v>17</v>
      </c>
      <c r="F2131" s="48">
        <v>16990</v>
      </c>
      <c r="G2131" s="48">
        <v>15134</v>
      </c>
    </row>
    <row r="2132" spans="3:7">
      <c r="C2132" s="50">
        <f t="shared" si="35"/>
        <v>3</v>
      </c>
      <c r="D2132" s="49">
        <v>42458</v>
      </c>
      <c r="E2132" s="48">
        <v>18</v>
      </c>
      <c r="F2132" s="48">
        <v>17554</v>
      </c>
      <c r="G2132" s="48">
        <v>15705</v>
      </c>
    </row>
    <row r="2133" spans="3:7">
      <c r="C2133" s="50">
        <f t="shared" si="35"/>
        <v>3</v>
      </c>
      <c r="D2133" s="49">
        <v>42458</v>
      </c>
      <c r="E2133" s="48">
        <v>19</v>
      </c>
      <c r="F2133" s="48">
        <v>18153</v>
      </c>
      <c r="G2133" s="48">
        <v>16437</v>
      </c>
    </row>
    <row r="2134" spans="3:7">
      <c r="C2134" s="50">
        <f t="shared" si="35"/>
        <v>3</v>
      </c>
      <c r="D2134" s="49">
        <v>42458</v>
      </c>
      <c r="E2134" s="48">
        <v>20</v>
      </c>
      <c r="F2134" s="48">
        <v>19082</v>
      </c>
      <c r="G2134" s="48">
        <v>17381</v>
      </c>
    </row>
    <row r="2135" spans="3:7">
      <c r="C2135" s="50">
        <f t="shared" si="35"/>
        <v>3</v>
      </c>
      <c r="D2135" s="49">
        <v>42458</v>
      </c>
      <c r="E2135" s="48">
        <v>21</v>
      </c>
      <c r="F2135" s="48">
        <v>18752</v>
      </c>
      <c r="G2135" s="48">
        <v>16958</v>
      </c>
    </row>
    <row r="2136" spans="3:7">
      <c r="C2136" s="50">
        <f t="shared" si="35"/>
        <v>3</v>
      </c>
      <c r="D2136" s="49">
        <v>42458</v>
      </c>
      <c r="E2136" s="48">
        <v>22</v>
      </c>
      <c r="F2136" s="48">
        <v>17561</v>
      </c>
      <c r="G2136" s="48">
        <v>15829</v>
      </c>
    </row>
    <row r="2137" spans="3:7">
      <c r="C2137" s="50">
        <f t="shared" si="35"/>
        <v>3</v>
      </c>
      <c r="D2137" s="49">
        <v>42458</v>
      </c>
      <c r="E2137" s="48">
        <v>23</v>
      </c>
      <c r="F2137" s="48">
        <v>16738</v>
      </c>
      <c r="G2137" s="48">
        <v>14647</v>
      </c>
    </row>
    <row r="2138" spans="3:7">
      <c r="C2138" s="50">
        <f t="shared" si="35"/>
        <v>3</v>
      </c>
      <c r="D2138" s="49">
        <v>42458</v>
      </c>
      <c r="E2138" s="48">
        <v>24</v>
      </c>
      <c r="F2138" s="48">
        <v>15735</v>
      </c>
      <c r="G2138" s="48">
        <v>13693</v>
      </c>
    </row>
    <row r="2139" spans="3:7">
      <c r="C2139" s="50">
        <f t="shared" si="35"/>
        <v>3</v>
      </c>
      <c r="D2139" s="49">
        <v>42459</v>
      </c>
      <c r="E2139" s="48">
        <v>1</v>
      </c>
      <c r="F2139" s="48">
        <v>15329</v>
      </c>
      <c r="G2139" s="48">
        <v>13206</v>
      </c>
    </row>
    <row r="2140" spans="3:7">
      <c r="C2140" s="50">
        <f t="shared" si="35"/>
        <v>3</v>
      </c>
      <c r="D2140" s="49">
        <v>42459</v>
      </c>
      <c r="E2140" s="48">
        <v>2</v>
      </c>
      <c r="F2140" s="48">
        <v>15530</v>
      </c>
      <c r="G2140" s="48">
        <v>13024</v>
      </c>
    </row>
    <row r="2141" spans="3:7">
      <c r="C2141" s="50">
        <f t="shared" si="35"/>
        <v>3</v>
      </c>
      <c r="D2141" s="49">
        <v>42459</v>
      </c>
      <c r="E2141" s="48">
        <v>3</v>
      </c>
      <c r="F2141" s="48">
        <v>15435</v>
      </c>
      <c r="G2141" s="48">
        <v>12880</v>
      </c>
    </row>
    <row r="2142" spans="3:7">
      <c r="C2142" s="50">
        <f t="shared" si="35"/>
        <v>3</v>
      </c>
      <c r="D2142" s="49">
        <v>42459</v>
      </c>
      <c r="E2142" s="48">
        <v>4</v>
      </c>
      <c r="F2142" s="48">
        <v>15283</v>
      </c>
      <c r="G2142" s="48">
        <v>13070</v>
      </c>
    </row>
    <row r="2143" spans="3:7">
      <c r="C2143" s="50">
        <f t="shared" si="35"/>
        <v>3</v>
      </c>
      <c r="D2143" s="49">
        <v>42459</v>
      </c>
      <c r="E2143" s="48">
        <v>5</v>
      </c>
      <c r="F2143" s="48">
        <v>15648</v>
      </c>
      <c r="G2143" s="48">
        <v>13644</v>
      </c>
    </row>
    <row r="2144" spans="3:7">
      <c r="C2144" s="50">
        <f t="shared" si="35"/>
        <v>3</v>
      </c>
      <c r="D2144" s="49">
        <v>42459</v>
      </c>
      <c r="E2144" s="48">
        <v>6</v>
      </c>
      <c r="F2144" s="48">
        <v>16957</v>
      </c>
      <c r="G2144" s="48">
        <v>15112</v>
      </c>
    </row>
    <row r="2145" spans="3:7">
      <c r="C2145" s="50">
        <f t="shared" si="35"/>
        <v>3</v>
      </c>
      <c r="D2145" s="49">
        <v>42459</v>
      </c>
      <c r="E2145" s="48">
        <v>7</v>
      </c>
      <c r="F2145" s="48">
        <v>18137</v>
      </c>
      <c r="G2145" s="48">
        <v>16293</v>
      </c>
    </row>
    <row r="2146" spans="3:7">
      <c r="C2146" s="50">
        <f t="shared" si="35"/>
        <v>3</v>
      </c>
      <c r="D2146" s="49">
        <v>42459</v>
      </c>
      <c r="E2146" s="48">
        <v>8</v>
      </c>
      <c r="F2146" s="48">
        <v>17795</v>
      </c>
      <c r="G2146" s="48">
        <v>15960</v>
      </c>
    </row>
    <row r="2147" spans="3:7">
      <c r="C2147" s="50">
        <f t="shared" si="35"/>
        <v>3</v>
      </c>
      <c r="D2147" s="49">
        <v>42459</v>
      </c>
      <c r="E2147" s="48">
        <v>9</v>
      </c>
      <c r="F2147" s="48">
        <v>17232</v>
      </c>
      <c r="G2147" s="48">
        <v>15437</v>
      </c>
    </row>
    <row r="2148" spans="3:7">
      <c r="C2148" s="50">
        <f t="shared" si="35"/>
        <v>3</v>
      </c>
      <c r="D2148" s="49">
        <v>42459</v>
      </c>
      <c r="E2148" s="48">
        <v>10</v>
      </c>
      <c r="F2148" s="48">
        <v>16879</v>
      </c>
      <c r="G2148" s="48">
        <v>15067</v>
      </c>
    </row>
    <row r="2149" spans="3:7">
      <c r="C2149" s="50">
        <f t="shared" si="35"/>
        <v>3</v>
      </c>
      <c r="D2149" s="49">
        <v>42459</v>
      </c>
      <c r="E2149" s="48">
        <v>11</v>
      </c>
      <c r="F2149" s="48">
        <v>16468</v>
      </c>
      <c r="G2149" s="48">
        <v>14761</v>
      </c>
    </row>
    <row r="2150" spans="3:7">
      <c r="C2150" s="50">
        <f t="shared" si="35"/>
        <v>3</v>
      </c>
      <c r="D2150" s="49">
        <v>42459</v>
      </c>
      <c r="E2150" s="48">
        <v>12</v>
      </c>
      <c r="F2150" s="48">
        <v>16377</v>
      </c>
      <c r="G2150" s="48">
        <v>14537</v>
      </c>
    </row>
    <row r="2151" spans="3:7">
      <c r="C2151" s="50">
        <f t="shared" si="35"/>
        <v>3</v>
      </c>
      <c r="D2151" s="49">
        <v>42459</v>
      </c>
      <c r="E2151" s="48">
        <v>13</v>
      </c>
      <c r="F2151" s="48">
        <v>16804</v>
      </c>
      <c r="G2151" s="48">
        <v>14600</v>
      </c>
    </row>
    <row r="2152" spans="3:7">
      <c r="C2152" s="50">
        <f t="shared" si="35"/>
        <v>3</v>
      </c>
      <c r="D2152" s="49">
        <v>42459</v>
      </c>
      <c r="E2152" s="48">
        <v>14</v>
      </c>
      <c r="F2152" s="48">
        <v>16801</v>
      </c>
      <c r="G2152" s="48">
        <v>14591</v>
      </c>
    </row>
    <row r="2153" spans="3:7">
      <c r="C2153" s="50">
        <f t="shared" si="35"/>
        <v>3</v>
      </c>
      <c r="D2153" s="49">
        <v>42459</v>
      </c>
      <c r="E2153" s="48">
        <v>15</v>
      </c>
      <c r="F2153" s="48">
        <v>17065</v>
      </c>
      <c r="G2153" s="48">
        <v>14843</v>
      </c>
    </row>
    <row r="2154" spans="3:7">
      <c r="C2154" s="50">
        <f t="shared" si="35"/>
        <v>3</v>
      </c>
      <c r="D2154" s="49">
        <v>42459</v>
      </c>
      <c r="E2154" s="48">
        <v>16</v>
      </c>
      <c r="F2154" s="48">
        <v>17350</v>
      </c>
      <c r="G2154" s="48">
        <v>15364</v>
      </c>
    </row>
    <row r="2155" spans="3:7">
      <c r="C2155" s="50">
        <f t="shared" si="35"/>
        <v>3</v>
      </c>
      <c r="D2155" s="49">
        <v>42459</v>
      </c>
      <c r="E2155" s="48">
        <v>17</v>
      </c>
      <c r="F2155" s="48">
        <v>17754</v>
      </c>
      <c r="G2155" s="48">
        <v>15817</v>
      </c>
    </row>
    <row r="2156" spans="3:7">
      <c r="C2156" s="50">
        <f t="shared" si="35"/>
        <v>3</v>
      </c>
      <c r="D2156" s="49">
        <v>42459</v>
      </c>
      <c r="E2156" s="48">
        <v>18</v>
      </c>
      <c r="F2156" s="48">
        <v>17550</v>
      </c>
      <c r="G2156" s="48">
        <v>15874</v>
      </c>
    </row>
    <row r="2157" spans="3:7">
      <c r="C2157" s="50">
        <f t="shared" si="35"/>
        <v>3</v>
      </c>
      <c r="D2157" s="49">
        <v>42459</v>
      </c>
      <c r="E2157" s="48">
        <v>19</v>
      </c>
      <c r="F2157" s="48">
        <v>17918</v>
      </c>
      <c r="G2157" s="48">
        <v>16213</v>
      </c>
    </row>
    <row r="2158" spans="3:7">
      <c r="C2158" s="50">
        <f t="shared" si="35"/>
        <v>3</v>
      </c>
      <c r="D2158" s="49">
        <v>42459</v>
      </c>
      <c r="E2158" s="48">
        <v>20</v>
      </c>
      <c r="F2158" s="48">
        <v>18363</v>
      </c>
      <c r="G2158" s="48">
        <v>16629</v>
      </c>
    </row>
    <row r="2159" spans="3:7">
      <c r="C2159" s="50">
        <f t="shared" si="35"/>
        <v>3</v>
      </c>
      <c r="D2159" s="49">
        <v>42459</v>
      </c>
      <c r="E2159" s="48">
        <v>21</v>
      </c>
      <c r="F2159" s="48">
        <v>17833</v>
      </c>
      <c r="G2159" s="48">
        <v>15973</v>
      </c>
    </row>
    <row r="2160" spans="3:7">
      <c r="C2160" s="50">
        <f t="shared" si="35"/>
        <v>3</v>
      </c>
      <c r="D2160" s="49">
        <v>42459</v>
      </c>
      <c r="E2160" s="48">
        <v>22</v>
      </c>
      <c r="F2160" s="48">
        <v>16847</v>
      </c>
      <c r="G2160" s="48">
        <v>14765</v>
      </c>
    </row>
    <row r="2161" spans="3:7">
      <c r="C2161" s="50">
        <f t="shared" si="35"/>
        <v>3</v>
      </c>
      <c r="D2161" s="49">
        <v>42459</v>
      </c>
      <c r="E2161" s="48">
        <v>23</v>
      </c>
      <c r="F2161" s="48">
        <v>15447</v>
      </c>
      <c r="G2161" s="48">
        <v>13629</v>
      </c>
    </row>
    <row r="2162" spans="3:7">
      <c r="C2162" s="50">
        <f t="shared" si="35"/>
        <v>3</v>
      </c>
      <c r="D2162" s="49">
        <v>42459</v>
      </c>
      <c r="E2162" s="48">
        <v>24</v>
      </c>
      <c r="F2162" s="48">
        <v>14647</v>
      </c>
      <c r="G2162" s="48">
        <v>12742</v>
      </c>
    </row>
    <row r="2163" spans="3:7">
      <c r="C2163" s="50">
        <f t="shared" si="35"/>
        <v>3</v>
      </c>
      <c r="D2163" s="49">
        <v>42460</v>
      </c>
      <c r="E2163" s="48">
        <v>1</v>
      </c>
      <c r="F2163" s="48">
        <v>14371</v>
      </c>
      <c r="G2163" s="48">
        <v>12363</v>
      </c>
    </row>
    <row r="2164" spans="3:7">
      <c r="C2164" s="50">
        <f t="shared" si="35"/>
        <v>3</v>
      </c>
      <c r="D2164" s="49">
        <v>42460</v>
      </c>
      <c r="E2164" s="48">
        <v>2</v>
      </c>
      <c r="F2164" s="48">
        <v>13984</v>
      </c>
      <c r="G2164" s="48">
        <v>12136</v>
      </c>
    </row>
    <row r="2165" spans="3:7">
      <c r="C2165" s="50">
        <f t="shared" si="35"/>
        <v>3</v>
      </c>
      <c r="D2165" s="49">
        <v>42460</v>
      </c>
      <c r="E2165" s="48">
        <v>3</v>
      </c>
      <c r="F2165" s="48">
        <v>13955</v>
      </c>
      <c r="G2165" s="48">
        <v>12093</v>
      </c>
    </row>
    <row r="2166" spans="3:7">
      <c r="C2166" s="50">
        <f t="shared" si="35"/>
        <v>3</v>
      </c>
      <c r="D2166" s="49">
        <v>42460</v>
      </c>
      <c r="E2166" s="48">
        <v>4</v>
      </c>
      <c r="F2166" s="48">
        <v>14095</v>
      </c>
      <c r="G2166" s="48">
        <v>12224</v>
      </c>
    </row>
    <row r="2167" spans="3:7">
      <c r="C2167" s="50">
        <f t="shared" si="35"/>
        <v>3</v>
      </c>
      <c r="D2167" s="49">
        <v>42460</v>
      </c>
      <c r="E2167" s="48">
        <v>5</v>
      </c>
      <c r="F2167" s="48">
        <v>14563</v>
      </c>
      <c r="G2167" s="48">
        <v>12717</v>
      </c>
    </row>
    <row r="2168" spans="3:7">
      <c r="C2168" s="50">
        <f t="shared" si="35"/>
        <v>3</v>
      </c>
      <c r="D2168" s="49">
        <v>42460</v>
      </c>
      <c r="E2168" s="48">
        <v>6</v>
      </c>
      <c r="F2168" s="48">
        <v>16102</v>
      </c>
      <c r="G2168" s="48">
        <v>14263</v>
      </c>
    </row>
    <row r="2169" spans="3:7">
      <c r="C2169" s="50">
        <f t="shared" si="35"/>
        <v>3</v>
      </c>
      <c r="D2169" s="49">
        <v>42460</v>
      </c>
      <c r="E2169" s="48">
        <v>7</v>
      </c>
      <c r="F2169" s="48">
        <v>17326</v>
      </c>
      <c r="G2169" s="48">
        <v>15680</v>
      </c>
    </row>
    <row r="2170" spans="3:7">
      <c r="C2170" s="50">
        <f t="shared" si="35"/>
        <v>3</v>
      </c>
      <c r="D2170" s="49">
        <v>42460</v>
      </c>
      <c r="E2170" s="48">
        <v>8</v>
      </c>
      <c r="F2170" s="48">
        <v>17575</v>
      </c>
      <c r="G2170" s="48">
        <v>16056</v>
      </c>
    </row>
    <row r="2171" spans="3:7">
      <c r="C2171" s="50">
        <f t="shared" si="35"/>
        <v>3</v>
      </c>
      <c r="D2171" s="49">
        <v>42460</v>
      </c>
      <c r="E2171" s="48">
        <v>9</v>
      </c>
      <c r="F2171" s="48">
        <v>17646</v>
      </c>
      <c r="G2171" s="48">
        <v>16077</v>
      </c>
    </row>
    <row r="2172" spans="3:7">
      <c r="C2172" s="50">
        <f t="shared" si="35"/>
        <v>3</v>
      </c>
      <c r="D2172" s="49">
        <v>42460</v>
      </c>
      <c r="E2172" s="48">
        <v>10</v>
      </c>
      <c r="F2172" s="48">
        <v>17648</v>
      </c>
      <c r="G2172" s="48">
        <v>16161</v>
      </c>
    </row>
    <row r="2173" spans="3:7">
      <c r="C2173" s="50">
        <f t="shared" si="35"/>
        <v>3</v>
      </c>
      <c r="D2173" s="49">
        <v>42460</v>
      </c>
      <c r="E2173" s="48">
        <v>11</v>
      </c>
      <c r="F2173" s="48">
        <v>17300</v>
      </c>
      <c r="G2173" s="48">
        <v>16221</v>
      </c>
    </row>
    <row r="2174" spans="3:7">
      <c r="C2174" s="50">
        <f t="shared" si="35"/>
        <v>3</v>
      </c>
      <c r="D2174" s="49">
        <v>42460</v>
      </c>
      <c r="E2174" s="48">
        <v>12</v>
      </c>
      <c r="F2174" s="48">
        <v>17478</v>
      </c>
      <c r="G2174" s="48">
        <v>16236</v>
      </c>
    </row>
    <row r="2175" spans="3:7">
      <c r="C2175" s="50">
        <f t="shared" si="35"/>
        <v>3</v>
      </c>
      <c r="D2175" s="49">
        <v>42460</v>
      </c>
      <c r="E2175" s="48">
        <v>13</v>
      </c>
      <c r="F2175" s="48">
        <v>17600</v>
      </c>
      <c r="G2175" s="48">
        <v>16254</v>
      </c>
    </row>
    <row r="2176" spans="3:7">
      <c r="C2176" s="50">
        <f t="shared" si="35"/>
        <v>3</v>
      </c>
      <c r="D2176" s="49">
        <v>42460</v>
      </c>
      <c r="E2176" s="48">
        <v>14</v>
      </c>
      <c r="F2176" s="48">
        <v>17407</v>
      </c>
      <c r="G2176" s="48">
        <v>16041</v>
      </c>
    </row>
    <row r="2177" spans="3:7">
      <c r="C2177" s="50">
        <f t="shared" si="35"/>
        <v>3</v>
      </c>
      <c r="D2177" s="49">
        <v>42460</v>
      </c>
      <c r="E2177" s="48">
        <v>15</v>
      </c>
      <c r="F2177" s="48">
        <v>17335</v>
      </c>
      <c r="G2177" s="48">
        <v>15865</v>
      </c>
    </row>
    <row r="2178" spans="3:7">
      <c r="C2178" s="50">
        <f t="shared" si="35"/>
        <v>3</v>
      </c>
      <c r="D2178" s="49">
        <v>42460</v>
      </c>
      <c r="E2178" s="48">
        <v>16</v>
      </c>
      <c r="F2178" s="48">
        <v>17615</v>
      </c>
      <c r="G2178" s="48">
        <v>16007</v>
      </c>
    </row>
    <row r="2179" spans="3:7">
      <c r="C2179" s="50">
        <f t="shared" si="35"/>
        <v>3</v>
      </c>
      <c r="D2179" s="49">
        <v>42460</v>
      </c>
      <c r="E2179" s="48">
        <v>17</v>
      </c>
      <c r="F2179" s="48">
        <v>17799</v>
      </c>
      <c r="G2179" s="48">
        <v>16066</v>
      </c>
    </row>
    <row r="2180" spans="3:7">
      <c r="C2180" s="50">
        <f t="shared" ref="C2180:C2243" si="36">MONTH(D2180)</f>
        <v>3</v>
      </c>
      <c r="D2180" s="49">
        <v>42460</v>
      </c>
      <c r="E2180" s="48">
        <v>18</v>
      </c>
      <c r="F2180" s="48">
        <v>17701</v>
      </c>
      <c r="G2180" s="48">
        <v>15992</v>
      </c>
    </row>
    <row r="2181" spans="3:7">
      <c r="C2181" s="50">
        <f t="shared" si="36"/>
        <v>3</v>
      </c>
      <c r="D2181" s="49">
        <v>42460</v>
      </c>
      <c r="E2181" s="48">
        <v>19</v>
      </c>
      <c r="F2181" s="48">
        <v>18238</v>
      </c>
      <c r="G2181" s="48">
        <v>16364</v>
      </c>
    </row>
    <row r="2182" spans="3:7">
      <c r="C2182" s="50">
        <f t="shared" si="36"/>
        <v>3</v>
      </c>
      <c r="D2182" s="49">
        <v>42460</v>
      </c>
      <c r="E2182" s="48">
        <v>20</v>
      </c>
      <c r="F2182" s="48">
        <v>18680</v>
      </c>
      <c r="G2182" s="48">
        <v>16724</v>
      </c>
    </row>
    <row r="2183" spans="3:7">
      <c r="C2183" s="50">
        <f t="shared" si="36"/>
        <v>3</v>
      </c>
      <c r="D2183" s="49">
        <v>42460</v>
      </c>
      <c r="E2183" s="48">
        <v>21</v>
      </c>
      <c r="F2183" s="48">
        <v>18009</v>
      </c>
      <c r="G2183" s="48">
        <v>15966</v>
      </c>
    </row>
    <row r="2184" spans="3:7">
      <c r="C2184" s="50">
        <f t="shared" si="36"/>
        <v>3</v>
      </c>
      <c r="D2184" s="49">
        <v>42460</v>
      </c>
      <c r="E2184" s="48">
        <v>22</v>
      </c>
      <c r="F2184" s="48">
        <v>17037</v>
      </c>
      <c r="G2184" s="48">
        <v>14967</v>
      </c>
    </row>
    <row r="2185" spans="3:7">
      <c r="C2185" s="50">
        <f t="shared" si="36"/>
        <v>3</v>
      </c>
      <c r="D2185" s="49">
        <v>42460</v>
      </c>
      <c r="E2185" s="48">
        <v>23</v>
      </c>
      <c r="F2185" s="48">
        <v>15975</v>
      </c>
      <c r="G2185" s="48">
        <v>13855</v>
      </c>
    </row>
    <row r="2186" spans="3:7">
      <c r="C2186" s="50">
        <f t="shared" si="36"/>
        <v>3</v>
      </c>
      <c r="D2186" s="49">
        <v>42460</v>
      </c>
      <c r="E2186" s="48">
        <v>24</v>
      </c>
      <c r="F2186" s="48">
        <v>14783</v>
      </c>
      <c r="G2186" s="48">
        <v>12881</v>
      </c>
    </row>
    <row r="2187" spans="3:7">
      <c r="C2187" s="50">
        <f t="shared" si="36"/>
        <v>4</v>
      </c>
      <c r="D2187" s="49">
        <v>42461</v>
      </c>
      <c r="E2187" s="48">
        <v>1</v>
      </c>
      <c r="F2187" s="48">
        <v>13885</v>
      </c>
      <c r="G2187" s="48">
        <v>12282</v>
      </c>
    </row>
    <row r="2188" spans="3:7">
      <c r="C2188" s="50">
        <f t="shared" si="36"/>
        <v>4</v>
      </c>
      <c r="D2188" s="49">
        <v>42461</v>
      </c>
      <c r="E2188" s="48">
        <v>2</v>
      </c>
      <c r="F2188" s="48">
        <v>13480</v>
      </c>
      <c r="G2188" s="48">
        <v>12098</v>
      </c>
    </row>
    <row r="2189" spans="3:7">
      <c r="C2189" s="50">
        <f t="shared" si="36"/>
        <v>4</v>
      </c>
      <c r="D2189" s="49">
        <v>42461</v>
      </c>
      <c r="E2189" s="48">
        <v>3</v>
      </c>
      <c r="F2189" s="48">
        <v>13577</v>
      </c>
      <c r="G2189" s="48">
        <v>11991</v>
      </c>
    </row>
    <row r="2190" spans="3:7">
      <c r="C2190" s="50">
        <f t="shared" si="36"/>
        <v>4</v>
      </c>
      <c r="D2190" s="49">
        <v>42461</v>
      </c>
      <c r="E2190" s="48">
        <v>4</v>
      </c>
      <c r="F2190" s="48">
        <v>13678</v>
      </c>
      <c r="G2190" s="48">
        <v>12059</v>
      </c>
    </row>
    <row r="2191" spans="3:7">
      <c r="C2191" s="50">
        <f t="shared" si="36"/>
        <v>4</v>
      </c>
      <c r="D2191" s="49">
        <v>42461</v>
      </c>
      <c r="E2191" s="48">
        <v>5</v>
      </c>
      <c r="F2191" s="48">
        <v>14270</v>
      </c>
      <c r="G2191" s="48">
        <v>12552</v>
      </c>
    </row>
    <row r="2192" spans="3:7">
      <c r="C2192" s="50">
        <f t="shared" si="36"/>
        <v>4</v>
      </c>
      <c r="D2192" s="49">
        <v>42461</v>
      </c>
      <c r="E2192" s="48">
        <v>6</v>
      </c>
      <c r="F2192" s="48">
        <v>15976</v>
      </c>
      <c r="G2192" s="48">
        <v>14089</v>
      </c>
    </row>
    <row r="2193" spans="3:7">
      <c r="C2193" s="50">
        <f t="shared" si="36"/>
        <v>4</v>
      </c>
      <c r="D2193" s="49">
        <v>42461</v>
      </c>
      <c r="E2193" s="48">
        <v>7</v>
      </c>
      <c r="F2193" s="48">
        <v>17125</v>
      </c>
      <c r="G2193" s="48">
        <v>15565</v>
      </c>
    </row>
    <row r="2194" spans="3:7">
      <c r="C2194" s="50">
        <f t="shared" si="36"/>
        <v>4</v>
      </c>
      <c r="D2194" s="49">
        <v>42461</v>
      </c>
      <c r="E2194" s="48">
        <v>8</v>
      </c>
      <c r="F2194" s="48">
        <v>17357</v>
      </c>
      <c r="G2194" s="48">
        <v>15719</v>
      </c>
    </row>
    <row r="2195" spans="3:7">
      <c r="C2195" s="50">
        <f t="shared" si="36"/>
        <v>4</v>
      </c>
      <c r="D2195" s="49">
        <v>42461</v>
      </c>
      <c r="E2195" s="48">
        <v>9</v>
      </c>
      <c r="F2195" s="48">
        <v>17410</v>
      </c>
      <c r="G2195" s="48">
        <v>15760</v>
      </c>
    </row>
    <row r="2196" spans="3:7">
      <c r="C2196" s="50">
        <f t="shared" si="36"/>
        <v>4</v>
      </c>
      <c r="D2196" s="49">
        <v>42461</v>
      </c>
      <c r="E2196" s="48">
        <v>10</v>
      </c>
      <c r="F2196" s="48">
        <v>17498</v>
      </c>
      <c r="G2196" s="48">
        <v>15835</v>
      </c>
    </row>
    <row r="2197" spans="3:7">
      <c r="C2197" s="50">
        <f t="shared" si="36"/>
        <v>4</v>
      </c>
      <c r="D2197" s="49">
        <v>42461</v>
      </c>
      <c r="E2197" s="48">
        <v>11</v>
      </c>
      <c r="F2197" s="48">
        <v>17397</v>
      </c>
      <c r="G2197" s="48">
        <v>15802</v>
      </c>
    </row>
    <row r="2198" spans="3:7">
      <c r="C2198" s="50">
        <f t="shared" si="36"/>
        <v>4</v>
      </c>
      <c r="D2198" s="49">
        <v>42461</v>
      </c>
      <c r="E2198" s="48">
        <v>12</v>
      </c>
      <c r="F2198" s="48">
        <v>17216</v>
      </c>
      <c r="G2198" s="48">
        <v>15566</v>
      </c>
    </row>
    <row r="2199" spans="3:7">
      <c r="C2199" s="50">
        <f t="shared" si="36"/>
        <v>4</v>
      </c>
      <c r="D2199" s="49">
        <v>42461</v>
      </c>
      <c r="E2199" s="48">
        <v>13</v>
      </c>
      <c r="F2199" s="48">
        <v>16924</v>
      </c>
      <c r="G2199" s="48">
        <v>15299</v>
      </c>
    </row>
    <row r="2200" spans="3:7">
      <c r="C2200" s="50">
        <f t="shared" si="36"/>
        <v>4</v>
      </c>
      <c r="D2200" s="49">
        <v>42461</v>
      </c>
      <c r="E2200" s="48">
        <v>14</v>
      </c>
      <c r="F2200" s="48">
        <v>16653</v>
      </c>
      <c r="G2200" s="48">
        <v>15113</v>
      </c>
    </row>
    <row r="2201" spans="3:7">
      <c r="C2201" s="50">
        <f t="shared" si="36"/>
        <v>4</v>
      </c>
      <c r="D2201" s="49">
        <v>42461</v>
      </c>
      <c r="E2201" s="48">
        <v>15</v>
      </c>
      <c r="F2201" s="48">
        <v>16607</v>
      </c>
      <c r="G2201" s="48">
        <v>15014</v>
      </c>
    </row>
    <row r="2202" spans="3:7">
      <c r="C2202" s="50">
        <f t="shared" si="36"/>
        <v>4</v>
      </c>
      <c r="D2202" s="49">
        <v>42461</v>
      </c>
      <c r="E2202" s="48">
        <v>16</v>
      </c>
      <c r="F2202" s="48">
        <v>17270</v>
      </c>
      <c r="G2202" s="48">
        <v>15180</v>
      </c>
    </row>
    <row r="2203" spans="3:7">
      <c r="C2203" s="50">
        <f t="shared" si="36"/>
        <v>4</v>
      </c>
      <c r="D2203" s="49">
        <v>42461</v>
      </c>
      <c r="E2203" s="48">
        <v>17</v>
      </c>
      <c r="F2203" s="48">
        <v>17476</v>
      </c>
      <c r="G2203" s="48">
        <v>15417</v>
      </c>
    </row>
    <row r="2204" spans="3:7">
      <c r="C2204" s="50">
        <f t="shared" si="36"/>
        <v>4</v>
      </c>
      <c r="D2204" s="49">
        <v>42461</v>
      </c>
      <c r="E2204" s="48">
        <v>18</v>
      </c>
      <c r="F2204" s="48">
        <v>17647</v>
      </c>
      <c r="G2204" s="48">
        <v>15542</v>
      </c>
    </row>
    <row r="2205" spans="3:7">
      <c r="C2205" s="50">
        <f t="shared" si="36"/>
        <v>4</v>
      </c>
      <c r="D2205" s="49">
        <v>42461</v>
      </c>
      <c r="E2205" s="48">
        <v>19</v>
      </c>
      <c r="F2205" s="48">
        <v>18090</v>
      </c>
      <c r="G2205" s="48">
        <v>15950</v>
      </c>
    </row>
    <row r="2206" spans="3:7">
      <c r="C2206" s="50">
        <f t="shared" si="36"/>
        <v>4</v>
      </c>
      <c r="D2206" s="49">
        <v>42461</v>
      </c>
      <c r="E2206" s="48">
        <v>20</v>
      </c>
      <c r="F2206" s="48">
        <v>18709</v>
      </c>
      <c r="G2206" s="48">
        <v>16619</v>
      </c>
    </row>
    <row r="2207" spans="3:7">
      <c r="C2207" s="50">
        <f t="shared" si="36"/>
        <v>4</v>
      </c>
      <c r="D2207" s="49">
        <v>42461</v>
      </c>
      <c r="E2207" s="48">
        <v>21</v>
      </c>
      <c r="F2207" s="48">
        <v>18195</v>
      </c>
      <c r="G2207" s="48">
        <v>16125</v>
      </c>
    </row>
    <row r="2208" spans="3:7">
      <c r="C2208" s="50">
        <f t="shared" si="36"/>
        <v>4</v>
      </c>
      <c r="D2208" s="49">
        <v>42461</v>
      </c>
      <c r="E2208" s="48">
        <v>22</v>
      </c>
      <c r="F2208" s="48">
        <v>17325</v>
      </c>
      <c r="G2208" s="48">
        <v>15210</v>
      </c>
    </row>
    <row r="2209" spans="3:7">
      <c r="C2209" s="50">
        <f t="shared" si="36"/>
        <v>4</v>
      </c>
      <c r="D2209" s="49">
        <v>42461</v>
      </c>
      <c r="E2209" s="48">
        <v>23</v>
      </c>
      <c r="F2209" s="48">
        <v>16238</v>
      </c>
      <c r="G2209" s="48">
        <v>14057</v>
      </c>
    </row>
    <row r="2210" spans="3:7">
      <c r="C2210" s="50">
        <f t="shared" si="36"/>
        <v>4</v>
      </c>
      <c r="D2210" s="49">
        <v>42461</v>
      </c>
      <c r="E2210" s="48">
        <v>24</v>
      </c>
      <c r="F2210" s="48">
        <v>15342</v>
      </c>
      <c r="G2210" s="48">
        <v>13026</v>
      </c>
    </row>
    <row r="2211" spans="3:7">
      <c r="C2211" s="50">
        <f t="shared" si="36"/>
        <v>4</v>
      </c>
      <c r="D2211" s="49">
        <v>42462</v>
      </c>
      <c r="E2211" s="48">
        <v>1</v>
      </c>
      <c r="F2211" s="48">
        <v>14756</v>
      </c>
      <c r="G2211" s="48">
        <v>12571</v>
      </c>
    </row>
    <row r="2212" spans="3:7">
      <c r="C2212" s="50">
        <f t="shared" si="36"/>
        <v>4</v>
      </c>
      <c r="D2212" s="49">
        <v>42462</v>
      </c>
      <c r="E2212" s="48">
        <v>2</v>
      </c>
      <c r="F2212" s="48">
        <v>14692</v>
      </c>
      <c r="G2212" s="48">
        <v>12269</v>
      </c>
    </row>
    <row r="2213" spans="3:7">
      <c r="C2213" s="50">
        <f t="shared" si="36"/>
        <v>4</v>
      </c>
      <c r="D2213" s="49">
        <v>42462</v>
      </c>
      <c r="E2213" s="48">
        <v>3</v>
      </c>
      <c r="F2213" s="48">
        <v>14879</v>
      </c>
      <c r="G2213" s="48">
        <v>12432</v>
      </c>
    </row>
    <row r="2214" spans="3:7">
      <c r="C2214" s="50">
        <f t="shared" si="36"/>
        <v>4</v>
      </c>
      <c r="D2214" s="49">
        <v>42462</v>
      </c>
      <c r="E2214" s="48">
        <v>4</v>
      </c>
      <c r="F2214" s="48">
        <v>14595</v>
      </c>
      <c r="G2214" s="48">
        <v>12229</v>
      </c>
    </row>
    <row r="2215" spans="3:7">
      <c r="C2215" s="50">
        <f t="shared" si="36"/>
        <v>4</v>
      </c>
      <c r="D2215" s="49">
        <v>42462</v>
      </c>
      <c r="E2215" s="48">
        <v>5</v>
      </c>
      <c r="F2215" s="48">
        <v>15032</v>
      </c>
      <c r="G2215" s="48">
        <v>12686</v>
      </c>
    </row>
    <row r="2216" spans="3:7">
      <c r="C2216" s="50">
        <f t="shared" si="36"/>
        <v>4</v>
      </c>
      <c r="D2216" s="49">
        <v>42462</v>
      </c>
      <c r="E2216" s="48">
        <v>6</v>
      </c>
      <c r="F2216" s="48">
        <v>15549</v>
      </c>
      <c r="G2216" s="48">
        <v>13279</v>
      </c>
    </row>
    <row r="2217" spans="3:7">
      <c r="C2217" s="50">
        <f t="shared" si="36"/>
        <v>4</v>
      </c>
      <c r="D2217" s="49">
        <v>42462</v>
      </c>
      <c r="E2217" s="48">
        <v>7</v>
      </c>
      <c r="F2217" s="48">
        <v>16049</v>
      </c>
      <c r="G2217" s="48">
        <v>13859</v>
      </c>
    </row>
    <row r="2218" spans="3:7">
      <c r="C2218" s="50">
        <f t="shared" si="36"/>
        <v>4</v>
      </c>
      <c r="D2218" s="49">
        <v>42462</v>
      </c>
      <c r="E2218" s="48">
        <v>8</v>
      </c>
      <c r="F2218" s="48">
        <v>16651</v>
      </c>
      <c r="G2218" s="48">
        <v>14456</v>
      </c>
    </row>
    <row r="2219" spans="3:7">
      <c r="C2219" s="50">
        <f t="shared" si="36"/>
        <v>4</v>
      </c>
      <c r="D2219" s="49">
        <v>42462</v>
      </c>
      <c r="E2219" s="48">
        <v>9</v>
      </c>
      <c r="F2219" s="48">
        <v>16781</v>
      </c>
      <c r="G2219" s="48">
        <v>14715</v>
      </c>
    </row>
    <row r="2220" spans="3:7">
      <c r="C2220" s="50">
        <f t="shared" si="36"/>
        <v>4</v>
      </c>
      <c r="D2220" s="49">
        <v>42462</v>
      </c>
      <c r="E2220" s="48">
        <v>10</v>
      </c>
      <c r="F2220" s="48">
        <v>16814</v>
      </c>
      <c r="G2220" s="48">
        <v>14699</v>
      </c>
    </row>
    <row r="2221" spans="3:7">
      <c r="C2221" s="50">
        <f t="shared" si="36"/>
        <v>4</v>
      </c>
      <c r="D2221" s="49">
        <v>42462</v>
      </c>
      <c r="E2221" s="48">
        <v>11</v>
      </c>
      <c r="F2221" s="48">
        <v>16737</v>
      </c>
      <c r="G2221" s="48">
        <v>14589</v>
      </c>
    </row>
    <row r="2222" spans="3:7">
      <c r="C2222" s="50">
        <f t="shared" si="36"/>
        <v>4</v>
      </c>
      <c r="D2222" s="49">
        <v>42462</v>
      </c>
      <c r="E2222" s="48">
        <v>12</v>
      </c>
      <c r="F2222" s="48">
        <v>16616</v>
      </c>
      <c r="G2222" s="48">
        <v>14312</v>
      </c>
    </row>
    <row r="2223" spans="3:7">
      <c r="C2223" s="50">
        <f t="shared" si="36"/>
        <v>4</v>
      </c>
      <c r="D2223" s="49">
        <v>42462</v>
      </c>
      <c r="E2223" s="48">
        <v>13</v>
      </c>
      <c r="F2223" s="48">
        <v>16427</v>
      </c>
      <c r="G2223" s="48">
        <v>14178</v>
      </c>
    </row>
    <row r="2224" spans="3:7">
      <c r="C2224" s="50">
        <f t="shared" si="36"/>
        <v>4</v>
      </c>
      <c r="D2224" s="49">
        <v>42462</v>
      </c>
      <c r="E2224" s="48">
        <v>14</v>
      </c>
      <c r="F2224" s="48">
        <v>16401</v>
      </c>
      <c r="G2224" s="48">
        <v>14118</v>
      </c>
    </row>
    <row r="2225" spans="3:7">
      <c r="C2225" s="50">
        <f t="shared" si="36"/>
        <v>4</v>
      </c>
      <c r="D2225" s="49">
        <v>42462</v>
      </c>
      <c r="E2225" s="48">
        <v>15</v>
      </c>
      <c r="F2225" s="48">
        <v>16599</v>
      </c>
      <c r="G2225" s="48">
        <v>14270</v>
      </c>
    </row>
    <row r="2226" spans="3:7">
      <c r="C2226" s="50">
        <f t="shared" si="36"/>
        <v>4</v>
      </c>
      <c r="D2226" s="49">
        <v>42462</v>
      </c>
      <c r="E2226" s="48">
        <v>16</v>
      </c>
      <c r="F2226" s="48">
        <v>17145</v>
      </c>
      <c r="G2226" s="48">
        <v>14733</v>
      </c>
    </row>
    <row r="2227" spans="3:7">
      <c r="C2227" s="50">
        <f t="shared" si="36"/>
        <v>4</v>
      </c>
      <c r="D2227" s="49">
        <v>42462</v>
      </c>
      <c r="E2227" s="48">
        <v>17</v>
      </c>
      <c r="F2227" s="48">
        <v>17635</v>
      </c>
      <c r="G2227" s="48">
        <v>15333</v>
      </c>
    </row>
    <row r="2228" spans="3:7">
      <c r="C2228" s="50">
        <f t="shared" si="36"/>
        <v>4</v>
      </c>
      <c r="D2228" s="49">
        <v>42462</v>
      </c>
      <c r="E2228" s="48">
        <v>18</v>
      </c>
      <c r="F2228" s="48">
        <v>17553</v>
      </c>
      <c r="G2228" s="48">
        <v>15296</v>
      </c>
    </row>
    <row r="2229" spans="3:7">
      <c r="C2229" s="50">
        <f t="shared" si="36"/>
        <v>4</v>
      </c>
      <c r="D2229" s="49">
        <v>42462</v>
      </c>
      <c r="E2229" s="48">
        <v>19</v>
      </c>
      <c r="F2229" s="48">
        <v>17532</v>
      </c>
      <c r="G2229" s="48">
        <v>15340</v>
      </c>
    </row>
    <row r="2230" spans="3:7">
      <c r="C2230" s="50">
        <f t="shared" si="36"/>
        <v>4</v>
      </c>
      <c r="D2230" s="49">
        <v>42462</v>
      </c>
      <c r="E2230" s="48">
        <v>20</v>
      </c>
      <c r="F2230" s="48">
        <v>18030</v>
      </c>
      <c r="G2230" s="48">
        <v>15787</v>
      </c>
    </row>
    <row r="2231" spans="3:7">
      <c r="C2231" s="50">
        <f t="shared" si="36"/>
        <v>4</v>
      </c>
      <c r="D2231" s="49">
        <v>42462</v>
      </c>
      <c r="E2231" s="48">
        <v>21</v>
      </c>
      <c r="F2231" s="48">
        <v>17652</v>
      </c>
      <c r="G2231" s="48">
        <v>15370</v>
      </c>
    </row>
    <row r="2232" spans="3:7">
      <c r="C2232" s="50">
        <f t="shared" si="36"/>
        <v>4</v>
      </c>
      <c r="D2232" s="49">
        <v>42462</v>
      </c>
      <c r="E2232" s="48">
        <v>22</v>
      </c>
      <c r="F2232" s="48">
        <v>17471</v>
      </c>
      <c r="G2232" s="48">
        <v>14623</v>
      </c>
    </row>
    <row r="2233" spans="3:7">
      <c r="C2233" s="50">
        <f t="shared" si="36"/>
        <v>4</v>
      </c>
      <c r="D2233" s="49">
        <v>42462</v>
      </c>
      <c r="E2233" s="48">
        <v>23</v>
      </c>
      <c r="F2233" s="48">
        <v>16762</v>
      </c>
      <c r="G2233" s="48">
        <v>13927</v>
      </c>
    </row>
    <row r="2234" spans="3:7">
      <c r="C2234" s="50">
        <f t="shared" si="36"/>
        <v>4</v>
      </c>
      <c r="D2234" s="49">
        <v>42462</v>
      </c>
      <c r="E2234" s="48">
        <v>24</v>
      </c>
      <c r="F2234" s="48">
        <v>16305</v>
      </c>
      <c r="G2234" s="48">
        <v>13408</v>
      </c>
    </row>
    <row r="2235" spans="3:7">
      <c r="C2235" s="50">
        <f t="shared" si="36"/>
        <v>4</v>
      </c>
      <c r="D2235" s="49">
        <v>42463</v>
      </c>
      <c r="E2235" s="48">
        <v>1</v>
      </c>
      <c r="F2235" s="48">
        <v>15789</v>
      </c>
      <c r="G2235" s="48">
        <v>12963</v>
      </c>
    </row>
    <row r="2236" spans="3:7">
      <c r="C2236" s="50">
        <f t="shared" si="36"/>
        <v>4</v>
      </c>
      <c r="D2236" s="49">
        <v>42463</v>
      </c>
      <c r="E2236" s="48">
        <v>2</v>
      </c>
      <c r="F2236" s="48">
        <v>15598</v>
      </c>
      <c r="G2236" s="48">
        <v>12708</v>
      </c>
    </row>
    <row r="2237" spans="3:7">
      <c r="C2237" s="50">
        <f t="shared" si="36"/>
        <v>4</v>
      </c>
      <c r="D2237" s="49">
        <v>42463</v>
      </c>
      <c r="E2237" s="48">
        <v>3</v>
      </c>
      <c r="F2237" s="48">
        <v>15445</v>
      </c>
      <c r="G2237" s="48">
        <v>12611</v>
      </c>
    </row>
    <row r="2238" spans="3:7">
      <c r="C2238" s="50">
        <f t="shared" si="36"/>
        <v>4</v>
      </c>
      <c r="D2238" s="49">
        <v>42463</v>
      </c>
      <c r="E2238" s="48">
        <v>4</v>
      </c>
      <c r="F2238" s="48">
        <v>15358</v>
      </c>
      <c r="G2238" s="48">
        <v>12644</v>
      </c>
    </row>
    <row r="2239" spans="3:7">
      <c r="C2239" s="50">
        <f t="shared" si="36"/>
        <v>4</v>
      </c>
      <c r="D2239" s="49">
        <v>42463</v>
      </c>
      <c r="E2239" s="48">
        <v>5</v>
      </c>
      <c r="F2239" s="48">
        <v>15515</v>
      </c>
      <c r="G2239" s="48">
        <v>12886</v>
      </c>
    </row>
    <row r="2240" spans="3:7">
      <c r="C2240" s="50">
        <f t="shared" si="36"/>
        <v>4</v>
      </c>
      <c r="D2240" s="49">
        <v>42463</v>
      </c>
      <c r="E2240" s="48">
        <v>6</v>
      </c>
      <c r="F2240" s="48">
        <v>16111</v>
      </c>
      <c r="G2240" s="48">
        <v>13432</v>
      </c>
    </row>
    <row r="2241" spans="3:7">
      <c r="C2241" s="50">
        <f t="shared" si="36"/>
        <v>4</v>
      </c>
      <c r="D2241" s="49">
        <v>42463</v>
      </c>
      <c r="E2241" s="48">
        <v>7</v>
      </c>
      <c r="F2241" s="48">
        <v>16214</v>
      </c>
      <c r="G2241" s="48">
        <v>13681</v>
      </c>
    </row>
    <row r="2242" spans="3:7">
      <c r="C2242" s="50">
        <f t="shared" si="36"/>
        <v>4</v>
      </c>
      <c r="D2242" s="49">
        <v>42463</v>
      </c>
      <c r="E2242" s="48">
        <v>8</v>
      </c>
      <c r="F2242" s="48">
        <v>16827</v>
      </c>
      <c r="G2242" s="48">
        <v>14107</v>
      </c>
    </row>
    <row r="2243" spans="3:7">
      <c r="C2243" s="50">
        <f t="shared" si="36"/>
        <v>4</v>
      </c>
      <c r="D2243" s="49">
        <v>42463</v>
      </c>
      <c r="E2243" s="48">
        <v>9</v>
      </c>
      <c r="F2243" s="48">
        <v>16771</v>
      </c>
      <c r="G2243" s="48">
        <v>14179</v>
      </c>
    </row>
    <row r="2244" spans="3:7">
      <c r="C2244" s="50">
        <f t="shared" ref="C2244:C2307" si="37">MONTH(D2244)</f>
        <v>4</v>
      </c>
      <c r="D2244" s="49">
        <v>42463</v>
      </c>
      <c r="E2244" s="48">
        <v>10</v>
      </c>
      <c r="F2244" s="48">
        <v>16662</v>
      </c>
      <c r="G2244" s="48">
        <v>14287</v>
      </c>
    </row>
    <row r="2245" spans="3:7">
      <c r="C2245" s="50">
        <f t="shared" si="37"/>
        <v>4</v>
      </c>
      <c r="D2245" s="49">
        <v>42463</v>
      </c>
      <c r="E2245" s="48">
        <v>11</v>
      </c>
      <c r="F2245" s="48">
        <v>16750</v>
      </c>
      <c r="G2245" s="48">
        <v>14522</v>
      </c>
    </row>
    <row r="2246" spans="3:7">
      <c r="C2246" s="50">
        <f t="shared" si="37"/>
        <v>4</v>
      </c>
      <c r="D2246" s="49">
        <v>42463</v>
      </c>
      <c r="E2246" s="48">
        <v>12</v>
      </c>
      <c r="F2246" s="48">
        <v>17139</v>
      </c>
      <c r="G2246" s="48">
        <v>14580</v>
      </c>
    </row>
    <row r="2247" spans="3:7">
      <c r="C2247" s="50">
        <f t="shared" si="37"/>
        <v>4</v>
      </c>
      <c r="D2247" s="49">
        <v>42463</v>
      </c>
      <c r="E2247" s="48">
        <v>13</v>
      </c>
      <c r="F2247" s="48">
        <v>16909</v>
      </c>
      <c r="G2247" s="48">
        <v>14502</v>
      </c>
    </row>
    <row r="2248" spans="3:7">
      <c r="C2248" s="50">
        <f t="shared" si="37"/>
        <v>4</v>
      </c>
      <c r="D2248" s="49">
        <v>42463</v>
      </c>
      <c r="E2248" s="48">
        <v>14</v>
      </c>
      <c r="F2248" s="48">
        <v>16785</v>
      </c>
      <c r="G2248" s="48">
        <v>14647</v>
      </c>
    </row>
    <row r="2249" spans="3:7">
      <c r="C2249" s="50">
        <f t="shared" si="37"/>
        <v>4</v>
      </c>
      <c r="D2249" s="49">
        <v>42463</v>
      </c>
      <c r="E2249" s="48">
        <v>15</v>
      </c>
      <c r="F2249" s="48">
        <v>17066</v>
      </c>
      <c r="G2249" s="48">
        <v>14959</v>
      </c>
    </row>
    <row r="2250" spans="3:7">
      <c r="C2250" s="50">
        <f t="shared" si="37"/>
        <v>4</v>
      </c>
      <c r="D2250" s="49">
        <v>42463</v>
      </c>
      <c r="E2250" s="48">
        <v>16</v>
      </c>
      <c r="F2250" s="48">
        <v>17850</v>
      </c>
      <c r="G2250" s="48">
        <v>15726</v>
      </c>
    </row>
    <row r="2251" spans="3:7">
      <c r="C2251" s="50">
        <f t="shared" si="37"/>
        <v>4</v>
      </c>
      <c r="D2251" s="49">
        <v>42463</v>
      </c>
      <c r="E2251" s="48">
        <v>17</v>
      </c>
      <c r="F2251" s="48">
        <v>18586</v>
      </c>
      <c r="G2251" s="48">
        <v>16571</v>
      </c>
    </row>
    <row r="2252" spans="3:7">
      <c r="C2252" s="50">
        <f t="shared" si="37"/>
        <v>4</v>
      </c>
      <c r="D2252" s="49">
        <v>42463</v>
      </c>
      <c r="E2252" s="48">
        <v>18</v>
      </c>
      <c r="F2252" s="48">
        <v>18725</v>
      </c>
      <c r="G2252" s="48">
        <v>16726</v>
      </c>
    </row>
    <row r="2253" spans="3:7">
      <c r="C2253" s="50">
        <f t="shared" si="37"/>
        <v>4</v>
      </c>
      <c r="D2253" s="49">
        <v>42463</v>
      </c>
      <c r="E2253" s="48">
        <v>19</v>
      </c>
      <c r="F2253" s="48">
        <v>18744</v>
      </c>
      <c r="G2253" s="48">
        <v>16966</v>
      </c>
    </row>
    <row r="2254" spans="3:7">
      <c r="C2254" s="50">
        <f t="shared" si="37"/>
        <v>4</v>
      </c>
      <c r="D2254" s="49">
        <v>42463</v>
      </c>
      <c r="E2254" s="48">
        <v>20</v>
      </c>
      <c r="F2254" s="48">
        <v>19017</v>
      </c>
      <c r="G2254" s="48">
        <v>17057</v>
      </c>
    </row>
    <row r="2255" spans="3:7">
      <c r="C2255" s="50">
        <f t="shared" si="37"/>
        <v>4</v>
      </c>
      <c r="D2255" s="49">
        <v>42463</v>
      </c>
      <c r="E2255" s="48">
        <v>21</v>
      </c>
      <c r="F2255" s="48">
        <v>18561</v>
      </c>
      <c r="G2255" s="48">
        <v>16576</v>
      </c>
    </row>
    <row r="2256" spans="3:7">
      <c r="C2256" s="50">
        <f t="shared" si="37"/>
        <v>4</v>
      </c>
      <c r="D2256" s="49">
        <v>42463</v>
      </c>
      <c r="E2256" s="48">
        <v>22</v>
      </c>
      <c r="F2256" s="48">
        <v>18159</v>
      </c>
      <c r="G2256" s="48">
        <v>15563</v>
      </c>
    </row>
    <row r="2257" spans="3:7">
      <c r="C2257" s="50">
        <f t="shared" si="37"/>
        <v>4</v>
      </c>
      <c r="D2257" s="49">
        <v>42463</v>
      </c>
      <c r="E2257" s="48">
        <v>23</v>
      </c>
      <c r="F2257" s="48">
        <v>17474</v>
      </c>
      <c r="G2257" s="48">
        <v>14570</v>
      </c>
    </row>
    <row r="2258" spans="3:7">
      <c r="C2258" s="50">
        <f t="shared" si="37"/>
        <v>4</v>
      </c>
      <c r="D2258" s="49">
        <v>42463</v>
      </c>
      <c r="E2258" s="48">
        <v>24</v>
      </c>
      <c r="F2258" s="48">
        <v>17000</v>
      </c>
      <c r="G2258" s="48">
        <v>13863</v>
      </c>
    </row>
    <row r="2259" spans="3:7">
      <c r="C2259" s="50">
        <f t="shared" si="37"/>
        <v>4</v>
      </c>
      <c r="D2259" s="49">
        <v>42464</v>
      </c>
      <c r="E2259" s="48">
        <v>1</v>
      </c>
      <c r="F2259" s="48">
        <v>16671</v>
      </c>
      <c r="G2259" s="48">
        <v>13551</v>
      </c>
    </row>
    <row r="2260" spans="3:7">
      <c r="C2260" s="50">
        <f t="shared" si="37"/>
        <v>4</v>
      </c>
      <c r="D2260" s="49">
        <v>42464</v>
      </c>
      <c r="E2260" s="48">
        <v>2</v>
      </c>
      <c r="F2260" s="48">
        <v>16646</v>
      </c>
      <c r="G2260" s="48">
        <v>13520</v>
      </c>
    </row>
    <row r="2261" spans="3:7">
      <c r="C2261" s="50">
        <f t="shared" si="37"/>
        <v>4</v>
      </c>
      <c r="D2261" s="49">
        <v>42464</v>
      </c>
      <c r="E2261" s="48">
        <v>3</v>
      </c>
      <c r="F2261" s="48">
        <v>16664</v>
      </c>
      <c r="G2261" s="48">
        <v>13478</v>
      </c>
    </row>
    <row r="2262" spans="3:7">
      <c r="C2262" s="50">
        <f t="shared" si="37"/>
        <v>4</v>
      </c>
      <c r="D2262" s="49">
        <v>42464</v>
      </c>
      <c r="E2262" s="48">
        <v>4</v>
      </c>
      <c r="F2262" s="48">
        <v>16711</v>
      </c>
      <c r="G2262" s="48">
        <v>13591</v>
      </c>
    </row>
    <row r="2263" spans="3:7">
      <c r="C2263" s="50">
        <f t="shared" si="37"/>
        <v>4</v>
      </c>
      <c r="D2263" s="49">
        <v>42464</v>
      </c>
      <c r="E2263" s="48">
        <v>5</v>
      </c>
      <c r="F2263" s="48">
        <v>16492</v>
      </c>
      <c r="G2263" s="48">
        <v>14142</v>
      </c>
    </row>
    <row r="2264" spans="3:7">
      <c r="C2264" s="50">
        <f t="shared" si="37"/>
        <v>4</v>
      </c>
      <c r="D2264" s="49">
        <v>42464</v>
      </c>
      <c r="E2264" s="48">
        <v>6</v>
      </c>
      <c r="F2264" s="48">
        <v>17418</v>
      </c>
      <c r="G2264" s="48">
        <v>15645</v>
      </c>
    </row>
    <row r="2265" spans="3:7">
      <c r="C2265" s="50">
        <f t="shared" si="37"/>
        <v>4</v>
      </c>
      <c r="D2265" s="49">
        <v>42464</v>
      </c>
      <c r="E2265" s="48">
        <v>7</v>
      </c>
      <c r="F2265" s="48">
        <v>18176</v>
      </c>
      <c r="G2265" s="48">
        <v>16593</v>
      </c>
    </row>
    <row r="2266" spans="3:7">
      <c r="C2266" s="50">
        <f t="shared" si="37"/>
        <v>4</v>
      </c>
      <c r="D2266" s="49">
        <v>42464</v>
      </c>
      <c r="E2266" s="48">
        <v>8</v>
      </c>
      <c r="F2266" s="48">
        <v>18719</v>
      </c>
      <c r="G2266" s="48">
        <v>17153</v>
      </c>
    </row>
    <row r="2267" spans="3:7">
      <c r="C2267" s="50">
        <f t="shared" si="37"/>
        <v>4</v>
      </c>
      <c r="D2267" s="49">
        <v>42464</v>
      </c>
      <c r="E2267" s="48">
        <v>9</v>
      </c>
      <c r="F2267" s="48">
        <v>18650</v>
      </c>
      <c r="G2267" s="48">
        <v>17134</v>
      </c>
    </row>
    <row r="2268" spans="3:7">
      <c r="C2268" s="50">
        <f t="shared" si="37"/>
        <v>4</v>
      </c>
      <c r="D2268" s="49">
        <v>42464</v>
      </c>
      <c r="E2268" s="48">
        <v>10</v>
      </c>
      <c r="F2268" s="48">
        <v>18345</v>
      </c>
      <c r="G2268" s="48">
        <v>16966</v>
      </c>
    </row>
    <row r="2269" spans="3:7">
      <c r="C2269" s="50">
        <f t="shared" si="37"/>
        <v>4</v>
      </c>
      <c r="D2269" s="49">
        <v>42464</v>
      </c>
      <c r="E2269" s="48">
        <v>11</v>
      </c>
      <c r="F2269" s="48">
        <v>18278</v>
      </c>
      <c r="G2269" s="48">
        <v>16737</v>
      </c>
    </row>
    <row r="2270" spans="3:7">
      <c r="C2270" s="50">
        <f t="shared" si="37"/>
        <v>4</v>
      </c>
      <c r="D2270" s="49">
        <v>42464</v>
      </c>
      <c r="E2270" s="48">
        <v>12</v>
      </c>
      <c r="F2270" s="48">
        <v>17978</v>
      </c>
      <c r="G2270" s="48">
        <v>16443</v>
      </c>
    </row>
    <row r="2271" spans="3:7">
      <c r="C2271" s="50">
        <f t="shared" si="37"/>
        <v>4</v>
      </c>
      <c r="D2271" s="49">
        <v>42464</v>
      </c>
      <c r="E2271" s="48">
        <v>13</v>
      </c>
      <c r="F2271" s="48">
        <v>17457</v>
      </c>
      <c r="G2271" s="48">
        <v>16010</v>
      </c>
    </row>
    <row r="2272" spans="3:7">
      <c r="C2272" s="50">
        <f t="shared" si="37"/>
        <v>4</v>
      </c>
      <c r="D2272" s="49">
        <v>42464</v>
      </c>
      <c r="E2272" s="48">
        <v>14</v>
      </c>
      <c r="F2272" s="48">
        <v>17192</v>
      </c>
      <c r="G2272" s="48">
        <v>15737</v>
      </c>
    </row>
    <row r="2273" spans="3:7">
      <c r="C2273" s="50">
        <f t="shared" si="37"/>
        <v>4</v>
      </c>
      <c r="D2273" s="49">
        <v>42464</v>
      </c>
      <c r="E2273" s="48">
        <v>15</v>
      </c>
      <c r="F2273" s="48">
        <v>17145</v>
      </c>
      <c r="G2273" s="48">
        <v>15701</v>
      </c>
    </row>
    <row r="2274" spans="3:7">
      <c r="C2274" s="50">
        <f t="shared" si="37"/>
        <v>4</v>
      </c>
      <c r="D2274" s="49">
        <v>42464</v>
      </c>
      <c r="E2274" s="48">
        <v>16</v>
      </c>
      <c r="F2274" s="48">
        <v>17504</v>
      </c>
      <c r="G2274" s="48">
        <v>16075</v>
      </c>
    </row>
    <row r="2275" spans="3:7">
      <c r="C2275" s="50">
        <f t="shared" si="37"/>
        <v>4</v>
      </c>
      <c r="D2275" s="49">
        <v>42464</v>
      </c>
      <c r="E2275" s="48">
        <v>17</v>
      </c>
      <c r="F2275" s="48">
        <v>17746</v>
      </c>
      <c r="G2275" s="48">
        <v>16326</v>
      </c>
    </row>
    <row r="2276" spans="3:7">
      <c r="C2276" s="50">
        <f t="shared" si="37"/>
        <v>4</v>
      </c>
      <c r="D2276" s="49">
        <v>42464</v>
      </c>
      <c r="E2276" s="48">
        <v>18</v>
      </c>
      <c r="F2276" s="48">
        <v>17961</v>
      </c>
      <c r="G2276" s="48">
        <v>16539</v>
      </c>
    </row>
    <row r="2277" spans="3:7">
      <c r="C2277" s="50">
        <f t="shared" si="37"/>
        <v>4</v>
      </c>
      <c r="D2277" s="49">
        <v>42464</v>
      </c>
      <c r="E2277" s="48">
        <v>19</v>
      </c>
      <c r="F2277" s="48">
        <v>18508</v>
      </c>
      <c r="G2277" s="48">
        <v>17010</v>
      </c>
    </row>
    <row r="2278" spans="3:7">
      <c r="C2278" s="50">
        <f t="shared" si="37"/>
        <v>4</v>
      </c>
      <c r="D2278" s="49">
        <v>42464</v>
      </c>
      <c r="E2278" s="48">
        <v>20</v>
      </c>
      <c r="F2278" s="48">
        <v>19364</v>
      </c>
      <c r="G2278" s="48">
        <v>17817</v>
      </c>
    </row>
    <row r="2279" spans="3:7">
      <c r="C2279" s="50">
        <f t="shared" si="37"/>
        <v>4</v>
      </c>
      <c r="D2279" s="49">
        <v>42464</v>
      </c>
      <c r="E2279" s="48">
        <v>21</v>
      </c>
      <c r="F2279" s="48">
        <v>19107</v>
      </c>
      <c r="G2279" s="48">
        <v>17561</v>
      </c>
    </row>
    <row r="2280" spans="3:7">
      <c r="C2280" s="50">
        <f t="shared" si="37"/>
        <v>4</v>
      </c>
      <c r="D2280" s="49">
        <v>42464</v>
      </c>
      <c r="E2280" s="48">
        <v>22</v>
      </c>
      <c r="F2280" s="48">
        <v>18164</v>
      </c>
      <c r="G2280" s="48">
        <v>16615</v>
      </c>
    </row>
    <row r="2281" spans="3:7">
      <c r="C2281" s="50">
        <f t="shared" si="37"/>
        <v>4</v>
      </c>
      <c r="D2281" s="49">
        <v>42464</v>
      </c>
      <c r="E2281" s="48">
        <v>23</v>
      </c>
      <c r="F2281" s="48">
        <v>17181</v>
      </c>
      <c r="G2281" s="48">
        <v>15532</v>
      </c>
    </row>
    <row r="2282" spans="3:7">
      <c r="C2282" s="50">
        <f t="shared" si="37"/>
        <v>4</v>
      </c>
      <c r="D2282" s="49">
        <v>42464</v>
      </c>
      <c r="E2282" s="48">
        <v>24</v>
      </c>
      <c r="F2282" s="48">
        <v>16224</v>
      </c>
      <c r="G2282" s="48">
        <v>14671</v>
      </c>
    </row>
    <row r="2283" spans="3:7">
      <c r="C2283" s="50">
        <f t="shared" si="37"/>
        <v>4</v>
      </c>
      <c r="D2283" s="49">
        <v>42465</v>
      </c>
      <c r="E2283" s="48">
        <v>1</v>
      </c>
      <c r="F2283" s="48">
        <v>15908</v>
      </c>
      <c r="G2283" s="48">
        <v>14345</v>
      </c>
    </row>
    <row r="2284" spans="3:7">
      <c r="C2284" s="50">
        <f t="shared" si="37"/>
        <v>4</v>
      </c>
      <c r="D2284" s="49">
        <v>42465</v>
      </c>
      <c r="E2284" s="48">
        <v>2</v>
      </c>
      <c r="F2284" s="48">
        <v>15756</v>
      </c>
      <c r="G2284" s="48">
        <v>14197</v>
      </c>
    </row>
    <row r="2285" spans="3:7">
      <c r="C2285" s="50">
        <f t="shared" si="37"/>
        <v>4</v>
      </c>
      <c r="D2285" s="49">
        <v>42465</v>
      </c>
      <c r="E2285" s="48">
        <v>3</v>
      </c>
      <c r="F2285" s="48">
        <v>15657</v>
      </c>
      <c r="G2285" s="48">
        <v>14163</v>
      </c>
    </row>
    <row r="2286" spans="3:7">
      <c r="C2286" s="50">
        <f t="shared" si="37"/>
        <v>4</v>
      </c>
      <c r="D2286" s="49">
        <v>42465</v>
      </c>
      <c r="E2286" s="48">
        <v>4</v>
      </c>
      <c r="F2286" s="48">
        <v>15827</v>
      </c>
      <c r="G2286" s="48">
        <v>14251</v>
      </c>
    </row>
    <row r="2287" spans="3:7">
      <c r="C2287" s="50">
        <f t="shared" si="37"/>
        <v>4</v>
      </c>
      <c r="D2287" s="49">
        <v>42465</v>
      </c>
      <c r="E2287" s="48">
        <v>5</v>
      </c>
      <c r="F2287" s="48">
        <v>16667</v>
      </c>
      <c r="G2287" s="48">
        <v>15094</v>
      </c>
    </row>
    <row r="2288" spans="3:7">
      <c r="C2288" s="50">
        <f t="shared" si="37"/>
        <v>4</v>
      </c>
      <c r="D2288" s="49">
        <v>42465</v>
      </c>
      <c r="E2288" s="48">
        <v>6</v>
      </c>
      <c r="F2288" s="48">
        <v>17873</v>
      </c>
      <c r="G2288" s="48">
        <v>16512</v>
      </c>
    </row>
    <row r="2289" spans="3:7">
      <c r="C2289" s="50">
        <f t="shared" si="37"/>
        <v>4</v>
      </c>
      <c r="D2289" s="49">
        <v>42465</v>
      </c>
      <c r="E2289" s="48">
        <v>7</v>
      </c>
      <c r="F2289" s="48">
        <v>18875</v>
      </c>
      <c r="G2289" s="48">
        <v>17348</v>
      </c>
    </row>
    <row r="2290" spans="3:7">
      <c r="C2290" s="50">
        <f t="shared" si="37"/>
        <v>4</v>
      </c>
      <c r="D2290" s="49">
        <v>42465</v>
      </c>
      <c r="E2290" s="48">
        <v>8</v>
      </c>
      <c r="F2290" s="48">
        <v>18604</v>
      </c>
      <c r="G2290" s="48">
        <v>16885</v>
      </c>
    </row>
    <row r="2291" spans="3:7">
      <c r="C2291" s="50">
        <f t="shared" si="37"/>
        <v>4</v>
      </c>
      <c r="D2291" s="49">
        <v>42465</v>
      </c>
      <c r="E2291" s="48">
        <v>9</v>
      </c>
      <c r="F2291" s="48">
        <v>17920</v>
      </c>
      <c r="G2291" s="48">
        <v>16327</v>
      </c>
    </row>
    <row r="2292" spans="3:7">
      <c r="C2292" s="50">
        <f t="shared" si="37"/>
        <v>4</v>
      </c>
      <c r="D2292" s="49">
        <v>42465</v>
      </c>
      <c r="E2292" s="48">
        <v>10</v>
      </c>
      <c r="F2292" s="48">
        <v>17570</v>
      </c>
      <c r="G2292" s="48">
        <v>16040</v>
      </c>
    </row>
    <row r="2293" spans="3:7">
      <c r="C2293" s="50">
        <f t="shared" si="37"/>
        <v>4</v>
      </c>
      <c r="D2293" s="49">
        <v>42465</v>
      </c>
      <c r="E2293" s="48">
        <v>11</v>
      </c>
      <c r="F2293" s="48">
        <v>17555</v>
      </c>
      <c r="G2293" s="48">
        <v>16018</v>
      </c>
    </row>
    <row r="2294" spans="3:7">
      <c r="C2294" s="50">
        <f t="shared" si="37"/>
        <v>4</v>
      </c>
      <c r="D2294" s="49">
        <v>42465</v>
      </c>
      <c r="E2294" s="48">
        <v>12</v>
      </c>
      <c r="F2294" s="48">
        <v>17093</v>
      </c>
      <c r="G2294" s="48">
        <v>15655</v>
      </c>
    </row>
    <row r="2295" spans="3:7">
      <c r="C2295" s="50">
        <f t="shared" si="37"/>
        <v>4</v>
      </c>
      <c r="D2295" s="49">
        <v>42465</v>
      </c>
      <c r="E2295" s="48">
        <v>13</v>
      </c>
      <c r="F2295" s="48">
        <v>16887</v>
      </c>
      <c r="G2295" s="48">
        <v>15499</v>
      </c>
    </row>
    <row r="2296" spans="3:7">
      <c r="C2296" s="50">
        <f t="shared" si="37"/>
        <v>4</v>
      </c>
      <c r="D2296" s="49">
        <v>42465</v>
      </c>
      <c r="E2296" s="48">
        <v>14</v>
      </c>
      <c r="F2296" s="48">
        <v>16902</v>
      </c>
      <c r="G2296" s="48">
        <v>15514</v>
      </c>
    </row>
    <row r="2297" spans="3:7">
      <c r="C2297" s="50">
        <f t="shared" si="37"/>
        <v>4</v>
      </c>
      <c r="D2297" s="49">
        <v>42465</v>
      </c>
      <c r="E2297" s="48">
        <v>15</v>
      </c>
      <c r="F2297" s="48">
        <v>16770</v>
      </c>
      <c r="G2297" s="48">
        <v>15322</v>
      </c>
    </row>
    <row r="2298" spans="3:7">
      <c r="C2298" s="50">
        <f t="shared" si="37"/>
        <v>4</v>
      </c>
      <c r="D2298" s="49">
        <v>42465</v>
      </c>
      <c r="E2298" s="48">
        <v>16</v>
      </c>
      <c r="F2298" s="48">
        <v>17098</v>
      </c>
      <c r="G2298" s="48">
        <v>15542</v>
      </c>
    </row>
    <row r="2299" spans="3:7">
      <c r="C2299" s="50">
        <f t="shared" si="37"/>
        <v>4</v>
      </c>
      <c r="D2299" s="49">
        <v>42465</v>
      </c>
      <c r="E2299" s="48">
        <v>17</v>
      </c>
      <c r="F2299" s="48">
        <v>17386</v>
      </c>
      <c r="G2299" s="48">
        <v>15970</v>
      </c>
    </row>
    <row r="2300" spans="3:7">
      <c r="C2300" s="50">
        <f t="shared" si="37"/>
        <v>4</v>
      </c>
      <c r="D2300" s="49">
        <v>42465</v>
      </c>
      <c r="E2300" s="48">
        <v>18</v>
      </c>
      <c r="F2300" s="48">
        <v>17857</v>
      </c>
      <c r="G2300" s="48">
        <v>16343</v>
      </c>
    </row>
    <row r="2301" spans="3:7">
      <c r="C2301" s="50">
        <f t="shared" si="37"/>
        <v>4</v>
      </c>
      <c r="D2301" s="49">
        <v>42465</v>
      </c>
      <c r="E2301" s="48">
        <v>19</v>
      </c>
      <c r="F2301" s="48">
        <v>18579</v>
      </c>
      <c r="G2301" s="48">
        <v>17034</v>
      </c>
    </row>
    <row r="2302" spans="3:7">
      <c r="C2302" s="50">
        <f t="shared" si="37"/>
        <v>4</v>
      </c>
      <c r="D2302" s="49">
        <v>42465</v>
      </c>
      <c r="E2302" s="48">
        <v>20</v>
      </c>
      <c r="F2302" s="48">
        <v>19371</v>
      </c>
      <c r="G2302" s="48">
        <v>17821</v>
      </c>
    </row>
    <row r="2303" spans="3:7">
      <c r="C2303" s="50">
        <f t="shared" si="37"/>
        <v>4</v>
      </c>
      <c r="D2303" s="49">
        <v>42465</v>
      </c>
      <c r="E2303" s="48">
        <v>21</v>
      </c>
      <c r="F2303" s="48">
        <v>18917</v>
      </c>
      <c r="G2303" s="48">
        <v>17359</v>
      </c>
    </row>
    <row r="2304" spans="3:7">
      <c r="C2304" s="50">
        <f t="shared" si="37"/>
        <v>4</v>
      </c>
      <c r="D2304" s="49">
        <v>42465</v>
      </c>
      <c r="E2304" s="48">
        <v>22</v>
      </c>
      <c r="F2304" s="48">
        <v>18063</v>
      </c>
      <c r="G2304" s="48">
        <v>16510</v>
      </c>
    </row>
    <row r="2305" spans="3:7">
      <c r="C2305" s="50">
        <f t="shared" si="37"/>
        <v>4</v>
      </c>
      <c r="D2305" s="49">
        <v>42465</v>
      </c>
      <c r="E2305" s="48">
        <v>23</v>
      </c>
      <c r="F2305" s="48">
        <v>16778</v>
      </c>
      <c r="G2305" s="48">
        <v>15192</v>
      </c>
    </row>
    <row r="2306" spans="3:7">
      <c r="C2306" s="50">
        <f t="shared" si="37"/>
        <v>4</v>
      </c>
      <c r="D2306" s="49">
        <v>42465</v>
      </c>
      <c r="E2306" s="48">
        <v>24</v>
      </c>
      <c r="F2306" s="48">
        <v>15942</v>
      </c>
      <c r="G2306" s="48">
        <v>14435</v>
      </c>
    </row>
    <row r="2307" spans="3:7">
      <c r="C2307" s="50">
        <f t="shared" si="37"/>
        <v>4</v>
      </c>
      <c r="D2307" s="49">
        <v>42466</v>
      </c>
      <c r="E2307" s="48">
        <v>1</v>
      </c>
      <c r="F2307" s="48">
        <v>15519</v>
      </c>
      <c r="G2307" s="48">
        <v>14025</v>
      </c>
    </row>
    <row r="2308" spans="3:7">
      <c r="C2308" s="50">
        <f t="shared" ref="C2308:C2371" si="38">MONTH(D2308)</f>
        <v>4</v>
      </c>
      <c r="D2308" s="49">
        <v>42466</v>
      </c>
      <c r="E2308" s="48">
        <v>2</v>
      </c>
      <c r="F2308" s="48">
        <v>15353</v>
      </c>
      <c r="G2308" s="48">
        <v>13764</v>
      </c>
    </row>
    <row r="2309" spans="3:7">
      <c r="C2309" s="50">
        <f t="shared" si="38"/>
        <v>4</v>
      </c>
      <c r="D2309" s="49">
        <v>42466</v>
      </c>
      <c r="E2309" s="48">
        <v>3</v>
      </c>
      <c r="F2309" s="48">
        <v>15156</v>
      </c>
      <c r="G2309" s="48">
        <v>13625</v>
      </c>
    </row>
    <row r="2310" spans="3:7">
      <c r="C2310" s="50">
        <f t="shared" si="38"/>
        <v>4</v>
      </c>
      <c r="D2310" s="49">
        <v>42466</v>
      </c>
      <c r="E2310" s="48">
        <v>4</v>
      </c>
      <c r="F2310" s="48">
        <v>15190</v>
      </c>
      <c r="G2310" s="48">
        <v>13646</v>
      </c>
    </row>
    <row r="2311" spans="3:7">
      <c r="C2311" s="50">
        <f t="shared" si="38"/>
        <v>4</v>
      </c>
      <c r="D2311" s="49">
        <v>42466</v>
      </c>
      <c r="E2311" s="48">
        <v>5</v>
      </c>
      <c r="F2311" s="48">
        <v>15763</v>
      </c>
      <c r="G2311" s="48">
        <v>14129</v>
      </c>
    </row>
    <row r="2312" spans="3:7">
      <c r="C2312" s="50">
        <f t="shared" si="38"/>
        <v>4</v>
      </c>
      <c r="D2312" s="49">
        <v>42466</v>
      </c>
      <c r="E2312" s="48">
        <v>6</v>
      </c>
      <c r="F2312" s="48">
        <v>17060</v>
      </c>
      <c r="G2312" s="48">
        <v>15534</v>
      </c>
    </row>
    <row r="2313" spans="3:7">
      <c r="C2313" s="50">
        <f t="shared" si="38"/>
        <v>4</v>
      </c>
      <c r="D2313" s="49">
        <v>42466</v>
      </c>
      <c r="E2313" s="48">
        <v>7</v>
      </c>
      <c r="F2313" s="48">
        <v>18078</v>
      </c>
      <c r="G2313" s="48">
        <v>16423</v>
      </c>
    </row>
    <row r="2314" spans="3:7">
      <c r="C2314" s="50">
        <f t="shared" si="38"/>
        <v>4</v>
      </c>
      <c r="D2314" s="49">
        <v>42466</v>
      </c>
      <c r="E2314" s="48">
        <v>8</v>
      </c>
      <c r="F2314" s="48">
        <v>18278</v>
      </c>
      <c r="G2314" s="48">
        <v>16622</v>
      </c>
    </row>
    <row r="2315" spans="3:7">
      <c r="C2315" s="50">
        <f t="shared" si="38"/>
        <v>4</v>
      </c>
      <c r="D2315" s="49">
        <v>42466</v>
      </c>
      <c r="E2315" s="48">
        <v>9</v>
      </c>
      <c r="F2315" s="48">
        <v>18423</v>
      </c>
      <c r="G2315" s="48">
        <v>16915</v>
      </c>
    </row>
    <row r="2316" spans="3:7">
      <c r="C2316" s="50">
        <f t="shared" si="38"/>
        <v>4</v>
      </c>
      <c r="D2316" s="49">
        <v>42466</v>
      </c>
      <c r="E2316" s="48">
        <v>10</v>
      </c>
      <c r="F2316" s="48">
        <v>18695</v>
      </c>
      <c r="G2316" s="48">
        <v>17123</v>
      </c>
    </row>
    <row r="2317" spans="3:7">
      <c r="C2317" s="50">
        <f t="shared" si="38"/>
        <v>4</v>
      </c>
      <c r="D2317" s="49">
        <v>42466</v>
      </c>
      <c r="E2317" s="48">
        <v>11</v>
      </c>
      <c r="F2317" s="48">
        <v>18543</v>
      </c>
      <c r="G2317" s="48">
        <v>17017</v>
      </c>
    </row>
    <row r="2318" spans="3:7">
      <c r="C2318" s="50">
        <f t="shared" si="38"/>
        <v>4</v>
      </c>
      <c r="D2318" s="49">
        <v>42466</v>
      </c>
      <c r="E2318" s="48">
        <v>12</v>
      </c>
      <c r="F2318" s="48">
        <v>18427</v>
      </c>
      <c r="G2318" s="48">
        <v>16966</v>
      </c>
    </row>
    <row r="2319" spans="3:7">
      <c r="C2319" s="50">
        <f t="shared" si="38"/>
        <v>4</v>
      </c>
      <c r="D2319" s="49">
        <v>42466</v>
      </c>
      <c r="E2319" s="48">
        <v>13</v>
      </c>
      <c r="F2319" s="48">
        <v>18354</v>
      </c>
      <c r="G2319" s="48">
        <v>16893</v>
      </c>
    </row>
    <row r="2320" spans="3:7">
      <c r="C2320" s="50">
        <f t="shared" si="38"/>
        <v>4</v>
      </c>
      <c r="D2320" s="49">
        <v>42466</v>
      </c>
      <c r="E2320" s="48">
        <v>14</v>
      </c>
      <c r="F2320" s="48">
        <v>18473</v>
      </c>
      <c r="G2320" s="48">
        <v>16923</v>
      </c>
    </row>
    <row r="2321" spans="3:7">
      <c r="C2321" s="50">
        <f t="shared" si="38"/>
        <v>4</v>
      </c>
      <c r="D2321" s="49">
        <v>42466</v>
      </c>
      <c r="E2321" s="48">
        <v>15</v>
      </c>
      <c r="F2321" s="48">
        <v>18595</v>
      </c>
      <c r="G2321" s="48">
        <v>17057</v>
      </c>
    </row>
    <row r="2322" spans="3:7">
      <c r="C2322" s="50">
        <f t="shared" si="38"/>
        <v>4</v>
      </c>
      <c r="D2322" s="49">
        <v>42466</v>
      </c>
      <c r="E2322" s="48">
        <v>16</v>
      </c>
      <c r="F2322" s="48">
        <v>18814</v>
      </c>
      <c r="G2322" s="48">
        <v>17367</v>
      </c>
    </row>
    <row r="2323" spans="3:7">
      <c r="C2323" s="50">
        <f t="shared" si="38"/>
        <v>4</v>
      </c>
      <c r="D2323" s="49">
        <v>42466</v>
      </c>
      <c r="E2323" s="48">
        <v>17</v>
      </c>
      <c r="F2323" s="48">
        <v>18983</v>
      </c>
      <c r="G2323" s="48">
        <v>17565</v>
      </c>
    </row>
    <row r="2324" spans="3:7">
      <c r="C2324" s="50">
        <f t="shared" si="38"/>
        <v>4</v>
      </c>
      <c r="D2324" s="49">
        <v>42466</v>
      </c>
      <c r="E2324" s="48">
        <v>18</v>
      </c>
      <c r="F2324" s="48">
        <v>18839</v>
      </c>
      <c r="G2324" s="48">
        <v>17367</v>
      </c>
    </row>
    <row r="2325" spans="3:7">
      <c r="C2325" s="50">
        <f t="shared" si="38"/>
        <v>4</v>
      </c>
      <c r="D2325" s="49">
        <v>42466</v>
      </c>
      <c r="E2325" s="48">
        <v>19</v>
      </c>
      <c r="F2325" s="48">
        <v>19079</v>
      </c>
      <c r="G2325" s="48">
        <v>17553</v>
      </c>
    </row>
    <row r="2326" spans="3:7">
      <c r="C2326" s="50">
        <f t="shared" si="38"/>
        <v>4</v>
      </c>
      <c r="D2326" s="49">
        <v>42466</v>
      </c>
      <c r="E2326" s="48">
        <v>20</v>
      </c>
      <c r="F2326" s="48">
        <v>19278</v>
      </c>
      <c r="G2326" s="48">
        <v>17765</v>
      </c>
    </row>
    <row r="2327" spans="3:7">
      <c r="C2327" s="50">
        <f t="shared" si="38"/>
        <v>4</v>
      </c>
      <c r="D2327" s="49">
        <v>42466</v>
      </c>
      <c r="E2327" s="48">
        <v>21</v>
      </c>
      <c r="F2327" s="48">
        <v>18453</v>
      </c>
      <c r="G2327" s="48">
        <v>16936</v>
      </c>
    </row>
    <row r="2328" spans="3:7">
      <c r="C2328" s="50">
        <f t="shared" si="38"/>
        <v>4</v>
      </c>
      <c r="D2328" s="49">
        <v>42466</v>
      </c>
      <c r="E2328" s="48">
        <v>22</v>
      </c>
      <c r="F2328" s="48">
        <v>17476</v>
      </c>
      <c r="G2328" s="48">
        <v>15946</v>
      </c>
    </row>
    <row r="2329" spans="3:7">
      <c r="C2329" s="50">
        <f t="shared" si="38"/>
        <v>4</v>
      </c>
      <c r="D2329" s="49">
        <v>42466</v>
      </c>
      <c r="E2329" s="48">
        <v>23</v>
      </c>
      <c r="F2329" s="48">
        <v>16124</v>
      </c>
      <c r="G2329" s="48">
        <v>14635</v>
      </c>
    </row>
    <row r="2330" spans="3:7">
      <c r="C2330" s="50">
        <f t="shared" si="38"/>
        <v>4</v>
      </c>
      <c r="D2330" s="49">
        <v>42466</v>
      </c>
      <c r="E2330" s="48">
        <v>24</v>
      </c>
      <c r="F2330" s="48">
        <v>15165</v>
      </c>
      <c r="G2330" s="48">
        <v>13730</v>
      </c>
    </row>
    <row r="2331" spans="3:7">
      <c r="C2331" s="50">
        <f t="shared" si="38"/>
        <v>4</v>
      </c>
      <c r="D2331" s="49">
        <v>42467</v>
      </c>
      <c r="E2331" s="48">
        <v>1</v>
      </c>
      <c r="F2331" s="48">
        <v>14885</v>
      </c>
      <c r="G2331" s="48">
        <v>13430</v>
      </c>
    </row>
    <row r="2332" spans="3:7">
      <c r="C2332" s="50">
        <f t="shared" si="38"/>
        <v>4</v>
      </c>
      <c r="D2332" s="49">
        <v>42467</v>
      </c>
      <c r="E2332" s="48">
        <v>2</v>
      </c>
      <c r="F2332" s="48">
        <v>14604</v>
      </c>
      <c r="G2332" s="48">
        <v>13200</v>
      </c>
    </row>
    <row r="2333" spans="3:7">
      <c r="C2333" s="50">
        <f t="shared" si="38"/>
        <v>4</v>
      </c>
      <c r="D2333" s="49">
        <v>42467</v>
      </c>
      <c r="E2333" s="48">
        <v>3</v>
      </c>
      <c r="F2333" s="48">
        <v>14447</v>
      </c>
      <c r="G2333" s="48">
        <v>13070</v>
      </c>
    </row>
    <row r="2334" spans="3:7">
      <c r="C2334" s="50">
        <f t="shared" si="38"/>
        <v>4</v>
      </c>
      <c r="D2334" s="49">
        <v>42467</v>
      </c>
      <c r="E2334" s="48">
        <v>4</v>
      </c>
      <c r="F2334" s="48">
        <v>14482</v>
      </c>
      <c r="G2334" s="48">
        <v>13142</v>
      </c>
    </row>
    <row r="2335" spans="3:7">
      <c r="C2335" s="50">
        <f t="shared" si="38"/>
        <v>4</v>
      </c>
      <c r="D2335" s="49">
        <v>42467</v>
      </c>
      <c r="E2335" s="48">
        <v>5</v>
      </c>
      <c r="F2335" s="48">
        <v>15175</v>
      </c>
      <c r="G2335" s="48">
        <v>13702</v>
      </c>
    </row>
    <row r="2336" spans="3:7">
      <c r="C2336" s="50">
        <f t="shared" si="38"/>
        <v>4</v>
      </c>
      <c r="D2336" s="49">
        <v>42467</v>
      </c>
      <c r="E2336" s="48">
        <v>6</v>
      </c>
      <c r="F2336" s="48">
        <v>16734</v>
      </c>
      <c r="G2336" s="48">
        <v>15023</v>
      </c>
    </row>
    <row r="2337" spans="3:7">
      <c r="C2337" s="50">
        <f t="shared" si="38"/>
        <v>4</v>
      </c>
      <c r="D2337" s="49">
        <v>42467</v>
      </c>
      <c r="E2337" s="48">
        <v>7</v>
      </c>
      <c r="F2337" s="48">
        <v>17969</v>
      </c>
      <c r="G2337" s="48">
        <v>16396</v>
      </c>
    </row>
    <row r="2338" spans="3:7">
      <c r="C2338" s="50">
        <f t="shared" si="38"/>
        <v>4</v>
      </c>
      <c r="D2338" s="49">
        <v>42467</v>
      </c>
      <c r="E2338" s="48">
        <v>8</v>
      </c>
      <c r="F2338" s="48">
        <v>18236</v>
      </c>
      <c r="G2338" s="48">
        <v>16737</v>
      </c>
    </row>
    <row r="2339" spans="3:7">
      <c r="C2339" s="50">
        <f t="shared" si="38"/>
        <v>4</v>
      </c>
      <c r="D2339" s="49">
        <v>42467</v>
      </c>
      <c r="E2339" s="48">
        <v>9</v>
      </c>
      <c r="F2339" s="48">
        <v>18373</v>
      </c>
      <c r="G2339" s="48">
        <v>16901</v>
      </c>
    </row>
    <row r="2340" spans="3:7">
      <c r="C2340" s="50">
        <f t="shared" si="38"/>
        <v>4</v>
      </c>
      <c r="D2340" s="49">
        <v>42467</v>
      </c>
      <c r="E2340" s="48">
        <v>10</v>
      </c>
      <c r="F2340" s="48">
        <v>18414</v>
      </c>
      <c r="G2340" s="48">
        <v>16917</v>
      </c>
    </row>
    <row r="2341" spans="3:7">
      <c r="C2341" s="50">
        <f t="shared" si="38"/>
        <v>4</v>
      </c>
      <c r="D2341" s="49">
        <v>42467</v>
      </c>
      <c r="E2341" s="48">
        <v>11</v>
      </c>
      <c r="F2341" s="48">
        <v>18291</v>
      </c>
      <c r="G2341" s="48">
        <v>16852</v>
      </c>
    </row>
    <row r="2342" spans="3:7">
      <c r="C2342" s="50">
        <f t="shared" si="38"/>
        <v>4</v>
      </c>
      <c r="D2342" s="49">
        <v>42467</v>
      </c>
      <c r="E2342" s="48">
        <v>12</v>
      </c>
      <c r="F2342" s="48">
        <v>18087</v>
      </c>
      <c r="G2342" s="48">
        <v>16678</v>
      </c>
    </row>
    <row r="2343" spans="3:7">
      <c r="C2343" s="50">
        <f t="shared" si="38"/>
        <v>4</v>
      </c>
      <c r="D2343" s="49">
        <v>42467</v>
      </c>
      <c r="E2343" s="48">
        <v>13</v>
      </c>
      <c r="F2343" s="48">
        <v>17743</v>
      </c>
      <c r="G2343" s="48">
        <v>16488</v>
      </c>
    </row>
    <row r="2344" spans="3:7">
      <c r="C2344" s="50">
        <f t="shared" si="38"/>
        <v>4</v>
      </c>
      <c r="D2344" s="49">
        <v>42467</v>
      </c>
      <c r="E2344" s="48">
        <v>14</v>
      </c>
      <c r="F2344" s="48">
        <v>17552</v>
      </c>
      <c r="G2344" s="48">
        <v>16070</v>
      </c>
    </row>
    <row r="2345" spans="3:7">
      <c r="C2345" s="50">
        <f t="shared" si="38"/>
        <v>4</v>
      </c>
      <c r="D2345" s="49">
        <v>42467</v>
      </c>
      <c r="E2345" s="48">
        <v>15</v>
      </c>
      <c r="F2345" s="48">
        <v>17482</v>
      </c>
      <c r="G2345" s="48">
        <v>15990</v>
      </c>
    </row>
    <row r="2346" spans="3:7">
      <c r="C2346" s="50">
        <f t="shared" si="38"/>
        <v>4</v>
      </c>
      <c r="D2346" s="49">
        <v>42467</v>
      </c>
      <c r="E2346" s="48">
        <v>16</v>
      </c>
      <c r="F2346" s="48">
        <v>17477</v>
      </c>
      <c r="G2346" s="48">
        <v>16251</v>
      </c>
    </row>
    <row r="2347" spans="3:7">
      <c r="C2347" s="50">
        <f t="shared" si="38"/>
        <v>4</v>
      </c>
      <c r="D2347" s="49">
        <v>42467</v>
      </c>
      <c r="E2347" s="48">
        <v>17</v>
      </c>
      <c r="F2347" s="48">
        <v>18077</v>
      </c>
      <c r="G2347" s="48">
        <v>16583</v>
      </c>
    </row>
    <row r="2348" spans="3:7">
      <c r="C2348" s="50">
        <f t="shared" si="38"/>
        <v>4</v>
      </c>
      <c r="D2348" s="49">
        <v>42467</v>
      </c>
      <c r="E2348" s="48">
        <v>18</v>
      </c>
      <c r="F2348" s="48">
        <v>18103</v>
      </c>
      <c r="G2348" s="48">
        <v>16633</v>
      </c>
    </row>
    <row r="2349" spans="3:7">
      <c r="C2349" s="50">
        <f t="shared" si="38"/>
        <v>4</v>
      </c>
      <c r="D2349" s="49">
        <v>42467</v>
      </c>
      <c r="E2349" s="48">
        <v>19</v>
      </c>
      <c r="F2349" s="48">
        <v>18558</v>
      </c>
      <c r="G2349" s="48">
        <v>17150</v>
      </c>
    </row>
    <row r="2350" spans="3:7">
      <c r="C2350" s="50">
        <f t="shared" si="38"/>
        <v>4</v>
      </c>
      <c r="D2350" s="49">
        <v>42467</v>
      </c>
      <c r="E2350" s="48">
        <v>20</v>
      </c>
      <c r="F2350" s="48">
        <v>19084</v>
      </c>
      <c r="G2350" s="48">
        <v>17615</v>
      </c>
    </row>
    <row r="2351" spans="3:7">
      <c r="C2351" s="50">
        <f t="shared" si="38"/>
        <v>4</v>
      </c>
      <c r="D2351" s="49">
        <v>42467</v>
      </c>
      <c r="E2351" s="48">
        <v>21</v>
      </c>
      <c r="F2351" s="48">
        <v>18604</v>
      </c>
      <c r="G2351" s="48">
        <v>17100</v>
      </c>
    </row>
    <row r="2352" spans="3:7">
      <c r="C2352" s="50">
        <f t="shared" si="38"/>
        <v>4</v>
      </c>
      <c r="D2352" s="49">
        <v>42467</v>
      </c>
      <c r="E2352" s="48">
        <v>22</v>
      </c>
      <c r="F2352" s="48">
        <v>17435</v>
      </c>
      <c r="G2352" s="48">
        <v>15935</v>
      </c>
    </row>
    <row r="2353" spans="3:7">
      <c r="C2353" s="50">
        <f t="shared" si="38"/>
        <v>4</v>
      </c>
      <c r="D2353" s="49">
        <v>42467</v>
      </c>
      <c r="E2353" s="48">
        <v>23</v>
      </c>
      <c r="F2353" s="48">
        <v>16296</v>
      </c>
      <c r="G2353" s="48">
        <v>14806</v>
      </c>
    </row>
    <row r="2354" spans="3:7">
      <c r="C2354" s="50">
        <f t="shared" si="38"/>
        <v>4</v>
      </c>
      <c r="D2354" s="49">
        <v>42467</v>
      </c>
      <c r="E2354" s="48">
        <v>24</v>
      </c>
      <c r="F2354" s="48">
        <v>15581</v>
      </c>
      <c r="G2354" s="48">
        <v>13892</v>
      </c>
    </row>
    <row r="2355" spans="3:7">
      <c r="C2355" s="50">
        <f t="shared" si="38"/>
        <v>4</v>
      </c>
      <c r="D2355" s="49">
        <v>42468</v>
      </c>
      <c r="E2355" s="48">
        <v>1</v>
      </c>
      <c r="F2355" s="48">
        <v>15264</v>
      </c>
      <c r="G2355" s="48">
        <v>13533</v>
      </c>
    </row>
    <row r="2356" spans="3:7">
      <c r="C2356" s="50">
        <f t="shared" si="38"/>
        <v>4</v>
      </c>
      <c r="D2356" s="49">
        <v>42468</v>
      </c>
      <c r="E2356" s="48">
        <v>2</v>
      </c>
      <c r="F2356" s="48">
        <v>15064</v>
      </c>
      <c r="G2356" s="48">
        <v>13332</v>
      </c>
    </row>
    <row r="2357" spans="3:7">
      <c r="C2357" s="50">
        <f t="shared" si="38"/>
        <v>4</v>
      </c>
      <c r="D2357" s="49">
        <v>42468</v>
      </c>
      <c r="E2357" s="48">
        <v>3</v>
      </c>
      <c r="F2357" s="48">
        <v>15038</v>
      </c>
      <c r="G2357" s="48">
        <v>13324</v>
      </c>
    </row>
    <row r="2358" spans="3:7">
      <c r="C2358" s="50">
        <f t="shared" si="38"/>
        <v>4</v>
      </c>
      <c r="D2358" s="49">
        <v>42468</v>
      </c>
      <c r="E2358" s="48">
        <v>4</v>
      </c>
      <c r="F2358" s="48">
        <v>15150</v>
      </c>
      <c r="G2358" s="48">
        <v>13482</v>
      </c>
    </row>
    <row r="2359" spans="3:7">
      <c r="C2359" s="50">
        <f t="shared" si="38"/>
        <v>4</v>
      </c>
      <c r="D2359" s="49">
        <v>42468</v>
      </c>
      <c r="E2359" s="48">
        <v>5</v>
      </c>
      <c r="F2359" s="48">
        <v>15975</v>
      </c>
      <c r="G2359" s="48">
        <v>14256</v>
      </c>
    </row>
    <row r="2360" spans="3:7">
      <c r="C2360" s="50">
        <f t="shared" si="38"/>
        <v>4</v>
      </c>
      <c r="D2360" s="49">
        <v>42468</v>
      </c>
      <c r="E2360" s="48">
        <v>6</v>
      </c>
      <c r="F2360" s="48">
        <v>17270</v>
      </c>
      <c r="G2360" s="48">
        <v>15743</v>
      </c>
    </row>
    <row r="2361" spans="3:7">
      <c r="C2361" s="50">
        <f t="shared" si="38"/>
        <v>4</v>
      </c>
      <c r="D2361" s="49">
        <v>42468</v>
      </c>
      <c r="E2361" s="48">
        <v>7</v>
      </c>
      <c r="F2361" s="48">
        <v>18500</v>
      </c>
      <c r="G2361" s="48">
        <v>16979</v>
      </c>
    </row>
    <row r="2362" spans="3:7">
      <c r="C2362" s="50">
        <f t="shared" si="38"/>
        <v>4</v>
      </c>
      <c r="D2362" s="49">
        <v>42468</v>
      </c>
      <c r="E2362" s="48">
        <v>8</v>
      </c>
      <c r="F2362" s="48">
        <v>18594</v>
      </c>
      <c r="G2362" s="48">
        <v>17078</v>
      </c>
    </row>
    <row r="2363" spans="3:7">
      <c r="C2363" s="50">
        <f t="shared" si="38"/>
        <v>4</v>
      </c>
      <c r="D2363" s="49">
        <v>42468</v>
      </c>
      <c r="E2363" s="48">
        <v>9</v>
      </c>
      <c r="F2363" s="48">
        <v>18451</v>
      </c>
      <c r="G2363" s="48">
        <v>16968</v>
      </c>
    </row>
    <row r="2364" spans="3:7">
      <c r="C2364" s="50">
        <f t="shared" si="38"/>
        <v>4</v>
      </c>
      <c r="D2364" s="49">
        <v>42468</v>
      </c>
      <c r="E2364" s="48">
        <v>10</v>
      </c>
      <c r="F2364" s="48">
        <v>18276</v>
      </c>
      <c r="G2364" s="48">
        <v>16800</v>
      </c>
    </row>
    <row r="2365" spans="3:7">
      <c r="C2365" s="50">
        <f t="shared" si="38"/>
        <v>4</v>
      </c>
      <c r="D2365" s="49">
        <v>42468</v>
      </c>
      <c r="E2365" s="48">
        <v>11</v>
      </c>
      <c r="F2365" s="48">
        <v>17889</v>
      </c>
      <c r="G2365" s="48">
        <v>16411</v>
      </c>
    </row>
    <row r="2366" spans="3:7">
      <c r="C2366" s="50">
        <f t="shared" si="38"/>
        <v>4</v>
      </c>
      <c r="D2366" s="49">
        <v>42468</v>
      </c>
      <c r="E2366" s="48">
        <v>12</v>
      </c>
      <c r="F2366" s="48">
        <v>17349</v>
      </c>
      <c r="G2366" s="48">
        <v>15915</v>
      </c>
    </row>
    <row r="2367" spans="3:7">
      <c r="C2367" s="50">
        <f t="shared" si="38"/>
        <v>4</v>
      </c>
      <c r="D2367" s="49">
        <v>42468</v>
      </c>
      <c r="E2367" s="48">
        <v>13</v>
      </c>
      <c r="F2367" s="48">
        <v>17204</v>
      </c>
      <c r="G2367" s="48">
        <v>15853</v>
      </c>
    </row>
    <row r="2368" spans="3:7">
      <c r="C2368" s="50">
        <f t="shared" si="38"/>
        <v>4</v>
      </c>
      <c r="D2368" s="49">
        <v>42468</v>
      </c>
      <c r="E2368" s="48">
        <v>14</v>
      </c>
      <c r="F2368" s="48">
        <v>17109</v>
      </c>
      <c r="G2368" s="48">
        <v>15684</v>
      </c>
    </row>
    <row r="2369" spans="3:7">
      <c r="C2369" s="50">
        <f t="shared" si="38"/>
        <v>4</v>
      </c>
      <c r="D2369" s="49">
        <v>42468</v>
      </c>
      <c r="E2369" s="48">
        <v>15</v>
      </c>
      <c r="F2369" s="48">
        <v>17016</v>
      </c>
      <c r="G2369" s="48">
        <v>15548</v>
      </c>
    </row>
    <row r="2370" spans="3:7">
      <c r="C2370" s="50">
        <f t="shared" si="38"/>
        <v>4</v>
      </c>
      <c r="D2370" s="49">
        <v>42468</v>
      </c>
      <c r="E2370" s="48">
        <v>16</v>
      </c>
      <c r="F2370" s="48">
        <v>17015</v>
      </c>
      <c r="G2370" s="48">
        <v>15598</v>
      </c>
    </row>
    <row r="2371" spans="3:7">
      <c r="C2371" s="50">
        <f t="shared" si="38"/>
        <v>4</v>
      </c>
      <c r="D2371" s="49">
        <v>42468</v>
      </c>
      <c r="E2371" s="48">
        <v>17</v>
      </c>
      <c r="F2371" s="48">
        <v>17384</v>
      </c>
      <c r="G2371" s="48">
        <v>15973</v>
      </c>
    </row>
    <row r="2372" spans="3:7">
      <c r="C2372" s="50">
        <f t="shared" ref="C2372:C2435" si="39">MONTH(D2372)</f>
        <v>4</v>
      </c>
      <c r="D2372" s="49">
        <v>42468</v>
      </c>
      <c r="E2372" s="48">
        <v>18</v>
      </c>
      <c r="F2372" s="48">
        <v>17619</v>
      </c>
      <c r="G2372" s="48">
        <v>16221</v>
      </c>
    </row>
    <row r="2373" spans="3:7">
      <c r="C2373" s="50">
        <f t="shared" si="39"/>
        <v>4</v>
      </c>
      <c r="D2373" s="49">
        <v>42468</v>
      </c>
      <c r="E2373" s="48">
        <v>19</v>
      </c>
      <c r="F2373" s="48">
        <v>18095</v>
      </c>
      <c r="G2373" s="48">
        <v>16673</v>
      </c>
    </row>
    <row r="2374" spans="3:7">
      <c r="C2374" s="50">
        <f t="shared" si="39"/>
        <v>4</v>
      </c>
      <c r="D2374" s="49">
        <v>42468</v>
      </c>
      <c r="E2374" s="48">
        <v>20</v>
      </c>
      <c r="F2374" s="48">
        <v>18966</v>
      </c>
      <c r="G2374" s="48">
        <v>17577</v>
      </c>
    </row>
    <row r="2375" spans="3:7">
      <c r="C2375" s="50">
        <f t="shared" si="39"/>
        <v>4</v>
      </c>
      <c r="D2375" s="49">
        <v>42468</v>
      </c>
      <c r="E2375" s="48">
        <v>21</v>
      </c>
      <c r="F2375" s="48">
        <v>18314</v>
      </c>
      <c r="G2375" s="48">
        <v>17143</v>
      </c>
    </row>
    <row r="2376" spans="3:7">
      <c r="C2376" s="50">
        <f t="shared" si="39"/>
        <v>4</v>
      </c>
      <c r="D2376" s="49">
        <v>42468</v>
      </c>
      <c r="E2376" s="48">
        <v>22</v>
      </c>
      <c r="F2376" s="48">
        <v>17674</v>
      </c>
      <c r="G2376" s="48">
        <v>16180</v>
      </c>
    </row>
    <row r="2377" spans="3:7">
      <c r="C2377" s="50">
        <f t="shared" si="39"/>
        <v>4</v>
      </c>
      <c r="D2377" s="49">
        <v>42468</v>
      </c>
      <c r="E2377" s="48">
        <v>23</v>
      </c>
      <c r="F2377" s="48">
        <v>16313</v>
      </c>
      <c r="G2377" s="48">
        <v>14933</v>
      </c>
    </row>
    <row r="2378" spans="3:7">
      <c r="C2378" s="50">
        <f t="shared" si="39"/>
        <v>4</v>
      </c>
      <c r="D2378" s="49">
        <v>42468</v>
      </c>
      <c r="E2378" s="48">
        <v>24</v>
      </c>
      <c r="F2378" s="48">
        <v>15451</v>
      </c>
      <c r="G2378" s="48">
        <v>14016</v>
      </c>
    </row>
    <row r="2379" spans="3:7">
      <c r="C2379" s="50">
        <f t="shared" si="39"/>
        <v>4</v>
      </c>
      <c r="D2379" s="49">
        <v>42469</v>
      </c>
      <c r="E2379" s="48">
        <v>1</v>
      </c>
      <c r="F2379" s="48">
        <v>15083</v>
      </c>
      <c r="G2379" s="48">
        <v>13622</v>
      </c>
    </row>
    <row r="2380" spans="3:7">
      <c r="C2380" s="50">
        <f t="shared" si="39"/>
        <v>4</v>
      </c>
      <c r="D2380" s="49">
        <v>42469</v>
      </c>
      <c r="E2380" s="48">
        <v>2</v>
      </c>
      <c r="F2380" s="48">
        <v>14927</v>
      </c>
      <c r="G2380" s="48">
        <v>13416</v>
      </c>
    </row>
    <row r="2381" spans="3:7">
      <c r="C2381" s="50">
        <f t="shared" si="39"/>
        <v>4</v>
      </c>
      <c r="D2381" s="49">
        <v>42469</v>
      </c>
      <c r="E2381" s="48">
        <v>3</v>
      </c>
      <c r="F2381" s="48">
        <v>14723</v>
      </c>
      <c r="G2381" s="48">
        <v>13180</v>
      </c>
    </row>
    <row r="2382" spans="3:7">
      <c r="C2382" s="50">
        <f t="shared" si="39"/>
        <v>4</v>
      </c>
      <c r="D2382" s="49">
        <v>42469</v>
      </c>
      <c r="E2382" s="48">
        <v>4</v>
      </c>
      <c r="F2382" s="48">
        <v>14743</v>
      </c>
      <c r="G2382" s="48">
        <v>13233</v>
      </c>
    </row>
    <row r="2383" spans="3:7">
      <c r="C2383" s="50">
        <f t="shared" si="39"/>
        <v>4</v>
      </c>
      <c r="D2383" s="49">
        <v>42469</v>
      </c>
      <c r="E2383" s="48">
        <v>5</v>
      </c>
      <c r="F2383" s="48">
        <v>15007</v>
      </c>
      <c r="G2383" s="48">
        <v>13453</v>
      </c>
    </row>
    <row r="2384" spans="3:7">
      <c r="C2384" s="50">
        <f t="shared" si="39"/>
        <v>4</v>
      </c>
      <c r="D2384" s="49">
        <v>42469</v>
      </c>
      <c r="E2384" s="48">
        <v>6</v>
      </c>
      <c r="F2384" s="48">
        <v>15583</v>
      </c>
      <c r="G2384" s="48">
        <v>14113</v>
      </c>
    </row>
    <row r="2385" spans="3:7">
      <c r="C2385" s="50">
        <f t="shared" si="39"/>
        <v>4</v>
      </c>
      <c r="D2385" s="49">
        <v>42469</v>
      </c>
      <c r="E2385" s="48">
        <v>7</v>
      </c>
      <c r="F2385" s="48">
        <v>15932</v>
      </c>
      <c r="G2385" s="48">
        <v>14414</v>
      </c>
    </row>
    <row r="2386" spans="3:7">
      <c r="C2386" s="50">
        <f t="shared" si="39"/>
        <v>4</v>
      </c>
      <c r="D2386" s="49">
        <v>42469</v>
      </c>
      <c r="E2386" s="48">
        <v>8</v>
      </c>
      <c r="F2386" s="48">
        <v>16340</v>
      </c>
      <c r="G2386" s="48">
        <v>14723</v>
      </c>
    </row>
    <row r="2387" spans="3:7">
      <c r="C2387" s="50">
        <f t="shared" si="39"/>
        <v>4</v>
      </c>
      <c r="D2387" s="49">
        <v>42469</v>
      </c>
      <c r="E2387" s="48">
        <v>9</v>
      </c>
      <c r="F2387" s="48">
        <v>16181</v>
      </c>
      <c r="G2387" s="48">
        <v>14676</v>
      </c>
    </row>
    <row r="2388" spans="3:7">
      <c r="C2388" s="50">
        <f t="shared" si="39"/>
        <v>4</v>
      </c>
      <c r="D2388" s="49">
        <v>42469</v>
      </c>
      <c r="E2388" s="48">
        <v>10</v>
      </c>
      <c r="F2388" s="48">
        <v>16081</v>
      </c>
      <c r="G2388" s="48">
        <v>14507</v>
      </c>
    </row>
    <row r="2389" spans="3:7">
      <c r="C2389" s="50">
        <f t="shared" si="39"/>
        <v>4</v>
      </c>
      <c r="D2389" s="49">
        <v>42469</v>
      </c>
      <c r="E2389" s="48">
        <v>11</v>
      </c>
      <c r="F2389" s="48">
        <v>15956</v>
      </c>
      <c r="G2389" s="48">
        <v>14471</v>
      </c>
    </row>
    <row r="2390" spans="3:7">
      <c r="C2390" s="50">
        <f t="shared" si="39"/>
        <v>4</v>
      </c>
      <c r="D2390" s="49">
        <v>42469</v>
      </c>
      <c r="E2390" s="48">
        <v>12</v>
      </c>
      <c r="F2390" s="48">
        <v>15901</v>
      </c>
      <c r="G2390" s="48">
        <v>14383</v>
      </c>
    </row>
    <row r="2391" spans="3:7">
      <c r="C2391" s="50">
        <f t="shared" si="39"/>
        <v>4</v>
      </c>
      <c r="D2391" s="49">
        <v>42469</v>
      </c>
      <c r="E2391" s="48">
        <v>13</v>
      </c>
      <c r="F2391" s="48">
        <v>15716</v>
      </c>
      <c r="G2391" s="48">
        <v>14236</v>
      </c>
    </row>
    <row r="2392" spans="3:7">
      <c r="C2392" s="50">
        <f t="shared" si="39"/>
        <v>4</v>
      </c>
      <c r="D2392" s="49">
        <v>42469</v>
      </c>
      <c r="E2392" s="48">
        <v>14</v>
      </c>
      <c r="F2392" s="48">
        <v>15445</v>
      </c>
      <c r="G2392" s="48">
        <v>13964</v>
      </c>
    </row>
    <row r="2393" spans="3:7">
      <c r="C2393" s="50">
        <f t="shared" si="39"/>
        <v>4</v>
      </c>
      <c r="D2393" s="49">
        <v>42469</v>
      </c>
      <c r="E2393" s="48">
        <v>15</v>
      </c>
      <c r="F2393" s="48">
        <v>15380</v>
      </c>
      <c r="G2393" s="48">
        <v>13910</v>
      </c>
    </row>
    <row r="2394" spans="3:7">
      <c r="C2394" s="50">
        <f t="shared" si="39"/>
        <v>4</v>
      </c>
      <c r="D2394" s="49">
        <v>42469</v>
      </c>
      <c r="E2394" s="48">
        <v>16</v>
      </c>
      <c r="F2394" s="48">
        <v>15605</v>
      </c>
      <c r="G2394" s="48">
        <v>14094</v>
      </c>
    </row>
    <row r="2395" spans="3:7">
      <c r="C2395" s="50">
        <f t="shared" si="39"/>
        <v>4</v>
      </c>
      <c r="D2395" s="49">
        <v>42469</v>
      </c>
      <c r="E2395" s="48">
        <v>17</v>
      </c>
      <c r="F2395" s="48">
        <v>16046</v>
      </c>
      <c r="G2395" s="48">
        <v>14612</v>
      </c>
    </row>
    <row r="2396" spans="3:7">
      <c r="C2396" s="50">
        <f t="shared" si="39"/>
        <v>4</v>
      </c>
      <c r="D2396" s="49">
        <v>42469</v>
      </c>
      <c r="E2396" s="48">
        <v>18</v>
      </c>
      <c r="F2396" s="48">
        <v>16575</v>
      </c>
      <c r="G2396" s="48">
        <v>15090</v>
      </c>
    </row>
    <row r="2397" spans="3:7">
      <c r="C2397" s="50">
        <f t="shared" si="39"/>
        <v>4</v>
      </c>
      <c r="D2397" s="49">
        <v>42469</v>
      </c>
      <c r="E2397" s="48">
        <v>19</v>
      </c>
      <c r="F2397" s="48">
        <v>17168</v>
      </c>
      <c r="G2397" s="48">
        <v>15614</v>
      </c>
    </row>
    <row r="2398" spans="3:7">
      <c r="C2398" s="50">
        <f t="shared" si="39"/>
        <v>4</v>
      </c>
      <c r="D2398" s="49">
        <v>42469</v>
      </c>
      <c r="E2398" s="48">
        <v>20</v>
      </c>
      <c r="F2398" s="48">
        <v>18058</v>
      </c>
      <c r="G2398" s="48">
        <v>16536</v>
      </c>
    </row>
    <row r="2399" spans="3:7">
      <c r="C2399" s="50">
        <f t="shared" si="39"/>
        <v>4</v>
      </c>
      <c r="D2399" s="49">
        <v>42469</v>
      </c>
      <c r="E2399" s="48">
        <v>21</v>
      </c>
      <c r="F2399" s="48">
        <v>17937</v>
      </c>
      <c r="G2399" s="48">
        <v>16355</v>
      </c>
    </row>
    <row r="2400" spans="3:7">
      <c r="C2400" s="50">
        <f t="shared" si="39"/>
        <v>4</v>
      </c>
      <c r="D2400" s="49">
        <v>42469</v>
      </c>
      <c r="E2400" s="48">
        <v>22</v>
      </c>
      <c r="F2400" s="48">
        <v>17205</v>
      </c>
      <c r="G2400" s="48">
        <v>15642</v>
      </c>
    </row>
    <row r="2401" spans="3:7">
      <c r="C2401" s="50">
        <f t="shared" si="39"/>
        <v>4</v>
      </c>
      <c r="D2401" s="49">
        <v>42469</v>
      </c>
      <c r="E2401" s="48">
        <v>23</v>
      </c>
      <c r="F2401" s="48">
        <v>16267</v>
      </c>
      <c r="G2401" s="48">
        <v>14682</v>
      </c>
    </row>
    <row r="2402" spans="3:7">
      <c r="C2402" s="50">
        <f t="shared" si="39"/>
        <v>4</v>
      </c>
      <c r="D2402" s="49">
        <v>42469</v>
      </c>
      <c r="E2402" s="48">
        <v>24</v>
      </c>
      <c r="F2402" s="48">
        <v>15544</v>
      </c>
      <c r="G2402" s="48">
        <v>14013</v>
      </c>
    </row>
    <row r="2403" spans="3:7">
      <c r="C2403" s="50">
        <f t="shared" si="39"/>
        <v>4</v>
      </c>
      <c r="D2403" s="49">
        <v>42470</v>
      </c>
      <c r="E2403" s="48">
        <v>1</v>
      </c>
      <c r="F2403" s="48">
        <v>15104</v>
      </c>
      <c r="G2403" s="48">
        <v>13566</v>
      </c>
    </row>
    <row r="2404" spans="3:7">
      <c r="C2404" s="50">
        <f t="shared" si="39"/>
        <v>4</v>
      </c>
      <c r="D2404" s="49">
        <v>42470</v>
      </c>
      <c r="E2404" s="48">
        <v>2</v>
      </c>
      <c r="F2404" s="48">
        <v>14884</v>
      </c>
      <c r="G2404" s="48">
        <v>13363</v>
      </c>
    </row>
    <row r="2405" spans="3:7">
      <c r="C2405" s="50">
        <f t="shared" si="39"/>
        <v>4</v>
      </c>
      <c r="D2405" s="49">
        <v>42470</v>
      </c>
      <c r="E2405" s="48">
        <v>3</v>
      </c>
      <c r="F2405" s="48">
        <v>14725</v>
      </c>
      <c r="G2405" s="48">
        <v>13245</v>
      </c>
    </row>
    <row r="2406" spans="3:7">
      <c r="C2406" s="50">
        <f t="shared" si="39"/>
        <v>4</v>
      </c>
      <c r="D2406" s="49">
        <v>42470</v>
      </c>
      <c r="E2406" s="48">
        <v>4</v>
      </c>
      <c r="F2406" s="48">
        <v>14782</v>
      </c>
      <c r="G2406" s="48">
        <v>13256</v>
      </c>
    </row>
    <row r="2407" spans="3:7">
      <c r="C2407" s="50">
        <f t="shared" si="39"/>
        <v>4</v>
      </c>
      <c r="D2407" s="49">
        <v>42470</v>
      </c>
      <c r="E2407" s="48">
        <v>5</v>
      </c>
      <c r="F2407" s="48">
        <v>14963</v>
      </c>
      <c r="G2407" s="48">
        <v>13437</v>
      </c>
    </row>
    <row r="2408" spans="3:7">
      <c r="C2408" s="50">
        <f t="shared" si="39"/>
        <v>4</v>
      </c>
      <c r="D2408" s="49">
        <v>42470</v>
      </c>
      <c r="E2408" s="48">
        <v>6</v>
      </c>
      <c r="F2408" s="48">
        <v>15323</v>
      </c>
      <c r="G2408" s="48">
        <v>13790</v>
      </c>
    </row>
    <row r="2409" spans="3:7">
      <c r="C2409" s="50">
        <f t="shared" si="39"/>
        <v>4</v>
      </c>
      <c r="D2409" s="49">
        <v>42470</v>
      </c>
      <c r="E2409" s="48">
        <v>7</v>
      </c>
      <c r="F2409" s="48">
        <v>15385</v>
      </c>
      <c r="G2409" s="48">
        <v>13850</v>
      </c>
    </row>
    <row r="2410" spans="3:7">
      <c r="C2410" s="50">
        <f t="shared" si="39"/>
        <v>4</v>
      </c>
      <c r="D2410" s="49">
        <v>42470</v>
      </c>
      <c r="E2410" s="48">
        <v>8</v>
      </c>
      <c r="F2410" s="48">
        <v>15733</v>
      </c>
      <c r="G2410" s="48">
        <v>14204</v>
      </c>
    </row>
    <row r="2411" spans="3:7">
      <c r="C2411" s="50">
        <f t="shared" si="39"/>
        <v>4</v>
      </c>
      <c r="D2411" s="49">
        <v>42470</v>
      </c>
      <c r="E2411" s="48">
        <v>9</v>
      </c>
      <c r="F2411" s="48">
        <v>15934</v>
      </c>
      <c r="G2411" s="48">
        <v>14501</v>
      </c>
    </row>
    <row r="2412" spans="3:7">
      <c r="C2412" s="50">
        <f t="shared" si="39"/>
        <v>4</v>
      </c>
      <c r="D2412" s="49">
        <v>42470</v>
      </c>
      <c r="E2412" s="48">
        <v>10</v>
      </c>
      <c r="F2412" s="48">
        <v>16283</v>
      </c>
      <c r="G2412" s="48">
        <v>14807</v>
      </c>
    </row>
    <row r="2413" spans="3:7">
      <c r="C2413" s="50">
        <f t="shared" si="39"/>
        <v>4</v>
      </c>
      <c r="D2413" s="49">
        <v>42470</v>
      </c>
      <c r="E2413" s="48">
        <v>11</v>
      </c>
      <c r="F2413" s="48">
        <v>16462</v>
      </c>
      <c r="G2413" s="48">
        <v>14985</v>
      </c>
    </row>
    <row r="2414" spans="3:7">
      <c r="C2414" s="50">
        <f t="shared" si="39"/>
        <v>4</v>
      </c>
      <c r="D2414" s="49">
        <v>42470</v>
      </c>
      <c r="E2414" s="48">
        <v>12</v>
      </c>
      <c r="F2414" s="48">
        <v>16382</v>
      </c>
      <c r="G2414" s="48">
        <v>14904</v>
      </c>
    </row>
    <row r="2415" spans="3:7">
      <c r="C2415" s="50">
        <f t="shared" si="39"/>
        <v>4</v>
      </c>
      <c r="D2415" s="49">
        <v>42470</v>
      </c>
      <c r="E2415" s="48">
        <v>13</v>
      </c>
      <c r="F2415" s="48">
        <v>16305</v>
      </c>
      <c r="G2415" s="48">
        <v>14798</v>
      </c>
    </row>
    <row r="2416" spans="3:7">
      <c r="C2416" s="50">
        <f t="shared" si="39"/>
        <v>4</v>
      </c>
      <c r="D2416" s="49">
        <v>42470</v>
      </c>
      <c r="E2416" s="48">
        <v>14</v>
      </c>
      <c r="F2416" s="48">
        <v>16227</v>
      </c>
      <c r="G2416" s="48">
        <v>14715</v>
      </c>
    </row>
    <row r="2417" spans="3:7">
      <c r="C2417" s="50">
        <f t="shared" si="39"/>
        <v>4</v>
      </c>
      <c r="D2417" s="49">
        <v>42470</v>
      </c>
      <c r="E2417" s="48">
        <v>15</v>
      </c>
      <c r="F2417" s="48">
        <v>16318</v>
      </c>
      <c r="G2417" s="48">
        <v>14803</v>
      </c>
    </row>
    <row r="2418" spans="3:7">
      <c r="C2418" s="50">
        <f t="shared" si="39"/>
        <v>4</v>
      </c>
      <c r="D2418" s="49">
        <v>42470</v>
      </c>
      <c r="E2418" s="48">
        <v>16</v>
      </c>
      <c r="F2418" s="48">
        <v>16954</v>
      </c>
      <c r="G2418" s="48">
        <v>15484</v>
      </c>
    </row>
    <row r="2419" spans="3:7">
      <c r="C2419" s="50">
        <f t="shared" si="39"/>
        <v>4</v>
      </c>
      <c r="D2419" s="49">
        <v>42470</v>
      </c>
      <c r="E2419" s="48">
        <v>17</v>
      </c>
      <c r="F2419" s="48">
        <v>17810</v>
      </c>
      <c r="G2419" s="48">
        <v>16301</v>
      </c>
    </row>
    <row r="2420" spans="3:7">
      <c r="C2420" s="50">
        <f t="shared" si="39"/>
        <v>4</v>
      </c>
      <c r="D2420" s="49">
        <v>42470</v>
      </c>
      <c r="E2420" s="48">
        <v>18</v>
      </c>
      <c r="F2420" s="48">
        <v>18214</v>
      </c>
      <c r="G2420" s="48">
        <v>16746</v>
      </c>
    </row>
    <row r="2421" spans="3:7">
      <c r="C2421" s="50">
        <f t="shared" si="39"/>
        <v>4</v>
      </c>
      <c r="D2421" s="49">
        <v>42470</v>
      </c>
      <c r="E2421" s="48">
        <v>19</v>
      </c>
      <c r="F2421" s="48">
        <v>18506</v>
      </c>
      <c r="G2421" s="48">
        <v>17016</v>
      </c>
    </row>
    <row r="2422" spans="3:7">
      <c r="C2422" s="50">
        <f t="shared" si="39"/>
        <v>4</v>
      </c>
      <c r="D2422" s="49">
        <v>42470</v>
      </c>
      <c r="E2422" s="48">
        <v>20</v>
      </c>
      <c r="F2422" s="48">
        <v>18739</v>
      </c>
      <c r="G2422" s="48">
        <v>17248</v>
      </c>
    </row>
    <row r="2423" spans="3:7">
      <c r="C2423" s="50">
        <f t="shared" si="39"/>
        <v>4</v>
      </c>
      <c r="D2423" s="49">
        <v>42470</v>
      </c>
      <c r="E2423" s="48">
        <v>21</v>
      </c>
      <c r="F2423" s="48">
        <v>18228</v>
      </c>
      <c r="G2423" s="48">
        <v>16765</v>
      </c>
    </row>
    <row r="2424" spans="3:7">
      <c r="C2424" s="50">
        <f t="shared" si="39"/>
        <v>4</v>
      </c>
      <c r="D2424" s="49">
        <v>42470</v>
      </c>
      <c r="E2424" s="48">
        <v>22</v>
      </c>
      <c r="F2424" s="48">
        <v>17365</v>
      </c>
      <c r="G2424" s="48">
        <v>15836</v>
      </c>
    </row>
    <row r="2425" spans="3:7">
      <c r="C2425" s="50">
        <f t="shared" si="39"/>
        <v>4</v>
      </c>
      <c r="D2425" s="49">
        <v>42470</v>
      </c>
      <c r="E2425" s="48">
        <v>23</v>
      </c>
      <c r="F2425" s="48">
        <v>16506</v>
      </c>
      <c r="G2425" s="48">
        <v>14959</v>
      </c>
    </row>
    <row r="2426" spans="3:7">
      <c r="C2426" s="50">
        <f t="shared" si="39"/>
        <v>4</v>
      </c>
      <c r="D2426" s="49">
        <v>42470</v>
      </c>
      <c r="E2426" s="48">
        <v>24</v>
      </c>
      <c r="F2426" s="48">
        <v>16092</v>
      </c>
      <c r="G2426" s="48">
        <v>14248</v>
      </c>
    </row>
    <row r="2427" spans="3:7">
      <c r="C2427" s="50">
        <f t="shared" si="39"/>
        <v>4</v>
      </c>
      <c r="D2427" s="49">
        <v>42471</v>
      </c>
      <c r="E2427" s="48">
        <v>1</v>
      </c>
      <c r="F2427" s="48">
        <v>15584</v>
      </c>
      <c r="G2427" s="48">
        <v>13754</v>
      </c>
    </row>
    <row r="2428" spans="3:7">
      <c r="C2428" s="50">
        <f t="shared" si="39"/>
        <v>4</v>
      </c>
      <c r="D2428" s="49">
        <v>42471</v>
      </c>
      <c r="E2428" s="48">
        <v>2</v>
      </c>
      <c r="F2428" s="48">
        <v>15223</v>
      </c>
      <c r="G2428" s="48">
        <v>13432</v>
      </c>
    </row>
    <row r="2429" spans="3:7">
      <c r="C2429" s="50">
        <f t="shared" si="39"/>
        <v>4</v>
      </c>
      <c r="D2429" s="49">
        <v>42471</v>
      </c>
      <c r="E2429" s="48">
        <v>3</v>
      </c>
      <c r="F2429" s="48">
        <v>14993</v>
      </c>
      <c r="G2429" s="48">
        <v>13341</v>
      </c>
    </row>
    <row r="2430" spans="3:7">
      <c r="C2430" s="50">
        <f t="shared" si="39"/>
        <v>4</v>
      </c>
      <c r="D2430" s="49">
        <v>42471</v>
      </c>
      <c r="E2430" s="48">
        <v>4</v>
      </c>
      <c r="F2430" s="48">
        <v>15201</v>
      </c>
      <c r="G2430" s="48">
        <v>13368</v>
      </c>
    </row>
    <row r="2431" spans="3:7">
      <c r="C2431" s="50">
        <f t="shared" si="39"/>
        <v>4</v>
      </c>
      <c r="D2431" s="49">
        <v>42471</v>
      </c>
      <c r="E2431" s="48">
        <v>5</v>
      </c>
      <c r="F2431" s="48">
        <v>15795</v>
      </c>
      <c r="G2431" s="48">
        <v>13956</v>
      </c>
    </row>
    <row r="2432" spans="3:7">
      <c r="C2432" s="50">
        <f t="shared" si="39"/>
        <v>4</v>
      </c>
      <c r="D2432" s="49">
        <v>42471</v>
      </c>
      <c r="E2432" s="48">
        <v>6</v>
      </c>
      <c r="F2432" s="48">
        <v>17316</v>
      </c>
      <c r="G2432" s="48">
        <v>15498</v>
      </c>
    </row>
    <row r="2433" spans="3:7">
      <c r="C2433" s="50">
        <f t="shared" si="39"/>
        <v>4</v>
      </c>
      <c r="D2433" s="49">
        <v>42471</v>
      </c>
      <c r="E2433" s="48">
        <v>7</v>
      </c>
      <c r="F2433" s="48">
        <v>18242</v>
      </c>
      <c r="G2433" s="48">
        <v>16630</v>
      </c>
    </row>
    <row r="2434" spans="3:7">
      <c r="C2434" s="50">
        <f t="shared" si="39"/>
        <v>4</v>
      </c>
      <c r="D2434" s="49">
        <v>42471</v>
      </c>
      <c r="E2434" s="48">
        <v>8</v>
      </c>
      <c r="F2434" s="48">
        <v>18774</v>
      </c>
      <c r="G2434" s="48">
        <v>17227</v>
      </c>
    </row>
    <row r="2435" spans="3:7">
      <c r="C2435" s="50">
        <f t="shared" si="39"/>
        <v>4</v>
      </c>
      <c r="D2435" s="49">
        <v>42471</v>
      </c>
      <c r="E2435" s="48">
        <v>9</v>
      </c>
      <c r="F2435" s="48">
        <v>18711</v>
      </c>
      <c r="G2435" s="48">
        <v>17182</v>
      </c>
    </row>
    <row r="2436" spans="3:7">
      <c r="C2436" s="50">
        <f t="shared" ref="C2436:C2499" si="40">MONTH(D2436)</f>
        <v>4</v>
      </c>
      <c r="D2436" s="49">
        <v>42471</v>
      </c>
      <c r="E2436" s="48">
        <v>10</v>
      </c>
      <c r="F2436" s="48">
        <v>18568</v>
      </c>
      <c r="G2436" s="48">
        <v>17152</v>
      </c>
    </row>
    <row r="2437" spans="3:7">
      <c r="C2437" s="50">
        <f t="shared" si="40"/>
        <v>4</v>
      </c>
      <c r="D2437" s="49">
        <v>42471</v>
      </c>
      <c r="E2437" s="48">
        <v>11</v>
      </c>
      <c r="F2437" s="48">
        <v>18625</v>
      </c>
      <c r="G2437" s="48">
        <v>17168</v>
      </c>
    </row>
    <row r="2438" spans="3:7">
      <c r="C2438" s="50">
        <f t="shared" si="40"/>
        <v>4</v>
      </c>
      <c r="D2438" s="49">
        <v>42471</v>
      </c>
      <c r="E2438" s="48">
        <v>12</v>
      </c>
      <c r="F2438" s="48">
        <v>18516</v>
      </c>
      <c r="G2438" s="48">
        <v>16982</v>
      </c>
    </row>
    <row r="2439" spans="3:7">
      <c r="C2439" s="50">
        <f t="shared" si="40"/>
        <v>4</v>
      </c>
      <c r="D2439" s="49">
        <v>42471</v>
      </c>
      <c r="E2439" s="48">
        <v>13</v>
      </c>
      <c r="F2439" s="48">
        <v>18130</v>
      </c>
      <c r="G2439" s="48">
        <v>16599</v>
      </c>
    </row>
    <row r="2440" spans="3:7">
      <c r="C2440" s="50">
        <f t="shared" si="40"/>
        <v>4</v>
      </c>
      <c r="D2440" s="49">
        <v>42471</v>
      </c>
      <c r="E2440" s="48">
        <v>14</v>
      </c>
      <c r="F2440" s="48">
        <v>17674</v>
      </c>
      <c r="G2440" s="48">
        <v>16224</v>
      </c>
    </row>
    <row r="2441" spans="3:7">
      <c r="C2441" s="50">
        <f t="shared" si="40"/>
        <v>4</v>
      </c>
      <c r="D2441" s="49">
        <v>42471</v>
      </c>
      <c r="E2441" s="48">
        <v>15</v>
      </c>
      <c r="F2441" s="48">
        <v>17489</v>
      </c>
      <c r="G2441" s="48">
        <v>16029</v>
      </c>
    </row>
    <row r="2442" spans="3:7">
      <c r="C2442" s="50">
        <f t="shared" si="40"/>
        <v>4</v>
      </c>
      <c r="D2442" s="49">
        <v>42471</v>
      </c>
      <c r="E2442" s="48">
        <v>16</v>
      </c>
      <c r="F2442" s="48">
        <v>17833</v>
      </c>
      <c r="G2442" s="48">
        <v>16328</v>
      </c>
    </row>
    <row r="2443" spans="3:7">
      <c r="C2443" s="50">
        <f t="shared" si="40"/>
        <v>4</v>
      </c>
      <c r="D2443" s="49">
        <v>42471</v>
      </c>
      <c r="E2443" s="48">
        <v>17</v>
      </c>
      <c r="F2443" s="48">
        <v>18043</v>
      </c>
      <c r="G2443" s="48">
        <v>16662</v>
      </c>
    </row>
    <row r="2444" spans="3:7">
      <c r="C2444" s="50">
        <f t="shared" si="40"/>
        <v>4</v>
      </c>
      <c r="D2444" s="49">
        <v>42471</v>
      </c>
      <c r="E2444" s="48">
        <v>18</v>
      </c>
      <c r="F2444" s="48">
        <v>18041</v>
      </c>
      <c r="G2444" s="48">
        <v>16585</v>
      </c>
    </row>
    <row r="2445" spans="3:7">
      <c r="C2445" s="50">
        <f t="shared" si="40"/>
        <v>4</v>
      </c>
      <c r="D2445" s="49">
        <v>42471</v>
      </c>
      <c r="E2445" s="48">
        <v>19</v>
      </c>
      <c r="F2445" s="48">
        <v>18227</v>
      </c>
      <c r="G2445" s="48">
        <v>16814</v>
      </c>
    </row>
    <row r="2446" spans="3:7">
      <c r="C2446" s="50">
        <f t="shared" si="40"/>
        <v>4</v>
      </c>
      <c r="D2446" s="49">
        <v>42471</v>
      </c>
      <c r="E2446" s="48">
        <v>20</v>
      </c>
      <c r="F2446" s="48">
        <v>18747</v>
      </c>
      <c r="G2446" s="48">
        <v>17276</v>
      </c>
    </row>
    <row r="2447" spans="3:7">
      <c r="C2447" s="50">
        <f t="shared" si="40"/>
        <v>4</v>
      </c>
      <c r="D2447" s="49">
        <v>42471</v>
      </c>
      <c r="E2447" s="48">
        <v>21</v>
      </c>
      <c r="F2447" s="48">
        <v>18249</v>
      </c>
      <c r="G2447" s="48">
        <v>16777</v>
      </c>
    </row>
    <row r="2448" spans="3:7">
      <c r="C2448" s="50">
        <f t="shared" si="40"/>
        <v>4</v>
      </c>
      <c r="D2448" s="49">
        <v>42471</v>
      </c>
      <c r="E2448" s="48">
        <v>22</v>
      </c>
      <c r="F2448" s="48">
        <v>17256</v>
      </c>
      <c r="G2448" s="48">
        <v>15776</v>
      </c>
    </row>
    <row r="2449" spans="3:7">
      <c r="C2449" s="50">
        <f t="shared" si="40"/>
        <v>4</v>
      </c>
      <c r="D2449" s="49">
        <v>42471</v>
      </c>
      <c r="E2449" s="48">
        <v>23</v>
      </c>
      <c r="F2449" s="48">
        <v>16023</v>
      </c>
      <c r="G2449" s="48">
        <v>14570</v>
      </c>
    </row>
    <row r="2450" spans="3:7">
      <c r="C2450" s="50">
        <f t="shared" si="40"/>
        <v>4</v>
      </c>
      <c r="D2450" s="49">
        <v>42471</v>
      </c>
      <c r="E2450" s="48">
        <v>24</v>
      </c>
      <c r="F2450" s="48">
        <v>15299</v>
      </c>
      <c r="G2450" s="48">
        <v>13779</v>
      </c>
    </row>
    <row r="2451" spans="3:7">
      <c r="C2451" s="50">
        <f t="shared" si="40"/>
        <v>4</v>
      </c>
      <c r="D2451" s="49">
        <v>42472</v>
      </c>
      <c r="E2451" s="48">
        <v>1</v>
      </c>
      <c r="F2451" s="48">
        <v>14916</v>
      </c>
      <c r="G2451" s="48">
        <v>13364</v>
      </c>
    </row>
    <row r="2452" spans="3:7">
      <c r="C2452" s="50">
        <f t="shared" si="40"/>
        <v>4</v>
      </c>
      <c r="D2452" s="49">
        <v>42472</v>
      </c>
      <c r="E2452" s="48">
        <v>2</v>
      </c>
      <c r="F2452" s="48">
        <v>14736</v>
      </c>
      <c r="G2452" s="48">
        <v>13223</v>
      </c>
    </row>
    <row r="2453" spans="3:7">
      <c r="C2453" s="50">
        <f t="shared" si="40"/>
        <v>4</v>
      </c>
      <c r="D2453" s="49">
        <v>42472</v>
      </c>
      <c r="E2453" s="48">
        <v>3</v>
      </c>
      <c r="F2453" s="48">
        <v>14686</v>
      </c>
      <c r="G2453" s="48">
        <v>13170</v>
      </c>
    </row>
    <row r="2454" spans="3:7">
      <c r="C2454" s="50">
        <f t="shared" si="40"/>
        <v>4</v>
      </c>
      <c r="D2454" s="49">
        <v>42472</v>
      </c>
      <c r="E2454" s="48">
        <v>4</v>
      </c>
      <c r="F2454" s="48">
        <v>14818</v>
      </c>
      <c r="G2454" s="48">
        <v>13263</v>
      </c>
    </row>
    <row r="2455" spans="3:7">
      <c r="C2455" s="50">
        <f t="shared" si="40"/>
        <v>4</v>
      </c>
      <c r="D2455" s="49">
        <v>42472</v>
      </c>
      <c r="E2455" s="48">
        <v>5</v>
      </c>
      <c r="F2455" s="48">
        <v>15393</v>
      </c>
      <c r="G2455" s="48">
        <v>13825</v>
      </c>
    </row>
    <row r="2456" spans="3:7">
      <c r="C2456" s="50">
        <f t="shared" si="40"/>
        <v>4</v>
      </c>
      <c r="D2456" s="49">
        <v>42472</v>
      </c>
      <c r="E2456" s="48">
        <v>6</v>
      </c>
      <c r="F2456" s="48">
        <v>16775</v>
      </c>
      <c r="G2456" s="48">
        <v>15293</v>
      </c>
    </row>
    <row r="2457" spans="3:7">
      <c r="C2457" s="50">
        <f t="shared" si="40"/>
        <v>4</v>
      </c>
      <c r="D2457" s="49">
        <v>42472</v>
      </c>
      <c r="E2457" s="48">
        <v>7</v>
      </c>
      <c r="F2457" s="48">
        <v>17621</v>
      </c>
      <c r="G2457" s="48">
        <v>16140</v>
      </c>
    </row>
    <row r="2458" spans="3:7">
      <c r="C2458" s="50">
        <f t="shared" si="40"/>
        <v>4</v>
      </c>
      <c r="D2458" s="49">
        <v>42472</v>
      </c>
      <c r="E2458" s="48">
        <v>8</v>
      </c>
      <c r="F2458" s="48">
        <v>17640</v>
      </c>
      <c r="G2458" s="48">
        <v>16209</v>
      </c>
    </row>
    <row r="2459" spans="3:7">
      <c r="C2459" s="50">
        <f t="shared" si="40"/>
        <v>4</v>
      </c>
      <c r="D2459" s="49">
        <v>42472</v>
      </c>
      <c r="E2459" s="48">
        <v>9</v>
      </c>
      <c r="F2459" s="48">
        <v>17315</v>
      </c>
      <c r="G2459" s="48">
        <v>15849</v>
      </c>
    </row>
    <row r="2460" spans="3:7">
      <c r="C2460" s="50">
        <f t="shared" si="40"/>
        <v>4</v>
      </c>
      <c r="D2460" s="49">
        <v>42472</v>
      </c>
      <c r="E2460" s="48">
        <v>10</v>
      </c>
      <c r="F2460" s="48">
        <v>17217</v>
      </c>
      <c r="G2460" s="48">
        <v>15790</v>
      </c>
    </row>
    <row r="2461" spans="3:7">
      <c r="C2461" s="50">
        <f t="shared" si="40"/>
        <v>4</v>
      </c>
      <c r="D2461" s="49">
        <v>42472</v>
      </c>
      <c r="E2461" s="48">
        <v>11</v>
      </c>
      <c r="F2461" s="48">
        <v>17327</v>
      </c>
      <c r="G2461" s="48">
        <v>15838</v>
      </c>
    </row>
    <row r="2462" spans="3:7">
      <c r="C2462" s="50">
        <f t="shared" si="40"/>
        <v>4</v>
      </c>
      <c r="D2462" s="49">
        <v>42472</v>
      </c>
      <c r="E2462" s="48">
        <v>12</v>
      </c>
      <c r="F2462" s="48">
        <v>17231</v>
      </c>
      <c r="G2462" s="48">
        <v>15789</v>
      </c>
    </row>
    <row r="2463" spans="3:7">
      <c r="C2463" s="50">
        <f t="shared" si="40"/>
        <v>4</v>
      </c>
      <c r="D2463" s="49">
        <v>42472</v>
      </c>
      <c r="E2463" s="48">
        <v>13</v>
      </c>
      <c r="F2463" s="48">
        <v>17260</v>
      </c>
      <c r="G2463" s="48">
        <v>15837</v>
      </c>
    </row>
    <row r="2464" spans="3:7">
      <c r="C2464" s="50">
        <f t="shared" si="40"/>
        <v>4</v>
      </c>
      <c r="D2464" s="49">
        <v>42472</v>
      </c>
      <c r="E2464" s="48">
        <v>14</v>
      </c>
      <c r="F2464" s="48">
        <v>16932</v>
      </c>
      <c r="G2464" s="48">
        <v>15510</v>
      </c>
    </row>
    <row r="2465" spans="3:7">
      <c r="C2465" s="50">
        <f t="shared" si="40"/>
        <v>4</v>
      </c>
      <c r="D2465" s="49">
        <v>42472</v>
      </c>
      <c r="E2465" s="48">
        <v>15</v>
      </c>
      <c r="F2465" s="48">
        <v>17026</v>
      </c>
      <c r="G2465" s="48">
        <v>15601</v>
      </c>
    </row>
    <row r="2466" spans="3:7">
      <c r="C2466" s="50">
        <f t="shared" si="40"/>
        <v>4</v>
      </c>
      <c r="D2466" s="49">
        <v>42472</v>
      </c>
      <c r="E2466" s="48">
        <v>16</v>
      </c>
      <c r="F2466" s="48">
        <v>17398</v>
      </c>
      <c r="G2466" s="48">
        <v>15895</v>
      </c>
    </row>
    <row r="2467" spans="3:7">
      <c r="C2467" s="50">
        <f t="shared" si="40"/>
        <v>4</v>
      </c>
      <c r="D2467" s="49">
        <v>42472</v>
      </c>
      <c r="E2467" s="48">
        <v>17</v>
      </c>
      <c r="F2467" s="48">
        <v>17693</v>
      </c>
      <c r="G2467" s="48">
        <v>16194</v>
      </c>
    </row>
    <row r="2468" spans="3:7">
      <c r="C2468" s="50">
        <f t="shared" si="40"/>
        <v>4</v>
      </c>
      <c r="D2468" s="49">
        <v>42472</v>
      </c>
      <c r="E2468" s="48">
        <v>18</v>
      </c>
      <c r="F2468" s="48">
        <v>17650</v>
      </c>
      <c r="G2468" s="48">
        <v>16241</v>
      </c>
    </row>
    <row r="2469" spans="3:7">
      <c r="C2469" s="50">
        <f t="shared" si="40"/>
        <v>4</v>
      </c>
      <c r="D2469" s="49">
        <v>42472</v>
      </c>
      <c r="E2469" s="48">
        <v>19</v>
      </c>
      <c r="F2469" s="48">
        <v>18071</v>
      </c>
      <c r="G2469" s="48">
        <v>16719</v>
      </c>
    </row>
    <row r="2470" spans="3:7">
      <c r="C2470" s="50">
        <f t="shared" si="40"/>
        <v>4</v>
      </c>
      <c r="D2470" s="49">
        <v>42472</v>
      </c>
      <c r="E2470" s="48">
        <v>20</v>
      </c>
      <c r="F2470" s="48">
        <v>19226</v>
      </c>
      <c r="G2470" s="48">
        <v>17743</v>
      </c>
    </row>
    <row r="2471" spans="3:7">
      <c r="C2471" s="50">
        <f t="shared" si="40"/>
        <v>4</v>
      </c>
      <c r="D2471" s="49">
        <v>42472</v>
      </c>
      <c r="E2471" s="48">
        <v>21</v>
      </c>
      <c r="F2471" s="48">
        <v>19157</v>
      </c>
      <c r="G2471" s="48">
        <v>17598</v>
      </c>
    </row>
    <row r="2472" spans="3:7">
      <c r="C2472" s="50">
        <f t="shared" si="40"/>
        <v>4</v>
      </c>
      <c r="D2472" s="49">
        <v>42472</v>
      </c>
      <c r="E2472" s="48">
        <v>22</v>
      </c>
      <c r="F2472" s="48">
        <v>17780</v>
      </c>
      <c r="G2472" s="48">
        <v>16460</v>
      </c>
    </row>
    <row r="2473" spans="3:7">
      <c r="C2473" s="50">
        <f t="shared" si="40"/>
        <v>4</v>
      </c>
      <c r="D2473" s="49">
        <v>42472</v>
      </c>
      <c r="E2473" s="48">
        <v>23</v>
      </c>
      <c r="F2473" s="48">
        <v>16388</v>
      </c>
      <c r="G2473" s="48">
        <v>15088</v>
      </c>
    </row>
    <row r="2474" spans="3:7">
      <c r="C2474" s="50">
        <f t="shared" si="40"/>
        <v>4</v>
      </c>
      <c r="D2474" s="49">
        <v>42472</v>
      </c>
      <c r="E2474" s="48">
        <v>24</v>
      </c>
      <c r="F2474" s="48">
        <v>15602</v>
      </c>
      <c r="G2474" s="48">
        <v>14261</v>
      </c>
    </row>
    <row r="2475" spans="3:7">
      <c r="C2475" s="50">
        <f t="shared" si="40"/>
        <v>4</v>
      </c>
      <c r="D2475" s="49">
        <v>42473</v>
      </c>
      <c r="E2475" s="48">
        <v>1</v>
      </c>
      <c r="F2475" s="48">
        <v>15188</v>
      </c>
      <c r="G2475" s="48">
        <v>13793</v>
      </c>
    </row>
    <row r="2476" spans="3:7">
      <c r="C2476" s="50">
        <f t="shared" si="40"/>
        <v>4</v>
      </c>
      <c r="D2476" s="49">
        <v>42473</v>
      </c>
      <c r="E2476" s="48">
        <v>2</v>
      </c>
      <c r="F2476" s="48">
        <v>15054</v>
      </c>
      <c r="G2476" s="48">
        <v>13664</v>
      </c>
    </row>
    <row r="2477" spans="3:7">
      <c r="C2477" s="50">
        <f t="shared" si="40"/>
        <v>4</v>
      </c>
      <c r="D2477" s="49">
        <v>42473</v>
      </c>
      <c r="E2477" s="48">
        <v>3</v>
      </c>
      <c r="F2477" s="48">
        <v>14971</v>
      </c>
      <c r="G2477" s="48">
        <v>13575</v>
      </c>
    </row>
    <row r="2478" spans="3:7">
      <c r="C2478" s="50">
        <f t="shared" si="40"/>
        <v>4</v>
      </c>
      <c r="D2478" s="49">
        <v>42473</v>
      </c>
      <c r="E2478" s="48">
        <v>4</v>
      </c>
      <c r="F2478" s="48">
        <v>15067</v>
      </c>
      <c r="G2478" s="48">
        <v>13672</v>
      </c>
    </row>
    <row r="2479" spans="3:7">
      <c r="C2479" s="50">
        <f t="shared" si="40"/>
        <v>4</v>
      </c>
      <c r="D2479" s="49">
        <v>42473</v>
      </c>
      <c r="E2479" s="48">
        <v>5</v>
      </c>
      <c r="F2479" s="48">
        <v>15644</v>
      </c>
      <c r="G2479" s="48">
        <v>14250</v>
      </c>
    </row>
    <row r="2480" spans="3:7">
      <c r="C2480" s="50">
        <f t="shared" si="40"/>
        <v>4</v>
      </c>
      <c r="D2480" s="49">
        <v>42473</v>
      </c>
      <c r="E2480" s="48">
        <v>6</v>
      </c>
      <c r="F2480" s="48">
        <v>17228</v>
      </c>
      <c r="G2480" s="48">
        <v>15831</v>
      </c>
    </row>
    <row r="2481" spans="3:7">
      <c r="C2481" s="50">
        <f t="shared" si="40"/>
        <v>4</v>
      </c>
      <c r="D2481" s="49">
        <v>42473</v>
      </c>
      <c r="E2481" s="48">
        <v>7</v>
      </c>
      <c r="F2481" s="48">
        <v>18018</v>
      </c>
      <c r="G2481" s="48">
        <v>16631</v>
      </c>
    </row>
    <row r="2482" spans="3:7">
      <c r="C2482" s="50">
        <f t="shared" si="40"/>
        <v>4</v>
      </c>
      <c r="D2482" s="49">
        <v>42473</v>
      </c>
      <c r="E2482" s="48">
        <v>8</v>
      </c>
      <c r="F2482" s="48">
        <v>17607</v>
      </c>
      <c r="G2482" s="48">
        <v>16257</v>
      </c>
    </row>
    <row r="2483" spans="3:7">
      <c r="C2483" s="50">
        <f t="shared" si="40"/>
        <v>4</v>
      </c>
      <c r="D2483" s="49">
        <v>42473</v>
      </c>
      <c r="E2483" s="48">
        <v>9</v>
      </c>
      <c r="F2483" s="48">
        <v>17071</v>
      </c>
      <c r="G2483" s="48">
        <v>15767</v>
      </c>
    </row>
    <row r="2484" spans="3:7">
      <c r="C2484" s="50">
        <f t="shared" si="40"/>
        <v>4</v>
      </c>
      <c r="D2484" s="49">
        <v>42473</v>
      </c>
      <c r="E2484" s="48">
        <v>10</v>
      </c>
      <c r="F2484" s="48">
        <v>16831</v>
      </c>
      <c r="G2484" s="48">
        <v>15482</v>
      </c>
    </row>
    <row r="2485" spans="3:7">
      <c r="C2485" s="50">
        <f t="shared" si="40"/>
        <v>4</v>
      </c>
      <c r="D2485" s="49">
        <v>42473</v>
      </c>
      <c r="E2485" s="48">
        <v>11</v>
      </c>
      <c r="F2485" s="48">
        <v>16595</v>
      </c>
      <c r="G2485" s="48">
        <v>15231</v>
      </c>
    </row>
    <row r="2486" spans="3:7">
      <c r="C2486" s="50">
        <f t="shared" si="40"/>
        <v>4</v>
      </c>
      <c r="D2486" s="49">
        <v>42473</v>
      </c>
      <c r="E2486" s="48">
        <v>12</v>
      </c>
      <c r="F2486" s="48">
        <v>16339</v>
      </c>
      <c r="G2486" s="48">
        <v>14974</v>
      </c>
    </row>
    <row r="2487" spans="3:7">
      <c r="C2487" s="50">
        <f t="shared" si="40"/>
        <v>4</v>
      </c>
      <c r="D2487" s="49">
        <v>42473</v>
      </c>
      <c r="E2487" s="48">
        <v>13</v>
      </c>
      <c r="F2487" s="48">
        <v>16247</v>
      </c>
      <c r="G2487" s="48">
        <v>14892</v>
      </c>
    </row>
    <row r="2488" spans="3:7">
      <c r="C2488" s="50">
        <f t="shared" si="40"/>
        <v>4</v>
      </c>
      <c r="D2488" s="49">
        <v>42473</v>
      </c>
      <c r="E2488" s="48">
        <v>14</v>
      </c>
      <c r="F2488" s="48">
        <v>16036</v>
      </c>
      <c r="G2488" s="48">
        <v>14751</v>
      </c>
    </row>
    <row r="2489" spans="3:7">
      <c r="C2489" s="50">
        <f t="shared" si="40"/>
        <v>4</v>
      </c>
      <c r="D2489" s="49">
        <v>42473</v>
      </c>
      <c r="E2489" s="48">
        <v>15</v>
      </c>
      <c r="F2489" s="48">
        <v>16090</v>
      </c>
      <c r="G2489" s="48">
        <v>14747</v>
      </c>
    </row>
    <row r="2490" spans="3:7">
      <c r="C2490" s="50">
        <f t="shared" si="40"/>
        <v>4</v>
      </c>
      <c r="D2490" s="49">
        <v>42473</v>
      </c>
      <c r="E2490" s="48">
        <v>16</v>
      </c>
      <c r="F2490" s="48">
        <v>16321</v>
      </c>
      <c r="G2490" s="48">
        <v>14944</v>
      </c>
    </row>
    <row r="2491" spans="3:7">
      <c r="C2491" s="50">
        <f t="shared" si="40"/>
        <v>4</v>
      </c>
      <c r="D2491" s="49">
        <v>42473</v>
      </c>
      <c r="E2491" s="48">
        <v>17</v>
      </c>
      <c r="F2491" s="48">
        <v>17144</v>
      </c>
      <c r="G2491" s="48">
        <v>15641</v>
      </c>
    </row>
    <row r="2492" spans="3:7">
      <c r="C2492" s="50">
        <f t="shared" si="40"/>
        <v>4</v>
      </c>
      <c r="D2492" s="49">
        <v>42473</v>
      </c>
      <c r="E2492" s="48">
        <v>18</v>
      </c>
      <c r="F2492" s="48">
        <v>17447</v>
      </c>
      <c r="G2492" s="48">
        <v>16102</v>
      </c>
    </row>
    <row r="2493" spans="3:7">
      <c r="C2493" s="50">
        <f t="shared" si="40"/>
        <v>4</v>
      </c>
      <c r="D2493" s="49">
        <v>42473</v>
      </c>
      <c r="E2493" s="48">
        <v>19</v>
      </c>
      <c r="F2493" s="48">
        <v>17729</v>
      </c>
      <c r="G2493" s="48">
        <v>16472</v>
      </c>
    </row>
    <row r="2494" spans="3:7">
      <c r="C2494" s="50">
        <f t="shared" si="40"/>
        <v>4</v>
      </c>
      <c r="D2494" s="49">
        <v>42473</v>
      </c>
      <c r="E2494" s="48">
        <v>20</v>
      </c>
      <c r="F2494" s="48">
        <v>18093</v>
      </c>
      <c r="G2494" s="48">
        <v>17003</v>
      </c>
    </row>
    <row r="2495" spans="3:7">
      <c r="C2495" s="50">
        <f t="shared" si="40"/>
        <v>4</v>
      </c>
      <c r="D2495" s="49">
        <v>42473</v>
      </c>
      <c r="E2495" s="48">
        <v>21</v>
      </c>
      <c r="F2495" s="48">
        <v>18254</v>
      </c>
      <c r="G2495" s="48">
        <v>16842</v>
      </c>
    </row>
    <row r="2496" spans="3:7">
      <c r="C2496" s="50">
        <f t="shared" si="40"/>
        <v>4</v>
      </c>
      <c r="D2496" s="49">
        <v>42473</v>
      </c>
      <c r="E2496" s="48">
        <v>22</v>
      </c>
      <c r="F2496" s="48">
        <v>17183</v>
      </c>
      <c r="G2496" s="48">
        <v>15693</v>
      </c>
    </row>
    <row r="2497" spans="3:7">
      <c r="C2497" s="50">
        <f t="shared" si="40"/>
        <v>4</v>
      </c>
      <c r="D2497" s="49">
        <v>42473</v>
      </c>
      <c r="E2497" s="48">
        <v>23</v>
      </c>
      <c r="F2497" s="48">
        <v>15918</v>
      </c>
      <c r="G2497" s="48">
        <v>14514</v>
      </c>
    </row>
    <row r="2498" spans="3:7">
      <c r="C2498" s="50">
        <f t="shared" si="40"/>
        <v>4</v>
      </c>
      <c r="D2498" s="49">
        <v>42473</v>
      </c>
      <c r="E2498" s="48">
        <v>24</v>
      </c>
      <c r="F2498" s="48">
        <v>15341</v>
      </c>
      <c r="G2498" s="48">
        <v>13827</v>
      </c>
    </row>
    <row r="2499" spans="3:7">
      <c r="C2499" s="50">
        <f t="shared" si="40"/>
        <v>4</v>
      </c>
      <c r="D2499" s="49">
        <v>42474</v>
      </c>
      <c r="E2499" s="48">
        <v>1</v>
      </c>
      <c r="F2499" s="48">
        <v>14952</v>
      </c>
      <c r="G2499" s="48">
        <v>13399</v>
      </c>
    </row>
    <row r="2500" spans="3:7">
      <c r="C2500" s="50">
        <f t="shared" ref="C2500:C2563" si="41">MONTH(D2500)</f>
        <v>4</v>
      </c>
      <c r="D2500" s="49">
        <v>42474</v>
      </c>
      <c r="E2500" s="48">
        <v>2</v>
      </c>
      <c r="F2500" s="48">
        <v>14624</v>
      </c>
      <c r="G2500" s="48">
        <v>13140</v>
      </c>
    </row>
    <row r="2501" spans="3:7">
      <c r="C2501" s="50">
        <f t="shared" si="41"/>
        <v>4</v>
      </c>
      <c r="D2501" s="49">
        <v>42474</v>
      </c>
      <c r="E2501" s="48">
        <v>3</v>
      </c>
      <c r="F2501" s="48">
        <v>14706</v>
      </c>
      <c r="G2501" s="48">
        <v>13151</v>
      </c>
    </row>
    <row r="2502" spans="3:7">
      <c r="C2502" s="50">
        <f t="shared" si="41"/>
        <v>4</v>
      </c>
      <c r="D2502" s="49">
        <v>42474</v>
      </c>
      <c r="E2502" s="48">
        <v>4</v>
      </c>
      <c r="F2502" s="48">
        <v>14858</v>
      </c>
      <c r="G2502" s="48">
        <v>13298</v>
      </c>
    </row>
    <row r="2503" spans="3:7">
      <c r="C2503" s="50">
        <f t="shared" si="41"/>
        <v>4</v>
      </c>
      <c r="D2503" s="49">
        <v>42474</v>
      </c>
      <c r="E2503" s="48">
        <v>5</v>
      </c>
      <c r="F2503" s="48">
        <v>15371</v>
      </c>
      <c r="G2503" s="48">
        <v>13766</v>
      </c>
    </row>
    <row r="2504" spans="3:7">
      <c r="C2504" s="50">
        <f t="shared" si="41"/>
        <v>4</v>
      </c>
      <c r="D2504" s="49">
        <v>42474</v>
      </c>
      <c r="E2504" s="48">
        <v>6</v>
      </c>
      <c r="F2504" s="48">
        <v>16818</v>
      </c>
      <c r="G2504" s="48">
        <v>15295</v>
      </c>
    </row>
    <row r="2505" spans="3:7">
      <c r="C2505" s="50">
        <f t="shared" si="41"/>
        <v>4</v>
      </c>
      <c r="D2505" s="49">
        <v>42474</v>
      </c>
      <c r="E2505" s="48">
        <v>7</v>
      </c>
      <c r="F2505" s="48">
        <v>17498</v>
      </c>
      <c r="G2505" s="48">
        <v>15979</v>
      </c>
    </row>
    <row r="2506" spans="3:7">
      <c r="C2506" s="50">
        <f t="shared" si="41"/>
        <v>4</v>
      </c>
      <c r="D2506" s="49">
        <v>42474</v>
      </c>
      <c r="E2506" s="48">
        <v>8</v>
      </c>
      <c r="F2506" s="48">
        <v>17273</v>
      </c>
      <c r="G2506" s="48">
        <v>15745</v>
      </c>
    </row>
    <row r="2507" spans="3:7">
      <c r="C2507" s="50">
        <f t="shared" si="41"/>
        <v>4</v>
      </c>
      <c r="D2507" s="49">
        <v>42474</v>
      </c>
      <c r="E2507" s="48">
        <v>9</v>
      </c>
      <c r="F2507" s="48">
        <v>16685</v>
      </c>
      <c r="G2507" s="48">
        <v>15273</v>
      </c>
    </row>
    <row r="2508" spans="3:7">
      <c r="C2508" s="50">
        <f t="shared" si="41"/>
        <v>4</v>
      </c>
      <c r="D2508" s="49">
        <v>42474</v>
      </c>
      <c r="E2508" s="48">
        <v>10</v>
      </c>
      <c r="F2508" s="48">
        <v>16247</v>
      </c>
      <c r="G2508" s="48">
        <v>14842</v>
      </c>
    </row>
    <row r="2509" spans="3:7">
      <c r="C2509" s="50">
        <f t="shared" si="41"/>
        <v>4</v>
      </c>
      <c r="D2509" s="49">
        <v>42474</v>
      </c>
      <c r="E2509" s="48">
        <v>11</v>
      </c>
      <c r="F2509" s="48">
        <v>16159</v>
      </c>
      <c r="G2509" s="48">
        <v>14747</v>
      </c>
    </row>
    <row r="2510" spans="3:7">
      <c r="C2510" s="50">
        <f t="shared" si="41"/>
        <v>4</v>
      </c>
      <c r="D2510" s="49">
        <v>42474</v>
      </c>
      <c r="E2510" s="48">
        <v>12</v>
      </c>
      <c r="F2510" s="48">
        <v>16008</v>
      </c>
      <c r="G2510" s="48">
        <v>14603</v>
      </c>
    </row>
    <row r="2511" spans="3:7">
      <c r="C2511" s="50">
        <f t="shared" si="41"/>
        <v>4</v>
      </c>
      <c r="D2511" s="49">
        <v>42474</v>
      </c>
      <c r="E2511" s="48">
        <v>13</v>
      </c>
      <c r="F2511" s="48">
        <v>15862</v>
      </c>
      <c r="G2511" s="48">
        <v>14456</v>
      </c>
    </row>
    <row r="2512" spans="3:7">
      <c r="C2512" s="50">
        <f t="shared" si="41"/>
        <v>4</v>
      </c>
      <c r="D2512" s="49">
        <v>42474</v>
      </c>
      <c r="E2512" s="48">
        <v>14</v>
      </c>
      <c r="F2512" s="48">
        <v>15634</v>
      </c>
      <c r="G2512" s="48">
        <v>14271</v>
      </c>
    </row>
    <row r="2513" spans="3:7">
      <c r="C2513" s="50">
        <f t="shared" si="41"/>
        <v>4</v>
      </c>
      <c r="D2513" s="49">
        <v>42474</v>
      </c>
      <c r="E2513" s="48">
        <v>15</v>
      </c>
      <c r="F2513" s="48">
        <v>15665</v>
      </c>
      <c r="G2513" s="48">
        <v>14267</v>
      </c>
    </row>
    <row r="2514" spans="3:7">
      <c r="C2514" s="50">
        <f t="shared" si="41"/>
        <v>4</v>
      </c>
      <c r="D2514" s="49">
        <v>42474</v>
      </c>
      <c r="E2514" s="48">
        <v>16</v>
      </c>
      <c r="F2514" s="48">
        <v>15904</v>
      </c>
      <c r="G2514" s="48">
        <v>14542</v>
      </c>
    </row>
    <row r="2515" spans="3:7">
      <c r="C2515" s="50">
        <f t="shared" si="41"/>
        <v>4</v>
      </c>
      <c r="D2515" s="49">
        <v>42474</v>
      </c>
      <c r="E2515" s="48">
        <v>17</v>
      </c>
      <c r="F2515" s="48">
        <v>16514</v>
      </c>
      <c r="G2515" s="48">
        <v>15043</v>
      </c>
    </row>
    <row r="2516" spans="3:7">
      <c r="C2516" s="50">
        <f t="shared" si="41"/>
        <v>4</v>
      </c>
      <c r="D2516" s="49">
        <v>42474</v>
      </c>
      <c r="E2516" s="48">
        <v>18</v>
      </c>
      <c r="F2516" s="48">
        <v>16874</v>
      </c>
      <c r="G2516" s="48">
        <v>15392</v>
      </c>
    </row>
    <row r="2517" spans="3:7">
      <c r="C2517" s="50">
        <f t="shared" si="41"/>
        <v>4</v>
      </c>
      <c r="D2517" s="49">
        <v>42474</v>
      </c>
      <c r="E2517" s="48">
        <v>19</v>
      </c>
      <c r="F2517" s="48">
        <v>17364</v>
      </c>
      <c r="G2517" s="48">
        <v>15833</v>
      </c>
    </row>
    <row r="2518" spans="3:7">
      <c r="C2518" s="50">
        <f t="shared" si="41"/>
        <v>4</v>
      </c>
      <c r="D2518" s="49">
        <v>42474</v>
      </c>
      <c r="E2518" s="48">
        <v>20</v>
      </c>
      <c r="F2518" s="48">
        <v>18071</v>
      </c>
      <c r="G2518" s="48">
        <v>16689</v>
      </c>
    </row>
    <row r="2519" spans="3:7">
      <c r="C2519" s="50">
        <f t="shared" si="41"/>
        <v>4</v>
      </c>
      <c r="D2519" s="49">
        <v>42474</v>
      </c>
      <c r="E2519" s="48">
        <v>21</v>
      </c>
      <c r="F2519" s="48">
        <v>17760</v>
      </c>
      <c r="G2519" s="48">
        <v>16283</v>
      </c>
    </row>
    <row r="2520" spans="3:7">
      <c r="C2520" s="50">
        <f t="shared" si="41"/>
        <v>4</v>
      </c>
      <c r="D2520" s="49">
        <v>42474</v>
      </c>
      <c r="E2520" s="48">
        <v>22</v>
      </c>
      <c r="F2520" s="48">
        <v>16938</v>
      </c>
      <c r="G2520" s="48">
        <v>15373</v>
      </c>
    </row>
    <row r="2521" spans="3:7">
      <c r="C2521" s="50">
        <f t="shared" si="41"/>
        <v>4</v>
      </c>
      <c r="D2521" s="49">
        <v>42474</v>
      </c>
      <c r="E2521" s="48">
        <v>23</v>
      </c>
      <c r="F2521" s="48">
        <v>15596</v>
      </c>
      <c r="G2521" s="48">
        <v>14127</v>
      </c>
    </row>
    <row r="2522" spans="3:7">
      <c r="C2522" s="50">
        <f t="shared" si="41"/>
        <v>4</v>
      </c>
      <c r="D2522" s="49">
        <v>42474</v>
      </c>
      <c r="E2522" s="48">
        <v>24</v>
      </c>
      <c r="F2522" s="48">
        <v>14886</v>
      </c>
      <c r="G2522" s="48">
        <v>13250</v>
      </c>
    </row>
    <row r="2523" spans="3:7">
      <c r="C2523" s="50">
        <f t="shared" si="41"/>
        <v>4</v>
      </c>
      <c r="D2523" s="49">
        <v>42475</v>
      </c>
      <c r="E2523" s="48">
        <v>1</v>
      </c>
      <c r="F2523" s="48">
        <v>14411</v>
      </c>
      <c r="G2523" s="48">
        <v>12840</v>
      </c>
    </row>
    <row r="2524" spans="3:7">
      <c r="C2524" s="50">
        <f t="shared" si="41"/>
        <v>4</v>
      </c>
      <c r="D2524" s="49">
        <v>42475</v>
      </c>
      <c r="E2524" s="48">
        <v>2</v>
      </c>
      <c r="F2524" s="48">
        <v>14208</v>
      </c>
      <c r="G2524" s="48">
        <v>12675</v>
      </c>
    </row>
    <row r="2525" spans="3:7">
      <c r="C2525" s="50">
        <f t="shared" si="41"/>
        <v>4</v>
      </c>
      <c r="D2525" s="49">
        <v>42475</v>
      </c>
      <c r="E2525" s="48">
        <v>3</v>
      </c>
      <c r="F2525" s="48">
        <v>14106</v>
      </c>
      <c r="G2525" s="48">
        <v>12578</v>
      </c>
    </row>
    <row r="2526" spans="3:7">
      <c r="C2526" s="50">
        <f t="shared" si="41"/>
        <v>4</v>
      </c>
      <c r="D2526" s="49">
        <v>42475</v>
      </c>
      <c r="E2526" s="48">
        <v>4</v>
      </c>
      <c r="F2526" s="48">
        <v>14196</v>
      </c>
      <c r="G2526" s="48">
        <v>12685</v>
      </c>
    </row>
    <row r="2527" spans="3:7">
      <c r="C2527" s="50">
        <f t="shared" si="41"/>
        <v>4</v>
      </c>
      <c r="D2527" s="49">
        <v>42475</v>
      </c>
      <c r="E2527" s="48">
        <v>5</v>
      </c>
      <c r="F2527" s="48">
        <v>14846</v>
      </c>
      <c r="G2527" s="48">
        <v>13344</v>
      </c>
    </row>
    <row r="2528" spans="3:7">
      <c r="C2528" s="50">
        <f t="shared" si="41"/>
        <v>4</v>
      </c>
      <c r="D2528" s="49">
        <v>42475</v>
      </c>
      <c r="E2528" s="48">
        <v>6</v>
      </c>
      <c r="F2528" s="48">
        <v>15924</v>
      </c>
      <c r="G2528" s="48">
        <v>14578</v>
      </c>
    </row>
    <row r="2529" spans="3:7">
      <c r="C2529" s="50">
        <f t="shared" si="41"/>
        <v>4</v>
      </c>
      <c r="D2529" s="49">
        <v>42475</v>
      </c>
      <c r="E2529" s="48">
        <v>7</v>
      </c>
      <c r="F2529" s="48">
        <v>16775</v>
      </c>
      <c r="G2529" s="48">
        <v>15342</v>
      </c>
    </row>
    <row r="2530" spans="3:7">
      <c r="C2530" s="50">
        <f t="shared" si="41"/>
        <v>4</v>
      </c>
      <c r="D2530" s="49">
        <v>42475</v>
      </c>
      <c r="E2530" s="48">
        <v>8</v>
      </c>
      <c r="F2530" s="48">
        <v>16865</v>
      </c>
      <c r="G2530" s="48">
        <v>15410</v>
      </c>
    </row>
    <row r="2531" spans="3:7">
      <c r="C2531" s="50">
        <f t="shared" si="41"/>
        <v>4</v>
      </c>
      <c r="D2531" s="49">
        <v>42475</v>
      </c>
      <c r="E2531" s="48">
        <v>9</v>
      </c>
      <c r="F2531" s="48">
        <v>16513</v>
      </c>
      <c r="G2531" s="48">
        <v>15049</v>
      </c>
    </row>
    <row r="2532" spans="3:7">
      <c r="C2532" s="50">
        <f t="shared" si="41"/>
        <v>4</v>
      </c>
      <c r="D2532" s="49">
        <v>42475</v>
      </c>
      <c r="E2532" s="48">
        <v>10</v>
      </c>
      <c r="F2532" s="48">
        <v>16271</v>
      </c>
      <c r="G2532" s="48">
        <v>14761</v>
      </c>
    </row>
    <row r="2533" spans="3:7">
      <c r="C2533" s="50">
        <f t="shared" si="41"/>
        <v>4</v>
      </c>
      <c r="D2533" s="49">
        <v>42475</v>
      </c>
      <c r="E2533" s="48">
        <v>11</v>
      </c>
      <c r="F2533" s="48">
        <v>16156</v>
      </c>
      <c r="G2533" s="48">
        <v>14673</v>
      </c>
    </row>
    <row r="2534" spans="3:7">
      <c r="C2534" s="50">
        <f t="shared" si="41"/>
        <v>4</v>
      </c>
      <c r="D2534" s="49">
        <v>42475</v>
      </c>
      <c r="E2534" s="48">
        <v>12</v>
      </c>
      <c r="F2534" s="48">
        <v>15956</v>
      </c>
      <c r="G2534" s="48">
        <v>14516</v>
      </c>
    </row>
    <row r="2535" spans="3:7">
      <c r="C2535" s="50">
        <f t="shared" si="41"/>
        <v>4</v>
      </c>
      <c r="D2535" s="49">
        <v>42475</v>
      </c>
      <c r="E2535" s="48">
        <v>13</v>
      </c>
      <c r="F2535" s="48">
        <v>15703</v>
      </c>
      <c r="G2535" s="48">
        <v>14222</v>
      </c>
    </row>
    <row r="2536" spans="3:7">
      <c r="C2536" s="50">
        <f t="shared" si="41"/>
        <v>4</v>
      </c>
      <c r="D2536" s="49">
        <v>42475</v>
      </c>
      <c r="E2536" s="48">
        <v>14</v>
      </c>
      <c r="F2536" s="48">
        <v>15543</v>
      </c>
      <c r="G2536" s="48">
        <v>14066</v>
      </c>
    </row>
    <row r="2537" spans="3:7">
      <c r="C2537" s="50">
        <f t="shared" si="41"/>
        <v>4</v>
      </c>
      <c r="D2537" s="49">
        <v>42475</v>
      </c>
      <c r="E2537" s="48">
        <v>15</v>
      </c>
      <c r="F2537" s="48">
        <v>15378</v>
      </c>
      <c r="G2537" s="48">
        <v>13922</v>
      </c>
    </row>
    <row r="2538" spans="3:7">
      <c r="C2538" s="50">
        <f t="shared" si="41"/>
        <v>4</v>
      </c>
      <c r="D2538" s="49">
        <v>42475</v>
      </c>
      <c r="E2538" s="48">
        <v>16</v>
      </c>
      <c r="F2538" s="48">
        <v>15603</v>
      </c>
      <c r="G2538" s="48">
        <v>14086</v>
      </c>
    </row>
    <row r="2539" spans="3:7">
      <c r="C2539" s="50">
        <f t="shared" si="41"/>
        <v>4</v>
      </c>
      <c r="D2539" s="49">
        <v>42475</v>
      </c>
      <c r="E2539" s="48">
        <v>17</v>
      </c>
      <c r="F2539" s="48">
        <v>15907</v>
      </c>
      <c r="G2539" s="48">
        <v>14436</v>
      </c>
    </row>
    <row r="2540" spans="3:7">
      <c r="C2540" s="50">
        <f t="shared" si="41"/>
        <v>4</v>
      </c>
      <c r="D2540" s="49">
        <v>42475</v>
      </c>
      <c r="E2540" s="48">
        <v>18</v>
      </c>
      <c r="F2540" s="48">
        <v>16615</v>
      </c>
      <c r="G2540" s="48">
        <v>14676</v>
      </c>
    </row>
    <row r="2541" spans="3:7">
      <c r="C2541" s="50">
        <f t="shared" si="41"/>
        <v>4</v>
      </c>
      <c r="D2541" s="49">
        <v>42475</v>
      </c>
      <c r="E2541" s="48">
        <v>19</v>
      </c>
      <c r="F2541" s="48">
        <v>17126</v>
      </c>
      <c r="G2541" s="48">
        <v>14953</v>
      </c>
    </row>
    <row r="2542" spans="3:7">
      <c r="C2542" s="50">
        <f t="shared" si="41"/>
        <v>4</v>
      </c>
      <c r="D2542" s="49">
        <v>42475</v>
      </c>
      <c r="E2542" s="48">
        <v>20</v>
      </c>
      <c r="F2542" s="48">
        <v>17841</v>
      </c>
      <c r="G2542" s="48">
        <v>15674</v>
      </c>
    </row>
    <row r="2543" spans="3:7">
      <c r="C2543" s="50">
        <f t="shared" si="41"/>
        <v>4</v>
      </c>
      <c r="D2543" s="49">
        <v>42475</v>
      </c>
      <c r="E2543" s="48">
        <v>21</v>
      </c>
      <c r="F2543" s="48">
        <v>17498</v>
      </c>
      <c r="G2543" s="48">
        <v>15310</v>
      </c>
    </row>
    <row r="2544" spans="3:7">
      <c r="C2544" s="50">
        <f t="shared" si="41"/>
        <v>4</v>
      </c>
      <c r="D2544" s="49">
        <v>42475</v>
      </c>
      <c r="E2544" s="48">
        <v>22</v>
      </c>
      <c r="F2544" s="48">
        <v>16479</v>
      </c>
      <c r="G2544" s="48">
        <v>14276</v>
      </c>
    </row>
    <row r="2545" spans="3:7">
      <c r="C2545" s="50">
        <f t="shared" si="41"/>
        <v>4</v>
      </c>
      <c r="D2545" s="49">
        <v>42475</v>
      </c>
      <c r="E2545" s="48">
        <v>23</v>
      </c>
      <c r="F2545" s="48">
        <v>15415</v>
      </c>
      <c r="G2545" s="48">
        <v>13150</v>
      </c>
    </row>
    <row r="2546" spans="3:7">
      <c r="C2546" s="50">
        <f t="shared" si="41"/>
        <v>4</v>
      </c>
      <c r="D2546" s="49">
        <v>42475</v>
      </c>
      <c r="E2546" s="48">
        <v>24</v>
      </c>
      <c r="F2546" s="48">
        <v>14632</v>
      </c>
      <c r="G2546" s="48">
        <v>12397</v>
      </c>
    </row>
    <row r="2547" spans="3:7">
      <c r="C2547" s="50">
        <f t="shared" si="41"/>
        <v>4</v>
      </c>
      <c r="D2547" s="49">
        <v>42476</v>
      </c>
      <c r="E2547" s="48">
        <v>1</v>
      </c>
      <c r="F2547" s="48">
        <v>14295</v>
      </c>
      <c r="G2547" s="48">
        <v>11876</v>
      </c>
    </row>
    <row r="2548" spans="3:7">
      <c r="C2548" s="50">
        <f t="shared" si="41"/>
        <v>4</v>
      </c>
      <c r="D2548" s="49">
        <v>42476</v>
      </c>
      <c r="E2548" s="48">
        <v>2</v>
      </c>
      <c r="F2548" s="48">
        <v>14046</v>
      </c>
      <c r="G2548" s="48">
        <v>11613</v>
      </c>
    </row>
    <row r="2549" spans="3:7">
      <c r="C2549" s="50">
        <f t="shared" si="41"/>
        <v>4</v>
      </c>
      <c r="D2549" s="49">
        <v>42476</v>
      </c>
      <c r="E2549" s="48">
        <v>3</v>
      </c>
      <c r="F2549" s="48">
        <v>13946</v>
      </c>
      <c r="G2549" s="48">
        <v>11608</v>
      </c>
    </row>
    <row r="2550" spans="3:7">
      <c r="C2550" s="50">
        <f t="shared" si="41"/>
        <v>4</v>
      </c>
      <c r="D2550" s="49">
        <v>42476</v>
      </c>
      <c r="E2550" s="48">
        <v>4</v>
      </c>
      <c r="F2550" s="48">
        <v>14066</v>
      </c>
      <c r="G2550" s="48">
        <v>11730</v>
      </c>
    </row>
    <row r="2551" spans="3:7">
      <c r="C2551" s="50">
        <f t="shared" si="41"/>
        <v>4</v>
      </c>
      <c r="D2551" s="49">
        <v>42476</v>
      </c>
      <c r="E2551" s="48">
        <v>5</v>
      </c>
      <c r="F2551" s="48">
        <v>14312</v>
      </c>
      <c r="G2551" s="48">
        <v>12015</v>
      </c>
    </row>
    <row r="2552" spans="3:7">
      <c r="C2552" s="50">
        <f t="shared" si="41"/>
        <v>4</v>
      </c>
      <c r="D2552" s="49">
        <v>42476</v>
      </c>
      <c r="E2552" s="48">
        <v>6</v>
      </c>
      <c r="F2552" s="48">
        <v>14753</v>
      </c>
      <c r="G2552" s="48">
        <v>12467</v>
      </c>
    </row>
    <row r="2553" spans="3:7">
      <c r="C2553" s="50">
        <f t="shared" si="41"/>
        <v>4</v>
      </c>
      <c r="D2553" s="49">
        <v>42476</v>
      </c>
      <c r="E2553" s="48">
        <v>7</v>
      </c>
      <c r="F2553" s="48">
        <v>15154</v>
      </c>
      <c r="G2553" s="48">
        <v>12993</v>
      </c>
    </row>
    <row r="2554" spans="3:7">
      <c r="C2554" s="50">
        <f t="shared" si="41"/>
        <v>4</v>
      </c>
      <c r="D2554" s="49">
        <v>42476</v>
      </c>
      <c r="E2554" s="48">
        <v>8</v>
      </c>
      <c r="F2554" s="48">
        <v>15539</v>
      </c>
      <c r="G2554" s="48">
        <v>13330</v>
      </c>
    </row>
    <row r="2555" spans="3:7">
      <c r="C2555" s="50">
        <f t="shared" si="41"/>
        <v>4</v>
      </c>
      <c r="D2555" s="49">
        <v>42476</v>
      </c>
      <c r="E2555" s="48">
        <v>9</v>
      </c>
      <c r="F2555" s="48">
        <v>15868</v>
      </c>
      <c r="G2555" s="48">
        <v>13659</v>
      </c>
    </row>
    <row r="2556" spans="3:7">
      <c r="C2556" s="50">
        <f t="shared" si="41"/>
        <v>4</v>
      </c>
      <c r="D2556" s="49">
        <v>42476</v>
      </c>
      <c r="E2556" s="48">
        <v>10</v>
      </c>
      <c r="F2556" s="48">
        <v>15442</v>
      </c>
      <c r="G2556" s="48">
        <v>13312</v>
      </c>
    </row>
    <row r="2557" spans="3:7">
      <c r="C2557" s="50">
        <f t="shared" si="41"/>
        <v>4</v>
      </c>
      <c r="D2557" s="49">
        <v>42476</v>
      </c>
      <c r="E2557" s="48">
        <v>11</v>
      </c>
      <c r="F2557" s="48">
        <v>15682</v>
      </c>
      <c r="G2557" s="48">
        <v>13376</v>
      </c>
    </row>
    <row r="2558" spans="3:7">
      <c r="C2558" s="50">
        <f t="shared" si="41"/>
        <v>4</v>
      </c>
      <c r="D2558" s="49">
        <v>42476</v>
      </c>
      <c r="E2558" s="48">
        <v>12</v>
      </c>
      <c r="F2558" s="48">
        <v>15461</v>
      </c>
      <c r="G2558" s="48">
        <v>13251</v>
      </c>
    </row>
    <row r="2559" spans="3:7">
      <c r="C2559" s="50">
        <f t="shared" si="41"/>
        <v>4</v>
      </c>
      <c r="D2559" s="49">
        <v>42476</v>
      </c>
      <c r="E2559" s="48">
        <v>13</v>
      </c>
      <c r="F2559" s="48">
        <v>15246</v>
      </c>
      <c r="G2559" s="48">
        <v>13006</v>
      </c>
    </row>
    <row r="2560" spans="3:7">
      <c r="C2560" s="50">
        <f t="shared" si="41"/>
        <v>4</v>
      </c>
      <c r="D2560" s="49">
        <v>42476</v>
      </c>
      <c r="E2560" s="48">
        <v>14</v>
      </c>
      <c r="F2560" s="48">
        <v>15025</v>
      </c>
      <c r="G2560" s="48">
        <v>12742</v>
      </c>
    </row>
    <row r="2561" spans="3:7">
      <c r="C2561" s="50">
        <f t="shared" si="41"/>
        <v>4</v>
      </c>
      <c r="D2561" s="49">
        <v>42476</v>
      </c>
      <c r="E2561" s="48">
        <v>15</v>
      </c>
      <c r="F2561" s="48">
        <v>14752</v>
      </c>
      <c r="G2561" s="48">
        <v>12602</v>
      </c>
    </row>
    <row r="2562" spans="3:7">
      <c r="C2562" s="50">
        <f t="shared" si="41"/>
        <v>4</v>
      </c>
      <c r="D2562" s="49">
        <v>42476</v>
      </c>
      <c r="E2562" s="48">
        <v>16</v>
      </c>
      <c r="F2562" s="48">
        <v>14959</v>
      </c>
      <c r="G2562" s="48">
        <v>12794</v>
      </c>
    </row>
    <row r="2563" spans="3:7">
      <c r="C2563" s="50">
        <f t="shared" si="41"/>
        <v>4</v>
      </c>
      <c r="D2563" s="49">
        <v>42476</v>
      </c>
      <c r="E2563" s="48">
        <v>17</v>
      </c>
      <c r="F2563" s="48">
        <v>15846</v>
      </c>
      <c r="G2563" s="48">
        <v>13327</v>
      </c>
    </row>
    <row r="2564" spans="3:7">
      <c r="C2564" s="50">
        <f t="shared" ref="C2564:C2627" si="42">MONTH(D2564)</f>
        <v>4</v>
      </c>
      <c r="D2564" s="49">
        <v>42476</v>
      </c>
      <c r="E2564" s="48">
        <v>18</v>
      </c>
      <c r="F2564" s="48">
        <v>16627</v>
      </c>
      <c r="G2564" s="48">
        <v>13687</v>
      </c>
    </row>
    <row r="2565" spans="3:7">
      <c r="C2565" s="50">
        <f t="shared" si="42"/>
        <v>4</v>
      </c>
      <c r="D2565" s="49">
        <v>42476</v>
      </c>
      <c r="E2565" s="48">
        <v>19</v>
      </c>
      <c r="F2565" s="48">
        <v>16954</v>
      </c>
      <c r="G2565" s="48">
        <v>13975</v>
      </c>
    </row>
    <row r="2566" spans="3:7">
      <c r="C2566" s="50">
        <f t="shared" si="42"/>
        <v>4</v>
      </c>
      <c r="D2566" s="49">
        <v>42476</v>
      </c>
      <c r="E2566" s="48">
        <v>20</v>
      </c>
      <c r="F2566" s="48">
        <v>17355</v>
      </c>
      <c r="G2566" s="48">
        <v>14397</v>
      </c>
    </row>
    <row r="2567" spans="3:7">
      <c r="C2567" s="50">
        <f t="shared" si="42"/>
        <v>4</v>
      </c>
      <c r="D2567" s="49">
        <v>42476</v>
      </c>
      <c r="E2567" s="48">
        <v>21</v>
      </c>
      <c r="F2567" s="48">
        <v>17290</v>
      </c>
      <c r="G2567" s="48">
        <v>14361</v>
      </c>
    </row>
    <row r="2568" spans="3:7">
      <c r="C2568" s="50">
        <f t="shared" si="42"/>
        <v>4</v>
      </c>
      <c r="D2568" s="49">
        <v>42476</v>
      </c>
      <c r="E2568" s="48">
        <v>22</v>
      </c>
      <c r="F2568" s="48">
        <v>16384</v>
      </c>
      <c r="G2568" s="48">
        <v>13504</v>
      </c>
    </row>
    <row r="2569" spans="3:7">
      <c r="C2569" s="50">
        <f t="shared" si="42"/>
        <v>4</v>
      </c>
      <c r="D2569" s="49">
        <v>42476</v>
      </c>
      <c r="E2569" s="48">
        <v>23</v>
      </c>
      <c r="F2569" s="48">
        <v>15556</v>
      </c>
      <c r="G2569" s="48">
        <v>12598</v>
      </c>
    </row>
    <row r="2570" spans="3:7">
      <c r="C2570" s="50">
        <f t="shared" si="42"/>
        <v>4</v>
      </c>
      <c r="D2570" s="49">
        <v>42476</v>
      </c>
      <c r="E2570" s="48">
        <v>24</v>
      </c>
      <c r="F2570" s="48">
        <v>14843</v>
      </c>
      <c r="G2570" s="48">
        <v>11885</v>
      </c>
    </row>
    <row r="2571" spans="3:7">
      <c r="C2571" s="50">
        <f t="shared" si="42"/>
        <v>4</v>
      </c>
      <c r="D2571" s="49">
        <v>42477</v>
      </c>
      <c r="E2571" s="48">
        <v>1</v>
      </c>
      <c r="F2571" s="48">
        <v>14483</v>
      </c>
      <c r="G2571" s="48">
        <v>11534</v>
      </c>
    </row>
    <row r="2572" spans="3:7">
      <c r="C2572" s="50">
        <f t="shared" si="42"/>
        <v>4</v>
      </c>
      <c r="D2572" s="49">
        <v>42477</v>
      </c>
      <c r="E2572" s="48">
        <v>2</v>
      </c>
      <c r="F2572" s="48">
        <v>14142</v>
      </c>
      <c r="G2572" s="48">
        <v>11372</v>
      </c>
    </row>
    <row r="2573" spans="3:7">
      <c r="C2573" s="50">
        <f t="shared" si="42"/>
        <v>4</v>
      </c>
      <c r="D2573" s="49">
        <v>42477</v>
      </c>
      <c r="E2573" s="48">
        <v>3</v>
      </c>
      <c r="F2573" s="48">
        <v>14151</v>
      </c>
      <c r="G2573" s="48">
        <v>11291</v>
      </c>
    </row>
    <row r="2574" spans="3:7">
      <c r="C2574" s="50">
        <f t="shared" si="42"/>
        <v>4</v>
      </c>
      <c r="D2574" s="49">
        <v>42477</v>
      </c>
      <c r="E2574" s="48">
        <v>4</v>
      </c>
      <c r="F2574" s="48">
        <v>14114</v>
      </c>
      <c r="G2574" s="48">
        <v>11286</v>
      </c>
    </row>
    <row r="2575" spans="3:7">
      <c r="C2575" s="50">
        <f t="shared" si="42"/>
        <v>4</v>
      </c>
      <c r="D2575" s="49">
        <v>42477</v>
      </c>
      <c r="E2575" s="48">
        <v>5</v>
      </c>
      <c r="F2575" s="48">
        <v>14401</v>
      </c>
      <c r="G2575" s="48">
        <v>11518</v>
      </c>
    </row>
    <row r="2576" spans="3:7">
      <c r="C2576" s="50">
        <f t="shared" si="42"/>
        <v>4</v>
      </c>
      <c r="D2576" s="49">
        <v>42477</v>
      </c>
      <c r="E2576" s="48">
        <v>6</v>
      </c>
      <c r="F2576" s="48">
        <v>14747</v>
      </c>
      <c r="G2576" s="48">
        <v>11819</v>
      </c>
    </row>
    <row r="2577" spans="3:7">
      <c r="C2577" s="50">
        <f t="shared" si="42"/>
        <v>4</v>
      </c>
      <c r="D2577" s="49">
        <v>42477</v>
      </c>
      <c r="E2577" s="48">
        <v>7</v>
      </c>
      <c r="F2577" s="48">
        <v>14814</v>
      </c>
      <c r="G2577" s="48">
        <v>12125</v>
      </c>
    </row>
    <row r="2578" spans="3:7">
      <c r="C2578" s="50">
        <f t="shared" si="42"/>
        <v>4</v>
      </c>
      <c r="D2578" s="49">
        <v>42477</v>
      </c>
      <c r="E2578" s="48">
        <v>8</v>
      </c>
      <c r="F2578" s="48">
        <v>15502</v>
      </c>
      <c r="G2578" s="48">
        <v>12565</v>
      </c>
    </row>
    <row r="2579" spans="3:7">
      <c r="C2579" s="50">
        <f t="shared" si="42"/>
        <v>4</v>
      </c>
      <c r="D2579" s="49">
        <v>42477</v>
      </c>
      <c r="E2579" s="48">
        <v>9</v>
      </c>
      <c r="F2579" s="48">
        <v>15349</v>
      </c>
      <c r="G2579" s="48">
        <v>12572</v>
      </c>
    </row>
    <row r="2580" spans="3:7">
      <c r="C2580" s="50">
        <f t="shared" si="42"/>
        <v>4</v>
      </c>
      <c r="D2580" s="49">
        <v>42477</v>
      </c>
      <c r="E2580" s="48">
        <v>10</v>
      </c>
      <c r="F2580" s="48">
        <v>15692</v>
      </c>
      <c r="G2580" s="48">
        <v>12525</v>
      </c>
    </row>
    <row r="2581" spans="3:7">
      <c r="C2581" s="50">
        <f t="shared" si="42"/>
        <v>4</v>
      </c>
      <c r="D2581" s="49">
        <v>42477</v>
      </c>
      <c r="E2581" s="48">
        <v>11</v>
      </c>
      <c r="F2581" s="48">
        <v>15763</v>
      </c>
      <c r="G2581" s="48">
        <v>12561</v>
      </c>
    </row>
    <row r="2582" spans="3:7">
      <c r="C2582" s="50">
        <f t="shared" si="42"/>
        <v>4</v>
      </c>
      <c r="D2582" s="49">
        <v>42477</v>
      </c>
      <c r="E2582" s="48">
        <v>12</v>
      </c>
      <c r="F2582" s="48">
        <v>15815</v>
      </c>
      <c r="G2582" s="48">
        <v>12698</v>
      </c>
    </row>
    <row r="2583" spans="3:7">
      <c r="C2583" s="50">
        <f t="shared" si="42"/>
        <v>4</v>
      </c>
      <c r="D2583" s="49">
        <v>42477</v>
      </c>
      <c r="E2583" s="48">
        <v>13</v>
      </c>
      <c r="F2583" s="48">
        <v>15617</v>
      </c>
      <c r="G2583" s="48">
        <v>12570</v>
      </c>
    </row>
    <row r="2584" spans="3:7">
      <c r="C2584" s="50">
        <f t="shared" si="42"/>
        <v>4</v>
      </c>
      <c r="D2584" s="49">
        <v>42477</v>
      </c>
      <c r="E2584" s="48">
        <v>14</v>
      </c>
      <c r="F2584" s="48">
        <v>15305</v>
      </c>
      <c r="G2584" s="48">
        <v>12426</v>
      </c>
    </row>
    <row r="2585" spans="3:7">
      <c r="C2585" s="50">
        <f t="shared" si="42"/>
        <v>4</v>
      </c>
      <c r="D2585" s="49">
        <v>42477</v>
      </c>
      <c r="E2585" s="48">
        <v>15</v>
      </c>
      <c r="F2585" s="48">
        <v>15532</v>
      </c>
      <c r="G2585" s="48">
        <v>12491</v>
      </c>
    </row>
    <row r="2586" spans="3:7">
      <c r="C2586" s="50">
        <f t="shared" si="42"/>
        <v>4</v>
      </c>
      <c r="D2586" s="49">
        <v>42477</v>
      </c>
      <c r="E2586" s="48">
        <v>16</v>
      </c>
      <c r="F2586" s="48">
        <v>15871</v>
      </c>
      <c r="G2586" s="48">
        <v>12861</v>
      </c>
    </row>
    <row r="2587" spans="3:7">
      <c r="C2587" s="50">
        <f t="shared" si="42"/>
        <v>4</v>
      </c>
      <c r="D2587" s="49">
        <v>42477</v>
      </c>
      <c r="E2587" s="48">
        <v>17</v>
      </c>
      <c r="F2587" s="48">
        <v>16364</v>
      </c>
      <c r="G2587" s="48">
        <v>13520</v>
      </c>
    </row>
    <row r="2588" spans="3:7">
      <c r="C2588" s="50">
        <f t="shared" si="42"/>
        <v>4</v>
      </c>
      <c r="D2588" s="49">
        <v>42477</v>
      </c>
      <c r="E2588" s="48">
        <v>18</v>
      </c>
      <c r="F2588" s="48">
        <v>16823</v>
      </c>
      <c r="G2588" s="48">
        <v>13954</v>
      </c>
    </row>
    <row r="2589" spans="3:7">
      <c r="C2589" s="50">
        <f t="shared" si="42"/>
        <v>4</v>
      </c>
      <c r="D2589" s="49">
        <v>42477</v>
      </c>
      <c r="E2589" s="48">
        <v>19</v>
      </c>
      <c r="F2589" s="48">
        <v>17117</v>
      </c>
      <c r="G2589" s="48">
        <v>14312</v>
      </c>
    </row>
    <row r="2590" spans="3:7">
      <c r="C2590" s="50">
        <f t="shared" si="42"/>
        <v>4</v>
      </c>
      <c r="D2590" s="49">
        <v>42477</v>
      </c>
      <c r="E2590" s="48">
        <v>20</v>
      </c>
      <c r="F2590" s="48">
        <v>17559</v>
      </c>
      <c r="G2590" s="48">
        <v>15003</v>
      </c>
    </row>
    <row r="2591" spans="3:7">
      <c r="C2591" s="50">
        <f t="shared" si="42"/>
        <v>4</v>
      </c>
      <c r="D2591" s="49">
        <v>42477</v>
      </c>
      <c r="E2591" s="48">
        <v>21</v>
      </c>
      <c r="F2591" s="48">
        <v>17633</v>
      </c>
      <c r="G2591" s="48">
        <v>14950</v>
      </c>
    </row>
    <row r="2592" spans="3:7">
      <c r="C2592" s="50">
        <f t="shared" si="42"/>
        <v>4</v>
      </c>
      <c r="D2592" s="49">
        <v>42477</v>
      </c>
      <c r="E2592" s="48">
        <v>22</v>
      </c>
      <c r="F2592" s="48">
        <v>16855</v>
      </c>
      <c r="G2592" s="48">
        <v>14075</v>
      </c>
    </row>
    <row r="2593" spans="3:7">
      <c r="C2593" s="50">
        <f t="shared" si="42"/>
        <v>4</v>
      </c>
      <c r="D2593" s="49">
        <v>42477</v>
      </c>
      <c r="E2593" s="48">
        <v>23</v>
      </c>
      <c r="F2593" s="48">
        <v>15859</v>
      </c>
      <c r="G2593" s="48">
        <v>12991</v>
      </c>
    </row>
    <row r="2594" spans="3:7">
      <c r="C2594" s="50">
        <f t="shared" si="42"/>
        <v>4</v>
      </c>
      <c r="D2594" s="49">
        <v>42477</v>
      </c>
      <c r="E2594" s="48">
        <v>24</v>
      </c>
      <c r="F2594" s="48">
        <v>14825</v>
      </c>
      <c r="G2594" s="48">
        <v>12184</v>
      </c>
    </row>
    <row r="2595" spans="3:7">
      <c r="C2595" s="50">
        <f t="shared" si="42"/>
        <v>4</v>
      </c>
      <c r="D2595" s="49">
        <v>42478</v>
      </c>
      <c r="E2595" s="48">
        <v>1</v>
      </c>
      <c r="F2595" s="48">
        <v>14261</v>
      </c>
      <c r="G2595" s="48">
        <v>11753</v>
      </c>
    </row>
    <row r="2596" spans="3:7">
      <c r="C2596" s="50">
        <f t="shared" si="42"/>
        <v>4</v>
      </c>
      <c r="D2596" s="49">
        <v>42478</v>
      </c>
      <c r="E2596" s="48">
        <v>2</v>
      </c>
      <c r="F2596" s="48">
        <v>14445</v>
      </c>
      <c r="G2596" s="48">
        <v>11642</v>
      </c>
    </row>
    <row r="2597" spans="3:7">
      <c r="C2597" s="50">
        <f t="shared" si="42"/>
        <v>4</v>
      </c>
      <c r="D2597" s="49">
        <v>42478</v>
      </c>
      <c r="E2597" s="48">
        <v>3</v>
      </c>
      <c r="F2597" s="48">
        <v>14387</v>
      </c>
      <c r="G2597" s="48">
        <v>11638</v>
      </c>
    </row>
    <row r="2598" spans="3:7">
      <c r="C2598" s="50">
        <f t="shared" si="42"/>
        <v>4</v>
      </c>
      <c r="D2598" s="49">
        <v>42478</v>
      </c>
      <c r="E2598" s="48">
        <v>4</v>
      </c>
      <c r="F2598" s="48">
        <v>14692</v>
      </c>
      <c r="G2598" s="48">
        <v>11841</v>
      </c>
    </row>
    <row r="2599" spans="3:7">
      <c r="C2599" s="50">
        <f t="shared" si="42"/>
        <v>4</v>
      </c>
      <c r="D2599" s="49">
        <v>42478</v>
      </c>
      <c r="E2599" s="48">
        <v>5</v>
      </c>
      <c r="F2599" s="48">
        <v>14890</v>
      </c>
      <c r="G2599" s="48">
        <v>12383</v>
      </c>
    </row>
    <row r="2600" spans="3:7">
      <c r="C2600" s="50">
        <f t="shared" si="42"/>
        <v>4</v>
      </c>
      <c r="D2600" s="49">
        <v>42478</v>
      </c>
      <c r="E2600" s="48">
        <v>6</v>
      </c>
      <c r="F2600" s="48">
        <v>15876</v>
      </c>
      <c r="G2600" s="48">
        <v>13700</v>
      </c>
    </row>
    <row r="2601" spans="3:7">
      <c r="C2601" s="50">
        <f t="shared" si="42"/>
        <v>4</v>
      </c>
      <c r="D2601" s="49">
        <v>42478</v>
      </c>
      <c r="E2601" s="48">
        <v>7</v>
      </c>
      <c r="F2601" s="48">
        <v>16801</v>
      </c>
      <c r="G2601" s="48">
        <v>14743</v>
      </c>
    </row>
    <row r="2602" spans="3:7">
      <c r="C2602" s="50">
        <f t="shared" si="42"/>
        <v>4</v>
      </c>
      <c r="D2602" s="49">
        <v>42478</v>
      </c>
      <c r="E2602" s="48">
        <v>8</v>
      </c>
      <c r="F2602" s="48">
        <v>16561</v>
      </c>
      <c r="G2602" s="48">
        <v>14798</v>
      </c>
    </row>
    <row r="2603" spans="3:7">
      <c r="C2603" s="50">
        <f t="shared" si="42"/>
        <v>4</v>
      </c>
      <c r="D2603" s="49">
        <v>42478</v>
      </c>
      <c r="E2603" s="48">
        <v>9</v>
      </c>
      <c r="F2603" s="48">
        <v>16301</v>
      </c>
      <c r="G2603" s="48">
        <v>14526</v>
      </c>
    </row>
    <row r="2604" spans="3:7">
      <c r="C2604" s="50">
        <f t="shared" si="42"/>
        <v>4</v>
      </c>
      <c r="D2604" s="49">
        <v>42478</v>
      </c>
      <c r="E2604" s="48">
        <v>10</v>
      </c>
      <c r="F2604" s="48">
        <v>16378</v>
      </c>
      <c r="G2604" s="48">
        <v>14562</v>
      </c>
    </row>
    <row r="2605" spans="3:7">
      <c r="C2605" s="50">
        <f t="shared" si="42"/>
        <v>4</v>
      </c>
      <c r="D2605" s="49">
        <v>42478</v>
      </c>
      <c r="E2605" s="48">
        <v>11</v>
      </c>
      <c r="F2605" s="48">
        <v>16292</v>
      </c>
      <c r="G2605" s="48">
        <v>14521</v>
      </c>
    </row>
    <row r="2606" spans="3:7">
      <c r="C2606" s="50">
        <f t="shared" si="42"/>
        <v>4</v>
      </c>
      <c r="D2606" s="49">
        <v>42478</v>
      </c>
      <c r="E2606" s="48">
        <v>12</v>
      </c>
      <c r="F2606" s="48">
        <v>16555</v>
      </c>
      <c r="G2606" s="48">
        <v>14673</v>
      </c>
    </row>
    <row r="2607" spans="3:7">
      <c r="C2607" s="50">
        <f t="shared" si="42"/>
        <v>4</v>
      </c>
      <c r="D2607" s="49">
        <v>42478</v>
      </c>
      <c r="E2607" s="48">
        <v>13</v>
      </c>
      <c r="F2607" s="48">
        <v>16376</v>
      </c>
      <c r="G2607" s="48">
        <v>14589</v>
      </c>
    </row>
    <row r="2608" spans="3:7">
      <c r="C2608" s="50">
        <f t="shared" si="42"/>
        <v>4</v>
      </c>
      <c r="D2608" s="49">
        <v>42478</v>
      </c>
      <c r="E2608" s="48">
        <v>14</v>
      </c>
      <c r="F2608" s="48">
        <v>16361</v>
      </c>
      <c r="G2608" s="48">
        <v>14558</v>
      </c>
    </row>
    <row r="2609" spans="3:7">
      <c r="C2609" s="50">
        <f t="shared" si="42"/>
        <v>4</v>
      </c>
      <c r="D2609" s="49">
        <v>42478</v>
      </c>
      <c r="E2609" s="48">
        <v>15</v>
      </c>
      <c r="F2609" s="48">
        <v>16423</v>
      </c>
      <c r="G2609" s="48">
        <v>14580</v>
      </c>
    </row>
    <row r="2610" spans="3:7">
      <c r="C2610" s="50">
        <f t="shared" si="42"/>
        <v>4</v>
      </c>
      <c r="D2610" s="49">
        <v>42478</v>
      </c>
      <c r="E2610" s="48">
        <v>16</v>
      </c>
      <c r="F2610" s="48">
        <v>17336</v>
      </c>
      <c r="G2610" s="48">
        <v>15154</v>
      </c>
    </row>
    <row r="2611" spans="3:7">
      <c r="C2611" s="50">
        <f t="shared" si="42"/>
        <v>4</v>
      </c>
      <c r="D2611" s="49">
        <v>42478</v>
      </c>
      <c r="E2611" s="48">
        <v>17</v>
      </c>
      <c r="F2611" s="48">
        <v>17611</v>
      </c>
      <c r="G2611" s="48">
        <v>15465</v>
      </c>
    </row>
    <row r="2612" spans="3:7">
      <c r="C2612" s="50">
        <f t="shared" si="42"/>
        <v>4</v>
      </c>
      <c r="D2612" s="49">
        <v>42478</v>
      </c>
      <c r="E2612" s="48">
        <v>18</v>
      </c>
      <c r="F2612" s="48">
        <v>17810</v>
      </c>
      <c r="G2612" s="48">
        <v>15518</v>
      </c>
    </row>
    <row r="2613" spans="3:7">
      <c r="C2613" s="50">
        <f t="shared" si="42"/>
        <v>4</v>
      </c>
      <c r="D2613" s="49">
        <v>42478</v>
      </c>
      <c r="E2613" s="48">
        <v>19</v>
      </c>
      <c r="F2613" s="48">
        <v>18061</v>
      </c>
      <c r="G2613" s="48">
        <v>15807</v>
      </c>
    </row>
    <row r="2614" spans="3:7">
      <c r="C2614" s="50">
        <f t="shared" si="42"/>
        <v>4</v>
      </c>
      <c r="D2614" s="49">
        <v>42478</v>
      </c>
      <c r="E2614" s="48">
        <v>20</v>
      </c>
      <c r="F2614" s="48">
        <v>18281</v>
      </c>
      <c r="G2614" s="48">
        <v>16241</v>
      </c>
    </row>
    <row r="2615" spans="3:7">
      <c r="C2615" s="50">
        <f t="shared" si="42"/>
        <v>4</v>
      </c>
      <c r="D2615" s="49">
        <v>42478</v>
      </c>
      <c r="E2615" s="48">
        <v>21</v>
      </c>
      <c r="F2615" s="48">
        <v>18156</v>
      </c>
      <c r="G2615" s="48">
        <v>15853</v>
      </c>
    </row>
    <row r="2616" spans="3:7">
      <c r="C2616" s="50">
        <f t="shared" si="42"/>
        <v>4</v>
      </c>
      <c r="D2616" s="49">
        <v>42478</v>
      </c>
      <c r="E2616" s="48">
        <v>22</v>
      </c>
      <c r="F2616" s="48">
        <v>16955</v>
      </c>
      <c r="G2616" s="48">
        <v>14585</v>
      </c>
    </row>
    <row r="2617" spans="3:7">
      <c r="C2617" s="50">
        <f t="shared" si="42"/>
        <v>4</v>
      </c>
      <c r="D2617" s="49">
        <v>42478</v>
      </c>
      <c r="E2617" s="48">
        <v>23</v>
      </c>
      <c r="F2617" s="48">
        <v>15921</v>
      </c>
      <c r="G2617" s="48">
        <v>13417</v>
      </c>
    </row>
    <row r="2618" spans="3:7">
      <c r="C2618" s="50">
        <f t="shared" si="42"/>
        <v>4</v>
      </c>
      <c r="D2618" s="49">
        <v>42478</v>
      </c>
      <c r="E2618" s="48">
        <v>24</v>
      </c>
      <c r="F2618" s="48">
        <v>14911</v>
      </c>
      <c r="G2618" s="48">
        <v>12481</v>
      </c>
    </row>
    <row r="2619" spans="3:7">
      <c r="C2619" s="50">
        <f t="shared" si="42"/>
        <v>4</v>
      </c>
      <c r="D2619" s="49">
        <v>42479</v>
      </c>
      <c r="E2619" s="48">
        <v>1</v>
      </c>
      <c r="F2619" s="48">
        <v>14234</v>
      </c>
      <c r="G2619" s="48">
        <v>11888</v>
      </c>
    </row>
    <row r="2620" spans="3:7">
      <c r="C2620" s="50">
        <f t="shared" si="42"/>
        <v>4</v>
      </c>
      <c r="D2620" s="49">
        <v>42479</v>
      </c>
      <c r="E2620" s="48">
        <v>2</v>
      </c>
      <c r="F2620" s="48">
        <v>14156</v>
      </c>
      <c r="G2620" s="48">
        <v>11745</v>
      </c>
    </row>
    <row r="2621" spans="3:7">
      <c r="C2621" s="50">
        <f t="shared" si="42"/>
        <v>4</v>
      </c>
      <c r="D2621" s="49">
        <v>42479</v>
      </c>
      <c r="E2621" s="48">
        <v>3</v>
      </c>
      <c r="F2621" s="48">
        <v>14121</v>
      </c>
      <c r="G2621" s="48">
        <v>11660</v>
      </c>
    </row>
    <row r="2622" spans="3:7">
      <c r="C2622" s="50">
        <f t="shared" si="42"/>
        <v>4</v>
      </c>
      <c r="D2622" s="49">
        <v>42479</v>
      </c>
      <c r="E2622" s="48">
        <v>4</v>
      </c>
      <c r="F2622" s="48">
        <v>14255</v>
      </c>
      <c r="G2622" s="48">
        <v>11784</v>
      </c>
    </row>
    <row r="2623" spans="3:7">
      <c r="C2623" s="50">
        <f t="shared" si="42"/>
        <v>4</v>
      </c>
      <c r="D2623" s="49">
        <v>42479</v>
      </c>
      <c r="E2623" s="48">
        <v>5</v>
      </c>
      <c r="F2623" s="48">
        <v>14814</v>
      </c>
      <c r="G2623" s="48">
        <v>12297</v>
      </c>
    </row>
    <row r="2624" spans="3:7">
      <c r="C2624" s="50">
        <f t="shared" si="42"/>
        <v>4</v>
      </c>
      <c r="D2624" s="49">
        <v>42479</v>
      </c>
      <c r="E2624" s="48">
        <v>6</v>
      </c>
      <c r="F2624" s="48">
        <v>15989</v>
      </c>
      <c r="G2624" s="48">
        <v>13498</v>
      </c>
    </row>
    <row r="2625" spans="3:7">
      <c r="C2625" s="50">
        <f t="shared" si="42"/>
        <v>4</v>
      </c>
      <c r="D2625" s="49">
        <v>42479</v>
      </c>
      <c r="E2625" s="48">
        <v>7</v>
      </c>
      <c r="F2625" s="48">
        <v>16926</v>
      </c>
      <c r="G2625" s="48">
        <v>14735</v>
      </c>
    </row>
    <row r="2626" spans="3:7">
      <c r="C2626" s="50">
        <f t="shared" si="42"/>
        <v>4</v>
      </c>
      <c r="D2626" s="49">
        <v>42479</v>
      </c>
      <c r="E2626" s="48">
        <v>8</v>
      </c>
      <c r="F2626" s="48">
        <v>16878</v>
      </c>
      <c r="G2626" s="48">
        <v>14876</v>
      </c>
    </row>
    <row r="2627" spans="3:7">
      <c r="C2627" s="50">
        <f t="shared" si="42"/>
        <v>4</v>
      </c>
      <c r="D2627" s="49">
        <v>42479</v>
      </c>
      <c r="E2627" s="48">
        <v>9</v>
      </c>
      <c r="F2627" s="48">
        <v>16408</v>
      </c>
      <c r="G2627" s="48">
        <v>14549</v>
      </c>
    </row>
    <row r="2628" spans="3:7">
      <c r="C2628" s="50">
        <f t="shared" ref="C2628:C2691" si="43">MONTH(D2628)</f>
        <v>4</v>
      </c>
      <c r="D2628" s="49">
        <v>42479</v>
      </c>
      <c r="E2628" s="48">
        <v>10</v>
      </c>
      <c r="F2628" s="48">
        <v>16079</v>
      </c>
      <c r="G2628" s="48">
        <v>14270</v>
      </c>
    </row>
    <row r="2629" spans="3:7">
      <c r="C2629" s="50">
        <f t="shared" si="43"/>
        <v>4</v>
      </c>
      <c r="D2629" s="49">
        <v>42479</v>
      </c>
      <c r="E2629" s="48">
        <v>11</v>
      </c>
      <c r="F2629" s="48">
        <v>15997</v>
      </c>
      <c r="G2629" s="48">
        <v>14160</v>
      </c>
    </row>
    <row r="2630" spans="3:7">
      <c r="C2630" s="50">
        <f t="shared" si="43"/>
        <v>4</v>
      </c>
      <c r="D2630" s="49">
        <v>42479</v>
      </c>
      <c r="E2630" s="48">
        <v>12</v>
      </c>
      <c r="F2630" s="48">
        <v>15800</v>
      </c>
      <c r="G2630" s="48">
        <v>13970</v>
      </c>
    </row>
    <row r="2631" spans="3:7">
      <c r="C2631" s="50">
        <f t="shared" si="43"/>
        <v>4</v>
      </c>
      <c r="D2631" s="49">
        <v>42479</v>
      </c>
      <c r="E2631" s="48">
        <v>13</v>
      </c>
      <c r="F2631" s="48">
        <v>15729</v>
      </c>
      <c r="G2631" s="48">
        <v>13883</v>
      </c>
    </row>
    <row r="2632" spans="3:7">
      <c r="C2632" s="50">
        <f t="shared" si="43"/>
        <v>4</v>
      </c>
      <c r="D2632" s="49">
        <v>42479</v>
      </c>
      <c r="E2632" s="48">
        <v>14</v>
      </c>
      <c r="F2632" s="48">
        <v>15464</v>
      </c>
      <c r="G2632" s="48">
        <v>13806</v>
      </c>
    </row>
    <row r="2633" spans="3:7">
      <c r="C2633" s="50">
        <f t="shared" si="43"/>
        <v>4</v>
      </c>
      <c r="D2633" s="49">
        <v>42479</v>
      </c>
      <c r="E2633" s="48">
        <v>15</v>
      </c>
      <c r="F2633" s="48">
        <v>15728</v>
      </c>
      <c r="G2633" s="48">
        <v>13858</v>
      </c>
    </row>
    <row r="2634" spans="3:7">
      <c r="C2634" s="50">
        <f t="shared" si="43"/>
        <v>4</v>
      </c>
      <c r="D2634" s="49">
        <v>42479</v>
      </c>
      <c r="E2634" s="48">
        <v>16</v>
      </c>
      <c r="F2634" s="48">
        <v>16156</v>
      </c>
      <c r="G2634" s="48">
        <v>14330</v>
      </c>
    </row>
    <row r="2635" spans="3:7">
      <c r="C2635" s="50">
        <f t="shared" si="43"/>
        <v>4</v>
      </c>
      <c r="D2635" s="49">
        <v>42479</v>
      </c>
      <c r="E2635" s="48">
        <v>17</v>
      </c>
      <c r="F2635" s="48">
        <v>16385</v>
      </c>
      <c r="G2635" s="48">
        <v>14702</v>
      </c>
    </row>
    <row r="2636" spans="3:7">
      <c r="C2636" s="50">
        <f t="shared" si="43"/>
        <v>4</v>
      </c>
      <c r="D2636" s="49">
        <v>42479</v>
      </c>
      <c r="E2636" s="48">
        <v>18</v>
      </c>
      <c r="F2636" s="48">
        <v>16990</v>
      </c>
      <c r="G2636" s="48">
        <v>15244</v>
      </c>
    </row>
    <row r="2637" spans="3:7">
      <c r="C2637" s="50">
        <f t="shared" si="43"/>
        <v>4</v>
      </c>
      <c r="D2637" s="49">
        <v>42479</v>
      </c>
      <c r="E2637" s="48">
        <v>19</v>
      </c>
      <c r="F2637" s="48">
        <v>17182</v>
      </c>
      <c r="G2637" s="48">
        <v>15527</v>
      </c>
    </row>
    <row r="2638" spans="3:7">
      <c r="C2638" s="50">
        <f t="shared" si="43"/>
        <v>4</v>
      </c>
      <c r="D2638" s="49">
        <v>42479</v>
      </c>
      <c r="E2638" s="48">
        <v>20</v>
      </c>
      <c r="F2638" s="48">
        <v>18037</v>
      </c>
      <c r="G2638" s="48">
        <v>16283</v>
      </c>
    </row>
    <row r="2639" spans="3:7">
      <c r="C2639" s="50">
        <f t="shared" si="43"/>
        <v>4</v>
      </c>
      <c r="D2639" s="49">
        <v>42479</v>
      </c>
      <c r="E2639" s="48">
        <v>21</v>
      </c>
      <c r="F2639" s="48">
        <v>17656</v>
      </c>
      <c r="G2639" s="48">
        <v>15981</v>
      </c>
    </row>
    <row r="2640" spans="3:7">
      <c r="C2640" s="50">
        <f t="shared" si="43"/>
        <v>4</v>
      </c>
      <c r="D2640" s="49">
        <v>42479</v>
      </c>
      <c r="E2640" s="48">
        <v>22</v>
      </c>
      <c r="F2640" s="48">
        <v>16618</v>
      </c>
      <c r="G2640" s="48">
        <v>14640</v>
      </c>
    </row>
    <row r="2641" spans="3:7">
      <c r="C2641" s="50">
        <f t="shared" si="43"/>
        <v>4</v>
      </c>
      <c r="D2641" s="49">
        <v>42479</v>
      </c>
      <c r="E2641" s="48">
        <v>23</v>
      </c>
      <c r="F2641" s="48">
        <v>15426</v>
      </c>
      <c r="G2641" s="48">
        <v>13423</v>
      </c>
    </row>
    <row r="2642" spans="3:7">
      <c r="C2642" s="50">
        <f t="shared" si="43"/>
        <v>4</v>
      </c>
      <c r="D2642" s="49">
        <v>42479</v>
      </c>
      <c r="E2642" s="48">
        <v>24</v>
      </c>
      <c r="F2642" s="48">
        <v>14492</v>
      </c>
      <c r="G2642" s="48">
        <v>12652</v>
      </c>
    </row>
    <row r="2643" spans="3:7">
      <c r="C2643" s="50">
        <f t="shared" si="43"/>
        <v>4</v>
      </c>
      <c r="D2643" s="49">
        <v>42480</v>
      </c>
      <c r="E2643" s="48">
        <v>1</v>
      </c>
      <c r="F2643" s="48">
        <v>13963</v>
      </c>
      <c r="G2643" s="48">
        <v>12106</v>
      </c>
    </row>
    <row r="2644" spans="3:7">
      <c r="C2644" s="50">
        <f t="shared" si="43"/>
        <v>4</v>
      </c>
      <c r="D2644" s="49">
        <v>42480</v>
      </c>
      <c r="E2644" s="48">
        <v>2</v>
      </c>
      <c r="F2644" s="48">
        <v>13879</v>
      </c>
      <c r="G2644" s="48">
        <v>11955</v>
      </c>
    </row>
    <row r="2645" spans="3:7">
      <c r="C2645" s="50">
        <f t="shared" si="43"/>
        <v>4</v>
      </c>
      <c r="D2645" s="49">
        <v>42480</v>
      </c>
      <c r="E2645" s="48">
        <v>3</v>
      </c>
      <c r="F2645" s="48">
        <v>13786</v>
      </c>
      <c r="G2645" s="48">
        <v>11861</v>
      </c>
    </row>
    <row r="2646" spans="3:7">
      <c r="C2646" s="50">
        <f t="shared" si="43"/>
        <v>4</v>
      </c>
      <c r="D2646" s="49">
        <v>42480</v>
      </c>
      <c r="E2646" s="48">
        <v>4</v>
      </c>
      <c r="F2646" s="48">
        <v>13945</v>
      </c>
      <c r="G2646" s="48">
        <v>12040</v>
      </c>
    </row>
    <row r="2647" spans="3:7">
      <c r="C2647" s="50">
        <f t="shared" si="43"/>
        <v>4</v>
      </c>
      <c r="D2647" s="49">
        <v>42480</v>
      </c>
      <c r="E2647" s="48">
        <v>5</v>
      </c>
      <c r="F2647" s="48">
        <v>14407</v>
      </c>
      <c r="G2647" s="48">
        <v>12513</v>
      </c>
    </row>
    <row r="2648" spans="3:7">
      <c r="C2648" s="50">
        <f t="shared" si="43"/>
        <v>4</v>
      </c>
      <c r="D2648" s="49">
        <v>42480</v>
      </c>
      <c r="E2648" s="48">
        <v>6</v>
      </c>
      <c r="F2648" s="48">
        <v>15725</v>
      </c>
      <c r="G2648" s="48">
        <v>13818</v>
      </c>
    </row>
    <row r="2649" spans="3:7">
      <c r="C2649" s="50">
        <f t="shared" si="43"/>
        <v>4</v>
      </c>
      <c r="D2649" s="49">
        <v>42480</v>
      </c>
      <c r="E2649" s="48">
        <v>7</v>
      </c>
      <c r="F2649" s="48">
        <v>16677</v>
      </c>
      <c r="G2649" s="48">
        <v>14784</v>
      </c>
    </row>
    <row r="2650" spans="3:7">
      <c r="C2650" s="50">
        <f t="shared" si="43"/>
        <v>4</v>
      </c>
      <c r="D2650" s="49">
        <v>42480</v>
      </c>
      <c r="E2650" s="48">
        <v>8</v>
      </c>
      <c r="F2650" s="48">
        <v>16421</v>
      </c>
      <c r="G2650" s="48">
        <v>14804</v>
      </c>
    </row>
    <row r="2651" spans="3:7">
      <c r="C2651" s="50">
        <f t="shared" si="43"/>
        <v>4</v>
      </c>
      <c r="D2651" s="49">
        <v>42480</v>
      </c>
      <c r="E2651" s="48">
        <v>9</v>
      </c>
      <c r="F2651" s="48">
        <v>15894</v>
      </c>
      <c r="G2651" s="48">
        <v>14266</v>
      </c>
    </row>
    <row r="2652" spans="3:7">
      <c r="C2652" s="50">
        <f t="shared" si="43"/>
        <v>4</v>
      </c>
      <c r="D2652" s="49">
        <v>42480</v>
      </c>
      <c r="E2652" s="48">
        <v>10</v>
      </c>
      <c r="F2652" s="48">
        <v>15523</v>
      </c>
      <c r="G2652" s="48">
        <v>13984</v>
      </c>
    </row>
    <row r="2653" spans="3:7">
      <c r="C2653" s="50">
        <f t="shared" si="43"/>
        <v>4</v>
      </c>
      <c r="D2653" s="49">
        <v>42480</v>
      </c>
      <c r="E2653" s="48">
        <v>11</v>
      </c>
      <c r="F2653" s="48">
        <v>15500</v>
      </c>
      <c r="G2653" s="48">
        <v>13908</v>
      </c>
    </row>
    <row r="2654" spans="3:7">
      <c r="C2654" s="50">
        <f t="shared" si="43"/>
        <v>4</v>
      </c>
      <c r="D2654" s="49">
        <v>42480</v>
      </c>
      <c r="E2654" s="48">
        <v>12</v>
      </c>
      <c r="F2654" s="48">
        <v>15584</v>
      </c>
      <c r="G2654" s="48">
        <v>13884</v>
      </c>
    </row>
    <row r="2655" spans="3:7">
      <c r="C2655" s="50">
        <f t="shared" si="43"/>
        <v>4</v>
      </c>
      <c r="D2655" s="49">
        <v>42480</v>
      </c>
      <c r="E2655" s="48">
        <v>13</v>
      </c>
      <c r="F2655" s="48">
        <v>15675</v>
      </c>
      <c r="G2655" s="48">
        <v>13893</v>
      </c>
    </row>
    <row r="2656" spans="3:7">
      <c r="C2656" s="50">
        <f t="shared" si="43"/>
        <v>4</v>
      </c>
      <c r="D2656" s="49">
        <v>42480</v>
      </c>
      <c r="E2656" s="48">
        <v>14</v>
      </c>
      <c r="F2656" s="48">
        <v>15397</v>
      </c>
      <c r="G2656" s="48">
        <v>13734</v>
      </c>
    </row>
    <row r="2657" spans="3:7">
      <c r="C2657" s="50">
        <f t="shared" si="43"/>
        <v>4</v>
      </c>
      <c r="D2657" s="49">
        <v>42480</v>
      </c>
      <c r="E2657" s="48">
        <v>15</v>
      </c>
      <c r="F2657" s="48">
        <v>15565</v>
      </c>
      <c r="G2657" s="48">
        <v>13879</v>
      </c>
    </row>
    <row r="2658" spans="3:7">
      <c r="C2658" s="50">
        <f t="shared" si="43"/>
        <v>4</v>
      </c>
      <c r="D2658" s="49">
        <v>42480</v>
      </c>
      <c r="E2658" s="48">
        <v>16</v>
      </c>
      <c r="F2658" s="48">
        <v>16007</v>
      </c>
      <c r="G2658" s="48">
        <v>14294</v>
      </c>
    </row>
    <row r="2659" spans="3:7">
      <c r="C2659" s="50">
        <f t="shared" si="43"/>
        <v>4</v>
      </c>
      <c r="D2659" s="49">
        <v>42480</v>
      </c>
      <c r="E2659" s="48">
        <v>17</v>
      </c>
      <c r="F2659" s="48">
        <v>16092</v>
      </c>
      <c r="G2659" s="48">
        <v>14690</v>
      </c>
    </row>
    <row r="2660" spans="3:7">
      <c r="C2660" s="50">
        <f t="shared" si="43"/>
        <v>4</v>
      </c>
      <c r="D2660" s="49">
        <v>42480</v>
      </c>
      <c r="E2660" s="48">
        <v>18</v>
      </c>
      <c r="F2660" s="48">
        <v>16483</v>
      </c>
      <c r="G2660" s="48">
        <v>14945</v>
      </c>
    </row>
    <row r="2661" spans="3:7">
      <c r="C2661" s="50">
        <f t="shared" si="43"/>
        <v>4</v>
      </c>
      <c r="D2661" s="49">
        <v>42480</v>
      </c>
      <c r="E2661" s="48">
        <v>19</v>
      </c>
      <c r="F2661" s="48">
        <v>17593</v>
      </c>
      <c r="G2661" s="48">
        <v>15406</v>
      </c>
    </row>
    <row r="2662" spans="3:7">
      <c r="C2662" s="50">
        <f t="shared" si="43"/>
        <v>4</v>
      </c>
      <c r="D2662" s="49">
        <v>42480</v>
      </c>
      <c r="E2662" s="48">
        <v>20</v>
      </c>
      <c r="F2662" s="48">
        <v>18184</v>
      </c>
      <c r="G2662" s="48">
        <v>16040</v>
      </c>
    </row>
    <row r="2663" spans="3:7">
      <c r="C2663" s="50">
        <f t="shared" si="43"/>
        <v>4</v>
      </c>
      <c r="D2663" s="49">
        <v>42480</v>
      </c>
      <c r="E2663" s="48">
        <v>21</v>
      </c>
      <c r="F2663" s="48">
        <v>17856</v>
      </c>
      <c r="G2663" s="48">
        <v>15634</v>
      </c>
    </row>
    <row r="2664" spans="3:7">
      <c r="C2664" s="50">
        <f t="shared" si="43"/>
        <v>4</v>
      </c>
      <c r="D2664" s="49">
        <v>42480</v>
      </c>
      <c r="E2664" s="48">
        <v>22</v>
      </c>
      <c r="F2664" s="48">
        <v>16649</v>
      </c>
      <c r="G2664" s="48">
        <v>14403</v>
      </c>
    </row>
    <row r="2665" spans="3:7">
      <c r="C2665" s="50">
        <f t="shared" si="43"/>
        <v>4</v>
      </c>
      <c r="D2665" s="49">
        <v>42480</v>
      </c>
      <c r="E2665" s="48">
        <v>23</v>
      </c>
      <c r="F2665" s="48">
        <v>15686</v>
      </c>
      <c r="G2665" s="48">
        <v>13166</v>
      </c>
    </row>
    <row r="2666" spans="3:7">
      <c r="C2666" s="50">
        <f t="shared" si="43"/>
        <v>4</v>
      </c>
      <c r="D2666" s="49">
        <v>42480</v>
      </c>
      <c r="E2666" s="48">
        <v>24</v>
      </c>
      <c r="F2666" s="48">
        <v>14746</v>
      </c>
      <c r="G2666" s="48">
        <v>12358</v>
      </c>
    </row>
    <row r="2667" spans="3:7">
      <c r="C2667" s="50">
        <f t="shared" si="43"/>
        <v>4</v>
      </c>
      <c r="D2667" s="49">
        <v>42481</v>
      </c>
      <c r="E2667" s="48">
        <v>1</v>
      </c>
      <c r="F2667" s="48">
        <v>14286</v>
      </c>
      <c r="G2667" s="48">
        <v>11881</v>
      </c>
    </row>
    <row r="2668" spans="3:7">
      <c r="C2668" s="50">
        <f t="shared" si="43"/>
        <v>4</v>
      </c>
      <c r="D2668" s="49">
        <v>42481</v>
      </c>
      <c r="E2668" s="48">
        <v>2</v>
      </c>
      <c r="F2668" s="48">
        <v>14443</v>
      </c>
      <c r="G2668" s="48">
        <v>11822</v>
      </c>
    </row>
    <row r="2669" spans="3:7">
      <c r="C2669" s="50">
        <f t="shared" si="43"/>
        <v>4</v>
      </c>
      <c r="D2669" s="49">
        <v>42481</v>
      </c>
      <c r="E2669" s="48">
        <v>3</v>
      </c>
      <c r="F2669" s="48">
        <v>14176</v>
      </c>
      <c r="G2669" s="48">
        <v>11742</v>
      </c>
    </row>
    <row r="2670" spans="3:7">
      <c r="C2670" s="50">
        <f t="shared" si="43"/>
        <v>4</v>
      </c>
      <c r="D2670" s="49">
        <v>42481</v>
      </c>
      <c r="E2670" s="48">
        <v>4</v>
      </c>
      <c r="F2670" s="48">
        <v>14369</v>
      </c>
      <c r="G2670" s="48">
        <v>11928</v>
      </c>
    </row>
    <row r="2671" spans="3:7">
      <c r="C2671" s="50">
        <f t="shared" si="43"/>
        <v>4</v>
      </c>
      <c r="D2671" s="49">
        <v>42481</v>
      </c>
      <c r="E2671" s="48">
        <v>5</v>
      </c>
      <c r="F2671" s="48">
        <v>15086</v>
      </c>
      <c r="G2671" s="48">
        <v>12692</v>
      </c>
    </row>
    <row r="2672" spans="3:7">
      <c r="C2672" s="50">
        <f t="shared" si="43"/>
        <v>4</v>
      </c>
      <c r="D2672" s="49">
        <v>42481</v>
      </c>
      <c r="E2672" s="48">
        <v>6</v>
      </c>
      <c r="F2672" s="48">
        <v>16616</v>
      </c>
      <c r="G2672" s="48">
        <v>14172</v>
      </c>
    </row>
    <row r="2673" spans="3:7">
      <c r="C2673" s="50">
        <f t="shared" si="43"/>
        <v>4</v>
      </c>
      <c r="D2673" s="49">
        <v>42481</v>
      </c>
      <c r="E2673" s="48">
        <v>7</v>
      </c>
      <c r="F2673" s="48">
        <v>17353</v>
      </c>
      <c r="G2673" s="48">
        <v>15177</v>
      </c>
    </row>
    <row r="2674" spans="3:7">
      <c r="C2674" s="50">
        <f t="shared" si="43"/>
        <v>4</v>
      </c>
      <c r="D2674" s="49">
        <v>42481</v>
      </c>
      <c r="E2674" s="48">
        <v>8</v>
      </c>
      <c r="F2674" s="48">
        <v>17340</v>
      </c>
      <c r="G2674" s="48">
        <v>15438</v>
      </c>
    </row>
    <row r="2675" spans="3:7">
      <c r="C2675" s="50">
        <f t="shared" si="43"/>
        <v>4</v>
      </c>
      <c r="D2675" s="49">
        <v>42481</v>
      </c>
      <c r="E2675" s="48">
        <v>9</v>
      </c>
      <c r="F2675" s="48">
        <v>17581</v>
      </c>
      <c r="G2675" s="48">
        <v>15346</v>
      </c>
    </row>
    <row r="2676" spans="3:7">
      <c r="C2676" s="50">
        <f t="shared" si="43"/>
        <v>4</v>
      </c>
      <c r="D2676" s="49">
        <v>42481</v>
      </c>
      <c r="E2676" s="48">
        <v>10</v>
      </c>
      <c r="F2676" s="48">
        <v>17053</v>
      </c>
      <c r="G2676" s="48">
        <v>14852</v>
      </c>
    </row>
    <row r="2677" spans="3:7">
      <c r="C2677" s="50">
        <f t="shared" si="43"/>
        <v>4</v>
      </c>
      <c r="D2677" s="49">
        <v>42481</v>
      </c>
      <c r="E2677" s="48">
        <v>11</v>
      </c>
      <c r="F2677" s="48">
        <v>16698</v>
      </c>
      <c r="G2677" s="48">
        <v>14605</v>
      </c>
    </row>
    <row r="2678" spans="3:7">
      <c r="C2678" s="50">
        <f t="shared" si="43"/>
        <v>4</v>
      </c>
      <c r="D2678" s="49">
        <v>42481</v>
      </c>
      <c r="E2678" s="48">
        <v>12</v>
      </c>
      <c r="F2678" s="48">
        <v>16754</v>
      </c>
      <c r="G2678" s="48">
        <v>14603</v>
      </c>
    </row>
    <row r="2679" spans="3:7">
      <c r="C2679" s="50">
        <f t="shared" si="43"/>
        <v>4</v>
      </c>
      <c r="D2679" s="49">
        <v>42481</v>
      </c>
      <c r="E2679" s="48">
        <v>13</v>
      </c>
      <c r="F2679" s="48">
        <v>16824</v>
      </c>
      <c r="G2679" s="48">
        <v>14624</v>
      </c>
    </row>
    <row r="2680" spans="3:7">
      <c r="C2680" s="50">
        <f t="shared" si="43"/>
        <v>4</v>
      </c>
      <c r="D2680" s="49">
        <v>42481</v>
      </c>
      <c r="E2680" s="48">
        <v>14</v>
      </c>
      <c r="F2680" s="48">
        <v>17107</v>
      </c>
      <c r="G2680" s="48">
        <v>14620</v>
      </c>
    </row>
    <row r="2681" spans="3:7">
      <c r="C2681" s="50">
        <f t="shared" si="43"/>
        <v>4</v>
      </c>
      <c r="D2681" s="49">
        <v>42481</v>
      </c>
      <c r="E2681" s="48">
        <v>15</v>
      </c>
      <c r="F2681" s="48">
        <v>16949</v>
      </c>
      <c r="G2681" s="48">
        <v>14683</v>
      </c>
    </row>
    <row r="2682" spans="3:7">
      <c r="C2682" s="50">
        <f t="shared" si="43"/>
        <v>4</v>
      </c>
      <c r="D2682" s="49">
        <v>42481</v>
      </c>
      <c r="E2682" s="48">
        <v>16</v>
      </c>
      <c r="F2682" s="48">
        <v>17433</v>
      </c>
      <c r="G2682" s="48">
        <v>15162</v>
      </c>
    </row>
    <row r="2683" spans="3:7">
      <c r="C2683" s="50">
        <f t="shared" si="43"/>
        <v>4</v>
      </c>
      <c r="D2683" s="49">
        <v>42481</v>
      </c>
      <c r="E2683" s="48">
        <v>17</v>
      </c>
      <c r="F2683" s="48">
        <v>17645</v>
      </c>
      <c r="G2683" s="48">
        <v>15434</v>
      </c>
    </row>
    <row r="2684" spans="3:7">
      <c r="C2684" s="50">
        <f t="shared" si="43"/>
        <v>4</v>
      </c>
      <c r="D2684" s="49">
        <v>42481</v>
      </c>
      <c r="E2684" s="48">
        <v>18</v>
      </c>
      <c r="F2684" s="48">
        <v>17767</v>
      </c>
      <c r="G2684" s="48">
        <v>15472</v>
      </c>
    </row>
    <row r="2685" spans="3:7">
      <c r="C2685" s="50">
        <f t="shared" si="43"/>
        <v>4</v>
      </c>
      <c r="D2685" s="49">
        <v>42481</v>
      </c>
      <c r="E2685" s="48">
        <v>19</v>
      </c>
      <c r="F2685" s="48">
        <v>17835</v>
      </c>
      <c r="G2685" s="48">
        <v>15591</v>
      </c>
    </row>
    <row r="2686" spans="3:7">
      <c r="C2686" s="50">
        <f t="shared" si="43"/>
        <v>4</v>
      </c>
      <c r="D2686" s="49">
        <v>42481</v>
      </c>
      <c r="E2686" s="48">
        <v>20</v>
      </c>
      <c r="F2686" s="48">
        <v>18153</v>
      </c>
      <c r="G2686" s="48">
        <v>16109</v>
      </c>
    </row>
    <row r="2687" spans="3:7">
      <c r="C2687" s="50">
        <f t="shared" si="43"/>
        <v>4</v>
      </c>
      <c r="D2687" s="49">
        <v>42481</v>
      </c>
      <c r="E2687" s="48">
        <v>21</v>
      </c>
      <c r="F2687" s="48">
        <v>17970</v>
      </c>
      <c r="G2687" s="48">
        <v>15600</v>
      </c>
    </row>
    <row r="2688" spans="3:7">
      <c r="C2688" s="50">
        <f t="shared" si="43"/>
        <v>4</v>
      </c>
      <c r="D2688" s="49">
        <v>42481</v>
      </c>
      <c r="E2688" s="48">
        <v>22</v>
      </c>
      <c r="F2688" s="48">
        <v>17042</v>
      </c>
      <c r="G2688" s="48">
        <v>14508</v>
      </c>
    </row>
    <row r="2689" spans="3:7">
      <c r="C2689" s="50">
        <f t="shared" si="43"/>
        <v>4</v>
      </c>
      <c r="D2689" s="49">
        <v>42481</v>
      </c>
      <c r="E2689" s="48">
        <v>23</v>
      </c>
      <c r="F2689" s="48">
        <v>15750</v>
      </c>
      <c r="G2689" s="48">
        <v>13215</v>
      </c>
    </row>
    <row r="2690" spans="3:7">
      <c r="C2690" s="50">
        <f t="shared" si="43"/>
        <v>4</v>
      </c>
      <c r="D2690" s="49">
        <v>42481</v>
      </c>
      <c r="E2690" s="48">
        <v>24</v>
      </c>
      <c r="F2690" s="48">
        <v>15111</v>
      </c>
      <c r="G2690" s="48">
        <v>12498</v>
      </c>
    </row>
    <row r="2691" spans="3:7">
      <c r="C2691" s="50">
        <f t="shared" si="43"/>
        <v>4</v>
      </c>
      <c r="D2691" s="49">
        <v>42482</v>
      </c>
      <c r="E2691" s="48">
        <v>1</v>
      </c>
      <c r="F2691" s="48">
        <v>14629</v>
      </c>
      <c r="G2691" s="48">
        <v>12094</v>
      </c>
    </row>
    <row r="2692" spans="3:7">
      <c r="C2692" s="50">
        <f t="shared" ref="C2692:C2755" si="44">MONTH(D2692)</f>
        <v>4</v>
      </c>
      <c r="D2692" s="49">
        <v>42482</v>
      </c>
      <c r="E2692" s="48">
        <v>2</v>
      </c>
      <c r="F2692" s="48">
        <v>14286</v>
      </c>
      <c r="G2692" s="48">
        <v>11710</v>
      </c>
    </row>
    <row r="2693" spans="3:7">
      <c r="C2693" s="50">
        <f t="shared" si="44"/>
        <v>4</v>
      </c>
      <c r="D2693" s="49">
        <v>42482</v>
      </c>
      <c r="E2693" s="48">
        <v>3</v>
      </c>
      <c r="F2693" s="48">
        <v>14235</v>
      </c>
      <c r="G2693" s="48">
        <v>11610</v>
      </c>
    </row>
    <row r="2694" spans="3:7">
      <c r="C2694" s="50">
        <f t="shared" si="44"/>
        <v>4</v>
      </c>
      <c r="D2694" s="49">
        <v>42482</v>
      </c>
      <c r="E2694" s="48">
        <v>4</v>
      </c>
      <c r="F2694" s="48">
        <v>14373</v>
      </c>
      <c r="G2694" s="48">
        <v>11765</v>
      </c>
    </row>
    <row r="2695" spans="3:7">
      <c r="C2695" s="50">
        <f t="shared" si="44"/>
        <v>4</v>
      </c>
      <c r="D2695" s="49">
        <v>42482</v>
      </c>
      <c r="E2695" s="48">
        <v>5</v>
      </c>
      <c r="F2695" s="48">
        <v>14858</v>
      </c>
      <c r="G2695" s="48">
        <v>12365</v>
      </c>
    </row>
    <row r="2696" spans="3:7">
      <c r="C2696" s="50">
        <f t="shared" si="44"/>
        <v>4</v>
      </c>
      <c r="D2696" s="49">
        <v>42482</v>
      </c>
      <c r="E2696" s="48">
        <v>6</v>
      </c>
      <c r="F2696" s="48">
        <v>16182</v>
      </c>
      <c r="G2696" s="48">
        <v>13658</v>
      </c>
    </row>
    <row r="2697" spans="3:7">
      <c r="C2697" s="50">
        <f t="shared" si="44"/>
        <v>4</v>
      </c>
      <c r="D2697" s="49">
        <v>42482</v>
      </c>
      <c r="E2697" s="48">
        <v>7</v>
      </c>
      <c r="F2697" s="48">
        <v>17200</v>
      </c>
      <c r="G2697" s="48">
        <v>14932</v>
      </c>
    </row>
    <row r="2698" spans="3:7">
      <c r="C2698" s="50">
        <f t="shared" si="44"/>
        <v>4</v>
      </c>
      <c r="D2698" s="49">
        <v>42482</v>
      </c>
      <c r="E2698" s="48">
        <v>8</v>
      </c>
      <c r="F2698" s="48">
        <v>17315</v>
      </c>
      <c r="G2698" s="48">
        <v>15253</v>
      </c>
    </row>
    <row r="2699" spans="3:7">
      <c r="C2699" s="50">
        <f t="shared" si="44"/>
        <v>4</v>
      </c>
      <c r="D2699" s="49">
        <v>42482</v>
      </c>
      <c r="E2699" s="48">
        <v>9</v>
      </c>
      <c r="F2699" s="48">
        <v>17563</v>
      </c>
      <c r="G2699" s="48">
        <v>15426</v>
      </c>
    </row>
    <row r="2700" spans="3:7">
      <c r="C2700" s="50">
        <f t="shared" si="44"/>
        <v>4</v>
      </c>
      <c r="D2700" s="49">
        <v>42482</v>
      </c>
      <c r="E2700" s="48">
        <v>10</v>
      </c>
      <c r="F2700" s="48">
        <v>16791</v>
      </c>
      <c r="G2700" s="48">
        <v>15265</v>
      </c>
    </row>
    <row r="2701" spans="3:7">
      <c r="C2701" s="50">
        <f t="shared" si="44"/>
        <v>4</v>
      </c>
      <c r="D2701" s="49">
        <v>42482</v>
      </c>
      <c r="E2701" s="48">
        <v>11</v>
      </c>
      <c r="F2701" s="48">
        <v>16638</v>
      </c>
      <c r="G2701" s="48">
        <v>15089</v>
      </c>
    </row>
    <row r="2702" spans="3:7">
      <c r="C2702" s="50">
        <f t="shared" si="44"/>
        <v>4</v>
      </c>
      <c r="D2702" s="49">
        <v>42482</v>
      </c>
      <c r="E2702" s="48">
        <v>12</v>
      </c>
      <c r="F2702" s="48">
        <v>16588</v>
      </c>
      <c r="G2702" s="48">
        <v>14908</v>
      </c>
    </row>
    <row r="2703" spans="3:7">
      <c r="C2703" s="50">
        <f t="shared" si="44"/>
        <v>4</v>
      </c>
      <c r="D2703" s="49">
        <v>42482</v>
      </c>
      <c r="E2703" s="48">
        <v>13</v>
      </c>
      <c r="F2703" s="48">
        <v>16913</v>
      </c>
      <c r="G2703" s="48">
        <v>14816</v>
      </c>
    </row>
    <row r="2704" spans="3:7">
      <c r="C2704" s="50">
        <f t="shared" si="44"/>
        <v>4</v>
      </c>
      <c r="D2704" s="49">
        <v>42482</v>
      </c>
      <c r="E2704" s="48">
        <v>14</v>
      </c>
      <c r="F2704" s="48">
        <v>16718</v>
      </c>
      <c r="G2704" s="48">
        <v>14662</v>
      </c>
    </row>
    <row r="2705" spans="3:7">
      <c r="C2705" s="50">
        <f t="shared" si="44"/>
        <v>4</v>
      </c>
      <c r="D2705" s="49">
        <v>42482</v>
      </c>
      <c r="E2705" s="48">
        <v>15</v>
      </c>
      <c r="F2705" s="48">
        <v>16234</v>
      </c>
      <c r="G2705" s="48">
        <v>14446</v>
      </c>
    </row>
    <row r="2706" spans="3:7">
      <c r="C2706" s="50">
        <f t="shared" si="44"/>
        <v>4</v>
      </c>
      <c r="D2706" s="49">
        <v>42482</v>
      </c>
      <c r="E2706" s="48">
        <v>16</v>
      </c>
      <c r="F2706" s="48">
        <v>16316</v>
      </c>
      <c r="G2706" s="48">
        <v>14504</v>
      </c>
    </row>
    <row r="2707" spans="3:7">
      <c r="C2707" s="50">
        <f t="shared" si="44"/>
        <v>4</v>
      </c>
      <c r="D2707" s="49">
        <v>42482</v>
      </c>
      <c r="E2707" s="48">
        <v>17</v>
      </c>
      <c r="F2707" s="48">
        <v>16943</v>
      </c>
      <c r="G2707" s="48">
        <v>14574</v>
      </c>
    </row>
    <row r="2708" spans="3:7">
      <c r="C2708" s="50">
        <f t="shared" si="44"/>
        <v>4</v>
      </c>
      <c r="D2708" s="49">
        <v>42482</v>
      </c>
      <c r="E2708" s="48">
        <v>18</v>
      </c>
      <c r="F2708" s="48">
        <v>17497</v>
      </c>
      <c r="G2708" s="48">
        <v>14496</v>
      </c>
    </row>
    <row r="2709" spans="3:7">
      <c r="C2709" s="50">
        <f t="shared" si="44"/>
        <v>4</v>
      </c>
      <c r="D2709" s="49">
        <v>42482</v>
      </c>
      <c r="E2709" s="48">
        <v>19</v>
      </c>
      <c r="F2709" s="48">
        <v>17720</v>
      </c>
      <c r="G2709" s="48">
        <v>14711</v>
      </c>
    </row>
    <row r="2710" spans="3:7">
      <c r="C2710" s="50">
        <f t="shared" si="44"/>
        <v>4</v>
      </c>
      <c r="D2710" s="49">
        <v>42482</v>
      </c>
      <c r="E2710" s="48">
        <v>20</v>
      </c>
      <c r="F2710" s="48">
        <v>18311</v>
      </c>
      <c r="G2710" s="48">
        <v>15414</v>
      </c>
    </row>
    <row r="2711" spans="3:7">
      <c r="C2711" s="50">
        <f t="shared" si="44"/>
        <v>4</v>
      </c>
      <c r="D2711" s="49">
        <v>42482</v>
      </c>
      <c r="E2711" s="48">
        <v>21</v>
      </c>
      <c r="F2711" s="48">
        <v>17982</v>
      </c>
      <c r="G2711" s="48">
        <v>15174</v>
      </c>
    </row>
    <row r="2712" spans="3:7">
      <c r="C2712" s="50">
        <f t="shared" si="44"/>
        <v>4</v>
      </c>
      <c r="D2712" s="49">
        <v>42482</v>
      </c>
      <c r="E2712" s="48">
        <v>22</v>
      </c>
      <c r="F2712" s="48">
        <v>17083</v>
      </c>
      <c r="G2712" s="48">
        <v>14230</v>
      </c>
    </row>
    <row r="2713" spans="3:7">
      <c r="C2713" s="50">
        <f t="shared" si="44"/>
        <v>4</v>
      </c>
      <c r="D2713" s="49">
        <v>42482</v>
      </c>
      <c r="E2713" s="48">
        <v>23</v>
      </c>
      <c r="F2713" s="48">
        <v>16149</v>
      </c>
      <c r="G2713" s="48">
        <v>13249</v>
      </c>
    </row>
    <row r="2714" spans="3:7">
      <c r="C2714" s="50">
        <f t="shared" si="44"/>
        <v>4</v>
      </c>
      <c r="D2714" s="49">
        <v>42482</v>
      </c>
      <c r="E2714" s="48">
        <v>24</v>
      </c>
      <c r="F2714" s="48">
        <v>15410</v>
      </c>
      <c r="G2714" s="48">
        <v>12444</v>
      </c>
    </row>
    <row r="2715" spans="3:7">
      <c r="C2715" s="50">
        <f t="shared" si="44"/>
        <v>4</v>
      </c>
      <c r="D2715" s="49">
        <v>42483</v>
      </c>
      <c r="E2715" s="48">
        <v>1</v>
      </c>
      <c r="F2715" s="48">
        <v>14761</v>
      </c>
      <c r="G2715" s="48">
        <v>11954</v>
      </c>
    </row>
    <row r="2716" spans="3:7">
      <c r="C2716" s="50">
        <f t="shared" si="44"/>
        <v>4</v>
      </c>
      <c r="D2716" s="49">
        <v>42483</v>
      </c>
      <c r="E2716" s="48">
        <v>2</v>
      </c>
      <c r="F2716" s="48">
        <v>14508</v>
      </c>
      <c r="G2716" s="48">
        <v>11647</v>
      </c>
    </row>
    <row r="2717" spans="3:7">
      <c r="C2717" s="50">
        <f t="shared" si="44"/>
        <v>4</v>
      </c>
      <c r="D2717" s="49">
        <v>42483</v>
      </c>
      <c r="E2717" s="48">
        <v>3</v>
      </c>
      <c r="F2717" s="48">
        <v>14402</v>
      </c>
      <c r="G2717" s="48">
        <v>11529</v>
      </c>
    </row>
    <row r="2718" spans="3:7">
      <c r="C2718" s="50">
        <f t="shared" si="44"/>
        <v>4</v>
      </c>
      <c r="D2718" s="49">
        <v>42483</v>
      </c>
      <c r="E2718" s="48">
        <v>4</v>
      </c>
      <c r="F2718" s="48">
        <v>14399</v>
      </c>
      <c r="G2718" s="48">
        <v>11489</v>
      </c>
    </row>
    <row r="2719" spans="3:7">
      <c r="C2719" s="50">
        <f t="shared" si="44"/>
        <v>4</v>
      </c>
      <c r="D2719" s="49">
        <v>42483</v>
      </c>
      <c r="E2719" s="48">
        <v>5</v>
      </c>
      <c r="F2719" s="48">
        <v>14368</v>
      </c>
      <c r="G2719" s="48">
        <v>11672</v>
      </c>
    </row>
    <row r="2720" spans="3:7">
      <c r="C2720" s="50">
        <f t="shared" si="44"/>
        <v>4</v>
      </c>
      <c r="D2720" s="49">
        <v>42483</v>
      </c>
      <c r="E2720" s="48">
        <v>6</v>
      </c>
      <c r="F2720" s="48">
        <v>14740</v>
      </c>
      <c r="G2720" s="48">
        <v>12111</v>
      </c>
    </row>
    <row r="2721" spans="3:7">
      <c r="C2721" s="50">
        <f t="shared" si="44"/>
        <v>4</v>
      </c>
      <c r="D2721" s="49">
        <v>42483</v>
      </c>
      <c r="E2721" s="48">
        <v>7</v>
      </c>
      <c r="F2721" s="48">
        <v>15216</v>
      </c>
      <c r="G2721" s="48">
        <v>12628</v>
      </c>
    </row>
    <row r="2722" spans="3:7">
      <c r="C2722" s="50">
        <f t="shared" si="44"/>
        <v>4</v>
      </c>
      <c r="D2722" s="49">
        <v>42483</v>
      </c>
      <c r="E2722" s="48">
        <v>8</v>
      </c>
      <c r="F2722" s="48">
        <v>15782</v>
      </c>
      <c r="G2722" s="48">
        <v>13027</v>
      </c>
    </row>
    <row r="2723" spans="3:7">
      <c r="C2723" s="50">
        <f t="shared" si="44"/>
        <v>4</v>
      </c>
      <c r="D2723" s="49">
        <v>42483</v>
      </c>
      <c r="E2723" s="48">
        <v>9</v>
      </c>
      <c r="F2723" s="48">
        <v>15844</v>
      </c>
      <c r="G2723" s="48">
        <v>13114</v>
      </c>
    </row>
    <row r="2724" spans="3:7">
      <c r="C2724" s="50">
        <f t="shared" si="44"/>
        <v>4</v>
      </c>
      <c r="D2724" s="49">
        <v>42483</v>
      </c>
      <c r="E2724" s="48">
        <v>10</v>
      </c>
      <c r="F2724" s="48">
        <v>15896</v>
      </c>
      <c r="G2724" s="48">
        <v>13016</v>
      </c>
    </row>
    <row r="2725" spans="3:7">
      <c r="C2725" s="50">
        <f t="shared" si="44"/>
        <v>4</v>
      </c>
      <c r="D2725" s="49">
        <v>42483</v>
      </c>
      <c r="E2725" s="48">
        <v>11</v>
      </c>
      <c r="F2725" s="48">
        <v>15916</v>
      </c>
      <c r="G2725" s="48">
        <v>13034</v>
      </c>
    </row>
    <row r="2726" spans="3:7">
      <c r="C2726" s="50">
        <f t="shared" si="44"/>
        <v>4</v>
      </c>
      <c r="D2726" s="49">
        <v>42483</v>
      </c>
      <c r="E2726" s="48">
        <v>12</v>
      </c>
      <c r="F2726" s="48">
        <v>15811</v>
      </c>
      <c r="G2726" s="48">
        <v>12933</v>
      </c>
    </row>
    <row r="2727" spans="3:7">
      <c r="C2727" s="50">
        <f t="shared" si="44"/>
        <v>4</v>
      </c>
      <c r="D2727" s="49">
        <v>42483</v>
      </c>
      <c r="E2727" s="48">
        <v>13</v>
      </c>
      <c r="F2727" s="48">
        <v>15541</v>
      </c>
      <c r="G2727" s="48">
        <v>12719</v>
      </c>
    </row>
    <row r="2728" spans="3:7">
      <c r="C2728" s="50">
        <f t="shared" si="44"/>
        <v>4</v>
      </c>
      <c r="D2728" s="49">
        <v>42483</v>
      </c>
      <c r="E2728" s="48">
        <v>14</v>
      </c>
      <c r="F2728" s="48">
        <v>15315</v>
      </c>
      <c r="G2728" s="48">
        <v>12421</v>
      </c>
    </row>
    <row r="2729" spans="3:7">
      <c r="C2729" s="50">
        <f t="shared" si="44"/>
        <v>4</v>
      </c>
      <c r="D2729" s="49">
        <v>42483</v>
      </c>
      <c r="E2729" s="48">
        <v>15</v>
      </c>
      <c r="F2729" s="48">
        <v>15142</v>
      </c>
      <c r="G2729" s="48">
        <v>12251</v>
      </c>
    </row>
    <row r="2730" spans="3:7">
      <c r="C2730" s="50">
        <f t="shared" si="44"/>
        <v>4</v>
      </c>
      <c r="D2730" s="49">
        <v>42483</v>
      </c>
      <c r="E2730" s="48">
        <v>16</v>
      </c>
      <c r="F2730" s="48">
        <v>15380</v>
      </c>
      <c r="G2730" s="48">
        <v>12491</v>
      </c>
    </row>
    <row r="2731" spans="3:7">
      <c r="C2731" s="50">
        <f t="shared" si="44"/>
        <v>4</v>
      </c>
      <c r="D2731" s="49">
        <v>42483</v>
      </c>
      <c r="E2731" s="48">
        <v>17</v>
      </c>
      <c r="F2731" s="48">
        <v>15980</v>
      </c>
      <c r="G2731" s="48">
        <v>13095</v>
      </c>
    </row>
    <row r="2732" spans="3:7">
      <c r="C2732" s="50">
        <f t="shared" si="44"/>
        <v>4</v>
      </c>
      <c r="D2732" s="49">
        <v>42483</v>
      </c>
      <c r="E2732" s="48">
        <v>18</v>
      </c>
      <c r="F2732" s="48">
        <v>16494</v>
      </c>
      <c r="G2732" s="48">
        <v>13604</v>
      </c>
    </row>
    <row r="2733" spans="3:7">
      <c r="C2733" s="50">
        <f t="shared" si="44"/>
        <v>4</v>
      </c>
      <c r="D2733" s="49">
        <v>42483</v>
      </c>
      <c r="E2733" s="48">
        <v>19</v>
      </c>
      <c r="F2733" s="48">
        <v>16684</v>
      </c>
      <c r="G2733" s="48">
        <v>13804</v>
      </c>
    </row>
    <row r="2734" spans="3:7">
      <c r="C2734" s="50">
        <f t="shared" si="44"/>
        <v>4</v>
      </c>
      <c r="D2734" s="49">
        <v>42483</v>
      </c>
      <c r="E2734" s="48">
        <v>20</v>
      </c>
      <c r="F2734" s="48">
        <v>16986</v>
      </c>
      <c r="G2734" s="48">
        <v>14492</v>
      </c>
    </row>
    <row r="2735" spans="3:7">
      <c r="C2735" s="50">
        <f t="shared" si="44"/>
        <v>4</v>
      </c>
      <c r="D2735" s="49">
        <v>42483</v>
      </c>
      <c r="E2735" s="48">
        <v>21</v>
      </c>
      <c r="F2735" s="48">
        <v>16919</v>
      </c>
      <c r="G2735" s="48">
        <v>14375</v>
      </c>
    </row>
    <row r="2736" spans="3:7">
      <c r="C2736" s="50">
        <f t="shared" si="44"/>
        <v>4</v>
      </c>
      <c r="D2736" s="49">
        <v>42483</v>
      </c>
      <c r="E2736" s="48">
        <v>22</v>
      </c>
      <c r="F2736" s="48">
        <v>16370</v>
      </c>
      <c r="G2736" s="48">
        <v>13722</v>
      </c>
    </row>
    <row r="2737" spans="3:7">
      <c r="C2737" s="50">
        <f t="shared" si="44"/>
        <v>4</v>
      </c>
      <c r="D2737" s="49">
        <v>42483</v>
      </c>
      <c r="E2737" s="48">
        <v>23</v>
      </c>
      <c r="F2737" s="48">
        <v>15580</v>
      </c>
      <c r="G2737" s="48">
        <v>12928</v>
      </c>
    </row>
    <row r="2738" spans="3:7">
      <c r="C2738" s="50">
        <f t="shared" si="44"/>
        <v>4</v>
      </c>
      <c r="D2738" s="49">
        <v>42483</v>
      </c>
      <c r="E2738" s="48">
        <v>24</v>
      </c>
      <c r="F2738" s="48">
        <v>14948</v>
      </c>
      <c r="G2738" s="48">
        <v>12303</v>
      </c>
    </row>
    <row r="2739" spans="3:7">
      <c r="C2739" s="50">
        <f t="shared" si="44"/>
        <v>4</v>
      </c>
      <c r="D2739" s="49">
        <v>42484</v>
      </c>
      <c r="E2739" s="48">
        <v>1</v>
      </c>
      <c r="F2739" s="48">
        <v>14508</v>
      </c>
      <c r="G2739" s="48">
        <v>11864</v>
      </c>
    </row>
    <row r="2740" spans="3:7">
      <c r="C2740" s="50">
        <f t="shared" si="44"/>
        <v>4</v>
      </c>
      <c r="D2740" s="49">
        <v>42484</v>
      </c>
      <c r="E2740" s="48">
        <v>2</v>
      </c>
      <c r="F2740" s="48">
        <v>14328</v>
      </c>
      <c r="G2740" s="48">
        <v>11557</v>
      </c>
    </row>
    <row r="2741" spans="3:7">
      <c r="C2741" s="50">
        <f t="shared" si="44"/>
        <v>4</v>
      </c>
      <c r="D2741" s="49">
        <v>42484</v>
      </c>
      <c r="E2741" s="48">
        <v>3</v>
      </c>
      <c r="F2741" s="48">
        <v>14150</v>
      </c>
      <c r="G2741" s="48">
        <v>11452</v>
      </c>
    </row>
    <row r="2742" spans="3:7">
      <c r="C2742" s="50">
        <f t="shared" si="44"/>
        <v>4</v>
      </c>
      <c r="D2742" s="49">
        <v>42484</v>
      </c>
      <c r="E2742" s="48">
        <v>4</v>
      </c>
      <c r="F2742" s="48">
        <v>14221</v>
      </c>
      <c r="G2742" s="48">
        <v>11496</v>
      </c>
    </row>
    <row r="2743" spans="3:7">
      <c r="C2743" s="50">
        <f t="shared" si="44"/>
        <v>4</v>
      </c>
      <c r="D2743" s="49">
        <v>42484</v>
      </c>
      <c r="E2743" s="48">
        <v>5</v>
      </c>
      <c r="F2743" s="48">
        <v>14346</v>
      </c>
      <c r="G2743" s="48">
        <v>11575</v>
      </c>
    </row>
    <row r="2744" spans="3:7">
      <c r="C2744" s="50">
        <f t="shared" si="44"/>
        <v>4</v>
      </c>
      <c r="D2744" s="49">
        <v>42484</v>
      </c>
      <c r="E2744" s="48">
        <v>6</v>
      </c>
      <c r="F2744" s="48">
        <v>14521</v>
      </c>
      <c r="G2744" s="48">
        <v>11777</v>
      </c>
    </row>
    <row r="2745" spans="3:7">
      <c r="C2745" s="50">
        <f t="shared" si="44"/>
        <v>4</v>
      </c>
      <c r="D2745" s="49">
        <v>42484</v>
      </c>
      <c r="E2745" s="48">
        <v>7</v>
      </c>
      <c r="F2745" s="48">
        <v>14815</v>
      </c>
      <c r="G2745" s="48">
        <v>12238</v>
      </c>
    </row>
    <row r="2746" spans="3:7">
      <c r="C2746" s="50">
        <f t="shared" si="44"/>
        <v>4</v>
      </c>
      <c r="D2746" s="49">
        <v>42484</v>
      </c>
      <c r="E2746" s="48">
        <v>8</v>
      </c>
      <c r="F2746" s="48">
        <v>15382</v>
      </c>
      <c r="G2746" s="48">
        <v>12542</v>
      </c>
    </row>
    <row r="2747" spans="3:7">
      <c r="C2747" s="50">
        <f t="shared" si="44"/>
        <v>4</v>
      </c>
      <c r="D2747" s="49">
        <v>42484</v>
      </c>
      <c r="E2747" s="48">
        <v>9</v>
      </c>
      <c r="F2747" s="48">
        <v>15755</v>
      </c>
      <c r="G2747" s="48">
        <v>12912</v>
      </c>
    </row>
    <row r="2748" spans="3:7">
      <c r="C2748" s="50">
        <f t="shared" si="44"/>
        <v>4</v>
      </c>
      <c r="D2748" s="49">
        <v>42484</v>
      </c>
      <c r="E2748" s="48">
        <v>10</v>
      </c>
      <c r="F2748" s="48">
        <v>16046</v>
      </c>
      <c r="G2748" s="48">
        <v>13166</v>
      </c>
    </row>
    <row r="2749" spans="3:7">
      <c r="C2749" s="50">
        <f t="shared" si="44"/>
        <v>4</v>
      </c>
      <c r="D2749" s="49">
        <v>42484</v>
      </c>
      <c r="E2749" s="48">
        <v>11</v>
      </c>
      <c r="F2749" s="48">
        <v>15931</v>
      </c>
      <c r="G2749" s="48">
        <v>13108</v>
      </c>
    </row>
    <row r="2750" spans="3:7">
      <c r="C2750" s="50">
        <f t="shared" si="44"/>
        <v>4</v>
      </c>
      <c r="D2750" s="49">
        <v>42484</v>
      </c>
      <c r="E2750" s="48">
        <v>12</v>
      </c>
      <c r="F2750" s="48">
        <v>15771</v>
      </c>
      <c r="G2750" s="48">
        <v>13038</v>
      </c>
    </row>
    <row r="2751" spans="3:7">
      <c r="C2751" s="50">
        <f t="shared" si="44"/>
        <v>4</v>
      </c>
      <c r="D2751" s="49">
        <v>42484</v>
      </c>
      <c r="E2751" s="48">
        <v>13</v>
      </c>
      <c r="F2751" s="48">
        <v>15652</v>
      </c>
      <c r="G2751" s="48">
        <v>12842</v>
      </c>
    </row>
    <row r="2752" spans="3:7">
      <c r="C2752" s="50">
        <f t="shared" si="44"/>
        <v>4</v>
      </c>
      <c r="D2752" s="49">
        <v>42484</v>
      </c>
      <c r="E2752" s="48">
        <v>14</v>
      </c>
      <c r="F2752" s="48">
        <v>15682</v>
      </c>
      <c r="G2752" s="48">
        <v>12792</v>
      </c>
    </row>
    <row r="2753" spans="3:7">
      <c r="C2753" s="50">
        <f t="shared" si="44"/>
        <v>4</v>
      </c>
      <c r="D2753" s="49">
        <v>42484</v>
      </c>
      <c r="E2753" s="48">
        <v>15</v>
      </c>
      <c r="F2753" s="48">
        <v>15944</v>
      </c>
      <c r="G2753" s="48">
        <v>13024</v>
      </c>
    </row>
    <row r="2754" spans="3:7">
      <c r="C2754" s="50">
        <f t="shared" si="44"/>
        <v>4</v>
      </c>
      <c r="D2754" s="49">
        <v>42484</v>
      </c>
      <c r="E2754" s="48">
        <v>16</v>
      </c>
      <c r="F2754" s="48">
        <v>15982</v>
      </c>
      <c r="G2754" s="48">
        <v>13448</v>
      </c>
    </row>
    <row r="2755" spans="3:7">
      <c r="C2755" s="50">
        <f t="shared" si="44"/>
        <v>4</v>
      </c>
      <c r="D2755" s="49">
        <v>42484</v>
      </c>
      <c r="E2755" s="48">
        <v>17</v>
      </c>
      <c r="F2755" s="48">
        <v>16612</v>
      </c>
      <c r="G2755" s="48">
        <v>14142</v>
      </c>
    </row>
    <row r="2756" spans="3:7">
      <c r="C2756" s="50">
        <f t="shared" ref="C2756:C2819" si="45">MONTH(D2756)</f>
        <v>4</v>
      </c>
      <c r="D2756" s="49">
        <v>42484</v>
      </c>
      <c r="E2756" s="48">
        <v>18</v>
      </c>
      <c r="F2756" s="48">
        <v>16918</v>
      </c>
      <c r="G2756" s="48">
        <v>14537</v>
      </c>
    </row>
    <row r="2757" spans="3:7">
      <c r="C2757" s="50">
        <f t="shared" si="45"/>
        <v>4</v>
      </c>
      <c r="D2757" s="49">
        <v>42484</v>
      </c>
      <c r="E2757" s="48">
        <v>19</v>
      </c>
      <c r="F2757" s="48">
        <v>16917</v>
      </c>
      <c r="G2757" s="48">
        <v>14624</v>
      </c>
    </row>
    <row r="2758" spans="3:7">
      <c r="C2758" s="50">
        <f t="shared" si="45"/>
        <v>4</v>
      </c>
      <c r="D2758" s="49">
        <v>42484</v>
      </c>
      <c r="E2758" s="48">
        <v>20</v>
      </c>
      <c r="F2758" s="48">
        <v>16701</v>
      </c>
      <c r="G2758" s="48">
        <v>15023</v>
      </c>
    </row>
    <row r="2759" spans="3:7">
      <c r="C2759" s="50">
        <f t="shared" si="45"/>
        <v>4</v>
      </c>
      <c r="D2759" s="49">
        <v>42484</v>
      </c>
      <c r="E2759" s="48">
        <v>21</v>
      </c>
      <c r="F2759" s="48">
        <v>16881</v>
      </c>
      <c r="G2759" s="48">
        <v>14805</v>
      </c>
    </row>
    <row r="2760" spans="3:7">
      <c r="C2760" s="50">
        <f t="shared" si="45"/>
        <v>4</v>
      </c>
      <c r="D2760" s="49">
        <v>42484</v>
      </c>
      <c r="E2760" s="48">
        <v>22</v>
      </c>
      <c r="F2760" s="48">
        <v>16575</v>
      </c>
      <c r="G2760" s="48">
        <v>14039</v>
      </c>
    </row>
    <row r="2761" spans="3:7">
      <c r="C2761" s="50">
        <f t="shared" si="45"/>
        <v>4</v>
      </c>
      <c r="D2761" s="49">
        <v>42484</v>
      </c>
      <c r="E2761" s="48">
        <v>23</v>
      </c>
      <c r="F2761" s="48">
        <v>15501</v>
      </c>
      <c r="G2761" s="48">
        <v>12990</v>
      </c>
    </row>
    <row r="2762" spans="3:7">
      <c r="C2762" s="50">
        <f t="shared" si="45"/>
        <v>4</v>
      </c>
      <c r="D2762" s="49">
        <v>42484</v>
      </c>
      <c r="E2762" s="48">
        <v>24</v>
      </c>
      <c r="F2762" s="48">
        <v>14946</v>
      </c>
      <c r="G2762" s="48">
        <v>12269</v>
      </c>
    </row>
    <row r="2763" spans="3:7">
      <c r="C2763" s="50">
        <f t="shared" si="45"/>
        <v>4</v>
      </c>
      <c r="D2763" s="49">
        <v>42485</v>
      </c>
      <c r="E2763" s="48">
        <v>1</v>
      </c>
      <c r="F2763" s="48">
        <v>14578</v>
      </c>
      <c r="G2763" s="48">
        <v>11860</v>
      </c>
    </row>
    <row r="2764" spans="3:7">
      <c r="C2764" s="50">
        <f t="shared" si="45"/>
        <v>4</v>
      </c>
      <c r="D2764" s="49">
        <v>42485</v>
      </c>
      <c r="E2764" s="48">
        <v>2</v>
      </c>
      <c r="F2764" s="48">
        <v>14294</v>
      </c>
      <c r="G2764" s="48">
        <v>11601</v>
      </c>
    </row>
    <row r="2765" spans="3:7">
      <c r="C2765" s="50">
        <f t="shared" si="45"/>
        <v>4</v>
      </c>
      <c r="D2765" s="49">
        <v>42485</v>
      </c>
      <c r="E2765" s="48">
        <v>3</v>
      </c>
      <c r="F2765" s="48">
        <v>14500</v>
      </c>
      <c r="G2765" s="48">
        <v>11689</v>
      </c>
    </row>
    <row r="2766" spans="3:7">
      <c r="C2766" s="50">
        <f t="shared" si="45"/>
        <v>4</v>
      </c>
      <c r="D2766" s="49">
        <v>42485</v>
      </c>
      <c r="E2766" s="48">
        <v>4</v>
      </c>
      <c r="F2766" s="48">
        <v>14479</v>
      </c>
      <c r="G2766" s="48">
        <v>11823</v>
      </c>
    </row>
    <row r="2767" spans="3:7">
      <c r="C2767" s="50">
        <f t="shared" si="45"/>
        <v>4</v>
      </c>
      <c r="D2767" s="49">
        <v>42485</v>
      </c>
      <c r="E2767" s="48">
        <v>5</v>
      </c>
      <c r="F2767" s="48">
        <v>15063</v>
      </c>
      <c r="G2767" s="48">
        <v>12369</v>
      </c>
    </row>
    <row r="2768" spans="3:7">
      <c r="C2768" s="50">
        <f t="shared" si="45"/>
        <v>4</v>
      </c>
      <c r="D2768" s="49">
        <v>42485</v>
      </c>
      <c r="E2768" s="48">
        <v>6</v>
      </c>
      <c r="F2768" s="48">
        <v>16333</v>
      </c>
      <c r="G2768" s="48">
        <v>13738</v>
      </c>
    </row>
    <row r="2769" spans="3:7">
      <c r="C2769" s="50">
        <f t="shared" si="45"/>
        <v>4</v>
      </c>
      <c r="D2769" s="49">
        <v>42485</v>
      </c>
      <c r="E2769" s="48">
        <v>7</v>
      </c>
      <c r="F2769" s="48">
        <v>17559</v>
      </c>
      <c r="G2769" s="48">
        <v>14939</v>
      </c>
    </row>
    <row r="2770" spans="3:7">
      <c r="C2770" s="50">
        <f t="shared" si="45"/>
        <v>4</v>
      </c>
      <c r="D2770" s="49">
        <v>42485</v>
      </c>
      <c r="E2770" s="48">
        <v>8</v>
      </c>
      <c r="F2770" s="48">
        <v>18188</v>
      </c>
      <c r="G2770" s="48">
        <v>15489</v>
      </c>
    </row>
    <row r="2771" spans="3:7">
      <c r="C2771" s="50">
        <f t="shared" si="45"/>
        <v>4</v>
      </c>
      <c r="D2771" s="49">
        <v>42485</v>
      </c>
      <c r="E2771" s="48">
        <v>9</v>
      </c>
      <c r="F2771" s="48">
        <v>18465</v>
      </c>
      <c r="G2771" s="48">
        <v>15617</v>
      </c>
    </row>
    <row r="2772" spans="3:7">
      <c r="C2772" s="50">
        <f t="shared" si="45"/>
        <v>4</v>
      </c>
      <c r="D2772" s="49">
        <v>42485</v>
      </c>
      <c r="E2772" s="48">
        <v>10</v>
      </c>
      <c r="F2772" s="48">
        <v>18439</v>
      </c>
      <c r="G2772" s="48">
        <v>15504</v>
      </c>
    </row>
    <row r="2773" spans="3:7">
      <c r="C2773" s="50">
        <f t="shared" si="45"/>
        <v>4</v>
      </c>
      <c r="D2773" s="49">
        <v>42485</v>
      </c>
      <c r="E2773" s="48">
        <v>11</v>
      </c>
      <c r="F2773" s="48">
        <v>17712</v>
      </c>
      <c r="G2773" s="48">
        <v>15278</v>
      </c>
    </row>
    <row r="2774" spans="3:7">
      <c r="C2774" s="50">
        <f t="shared" si="45"/>
        <v>4</v>
      </c>
      <c r="D2774" s="49">
        <v>42485</v>
      </c>
      <c r="E2774" s="48">
        <v>12</v>
      </c>
      <c r="F2774" s="48">
        <v>17498</v>
      </c>
      <c r="G2774" s="48">
        <v>15114</v>
      </c>
    </row>
    <row r="2775" spans="3:7">
      <c r="C2775" s="50">
        <f t="shared" si="45"/>
        <v>4</v>
      </c>
      <c r="D2775" s="49">
        <v>42485</v>
      </c>
      <c r="E2775" s="48">
        <v>13</v>
      </c>
      <c r="F2775" s="48">
        <v>17338</v>
      </c>
      <c r="G2775" s="48">
        <v>14928</v>
      </c>
    </row>
    <row r="2776" spans="3:7">
      <c r="C2776" s="50">
        <f t="shared" si="45"/>
        <v>4</v>
      </c>
      <c r="D2776" s="49">
        <v>42485</v>
      </c>
      <c r="E2776" s="48">
        <v>14</v>
      </c>
      <c r="F2776" s="48">
        <v>17301</v>
      </c>
      <c r="G2776" s="48">
        <v>14917</v>
      </c>
    </row>
    <row r="2777" spans="3:7">
      <c r="C2777" s="50">
        <f t="shared" si="45"/>
        <v>4</v>
      </c>
      <c r="D2777" s="49">
        <v>42485</v>
      </c>
      <c r="E2777" s="48">
        <v>15</v>
      </c>
      <c r="F2777" s="48">
        <v>17714</v>
      </c>
      <c r="G2777" s="48">
        <v>15105</v>
      </c>
    </row>
    <row r="2778" spans="3:7">
      <c r="C2778" s="50">
        <f t="shared" si="45"/>
        <v>4</v>
      </c>
      <c r="D2778" s="49">
        <v>42485</v>
      </c>
      <c r="E2778" s="48">
        <v>16</v>
      </c>
      <c r="F2778" s="48">
        <v>18050</v>
      </c>
      <c r="G2778" s="48">
        <v>15512</v>
      </c>
    </row>
    <row r="2779" spans="3:7">
      <c r="C2779" s="50">
        <f t="shared" si="45"/>
        <v>4</v>
      </c>
      <c r="D2779" s="49">
        <v>42485</v>
      </c>
      <c r="E2779" s="48">
        <v>17</v>
      </c>
      <c r="F2779" s="48">
        <v>18596</v>
      </c>
      <c r="G2779" s="48">
        <v>16091</v>
      </c>
    </row>
    <row r="2780" spans="3:7">
      <c r="C2780" s="50">
        <f t="shared" si="45"/>
        <v>4</v>
      </c>
      <c r="D2780" s="49">
        <v>42485</v>
      </c>
      <c r="E2780" s="48">
        <v>18</v>
      </c>
      <c r="F2780" s="48">
        <v>18657</v>
      </c>
      <c r="G2780" s="48">
        <v>16070</v>
      </c>
    </row>
    <row r="2781" spans="3:7">
      <c r="C2781" s="50">
        <f t="shared" si="45"/>
        <v>4</v>
      </c>
      <c r="D2781" s="49">
        <v>42485</v>
      </c>
      <c r="E2781" s="48">
        <v>19</v>
      </c>
      <c r="F2781" s="48">
        <v>18996</v>
      </c>
      <c r="G2781" s="48">
        <v>16309</v>
      </c>
    </row>
    <row r="2782" spans="3:7">
      <c r="C2782" s="50">
        <f t="shared" si="45"/>
        <v>4</v>
      </c>
      <c r="D2782" s="49">
        <v>42485</v>
      </c>
      <c r="E2782" s="48">
        <v>20</v>
      </c>
      <c r="F2782" s="48">
        <v>18905</v>
      </c>
      <c r="G2782" s="48">
        <v>16774</v>
      </c>
    </row>
    <row r="2783" spans="3:7">
      <c r="C2783" s="50">
        <f t="shared" si="45"/>
        <v>4</v>
      </c>
      <c r="D2783" s="49">
        <v>42485</v>
      </c>
      <c r="E2783" s="48">
        <v>21</v>
      </c>
      <c r="F2783" s="48">
        <v>18830</v>
      </c>
      <c r="G2783" s="48">
        <v>16175</v>
      </c>
    </row>
    <row r="2784" spans="3:7">
      <c r="C2784" s="50">
        <f t="shared" si="45"/>
        <v>4</v>
      </c>
      <c r="D2784" s="49">
        <v>42485</v>
      </c>
      <c r="E2784" s="48">
        <v>22</v>
      </c>
      <c r="F2784" s="48">
        <v>17400</v>
      </c>
      <c r="G2784" s="48">
        <v>14853</v>
      </c>
    </row>
    <row r="2785" spans="3:7">
      <c r="C2785" s="50">
        <f t="shared" si="45"/>
        <v>4</v>
      </c>
      <c r="D2785" s="49">
        <v>42485</v>
      </c>
      <c r="E2785" s="48">
        <v>23</v>
      </c>
      <c r="F2785" s="48">
        <v>16537</v>
      </c>
      <c r="G2785" s="48">
        <v>13795</v>
      </c>
    </row>
    <row r="2786" spans="3:7">
      <c r="C2786" s="50">
        <f t="shared" si="45"/>
        <v>4</v>
      </c>
      <c r="D2786" s="49">
        <v>42485</v>
      </c>
      <c r="E2786" s="48">
        <v>24</v>
      </c>
      <c r="F2786" s="48">
        <v>15533</v>
      </c>
      <c r="G2786" s="48">
        <v>12895</v>
      </c>
    </row>
    <row r="2787" spans="3:7">
      <c r="C2787" s="50">
        <f t="shared" si="45"/>
        <v>4</v>
      </c>
      <c r="D2787" s="49">
        <v>42486</v>
      </c>
      <c r="E2787" s="48">
        <v>1</v>
      </c>
      <c r="F2787" s="48">
        <v>15330</v>
      </c>
      <c r="G2787" s="48">
        <v>12719</v>
      </c>
    </row>
    <row r="2788" spans="3:7">
      <c r="C2788" s="50">
        <f t="shared" si="45"/>
        <v>4</v>
      </c>
      <c r="D2788" s="49">
        <v>42486</v>
      </c>
      <c r="E2788" s="48">
        <v>2</v>
      </c>
      <c r="F2788" s="48">
        <v>14849</v>
      </c>
      <c r="G2788" s="48">
        <v>12567</v>
      </c>
    </row>
    <row r="2789" spans="3:7">
      <c r="C2789" s="50">
        <f t="shared" si="45"/>
        <v>4</v>
      </c>
      <c r="D2789" s="49">
        <v>42486</v>
      </c>
      <c r="E2789" s="48">
        <v>3</v>
      </c>
      <c r="F2789" s="48">
        <v>14668</v>
      </c>
      <c r="G2789" s="48">
        <v>12372</v>
      </c>
    </row>
    <row r="2790" spans="3:7">
      <c r="C2790" s="50">
        <f t="shared" si="45"/>
        <v>4</v>
      </c>
      <c r="D2790" s="49">
        <v>42486</v>
      </c>
      <c r="E2790" s="48">
        <v>4</v>
      </c>
      <c r="F2790" s="48">
        <v>14791</v>
      </c>
      <c r="G2790" s="48">
        <v>12431</v>
      </c>
    </row>
    <row r="2791" spans="3:7">
      <c r="C2791" s="50">
        <f t="shared" si="45"/>
        <v>4</v>
      </c>
      <c r="D2791" s="49">
        <v>42486</v>
      </c>
      <c r="E2791" s="48">
        <v>5</v>
      </c>
      <c r="F2791" s="48">
        <v>15304</v>
      </c>
      <c r="G2791" s="48">
        <v>13082</v>
      </c>
    </row>
    <row r="2792" spans="3:7">
      <c r="C2792" s="50">
        <f t="shared" si="45"/>
        <v>4</v>
      </c>
      <c r="D2792" s="49">
        <v>42486</v>
      </c>
      <c r="E2792" s="48">
        <v>6</v>
      </c>
      <c r="F2792" s="48">
        <v>16865</v>
      </c>
      <c r="G2792" s="48">
        <v>14685</v>
      </c>
    </row>
    <row r="2793" spans="3:7">
      <c r="C2793" s="50">
        <f t="shared" si="45"/>
        <v>4</v>
      </c>
      <c r="D2793" s="49">
        <v>42486</v>
      </c>
      <c r="E2793" s="48">
        <v>7</v>
      </c>
      <c r="F2793" s="48">
        <v>18297</v>
      </c>
      <c r="G2793" s="48">
        <v>15956</v>
      </c>
    </row>
    <row r="2794" spans="3:7">
      <c r="C2794" s="50">
        <f t="shared" si="45"/>
        <v>4</v>
      </c>
      <c r="D2794" s="49">
        <v>42486</v>
      </c>
      <c r="E2794" s="48">
        <v>8</v>
      </c>
      <c r="F2794" s="48">
        <v>18904</v>
      </c>
      <c r="G2794" s="48">
        <v>16500</v>
      </c>
    </row>
    <row r="2795" spans="3:7">
      <c r="C2795" s="50">
        <f t="shared" si="45"/>
        <v>4</v>
      </c>
      <c r="D2795" s="49">
        <v>42486</v>
      </c>
      <c r="E2795" s="48">
        <v>9</v>
      </c>
      <c r="F2795" s="48">
        <v>18821</v>
      </c>
      <c r="G2795" s="48">
        <v>16451</v>
      </c>
    </row>
    <row r="2796" spans="3:7">
      <c r="C2796" s="50">
        <f t="shared" si="45"/>
        <v>4</v>
      </c>
      <c r="D2796" s="49">
        <v>42486</v>
      </c>
      <c r="E2796" s="48">
        <v>10</v>
      </c>
      <c r="F2796" s="48">
        <v>18748</v>
      </c>
      <c r="G2796" s="48">
        <v>16298</v>
      </c>
    </row>
    <row r="2797" spans="3:7">
      <c r="C2797" s="50">
        <f t="shared" si="45"/>
        <v>4</v>
      </c>
      <c r="D2797" s="49">
        <v>42486</v>
      </c>
      <c r="E2797" s="48">
        <v>11</v>
      </c>
      <c r="F2797" s="48">
        <v>18580</v>
      </c>
      <c r="G2797" s="48">
        <v>16015</v>
      </c>
    </row>
    <row r="2798" spans="3:7">
      <c r="C2798" s="50">
        <f t="shared" si="45"/>
        <v>4</v>
      </c>
      <c r="D2798" s="49">
        <v>42486</v>
      </c>
      <c r="E2798" s="48">
        <v>12</v>
      </c>
      <c r="F2798" s="48">
        <v>18333</v>
      </c>
      <c r="G2798" s="48">
        <v>15735</v>
      </c>
    </row>
    <row r="2799" spans="3:7">
      <c r="C2799" s="50">
        <f t="shared" si="45"/>
        <v>4</v>
      </c>
      <c r="D2799" s="49">
        <v>42486</v>
      </c>
      <c r="E2799" s="48">
        <v>13</v>
      </c>
      <c r="F2799" s="48">
        <v>18221</v>
      </c>
      <c r="G2799" s="48">
        <v>15638</v>
      </c>
    </row>
    <row r="2800" spans="3:7">
      <c r="C2800" s="50">
        <f t="shared" si="45"/>
        <v>4</v>
      </c>
      <c r="D2800" s="49">
        <v>42486</v>
      </c>
      <c r="E2800" s="48">
        <v>14</v>
      </c>
      <c r="F2800" s="48">
        <v>17792</v>
      </c>
      <c r="G2800" s="48">
        <v>15496</v>
      </c>
    </row>
    <row r="2801" spans="3:7">
      <c r="C2801" s="50">
        <f t="shared" si="45"/>
        <v>4</v>
      </c>
      <c r="D2801" s="49">
        <v>42486</v>
      </c>
      <c r="E2801" s="48">
        <v>15</v>
      </c>
      <c r="F2801" s="48">
        <v>17494</v>
      </c>
      <c r="G2801" s="48">
        <v>15161</v>
      </c>
    </row>
    <row r="2802" spans="3:7">
      <c r="C2802" s="50">
        <f t="shared" si="45"/>
        <v>4</v>
      </c>
      <c r="D2802" s="49">
        <v>42486</v>
      </c>
      <c r="E2802" s="48">
        <v>16</v>
      </c>
      <c r="F2802" s="48">
        <v>17781</v>
      </c>
      <c r="G2802" s="48">
        <v>15163</v>
      </c>
    </row>
    <row r="2803" spans="3:7">
      <c r="C2803" s="50">
        <f t="shared" si="45"/>
        <v>4</v>
      </c>
      <c r="D2803" s="49">
        <v>42486</v>
      </c>
      <c r="E2803" s="48">
        <v>17</v>
      </c>
      <c r="F2803" s="48">
        <v>18324</v>
      </c>
      <c r="G2803" s="48">
        <v>15734</v>
      </c>
    </row>
    <row r="2804" spans="3:7">
      <c r="C2804" s="50">
        <f t="shared" si="45"/>
        <v>4</v>
      </c>
      <c r="D2804" s="49">
        <v>42486</v>
      </c>
      <c r="E2804" s="48">
        <v>18</v>
      </c>
      <c r="F2804" s="48">
        <v>18020</v>
      </c>
      <c r="G2804" s="48">
        <v>15647</v>
      </c>
    </row>
    <row r="2805" spans="3:7">
      <c r="C2805" s="50">
        <f t="shared" si="45"/>
        <v>4</v>
      </c>
      <c r="D2805" s="49">
        <v>42486</v>
      </c>
      <c r="E2805" s="48">
        <v>19</v>
      </c>
      <c r="F2805" s="48">
        <v>18419</v>
      </c>
      <c r="G2805" s="48">
        <v>15885</v>
      </c>
    </row>
    <row r="2806" spans="3:7">
      <c r="C2806" s="50">
        <f t="shared" si="45"/>
        <v>4</v>
      </c>
      <c r="D2806" s="49">
        <v>42486</v>
      </c>
      <c r="E2806" s="48">
        <v>20</v>
      </c>
      <c r="F2806" s="48">
        <v>18869</v>
      </c>
      <c r="G2806" s="48">
        <v>16490</v>
      </c>
    </row>
    <row r="2807" spans="3:7">
      <c r="C2807" s="50">
        <f t="shared" si="45"/>
        <v>4</v>
      </c>
      <c r="D2807" s="49">
        <v>42486</v>
      </c>
      <c r="E2807" s="48">
        <v>21</v>
      </c>
      <c r="F2807" s="48">
        <v>18888</v>
      </c>
      <c r="G2807" s="48">
        <v>16517</v>
      </c>
    </row>
    <row r="2808" spans="3:7">
      <c r="C2808" s="50">
        <f t="shared" si="45"/>
        <v>4</v>
      </c>
      <c r="D2808" s="49">
        <v>42486</v>
      </c>
      <c r="E2808" s="48">
        <v>22</v>
      </c>
      <c r="F2808" s="48">
        <v>17462</v>
      </c>
      <c r="G2808" s="48">
        <v>15177</v>
      </c>
    </row>
    <row r="2809" spans="3:7">
      <c r="C2809" s="50">
        <f t="shared" si="45"/>
        <v>4</v>
      </c>
      <c r="D2809" s="49">
        <v>42486</v>
      </c>
      <c r="E2809" s="48">
        <v>23</v>
      </c>
      <c r="F2809" s="48">
        <v>16288</v>
      </c>
      <c r="G2809" s="48">
        <v>13998</v>
      </c>
    </row>
    <row r="2810" spans="3:7">
      <c r="C2810" s="50">
        <f t="shared" si="45"/>
        <v>4</v>
      </c>
      <c r="D2810" s="49">
        <v>42486</v>
      </c>
      <c r="E2810" s="48">
        <v>24</v>
      </c>
      <c r="F2810" s="48">
        <v>15427</v>
      </c>
      <c r="G2810" s="48">
        <v>13191</v>
      </c>
    </row>
    <row r="2811" spans="3:7">
      <c r="C2811" s="50">
        <f t="shared" si="45"/>
        <v>4</v>
      </c>
      <c r="D2811" s="49">
        <v>42487</v>
      </c>
      <c r="E2811" s="48">
        <v>1</v>
      </c>
      <c r="F2811" s="48">
        <v>15223</v>
      </c>
      <c r="G2811" s="48">
        <v>12833</v>
      </c>
    </row>
    <row r="2812" spans="3:7">
      <c r="C2812" s="50">
        <f t="shared" si="45"/>
        <v>4</v>
      </c>
      <c r="D2812" s="49">
        <v>42487</v>
      </c>
      <c r="E2812" s="48">
        <v>2</v>
      </c>
      <c r="F2812" s="48">
        <v>15125</v>
      </c>
      <c r="G2812" s="48">
        <v>12713</v>
      </c>
    </row>
    <row r="2813" spans="3:7">
      <c r="C2813" s="50">
        <f t="shared" si="45"/>
        <v>4</v>
      </c>
      <c r="D2813" s="49">
        <v>42487</v>
      </c>
      <c r="E2813" s="48">
        <v>3</v>
      </c>
      <c r="F2813" s="48">
        <v>14988</v>
      </c>
      <c r="G2813" s="48">
        <v>12617</v>
      </c>
    </row>
    <row r="2814" spans="3:7">
      <c r="C2814" s="50">
        <f t="shared" si="45"/>
        <v>4</v>
      </c>
      <c r="D2814" s="49">
        <v>42487</v>
      </c>
      <c r="E2814" s="48">
        <v>4</v>
      </c>
      <c r="F2814" s="48">
        <v>15122</v>
      </c>
      <c r="G2814" s="48">
        <v>12718</v>
      </c>
    </row>
    <row r="2815" spans="3:7">
      <c r="C2815" s="50">
        <f t="shared" si="45"/>
        <v>4</v>
      </c>
      <c r="D2815" s="49">
        <v>42487</v>
      </c>
      <c r="E2815" s="48">
        <v>5</v>
      </c>
      <c r="F2815" s="48">
        <v>15834</v>
      </c>
      <c r="G2815" s="48">
        <v>13469</v>
      </c>
    </row>
    <row r="2816" spans="3:7">
      <c r="C2816" s="50">
        <f t="shared" si="45"/>
        <v>4</v>
      </c>
      <c r="D2816" s="49">
        <v>42487</v>
      </c>
      <c r="E2816" s="48">
        <v>6</v>
      </c>
      <c r="F2816" s="48">
        <v>17035</v>
      </c>
      <c r="G2816" s="48">
        <v>14701</v>
      </c>
    </row>
    <row r="2817" spans="3:7">
      <c r="C2817" s="50">
        <f t="shared" si="45"/>
        <v>4</v>
      </c>
      <c r="D2817" s="49">
        <v>42487</v>
      </c>
      <c r="E2817" s="48">
        <v>7</v>
      </c>
      <c r="F2817" s="48">
        <v>17706</v>
      </c>
      <c r="G2817" s="48">
        <v>15347</v>
      </c>
    </row>
    <row r="2818" spans="3:7">
      <c r="C2818" s="50">
        <f t="shared" si="45"/>
        <v>4</v>
      </c>
      <c r="D2818" s="49">
        <v>42487</v>
      </c>
      <c r="E2818" s="48">
        <v>8</v>
      </c>
      <c r="F2818" s="48">
        <v>17916</v>
      </c>
      <c r="G2818" s="48">
        <v>15271</v>
      </c>
    </row>
    <row r="2819" spans="3:7">
      <c r="C2819" s="50">
        <f t="shared" si="45"/>
        <v>4</v>
      </c>
      <c r="D2819" s="49">
        <v>42487</v>
      </c>
      <c r="E2819" s="48">
        <v>9</v>
      </c>
      <c r="F2819" s="48">
        <v>17541</v>
      </c>
      <c r="G2819" s="48">
        <v>14898</v>
      </c>
    </row>
    <row r="2820" spans="3:7">
      <c r="C2820" s="50">
        <f t="shared" ref="C2820:C2883" si="46">MONTH(D2820)</f>
        <v>4</v>
      </c>
      <c r="D2820" s="49">
        <v>42487</v>
      </c>
      <c r="E2820" s="48">
        <v>10</v>
      </c>
      <c r="F2820" s="48">
        <v>17352</v>
      </c>
      <c r="G2820" s="48">
        <v>14685</v>
      </c>
    </row>
    <row r="2821" spans="3:7">
      <c r="C2821" s="50">
        <f t="shared" si="46"/>
        <v>4</v>
      </c>
      <c r="D2821" s="49">
        <v>42487</v>
      </c>
      <c r="E2821" s="48">
        <v>11</v>
      </c>
      <c r="F2821" s="48">
        <v>17222</v>
      </c>
      <c r="G2821" s="48">
        <v>14599</v>
      </c>
    </row>
    <row r="2822" spans="3:7">
      <c r="C2822" s="50">
        <f t="shared" si="46"/>
        <v>4</v>
      </c>
      <c r="D2822" s="49">
        <v>42487</v>
      </c>
      <c r="E2822" s="48">
        <v>12</v>
      </c>
      <c r="F2822" s="48">
        <v>16484</v>
      </c>
      <c r="G2822" s="48">
        <v>14371</v>
      </c>
    </row>
    <row r="2823" spans="3:7">
      <c r="C2823" s="50">
        <f t="shared" si="46"/>
        <v>4</v>
      </c>
      <c r="D2823" s="49">
        <v>42487</v>
      </c>
      <c r="E2823" s="48">
        <v>13</v>
      </c>
      <c r="F2823" s="48">
        <v>16136</v>
      </c>
      <c r="G2823" s="48">
        <v>14266</v>
      </c>
    </row>
    <row r="2824" spans="3:7">
      <c r="C2824" s="50">
        <f t="shared" si="46"/>
        <v>4</v>
      </c>
      <c r="D2824" s="49">
        <v>42487</v>
      </c>
      <c r="E2824" s="48">
        <v>14</v>
      </c>
      <c r="F2824" s="48">
        <v>15785</v>
      </c>
      <c r="G2824" s="48">
        <v>14090</v>
      </c>
    </row>
    <row r="2825" spans="3:7">
      <c r="C2825" s="50">
        <f t="shared" si="46"/>
        <v>4</v>
      </c>
      <c r="D2825" s="49">
        <v>42487</v>
      </c>
      <c r="E2825" s="48">
        <v>15</v>
      </c>
      <c r="F2825" s="48">
        <v>16440</v>
      </c>
      <c r="G2825" s="48">
        <v>14157</v>
      </c>
    </row>
    <row r="2826" spans="3:7">
      <c r="C2826" s="50">
        <f t="shared" si="46"/>
        <v>4</v>
      </c>
      <c r="D2826" s="49">
        <v>42487</v>
      </c>
      <c r="E2826" s="48">
        <v>16</v>
      </c>
      <c r="F2826" s="48">
        <v>17052</v>
      </c>
      <c r="G2826" s="48">
        <v>14421</v>
      </c>
    </row>
    <row r="2827" spans="3:7">
      <c r="C2827" s="50">
        <f t="shared" si="46"/>
        <v>4</v>
      </c>
      <c r="D2827" s="49">
        <v>42487</v>
      </c>
      <c r="E2827" s="48">
        <v>17</v>
      </c>
      <c r="F2827" s="48">
        <v>17667</v>
      </c>
      <c r="G2827" s="48">
        <v>14769</v>
      </c>
    </row>
    <row r="2828" spans="3:7">
      <c r="C2828" s="50">
        <f t="shared" si="46"/>
        <v>4</v>
      </c>
      <c r="D2828" s="49">
        <v>42487</v>
      </c>
      <c r="E2828" s="48">
        <v>18</v>
      </c>
      <c r="F2828" s="48">
        <v>18100</v>
      </c>
      <c r="G2828" s="48">
        <v>15042</v>
      </c>
    </row>
    <row r="2829" spans="3:7">
      <c r="C2829" s="50">
        <f t="shared" si="46"/>
        <v>4</v>
      </c>
      <c r="D2829" s="49">
        <v>42487</v>
      </c>
      <c r="E2829" s="48">
        <v>19</v>
      </c>
      <c r="F2829" s="48">
        <v>18565</v>
      </c>
      <c r="G2829" s="48">
        <v>15528</v>
      </c>
    </row>
    <row r="2830" spans="3:7">
      <c r="C2830" s="50">
        <f t="shared" si="46"/>
        <v>4</v>
      </c>
      <c r="D2830" s="49">
        <v>42487</v>
      </c>
      <c r="E2830" s="48">
        <v>20</v>
      </c>
      <c r="F2830" s="48">
        <v>18930</v>
      </c>
      <c r="G2830" s="48">
        <v>16357</v>
      </c>
    </row>
    <row r="2831" spans="3:7">
      <c r="C2831" s="50">
        <f t="shared" si="46"/>
        <v>4</v>
      </c>
      <c r="D2831" s="49">
        <v>42487</v>
      </c>
      <c r="E2831" s="48">
        <v>21</v>
      </c>
      <c r="F2831" s="48">
        <v>19071</v>
      </c>
      <c r="G2831" s="48">
        <v>16221</v>
      </c>
    </row>
    <row r="2832" spans="3:7">
      <c r="C2832" s="50">
        <f t="shared" si="46"/>
        <v>4</v>
      </c>
      <c r="D2832" s="49">
        <v>42487</v>
      </c>
      <c r="E2832" s="48">
        <v>22</v>
      </c>
      <c r="F2832" s="48">
        <v>17863</v>
      </c>
      <c r="G2832" s="48">
        <v>15069</v>
      </c>
    </row>
    <row r="2833" spans="3:7">
      <c r="C2833" s="50">
        <f t="shared" si="46"/>
        <v>4</v>
      </c>
      <c r="D2833" s="49">
        <v>42487</v>
      </c>
      <c r="E2833" s="48">
        <v>23</v>
      </c>
      <c r="F2833" s="48">
        <v>16660</v>
      </c>
      <c r="G2833" s="48">
        <v>13884</v>
      </c>
    </row>
    <row r="2834" spans="3:7">
      <c r="C2834" s="50">
        <f t="shared" si="46"/>
        <v>4</v>
      </c>
      <c r="D2834" s="49">
        <v>42487</v>
      </c>
      <c r="E2834" s="48">
        <v>24</v>
      </c>
      <c r="F2834" s="48">
        <v>15616</v>
      </c>
      <c r="G2834" s="48">
        <v>13035</v>
      </c>
    </row>
    <row r="2835" spans="3:7">
      <c r="C2835" s="50">
        <f t="shared" si="46"/>
        <v>4</v>
      </c>
      <c r="D2835" s="49">
        <v>42488</v>
      </c>
      <c r="E2835" s="48">
        <v>1</v>
      </c>
      <c r="F2835" s="48">
        <v>15161</v>
      </c>
      <c r="G2835" s="48">
        <v>12561</v>
      </c>
    </row>
    <row r="2836" spans="3:7">
      <c r="C2836" s="50">
        <f t="shared" si="46"/>
        <v>4</v>
      </c>
      <c r="D2836" s="49">
        <v>42488</v>
      </c>
      <c r="E2836" s="48">
        <v>2</v>
      </c>
      <c r="F2836" s="48">
        <v>14987</v>
      </c>
      <c r="G2836" s="48">
        <v>12331</v>
      </c>
    </row>
    <row r="2837" spans="3:7">
      <c r="C2837" s="50">
        <f t="shared" si="46"/>
        <v>4</v>
      </c>
      <c r="D2837" s="49">
        <v>42488</v>
      </c>
      <c r="E2837" s="48">
        <v>3</v>
      </c>
      <c r="F2837" s="48">
        <v>15006</v>
      </c>
      <c r="G2837" s="48">
        <v>12357</v>
      </c>
    </row>
    <row r="2838" spans="3:7">
      <c r="C2838" s="50">
        <f t="shared" si="46"/>
        <v>4</v>
      </c>
      <c r="D2838" s="49">
        <v>42488</v>
      </c>
      <c r="E2838" s="48">
        <v>4</v>
      </c>
      <c r="F2838" s="48">
        <v>15043</v>
      </c>
      <c r="G2838" s="48">
        <v>12513</v>
      </c>
    </row>
    <row r="2839" spans="3:7">
      <c r="C2839" s="50">
        <f t="shared" si="46"/>
        <v>4</v>
      </c>
      <c r="D2839" s="49">
        <v>42488</v>
      </c>
      <c r="E2839" s="48">
        <v>5</v>
      </c>
      <c r="F2839" s="48">
        <v>15578</v>
      </c>
      <c r="G2839" s="48">
        <v>13078</v>
      </c>
    </row>
    <row r="2840" spans="3:7">
      <c r="C2840" s="50">
        <f t="shared" si="46"/>
        <v>4</v>
      </c>
      <c r="D2840" s="49">
        <v>42488</v>
      </c>
      <c r="E2840" s="48">
        <v>6</v>
      </c>
      <c r="F2840" s="48">
        <v>16790</v>
      </c>
      <c r="G2840" s="48">
        <v>14158</v>
      </c>
    </row>
    <row r="2841" spans="3:7">
      <c r="C2841" s="50">
        <f t="shared" si="46"/>
        <v>4</v>
      </c>
      <c r="D2841" s="49">
        <v>42488</v>
      </c>
      <c r="E2841" s="48">
        <v>7</v>
      </c>
      <c r="F2841" s="48">
        <v>17624</v>
      </c>
      <c r="G2841" s="48">
        <v>15020</v>
      </c>
    </row>
    <row r="2842" spans="3:7">
      <c r="C2842" s="50">
        <f t="shared" si="46"/>
        <v>4</v>
      </c>
      <c r="D2842" s="49">
        <v>42488</v>
      </c>
      <c r="E2842" s="48">
        <v>8</v>
      </c>
      <c r="F2842" s="48">
        <v>18186</v>
      </c>
      <c r="G2842" s="48">
        <v>15311</v>
      </c>
    </row>
    <row r="2843" spans="3:7">
      <c r="C2843" s="50">
        <f t="shared" si="46"/>
        <v>4</v>
      </c>
      <c r="D2843" s="49">
        <v>42488</v>
      </c>
      <c r="E2843" s="48">
        <v>9</v>
      </c>
      <c r="F2843" s="48">
        <v>17624</v>
      </c>
      <c r="G2843" s="48">
        <v>14875</v>
      </c>
    </row>
    <row r="2844" spans="3:7">
      <c r="C2844" s="50">
        <f t="shared" si="46"/>
        <v>4</v>
      </c>
      <c r="D2844" s="49">
        <v>42488</v>
      </c>
      <c r="E2844" s="48">
        <v>10</v>
      </c>
      <c r="F2844" s="48">
        <v>17106</v>
      </c>
      <c r="G2844" s="48">
        <v>14702</v>
      </c>
    </row>
    <row r="2845" spans="3:7">
      <c r="C2845" s="50">
        <f t="shared" si="46"/>
        <v>4</v>
      </c>
      <c r="D2845" s="49">
        <v>42488</v>
      </c>
      <c r="E2845" s="48">
        <v>11</v>
      </c>
      <c r="F2845" s="48">
        <v>17155</v>
      </c>
      <c r="G2845" s="48">
        <v>14744</v>
      </c>
    </row>
    <row r="2846" spans="3:7">
      <c r="C2846" s="50">
        <f t="shared" si="46"/>
        <v>4</v>
      </c>
      <c r="D2846" s="49">
        <v>42488</v>
      </c>
      <c r="E2846" s="48">
        <v>12</v>
      </c>
      <c r="F2846" s="48">
        <v>16921</v>
      </c>
      <c r="G2846" s="48">
        <v>14649</v>
      </c>
    </row>
    <row r="2847" spans="3:7">
      <c r="C2847" s="50">
        <f t="shared" si="46"/>
        <v>4</v>
      </c>
      <c r="D2847" s="49">
        <v>42488</v>
      </c>
      <c r="E2847" s="48">
        <v>13</v>
      </c>
      <c r="F2847" s="48">
        <v>16704</v>
      </c>
      <c r="G2847" s="48">
        <v>14693</v>
      </c>
    </row>
    <row r="2848" spans="3:7">
      <c r="C2848" s="50">
        <f t="shared" si="46"/>
        <v>4</v>
      </c>
      <c r="D2848" s="49">
        <v>42488</v>
      </c>
      <c r="E2848" s="48">
        <v>14</v>
      </c>
      <c r="F2848" s="48">
        <v>16665</v>
      </c>
      <c r="G2848" s="48">
        <v>14647</v>
      </c>
    </row>
    <row r="2849" spans="3:7">
      <c r="C2849" s="50">
        <f t="shared" si="46"/>
        <v>4</v>
      </c>
      <c r="D2849" s="49">
        <v>42488</v>
      </c>
      <c r="E2849" s="48">
        <v>15</v>
      </c>
      <c r="F2849" s="48">
        <v>16765</v>
      </c>
      <c r="G2849" s="48">
        <v>14770</v>
      </c>
    </row>
    <row r="2850" spans="3:7">
      <c r="C2850" s="50">
        <f t="shared" si="46"/>
        <v>4</v>
      </c>
      <c r="D2850" s="49">
        <v>42488</v>
      </c>
      <c r="E2850" s="48">
        <v>16</v>
      </c>
      <c r="F2850" s="48">
        <v>17029</v>
      </c>
      <c r="G2850" s="48">
        <v>15076</v>
      </c>
    </row>
    <row r="2851" spans="3:7">
      <c r="C2851" s="50">
        <f t="shared" si="46"/>
        <v>4</v>
      </c>
      <c r="D2851" s="49">
        <v>42488</v>
      </c>
      <c r="E2851" s="48">
        <v>17</v>
      </c>
      <c r="F2851" s="48">
        <v>17262</v>
      </c>
      <c r="G2851" s="48">
        <v>15276</v>
      </c>
    </row>
    <row r="2852" spans="3:7">
      <c r="C2852" s="50">
        <f t="shared" si="46"/>
        <v>4</v>
      </c>
      <c r="D2852" s="49">
        <v>42488</v>
      </c>
      <c r="E2852" s="48">
        <v>18</v>
      </c>
      <c r="F2852" s="48">
        <v>17459</v>
      </c>
      <c r="G2852" s="48">
        <v>15478</v>
      </c>
    </row>
    <row r="2853" spans="3:7">
      <c r="C2853" s="50">
        <f t="shared" si="46"/>
        <v>4</v>
      </c>
      <c r="D2853" s="49">
        <v>42488</v>
      </c>
      <c r="E2853" s="48">
        <v>19</v>
      </c>
      <c r="F2853" s="48">
        <v>17768</v>
      </c>
      <c r="G2853" s="48">
        <v>15723</v>
      </c>
    </row>
    <row r="2854" spans="3:7">
      <c r="C2854" s="50">
        <f t="shared" si="46"/>
        <v>4</v>
      </c>
      <c r="D2854" s="49">
        <v>42488</v>
      </c>
      <c r="E2854" s="48">
        <v>20</v>
      </c>
      <c r="F2854" s="48">
        <v>18348</v>
      </c>
      <c r="G2854" s="48">
        <v>16312</v>
      </c>
    </row>
    <row r="2855" spans="3:7">
      <c r="C2855" s="50">
        <f t="shared" si="46"/>
        <v>4</v>
      </c>
      <c r="D2855" s="49">
        <v>42488</v>
      </c>
      <c r="E2855" s="48">
        <v>21</v>
      </c>
      <c r="F2855" s="48">
        <v>18549</v>
      </c>
      <c r="G2855" s="48">
        <v>16328</v>
      </c>
    </row>
    <row r="2856" spans="3:7">
      <c r="C2856" s="50">
        <f t="shared" si="46"/>
        <v>4</v>
      </c>
      <c r="D2856" s="49">
        <v>42488</v>
      </c>
      <c r="E2856" s="48">
        <v>22</v>
      </c>
      <c r="F2856" s="48">
        <v>17344</v>
      </c>
      <c r="G2856" s="48">
        <v>15232</v>
      </c>
    </row>
    <row r="2857" spans="3:7">
      <c r="C2857" s="50">
        <f t="shared" si="46"/>
        <v>4</v>
      </c>
      <c r="D2857" s="49">
        <v>42488</v>
      </c>
      <c r="E2857" s="48">
        <v>23</v>
      </c>
      <c r="F2857" s="48">
        <v>16224</v>
      </c>
      <c r="G2857" s="48">
        <v>14015</v>
      </c>
    </row>
    <row r="2858" spans="3:7">
      <c r="C2858" s="50">
        <f t="shared" si="46"/>
        <v>4</v>
      </c>
      <c r="D2858" s="49">
        <v>42488</v>
      </c>
      <c r="E2858" s="48">
        <v>24</v>
      </c>
      <c r="F2858" s="48">
        <v>15336</v>
      </c>
      <c r="G2858" s="48">
        <v>13045</v>
      </c>
    </row>
    <row r="2859" spans="3:7">
      <c r="C2859" s="50">
        <f t="shared" si="46"/>
        <v>4</v>
      </c>
      <c r="D2859" s="49">
        <v>42489</v>
      </c>
      <c r="E2859" s="48">
        <v>1</v>
      </c>
      <c r="F2859" s="48">
        <v>14867</v>
      </c>
      <c r="G2859" s="48">
        <v>12554</v>
      </c>
    </row>
    <row r="2860" spans="3:7">
      <c r="C2860" s="50">
        <f t="shared" si="46"/>
        <v>4</v>
      </c>
      <c r="D2860" s="49">
        <v>42489</v>
      </c>
      <c r="E2860" s="48">
        <v>2</v>
      </c>
      <c r="F2860" s="48">
        <v>14550</v>
      </c>
      <c r="G2860" s="48">
        <v>12252</v>
      </c>
    </row>
    <row r="2861" spans="3:7">
      <c r="C2861" s="50">
        <f t="shared" si="46"/>
        <v>4</v>
      </c>
      <c r="D2861" s="49">
        <v>42489</v>
      </c>
      <c r="E2861" s="48">
        <v>3</v>
      </c>
      <c r="F2861" s="48">
        <v>14366</v>
      </c>
      <c r="G2861" s="48">
        <v>12110</v>
      </c>
    </row>
    <row r="2862" spans="3:7">
      <c r="C2862" s="50">
        <f t="shared" si="46"/>
        <v>4</v>
      </c>
      <c r="D2862" s="49">
        <v>42489</v>
      </c>
      <c r="E2862" s="48">
        <v>4</v>
      </c>
      <c r="F2862" s="48">
        <v>14480</v>
      </c>
      <c r="G2862" s="48">
        <v>12207</v>
      </c>
    </row>
    <row r="2863" spans="3:7">
      <c r="C2863" s="50">
        <f t="shared" si="46"/>
        <v>4</v>
      </c>
      <c r="D2863" s="49">
        <v>42489</v>
      </c>
      <c r="E2863" s="48">
        <v>5</v>
      </c>
      <c r="F2863" s="48">
        <v>15153</v>
      </c>
      <c r="G2863" s="48">
        <v>12797</v>
      </c>
    </row>
    <row r="2864" spans="3:7">
      <c r="C2864" s="50">
        <f t="shared" si="46"/>
        <v>4</v>
      </c>
      <c r="D2864" s="49">
        <v>42489</v>
      </c>
      <c r="E2864" s="48">
        <v>6</v>
      </c>
      <c r="F2864" s="48">
        <v>16261</v>
      </c>
      <c r="G2864" s="48">
        <v>13982</v>
      </c>
    </row>
    <row r="2865" spans="3:7">
      <c r="C2865" s="50">
        <f t="shared" si="46"/>
        <v>4</v>
      </c>
      <c r="D2865" s="49">
        <v>42489</v>
      </c>
      <c r="E2865" s="48">
        <v>7</v>
      </c>
      <c r="F2865" s="48">
        <v>16712</v>
      </c>
      <c r="G2865" s="48">
        <v>15031</v>
      </c>
    </row>
    <row r="2866" spans="3:7">
      <c r="C2866" s="50">
        <f t="shared" si="46"/>
        <v>4</v>
      </c>
      <c r="D2866" s="49">
        <v>42489</v>
      </c>
      <c r="E2866" s="48">
        <v>8</v>
      </c>
      <c r="F2866" s="48">
        <v>17052</v>
      </c>
      <c r="G2866" s="48">
        <v>15150</v>
      </c>
    </row>
    <row r="2867" spans="3:7">
      <c r="C2867" s="50">
        <f t="shared" si="46"/>
        <v>4</v>
      </c>
      <c r="D2867" s="49">
        <v>42489</v>
      </c>
      <c r="E2867" s="48">
        <v>9</v>
      </c>
      <c r="F2867" s="48">
        <v>17226</v>
      </c>
      <c r="G2867" s="48">
        <v>15001</v>
      </c>
    </row>
    <row r="2868" spans="3:7">
      <c r="C2868" s="50">
        <f t="shared" si="46"/>
        <v>4</v>
      </c>
      <c r="D2868" s="49">
        <v>42489</v>
      </c>
      <c r="E2868" s="48">
        <v>10</v>
      </c>
      <c r="F2868" s="48">
        <v>16815</v>
      </c>
      <c r="G2868" s="48">
        <v>14778</v>
      </c>
    </row>
    <row r="2869" spans="3:7">
      <c r="C2869" s="50">
        <f t="shared" si="46"/>
        <v>4</v>
      </c>
      <c r="D2869" s="49">
        <v>42489</v>
      </c>
      <c r="E2869" s="48">
        <v>11</v>
      </c>
      <c r="F2869" s="48">
        <v>16754</v>
      </c>
      <c r="G2869" s="48">
        <v>14667</v>
      </c>
    </row>
    <row r="2870" spans="3:7">
      <c r="C2870" s="50">
        <f t="shared" si="46"/>
        <v>4</v>
      </c>
      <c r="D2870" s="49">
        <v>42489</v>
      </c>
      <c r="E2870" s="48">
        <v>12</v>
      </c>
      <c r="F2870" s="48">
        <v>16436</v>
      </c>
      <c r="G2870" s="48">
        <v>14466</v>
      </c>
    </row>
    <row r="2871" spans="3:7">
      <c r="C2871" s="50">
        <f t="shared" si="46"/>
        <v>4</v>
      </c>
      <c r="D2871" s="49">
        <v>42489</v>
      </c>
      <c r="E2871" s="48">
        <v>13</v>
      </c>
      <c r="F2871" s="48">
        <v>16386</v>
      </c>
      <c r="G2871" s="48">
        <v>14300</v>
      </c>
    </row>
    <row r="2872" spans="3:7">
      <c r="C2872" s="50">
        <f t="shared" si="46"/>
        <v>4</v>
      </c>
      <c r="D2872" s="49">
        <v>42489</v>
      </c>
      <c r="E2872" s="48">
        <v>14</v>
      </c>
      <c r="F2872" s="48">
        <v>16163</v>
      </c>
      <c r="G2872" s="48">
        <v>14273</v>
      </c>
    </row>
    <row r="2873" spans="3:7">
      <c r="C2873" s="50">
        <f t="shared" si="46"/>
        <v>4</v>
      </c>
      <c r="D2873" s="49">
        <v>42489</v>
      </c>
      <c r="E2873" s="48">
        <v>15</v>
      </c>
      <c r="F2873" s="48">
        <v>16286</v>
      </c>
      <c r="G2873" s="48">
        <v>14287</v>
      </c>
    </row>
    <row r="2874" spans="3:7">
      <c r="C2874" s="50">
        <f t="shared" si="46"/>
        <v>4</v>
      </c>
      <c r="D2874" s="49">
        <v>42489</v>
      </c>
      <c r="E2874" s="48">
        <v>16</v>
      </c>
      <c r="F2874" s="48">
        <v>16272</v>
      </c>
      <c r="G2874" s="48">
        <v>14288</v>
      </c>
    </row>
    <row r="2875" spans="3:7">
      <c r="C2875" s="50">
        <f t="shared" si="46"/>
        <v>4</v>
      </c>
      <c r="D2875" s="49">
        <v>42489</v>
      </c>
      <c r="E2875" s="48">
        <v>17</v>
      </c>
      <c r="F2875" s="48">
        <v>16483</v>
      </c>
      <c r="G2875" s="48">
        <v>14543</v>
      </c>
    </row>
    <row r="2876" spans="3:7">
      <c r="C2876" s="50">
        <f t="shared" si="46"/>
        <v>4</v>
      </c>
      <c r="D2876" s="49">
        <v>42489</v>
      </c>
      <c r="E2876" s="48">
        <v>18</v>
      </c>
      <c r="F2876" s="48">
        <v>16789</v>
      </c>
      <c r="G2876" s="48">
        <v>14766</v>
      </c>
    </row>
    <row r="2877" spans="3:7">
      <c r="C2877" s="50">
        <f t="shared" si="46"/>
        <v>4</v>
      </c>
      <c r="D2877" s="49">
        <v>42489</v>
      </c>
      <c r="E2877" s="48">
        <v>19</v>
      </c>
      <c r="F2877" s="48">
        <v>17037</v>
      </c>
      <c r="G2877" s="48">
        <v>15122</v>
      </c>
    </row>
    <row r="2878" spans="3:7">
      <c r="C2878" s="50">
        <f t="shared" si="46"/>
        <v>4</v>
      </c>
      <c r="D2878" s="49">
        <v>42489</v>
      </c>
      <c r="E2878" s="48">
        <v>20</v>
      </c>
      <c r="F2878" s="48">
        <v>18155</v>
      </c>
      <c r="G2878" s="48">
        <v>15774</v>
      </c>
    </row>
    <row r="2879" spans="3:7">
      <c r="C2879" s="50">
        <f t="shared" si="46"/>
        <v>4</v>
      </c>
      <c r="D2879" s="49">
        <v>42489</v>
      </c>
      <c r="E2879" s="48">
        <v>21</v>
      </c>
      <c r="F2879" s="48">
        <v>18589</v>
      </c>
      <c r="G2879" s="48">
        <v>15679</v>
      </c>
    </row>
    <row r="2880" spans="3:7">
      <c r="C2880" s="50">
        <f t="shared" si="46"/>
        <v>4</v>
      </c>
      <c r="D2880" s="49">
        <v>42489</v>
      </c>
      <c r="E2880" s="48">
        <v>22</v>
      </c>
      <c r="F2880" s="48">
        <v>17716</v>
      </c>
      <c r="G2880" s="48">
        <v>14737</v>
      </c>
    </row>
    <row r="2881" spans="3:7">
      <c r="C2881" s="50">
        <f t="shared" si="46"/>
        <v>4</v>
      </c>
      <c r="D2881" s="49">
        <v>42489</v>
      </c>
      <c r="E2881" s="48">
        <v>23</v>
      </c>
      <c r="F2881" s="48">
        <v>16413</v>
      </c>
      <c r="G2881" s="48">
        <v>13647</v>
      </c>
    </row>
    <row r="2882" spans="3:7">
      <c r="C2882" s="50">
        <f t="shared" si="46"/>
        <v>4</v>
      </c>
      <c r="D2882" s="49">
        <v>42489</v>
      </c>
      <c r="E2882" s="48">
        <v>24</v>
      </c>
      <c r="F2882" s="48">
        <v>15315</v>
      </c>
      <c r="G2882" s="48">
        <v>12692</v>
      </c>
    </row>
    <row r="2883" spans="3:7">
      <c r="C2883" s="50">
        <f t="shared" si="46"/>
        <v>4</v>
      </c>
      <c r="D2883" s="49">
        <v>42490</v>
      </c>
      <c r="E2883" s="48">
        <v>1</v>
      </c>
      <c r="F2883" s="48">
        <v>14783</v>
      </c>
      <c r="G2883" s="48">
        <v>12216</v>
      </c>
    </row>
    <row r="2884" spans="3:7">
      <c r="C2884" s="50">
        <f t="shared" ref="C2884:C2947" si="47">MONTH(D2884)</f>
        <v>4</v>
      </c>
      <c r="D2884" s="49">
        <v>42490</v>
      </c>
      <c r="E2884" s="48">
        <v>2</v>
      </c>
      <c r="F2884" s="48">
        <v>14644</v>
      </c>
      <c r="G2884" s="48">
        <v>12037</v>
      </c>
    </row>
    <row r="2885" spans="3:7">
      <c r="C2885" s="50">
        <f t="shared" si="47"/>
        <v>4</v>
      </c>
      <c r="D2885" s="49">
        <v>42490</v>
      </c>
      <c r="E2885" s="48">
        <v>3</v>
      </c>
      <c r="F2885" s="48">
        <v>14474</v>
      </c>
      <c r="G2885" s="48">
        <v>11895</v>
      </c>
    </row>
    <row r="2886" spans="3:7">
      <c r="C2886" s="50">
        <f t="shared" si="47"/>
        <v>4</v>
      </c>
      <c r="D2886" s="49">
        <v>42490</v>
      </c>
      <c r="E2886" s="48">
        <v>4</v>
      </c>
      <c r="F2886" s="48">
        <v>14878</v>
      </c>
      <c r="G2886" s="48">
        <v>11935</v>
      </c>
    </row>
    <row r="2887" spans="3:7">
      <c r="C2887" s="50">
        <f t="shared" si="47"/>
        <v>4</v>
      </c>
      <c r="D2887" s="49">
        <v>42490</v>
      </c>
      <c r="E2887" s="48">
        <v>5</v>
      </c>
      <c r="F2887" s="48">
        <v>14601</v>
      </c>
      <c r="G2887" s="48">
        <v>12132</v>
      </c>
    </row>
    <row r="2888" spans="3:7">
      <c r="C2888" s="50">
        <f t="shared" si="47"/>
        <v>4</v>
      </c>
      <c r="D2888" s="49">
        <v>42490</v>
      </c>
      <c r="E2888" s="48">
        <v>6</v>
      </c>
      <c r="F2888" s="48">
        <v>14843</v>
      </c>
      <c r="G2888" s="48">
        <v>12370</v>
      </c>
    </row>
    <row r="2889" spans="3:7">
      <c r="C2889" s="50">
        <f t="shared" si="47"/>
        <v>4</v>
      </c>
      <c r="D2889" s="49">
        <v>42490</v>
      </c>
      <c r="E2889" s="48">
        <v>7</v>
      </c>
      <c r="F2889" s="48">
        <v>15156</v>
      </c>
      <c r="G2889" s="48">
        <v>12740</v>
      </c>
    </row>
    <row r="2890" spans="3:7">
      <c r="C2890" s="50">
        <f t="shared" si="47"/>
        <v>4</v>
      </c>
      <c r="D2890" s="49">
        <v>42490</v>
      </c>
      <c r="E2890" s="48">
        <v>8</v>
      </c>
      <c r="F2890" s="48">
        <v>15491</v>
      </c>
      <c r="G2890" s="48">
        <v>12997</v>
      </c>
    </row>
    <row r="2891" spans="3:7">
      <c r="C2891" s="50">
        <f t="shared" si="47"/>
        <v>4</v>
      </c>
      <c r="D2891" s="49">
        <v>42490</v>
      </c>
      <c r="E2891" s="48">
        <v>9</v>
      </c>
      <c r="F2891" s="48">
        <v>15447</v>
      </c>
      <c r="G2891" s="48">
        <v>12969</v>
      </c>
    </row>
    <row r="2892" spans="3:7">
      <c r="C2892" s="50">
        <f t="shared" si="47"/>
        <v>4</v>
      </c>
      <c r="D2892" s="49">
        <v>42490</v>
      </c>
      <c r="E2892" s="48">
        <v>10</v>
      </c>
      <c r="F2892" s="48">
        <v>15398</v>
      </c>
      <c r="G2892" s="48">
        <v>12868</v>
      </c>
    </row>
    <row r="2893" spans="3:7">
      <c r="C2893" s="50">
        <f t="shared" si="47"/>
        <v>4</v>
      </c>
      <c r="D2893" s="49">
        <v>42490</v>
      </c>
      <c r="E2893" s="48">
        <v>11</v>
      </c>
      <c r="F2893" s="48">
        <v>15245</v>
      </c>
      <c r="G2893" s="48">
        <v>12701</v>
      </c>
    </row>
    <row r="2894" spans="3:7">
      <c r="C2894" s="50">
        <f t="shared" si="47"/>
        <v>4</v>
      </c>
      <c r="D2894" s="49">
        <v>42490</v>
      </c>
      <c r="E2894" s="48">
        <v>12</v>
      </c>
      <c r="F2894" s="48">
        <v>15110</v>
      </c>
      <c r="G2894" s="48">
        <v>12612</v>
      </c>
    </row>
    <row r="2895" spans="3:7">
      <c r="C2895" s="50">
        <f t="shared" si="47"/>
        <v>4</v>
      </c>
      <c r="D2895" s="49">
        <v>42490</v>
      </c>
      <c r="E2895" s="48">
        <v>13</v>
      </c>
      <c r="F2895" s="48">
        <v>14906</v>
      </c>
      <c r="G2895" s="48">
        <v>12419</v>
      </c>
    </row>
    <row r="2896" spans="3:7">
      <c r="C2896" s="50">
        <f t="shared" si="47"/>
        <v>4</v>
      </c>
      <c r="D2896" s="49">
        <v>42490</v>
      </c>
      <c r="E2896" s="48">
        <v>14</v>
      </c>
      <c r="F2896" s="48">
        <v>14785</v>
      </c>
      <c r="G2896" s="48">
        <v>12286</v>
      </c>
    </row>
    <row r="2897" spans="3:7">
      <c r="C2897" s="50">
        <f t="shared" si="47"/>
        <v>4</v>
      </c>
      <c r="D2897" s="49">
        <v>42490</v>
      </c>
      <c r="E2897" s="48">
        <v>15</v>
      </c>
      <c r="F2897" s="48">
        <v>14775</v>
      </c>
      <c r="G2897" s="48">
        <v>12346</v>
      </c>
    </row>
    <row r="2898" spans="3:7">
      <c r="C2898" s="50">
        <f t="shared" si="47"/>
        <v>4</v>
      </c>
      <c r="D2898" s="49">
        <v>42490</v>
      </c>
      <c r="E2898" s="48">
        <v>16</v>
      </c>
      <c r="F2898" s="48">
        <v>15128</v>
      </c>
      <c r="G2898" s="48">
        <v>12707</v>
      </c>
    </row>
    <row r="2899" spans="3:7">
      <c r="C2899" s="50">
        <f t="shared" si="47"/>
        <v>4</v>
      </c>
      <c r="D2899" s="49">
        <v>42490</v>
      </c>
      <c r="E2899" s="48">
        <v>17</v>
      </c>
      <c r="F2899" s="48">
        <v>15679</v>
      </c>
      <c r="G2899" s="48">
        <v>13235</v>
      </c>
    </row>
    <row r="2900" spans="3:7">
      <c r="C2900" s="50">
        <f t="shared" si="47"/>
        <v>4</v>
      </c>
      <c r="D2900" s="49">
        <v>42490</v>
      </c>
      <c r="E2900" s="48">
        <v>18</v>
      </c>
      <c r="F2900" s="48">
        <v>16081</v>
      </c>
      <c r="G2900" s="48">
        <v>13687</v>
      </c>
    </row>
    <row r="2901" spans="3:7">
      <c r="C2901" s="50">
        <f t="shared" si="47"/>
        <v>4</v>
      </c>
      <c r="D2901" s="49">
        <v>42490</v>
      </c>
      <c r="E2901" s="48">
        <v>19</v>
      </c>
      <c r="F2901" s="48">
        <v>16284</v>
      </c>
      <c r="G2901" s="48">
        <v>13844</v>
      </c>
    </row>
    <row r="2902" spans="3:7">
      <c r="C2902" s="50">
        <f t="shared" si="47"/>
        <v>4</v>
      </c>
      <c r="D2902" s="49">
        <v>42490</v>
      </c>
      <c r="E2902" s="48">
        <v>20</v>
      </c>
      <c r="F2902" s="48">
        <v>16875</v>
      </c>
      <c r="G2902" s="48">
        <v>14455</v>
      </c>
    </row>
    <row r="2903" spans="3:7">
      <c r="C2903" s="50">
        <f t="shared" si="47"/>
        <v>4</v>
      </c>
      <c r="D2903" s="49">
        <v>42490</v>
      </c>
      <c r="E2903" s="48">
        <v>21</v>
      </c>
      <c r="F2903" s="48">
        <v>16374</v>
      </c>
      <c r="G2903" s="48">
        <v>14064</v>
      </c>
    </row>
    <row r="2904" spans="3:7">
      <c r="C2904" s="50">
        <f t="shared" si="47"/>
        <v>4</v>
      </c>
      <c r="D2904" s="49">
        <v>42490</v>
      </c>
      <c r="E2904" s="48">
        <v>22</v>
      </c>
      <c r="F2904" s="48">
        <v>15696</v>
      </c>
      <c r="G2904" s="48">
        <v>13401</v>
      </c>
    </row>
    <row r="2905" spans="3:7">
      <c r="C2905" s="50">
        <f t="shared" si="47"/>
        <v>4</v>
      </c>
      <c r="D2905" s="49">
        <v>42490</v>
      </c>
      <c r="E2905" s="48">
        <v>23</v>
      </c>
      <c r="F2905" s="48">
        <v>14999</v>
      </c>
      <c r="G2905" s="48">
        <v>12534</v>
      </c>
    </row>
    <row r="2906" spans="3:7">
      <c r="C2906" s="50">
        <f t="shared" si="47"/>
        <v>4</v>
      </c>
      <c r="D2906" s="49">
        <v>42490</v>
      </c>
      <c r="E2906" s="48">
        <v>24</v>
      </c>
      <c r="F2906" s="48">
        <v>14001</v>
      </c>
      <c r="G2906" s="48">
        <v>11788</v>
      </c>
    </row>
    <row r="2907" spans="3:7">
      <c r="C2907" s="50">
        <f t="shared" si="47"/>
        <v>5</v>
      </c>
      <c r="D2907" s="49">
        <v>42491</v>
      </c>
      <c r="E2907" s="48">
        <v>1</v>
      </c>
      <c r="F2907" s="48">
        <v>13574</v>
      </c>
      <c r="G2907" s="48">
        <v>11292</v>
      </c>
    </row>
    <row r="2908" spans="3:7">
      <c r="C2908" s="50">
        <f t="shared" si="47"/>
        <v>5</v>
      </c>
      <c r="D2908" s="49">
        <v>42491</v>
      </c>
      <c r="E2908" s="48">
        <v>2</v>
      </c>
      <c r="F2908" s="48">
        <v>13433</v>
      </c>
      <c r="G2908" s="48">
        <v>11106</v>
      </c>
    </row>
    <row r="2909" spans="3:7">
      <c r="C2909" s="50">
        <f t="shared" si="47"/>
        <v>5</v>
      </c>
      <c r="D2909" s="49">
        <v>42491</v>
      </c>
      <c r="E2909" s="48">
        <v>3</v>
      </c>
      <c r="F2909" s="48">
        <v>13376</v>
      </c>
      <c r="G2909" s="48">
        <v>11100</v>
      </c>
    </row>
    <row r="2910" spans="3:7">
      <c r="C2910" s="50">
        <f t="shared" si="47"/>
        <v>5</v>
      </c>
      <c r="D2910" s="49">
        <v>42491</v>
      </c>
      <c r="E2910" s="48">
        <v>4</v>
      </c>
      <c r="F2910" s="48">
        <v>13320</v>
      </c>
      <c r="G2910" s="48">
        <v>11045</v>
      </c>
    </row>
    <row r="2911" spans="3:7">
      <c r="C2911" s="50">
        <f t="shared" si="47"/>
        <v>5</v>
      </c>
      <c r="D2911" s="49">
        <v>42491</v>
      </c>
      <c r="E2911" s="48">
        <v>5</v>
      </c>
      <c r="F2911" s="48">
        <v>13463</v>
      </c>
      <c r="G2911" s="48">
        <v>11180</v>
      </c>
    </row>
    <row r="2912" spans="3:7">
      <c r="C2912" s="50">
        <f t="shared" si="47"/>
        <v>5</v>
      </c>
      <c r="D2912" s="49">
        <v>42491</v>
      </c>
      <c r="E2912" s="48">
        <v>6</v>
      </c>
      <c r="F2912" s="48">
        <v>13599</v>
      </c>
      <c r="G2912" s="48">
        <v>11322</v>
      </c>
    </row>
    <row r="2913" spans="3:7">
      <c r="C2913" s="50">
        <f t="shared" si="47"/>
        <v>5</v>
      </c>
      <c r="D2913" s="49">
        <v>42491</v>
      </c>
      <c r="E2913" s="48">
        <v>7</v>
      </c>
      <c r="F2913" s="48">
        <v>14229</v>
      </c>
      <c r="G2913" s="48">
        <v>11973</v>
      </c>
    </row>
    <row r="2914" spans="3:7">
      <c r="C2914" s="50">
        <f t="shared" si="47"/>
        <v>5</v>
      </c>
      <c r="D2914" s="49">
        <v>42491</v>
      </c>
      <c r="E2914" s="48">
        <v>8</v>
      </c>
      <c r="F2914" s="48">
        <v>15058</v>
      </c>
      <c r="G2914" s="48">
        <v>12816</v>
      </c>
    </row>
    <row r="2915" spans="3:7">
      <c r="C2915" s="50">
        <f t="shared" si="47"/>
        <v>5</v>
      </c>
      <c r="D2915" s="49">
        <v>42491</v>
      </c>
      <c r="E2915" s="48">
        <v>9</v>
      </c>
      <c r="F2915" s="48">
        <v>15725</v>
      </c>
      <c r="G2915" s="48">
        <v>13504</v>
      </c>
    </row>
    <row r="2916" spans="3:7">
      <c r="C2916" s="50">
        <f t="shared" si="47"/>
        <v>5</v>
      </c>
      <c r="D2916" s="49">
        <v>42491</v>
      </c>
      <c r="E2916" s="48">
        <v>10</v>
      </c>
      <c r="F2916" s="48">
        <v>16113</v>
      </c>
      <c r="G2916" s="48">
        <v>13987</v>
      </c>
    </row>
    <row r="2917" spans="3:7">
      <c r="C2917" s="50">
        <f t="shared" si="47"/>
        <v>5</v>
      </c>
      <c r="D2917" s="49">
        <v>42491</v>
      </c>
      <c r="E2917" s="48">
        <v>11</v>
      </c>
      <c r="F2917" s="48">
        <v>16303</v>
      </c>
      <c r="G2917" s="48">
        <v>14221</v>
      </c>
    </row>
    <row r="2918" spans="3:7">
      <c r="C2918" s="50">
        <f t="shared" si="47"/>
        <v>5</v>
      </c>
      <c r="D2918" s="49">
        <v>42491</v>
      </c>
      <c r="E2918" s="48">
        <v>12</v>
      </c>
      <c r="F2918" s="48">
        <v>16458</v>
      </c>
      <c r="G2918" s="48">
        <v>14242</v>
      </c>
    </row>
    <row r="2919" spans="3:7">
      <c r="C2919" s="50">
        <f t="shared" si="47"/>
        <v>5</v>
      </c>
      <c r="D2919" s="49">
        <v>42491</v>
      </c>
      <c r="E2919" s="48">
        <v>13</v>
      </c>
      <c r="F2919" s="48">
        <v>16104</v>
      </c>
      <c r="G2919" s="48">
        <v>13868</v>
      </c>
    </row>
    <row r="2920" spans="3:7">
      <c r="C2920" s="50">
        <f t="shared" si="47"/>
        <v>5</v>
      </c>
      <c r="D2920" s="49">
        <v>42491</v>
      </c>
      <c r="E2920" s="48">
        <v>14</v>
      </c>
      <c r="F2920" s="48">
        <v>16048</v>
      </c>
      <c r="G2920" s="48">
        <v>13856</v>
      </c>
    </row>
    <row r="2921" spans="3:7">
      <c r="C2921" s="50">
        <f t="shared" si="47"/>
        <v>5</v>
      </c>
      <c r="D2921" s="49">
        <v>42491</v>
      </c>
      <c r="E2921" s="48">
        <v>15</v>
      </c>
      <c r="F2921" s="48">
        <v>16192</v>
      </c>
      <c r="G2921" s="48">
        <v>14042</v>
      </c>
    </row>
    <row r="2922" spans="3:7">
      <c r="C2922" s="50">
        <f t="shared" si="47"/>
        <v>5</v>
      </c>
      <c r="D2922" s="49">
        <v>42491</v>
      </c>
      <c r="E2922" s="48">
        <v>16</v>
      </c>
      <c r="F2922" s="48">
        <v>16798</v>
      </c>
      <c r="G2922" s="48">
        <v>14697</v>
      </c>
    </row>
    <row r="2923" spans="3:7">
      <c r="C2923" s="50">
        <f t="shared" si="47"/>
        <v>5</v>
      </c>
      <c r="D2923" s="49">
        <v>42491</v>
      </c>
      <c r="E2923" s="48">
        <v>17</v>
      </c>
      <c r="F2923" s="48">
        <v>16838</v>
      </c>
      <c r="G2923" s="48">
        <v>14875</v>
      </c>
    </row>
    <row r="2924" spans="3:7">
      <c r="C2924" s="50">
        <f t="shared" si="47"/>
        <v>5</v>
      </c>
      <c r="D2924" s="49">
        <v>42491</v>
      </c>
      <c r="E2924" s="48">
        <v>18</v>
      </c>
      <c r="F2924" s="48">
        <v>16828</v>
      </c>
      <c r="G2924" s="48">
        <v>14776</v>
      </c>
    </row>
    <row r="2925" spans="3:7">
      <c r="C2925" s="50">
        <f t="shared" si="47"/>
        <v>5</v>
      </c>
      <c r="D2925" s="49">
        <v>42491</v>
      </c>
      <c r="E2925" s="48">
        <v>19</v>
      </c>
      <c r="F2925" s="48">
        <v>16882</v>
      </c>
      <c r="G2925" s="48">
        <v>14772</v>
      </c>
    </row>
    <row r="2926" spans="3:7">
      <c r="C2926" s="50">
        <f t="shared" si="47"/>
        <v>5</v>
      </c>
      <c r="D2926" s="49">
        <v>42491</v>
      </c>
      <c r="E2926" s="48">
        <v>20</v>
      </c>
      <c r="F2926" s="48">
        <v>16854</v>
      </c>
      <c r="G2926" s="48">
        <v>15083</v>
      </c>
    </row>
    <row r="2927" spans="3:7">
      <c r="C2927" s="50">
        <f t="shared" si="47"/>
        <v>5</v>
      </c>
      <c r="D2927" s="49">
        <v>42491</v>
      </c>
      <c r="E2927" s="48">
        <v>21</v>
      </c>
      <c r="F2927" s="48">
        <v>16229</v>
      </c>
      <c r="G2927" s="48">
        <v>14810</v>
      </c>
    </row>
    <row r="2928" spans="3:7">
      <c r="C2928" s="50">
        <f t="shared" si="47"/>
        <v>5</v>
      </c>
      <c r="D2928" s="49">
        <v>42491</v>
      </c>
      <c r="E2928" s="48">
        <v>22</v>
      </c>
      <c r="F2928" s="48">
        <v>15791</v>
      </c>
      <c r="G2928" s="48">
        <v>13856</v>
      </c>
    </row>
    <row r="2929" spans="3:7">
      <c r="C2929" s="50">
        <f t="shared" si="47"/>
        <v>5</v>
      </c>
      <c r="D2929" s="49">
        <v>42491</v>
      </c>
      <c r="E2929" s="48">
        <v>23</v>
      </c>
      <c r="F2929" s="48">
        <v>15278</v>
      </c>
      <c r="G2929" s="48">
        <v>12902</v>
      </c>
    </row>
    <row r="2930" spans="3:7">
      <c r="C2930" s="50">
        <f t="shared" si="47"/>
        <v>5</v>
      </c>
      <c r="D2930" s="49">
        <v>42491</v>
      </c>
      <c r="E2930" s="48">
        <v>24</v>
      </c>
      <c r="F2930" s="48">
        <v>14331</v>
      </c>
      <c r="G2930" s="48">
        <v>12079</v>
      </c>
    </row>
    <row r="2931" spans="3:7">
      <c r="C2931" s="50">
        <f t="shared" si="47"/>
        <v>5</v>
      </c>
      <c r="D2931" s="49">
        <v>42492</v>
      </c>
      <c r="E2931" s="48">
        <v>1</v>
      </c>
      <c r="F2931" s="48">
        <v>13823</v>
      </c>
      <c r="G2931" s="48">
        <v>11620</v>
      </c>
    </row>
    <row r="2932" spans="3:7">
      <c r="C2932" s="50">
        <f t="shared" si="47"/>
        <v>5</v>
      </c>
      <c r="D2932" s="49">
        <v>42492</v>
      </c>
      <c r="E2932" s="48">
        <v>2</v>
      </c>
      <c r="F2932" s="48">
        <v>13752</v>
      </c>
      <c r="G2932" s="48">
        <v>11497</v>
      </c>
    </row>
    <row r="2933" spans="3:7">
      <c r="C2933" s="50">
        <f t="shared" si="47"/>
        <v>5</v>
      </c>
      <c r="D2933" s="49">
        <v>42492</v>
      </c>
      <c r="E2933" s="48">
        <v>3</v>
      </c>
      <c r="F2933" s="48">
        <v>13888</v>
      </c>
      <c r="G2933" s="48">
        <v>11641</v>
      </c>
    </row>
    <row r="2934" spans="3:7">
      <c r="C2934" s="50">
        <f t="shared" si="47"/>
        <v>5</v>
      </c>
      <c r="D2934" s="49">
        <v>42492</v>
      </c>
      <c r="E2934" s="48">
        <v>4</v>
      </c>
      <c r="F2934" s="48">
        <v>14036</v>
      </c>
      <c r="G2934" s="48">
        <v>11788</v>
      </c>
    </row>
    <row r="2935" spans="3:7">
      <c r="C2935" s="50">
        <f t="shared" si="47"/>
        <v>5</v>
      </c>
      <c r="D2935" s="49">
        <v>42492</v>
      </c>
      <c r="E2935" s="48">
        <v>5</v>
      </c>
      <c r="F2935" s="48">
        <v>14783</v>
      </c>
      <c r="G2935" s="48">
        <v>12536</v>
      </c>
    </row>
    <row r="2936" spans="3:7">
      <c r="C2936" s="50">
        <f t="shared" si="47"/>
        <v>5</v>
      </c>
      <c r="D2936" s="49">
        <v>42492</v>
      </c>
      <c r="E2936" s="48">
        <v>6</v>
      </c>
      <c r="F2936" s="48">
        <v>16242</v>
      </c>
      <c r="G2936" s="48">
        <v>14021</v>
      </c>
    </row>
    <row r="2937" spans="3:7">
      <c r="C2937" s="50">
        <f t="shared" si="47"/>
        <v>5</v>
      </c>
      <c r="D2937" s="49">
        <v>42492</v>
      </c>
      <c r="E2937" s="48">
        <v>7</v>
      </c>
      <c r="F2937" s="48">
        <v>17548</v>
      </c>
      <c r="G2937" s="48">
        <v>15442</v>
      </c>
    </row>
    <row r="2938" spans="3:7">
      <c r="C2938" s="50">
        <f t="shared" si="47"/>
        <v>5</v>
      </c>
      <c r="D2938" s="49">
        <v>42492</v>
      </c>
      <c r="E2938" s="48">
        <v>8</v>
      </c>
      <c r="F2938" s="48">
        <v>17831</v>
      </c>
      <c r="G2938" s="48">
        <v>15719</v>
      </c>
    </row>
    <row r="2939" spans="3:7">
      <c r="C2939" s="50">
        <f t="shared" si="47"/>
        <v>5</v>
      </c>
      <c r="D2939" s="49">
        <v>42492</v>
      </c>
      <c r="E2939" s="48">
        <v>9</v>
      </c>
      <c r="F2939" s="48">
        <v>17620</v>
      </c>
      <c r="G2939" s="48">
        <v>15693</v>
      </c>
    </row>
    <row r="2940" spans="3:7">
      <c r="C2940" s="50">
        <f t="shared" si="47"/>
        <v>5</v>
      </c>
      <c r="D2940" s="49">
        <v>42492</v>
      </c>
      <c r="E2940" s="48">
        <v>10</v>
      </c>
      <c r="F2940" s="48">
        <v>17779</v>
      </c>
      <c r="G2940" s="48">
        <v>15683</v>
      </c>
    </row>
    <row r="2941" spans="3:7">
      <c r="C2941" s="50">
        <f t="shared" si="47"/>
        <v>5</v>
      </c>
      <c r="D2941" s="49">
        <v>42492</v>
      </c>
      <c r="E2941" s="48">
        <v>11</v>
      </c>
      <c r="F2941" s="48">
        <v>17533</v>
      </c>
      <c r="G2941" s="48">
        <v>15455</v>
      </c>
    </row>
    <row r="2942" spans="3:7">
      <c r="C2942" s="50">
        <f t="shared" si="47"/>
        <v>5</v>
      </c>
      <c r="D2942" s="49">
        <v>42492</v>
      </c>
      <c r="E2942" s="48">
        <v>12</v>
      </c>
      <c r="F2942" s="48">
        <v>17243</v>
      </c>
      <c r="G2942" s="48">
        <v>15247</v>
      </c>
    </row>
    <row r="2943" spans="3:7">
      <c r="C2943" s="50">
        <f t="shared" si="47"/>
        <v>5</v>
      </c>
      <c r="D2943" s="49">
        <v>42492</v>
      </c>
      <c r="E2943" s="48">
        <v>13</v>
      </c>
      <c r="F2943" s="48">
        <v>17179</v>
      </c>
      <c r="G2943" s="48">
        <v>15120</v>
      </c>
    </row>
    <row r="2944" spans="3:7">
      <c r="C2944" s="50">
        <f t="shared" si="47"/>
        <v>5</v>
      </c>
      <c r="D2944" s="49">
        <v>42492</v>
      </c>
      <c r="E2944" s="48">
        <v>14</v>
      </c>
      <c r="F2944" s="48">
        <v>17072</v>
      </c>
      <c r="G2944" s="48">
        <v>14999</v>
      </c>
    </row>
    <row r="2945" spans="3:7">
      <c r="C2945" s="50">
        <f t="shared" si="47"/>
        <v>5</v>
      </c>
      <c r="D2945" s="49">
        <v>42492</v>
      </c>
      <c r="E2945" s="48">
        <v>15</v>
      </c>
      <c r="F2945" s="48">
        <v>16976</v>
      </c>
      <c r="G2945" s="48">
        <v>14814</v>
      </c>
    </row>
    <row r="2946" spans="3:7">
      <c r="C2946" s="50">
        <f t="shared" si="47"/>
        <v>5</v>
      </c>
      <c r="D2946" s="49">
        <v>42492</v>
      </c>
      <c r="E2946" s="48">
        <v>16</v>
      </c>
      <c r="F2946" s="48">
        <v>17090</v>
      </c>
      <c r="G2946" s="48">
        <v>14921</v>
      </c>
    </row>
    <row r="2947" spans="3:7">
      <c r="C2947" s="50">
        <f t="shared" si="47"/>
        <v>5</v>
      </c>
      <c r="D2947" s="49">
        <v>42492</v>
      </c>
      <c r="E2947" s="48">
        <v>17</v>
      </c>
      <c r="F2947" s="48">
        <v>17397</v>
      </c>
      <c r="G2947" s="48">
        <v>15248</v>
      </c>
    </row>
    <row r="2948" spans="3:7">
      <c r="C2948" s="50">
        <f t="shared" ref="C2948:C3011" si="48">MONTH(D2948)</f>
        <v>5</v>
      </c>
      <c r="D2948" s="49">
        <v>42492</v>
      </c>
      <c r="E2948" s="48">
        <v>18</v>
      </c>
      <c r="F2948" s="48">
        <v>17326</v>
      </c>
      <c r="G2948" s="48">
        <v>15141</v>
      </c>
    </row>
    <row r="2949" spans="3:7">
      <c r="C2949" s="50">
        <f t="shared" si="48"/>
        <v>5</v>
      </c>
      <c r="D2949" s="49">
        <v>42492</v>
      </c>
      <c r="E2949" s="48">
        <v>19</v>
      </c>
      <c r="F2949" s="48">
        <v>17419</v>
      </c>
      <c r="G2949" s="48">
        <v>15400</v>
      </c>
    </row>
    <row r="2950" spans="3:7">
      <c r="C2950" s="50">
        <f t="shared" si="48"/>
        <v>5</v>
      </c>
      <c r="D2950" s="49">
        <v>42492</v>
      </c>
      <c r="E2950" s="48">
        <v>20</v>
      </c>
      <c r="F2950" s="48">
        <v>17795</v>
      </c>
      <c r="G2950" s="48">
        <v>15896</v>
      </c>
    </row>
    <row r="2951" spans="3:7">
      <c r="C2951" s="50">
        <f t="shared" si="48"/>
        <v>5</v>
      </c>
      <c r="D2951" s="49">
        <v>42492</v>
      </c>
      <c r="E2951" s="48">
        <v>21</v>
      </c>
      <c r="F2951" s="48">
        <v>18129</v>
      </c>
      <c r="G2951" s="48">
        <v>16116</v>
      </c>
    </row>
    <row r="2952" spans="3:7">
      <c r="C2952" s="50">
        <f t="shared" si="48"/>
        <v>5</v>
      </c>
      <c r="D2952" s="49">
        <v>42492</v>
      </c>
      <c r="E2952" s="48">
        <v>22</v>
      </c>
      <c r="F2952" s="48">
        <v>16982</v>
      </c>
      <c r="G2952" s="48">
        <v>14862</v>
      </c>
    </row>
    <row r="2953" spans="3:7">
      <c r="C2953" s="50">
        <f t="shared" si="48"/>
        <v>5</v>
      </c>
      <c r="D2953" s="49">
        <v>42492</v>
      </c>
      <c r="E2953" s="48">
        <v>23</v>
      </c>
      <c r="F2953" s="48">
        <v>15870</v>
      </c>
      <c r="G2953" s="48">
        <v>13767</v>
      </c>
    </row>
    <row r="2954" spans="3:7">
      <c r="C2954" s="50">
        <f t="shared" si="48"/>
        <v>5</v>
      </c>
      <c r="D2954" s="49">
        <v>42492</v>
      </c>
      <c r="E2954" s="48">
        <v>24</v>
      </c>
      <c r="F2954" s="48">
        <v>14847</v>
      </c>
      <c r="G2954" s="48">
        <v>12829</v>
      </c>
    </row>
    <row r="2955" spans="3:7">
      <c r="C2955" s="50">
        <f t="shared" si="48"/>
        <v>5</v>
      </c>
      <c r="D2955" s="49">
        <v>42493</v>
      </c>
      <c r="E2955" s="48">
        <v>1</v>
      </c>
      <c r="F2955" s="48">
        <v>14266</v>
      </c>
      <c r="G2955" s="48">
        <v>12300</v>
      </c>
    </row>
    <row r="2956" spans="3:7">
      <c r="C2956" s="50">
        <f t="shared" si="48"/>
        <v>5</v>
      </c>
      <c r="D2956" s="49">
        <v>42493</v>
      </c>
      <c r="E2956" s="48">
        <v>2</v>
      </c>
      <c r="F2956" s="48">
        <v>13975</v>
      </c>
      <c r="G2956" s="48">
        <v>11958</v>
      </c>
    </row>
    <row r="2957" spans="3:7">
      <c r="C2957" s="50">
        <f t="shared" si="48"/>
        <v>5</v>
      </c>
      <c r="D2957" s="49">
        <v>42493</v>
      </c>
      <c r="E2957" s="48">
        <v>3</v>
      </c>
      <c r="F2957" s="48">
        <v>13858</v>
      </c>
      <c r="G2957" s="48">
        <v>11789</v>
      </c>
    </row>
    <row r="2958" spans="3:7">
      <c r="C2958" s="50">
        <f t="shared" si="48"/>
        <v>5</v>
      </c>
      <c r="D2958" s="49">
        <v>42493</v>
      </c>
      <c r="E2958" s="48">
        <v>4</v>
      </c>
      <c r="F2958" s="48">
        <v>13951</v>
      </c>
      <c r="G2958" s="48">
        <v>11879</v>
      </c>
    </row>
    <row r="2959" spans="3:7">
      <c r="C2959" s="50">
        <f t="shared" si="48"/>
        <v>5</v>
      </c>
      <c r="D2959" s="49">
        <v>42493</v>
      </c>
      <c r="E2959" s="48">
        <v>5</v>
      </c>
      <c r="F2959" s="48">
        <v>14598</v>
      </c>
      <c r="G2959" s="48">
        <v>12529</v>
      </c>
    </row>
    <row r="2960" spans="3:7">
      <c r="C2960" s="50">
        <f t="shared" si="48"/>
        <v>5</v>
      </c>
      <c r="D2960" s="49">
        <v>42493</v>
      </c>
      <c r="E2960" s="48">
        <v>6</v>
      </c>
      <c r="F2960" s="48">
        <v>15895</v>
      </c>
      <c r="G2960" s="48">
        <v>13851</v>
      </c>
    </row>
    <row r="2961" spans="3:7">
      <c r="C2961" s="50">
        <f t="shared" si="48"/>
        <v>5</v>
      </c>
      <c r="D2961" s="49">
        <v>42493</v>
      </c>
      <c r="E2961" s="48">
        <v>7</v>
      </c>
      <c r="F2961" s="48">
        <v>16267</v>
      </c>
      <c r="G2961" s="48">
        <v>14786</v>
      </c>
    </row>
    <row r="2962" spans="3:7">
      <c r="C2962" s="50">
        <f t="shared" si="48"/>
        <v>5</v>
      </c>
      <c r="D2962" s="49">
        <v>42493</v>
      </c>
      <c r="E2962" s="48">
        <v>8</v>
      </c>
      <c r="F2962" s="48">
        <v>16503</v>
      </c>
      <c r="G2962" s="48">
        <v>15000</v>
      </c>
    </row>
    <row r="2963" spans="3:7">
      <c r="C2963" s="50">
        <f t="shared" si="48"/>
        <v>5</v>
      </c>
      <c r="D2963" s="49">
        <v>42493</v>
      </c>
      <c r="E2963" s="48">
        <v>9</v>
      </c>
      <c r="F2963" s="48">
        <v>16119</v>
      </c>
      <c r="G2963" s="48">
        <v>14676</v>
      </c>
    </row>
    <row r="2964" spans="3:7">
      <c r="C2964" s="50">
        <f t="shared" si="48"/>
        <v>5</v>
      </c>
      <c r="D2964" s="49">
        <v>42493</v>
      </c>
      <c r="E2964" s="48">
        <v>10</v>
      </c>
      <c r="F2964" s="48">
        <v>15818</v>
      </c>
      <c r="G2964" s="48">
        <v>14319</v>
      </c>
    </row>
    <row r="2965" spans="3:7">
      <c r="C2965" s="50">
        <f t="shared" si="48"/>
        <v>5</v>
      </c>
      <c r="D2965" s="49">
        <v>42493</v>
      </c>
      <c r="E2965" s="48">
        <v>11</v>
      </c>
      <c r="F2965" s="48">
        <v>15667</v>
      </c>
      <c r="G2965" s="48">
        <v>14194</v>
      </c>
    </row>
    <row r="2966" spans="3:7">
      <c r="C2966" s="50">
        <f t="shared" si="48"/>
        <v>5</v>
      </c>
      <c r="D2966" s="49">
        <v>42493</v>
      </c>
      <c r="E2966" s="48">
        <v>12</v>
      </c>
      <c r="F2966" s="48">
        <v>15715</v>
      </c>
      <c r="G2966" s="48">
        <v>14240</v>
      </c>
    </row>
    <row r="2967" spans="3:7">
      <c r="C2967" s="50">
        <f t="shared" si="48"/>
        <v>5</v>
      </c>
      <c r="D2967" s="49">
        <v>42493</v>
      </c>
      <c r="E2967" s="48">
        <v>13</v>
      </c>
      <c r="F2967" s="48">
        <v>15992</v>
      </c>
      <c r="G2967" s="48">
        <v>14472</v>
      </c>
    </row>
    <row r="2968" spans="3:7">
      <c r="C2968" s="50">
        <f t="shared" si="48"/>
        <v>5</v>
      </c>
      <c r="D2968" s="49">
        <v>42493</v>
      </c>
      <c r="E2968" s="48">
        <v>14</v>
      </c>
      <c r="F2968" s="48">
        <v>15982</v>
      </c>
      <c r="G2968" s="48">
        <v>14565</v>
      </c>
    </row>
    <row r="2969" spans="3:7">
      <c r="C2969" s="50">
        <f t="shared" si="48"/>
        <v>5</v>
      </c>
      <c r="D2969" s="49">
        <v>42493</v>
      </c>
      <c r="E2969" s="48">
        <v>15</v>
      </c>
      <c r="F2969" s="48">
        <v>15967</v>
      </c>
      <c r="G2969" s="48">
        <v>14517</v>
      </c>
    </row>
    <row r="2970" spans="3:7">
      <c r="C2970" s="50">
        <f t="shared" si="48"/>
        <v>5</v>
      </c>
      <c r="D2970" s="49">
        <v>42493</v>
      </c>
      <c r="E2970" s="48">
        <v>16</v>
      </c>
      <c r="F2970" s="48">
        <v>16094</v>
      </c>
      <c r="G2970" s="48">
        <v>14649</v>
      </c>
    </row>
    <row r="2971" spans="3:7">
      <c r="C2971" s="50">
        <f t="shared" si="48"/>
        <v>5</v>
      </c>
      <c r="D2971" s="49">
        <v>42493</v>
      </c>
      <c r="E2971" s="48">
        <v>17</v>
      </c>
      <c r="F2971" s="48">
        <v>16265</v>
      </c>
      <c r="G2971" s="48">
        <v>14962</v>
      </c>
    </row>
    <row r="2972" spans="3:7">
      <c r="C2972" s="50">
        <f t="shared" si="48"/>
        <v>5</v>
      </c>
      <c r="D2972" s="49">
        <v>42493</v>
      </c>
      <c r="E2972" s="48">
        <v>18</v>
      </c>
      <c r="F2972" s="48">
        <v>17087</v>
      </c>
      <c r="G2972" s="48">
        <v>15063</v>
      </c>
    </row>
    <row r="2973" spans="3:7">
      <c r="C2973" s="50">
        <f t="shared" si="48"/>
        <v>5</v>
      </c>
      <c r="D2973" s="49">
        <v>42493</v>
      </c>
      <c r="E2973" s="48">
        <v>19</v>
      </c>
      <c r="F2973" s="48">
        <v>17545</v>
      </c>
      <c r="G2973" s="48">
        <v>15354</v>
      </c>
    </row>
    <row r="2974" spans="3:7">
      <c r="C2974" s="50">
        <f t="shared" si="48"/>
        <v>5</v>
      </c>
      <c r="D2974" s="49">
        <v>42493</v>
      </c>
      <c r="E2974" s="48">
        <v>20</v>
      </c>
      <c r="F2974" s="48">
        <v>17911</v>
      </c>
      <c r="G2974" s="48">
        <v>15855</v>
      </c>
    </row>
    <row r="2975" spans="3:7">
      <c r="C2975" s="50">
        <f t="shared" si="48"/>
        <v>5</v>
      </c>
      <c r="D2975" s="49">
        <v>42493</v>
      </c>
      <c r="E2975" s="48">
        <v>21</v>
      </c>
      <c r="F2975" s="48">
        <v>17543</v>
      </c>
      <c r="G2975" s="48">
        <v>15651</v>
      </c>
    </row>
    <row r="2976" spans="3:7">
      <c r="C2976" s="50">
        <f t="shared" si="48"/>
        <v>5</v>
      </c>
      <c r="D2976" s="49">
        <v>42493</v>
      </c>
      <c r="E2976" s="48">
        <v>22</v>
      </c>
      <c r="F2976" s="48">
        <v>16552</v>
      </c>
      <c r="G2976" s="48">
        <v>14476</v>
      </c>
    </row>
    <row r="2977" spans="3:7">
      <c r="C2977" s="50">
        <f t="shared" si="48"/>
        <v>5</v>
      </c>
      <c r="D2977" s="49">
        <v>42493</v>
      </c>
      <c r="E2977" s="48">
        <v>23</v>
      </c>
      <c r="F2977" s="48">
        <v>15282</v>
      </c>
      <c r="G2977" s="48">
        <v>13217</v>
      </c>
    </row>
    <row r="2978" spans="3:7">
      <c r="C2978" s="50">
        <f t="shared" si="48"/>
        <v>5</v>
      </c>
      <c r="D2978" s="49">
        <v>42493</v>
      </c>
      <c r="E2978" s="48">
        <v>24</v>
      </c>
      <c r="F2978" s="48">
        <v>14470</v>
      </c>
      <c r="G2978" s="48">
        <v>12403</v>
      </c>
    </row>
    <row r="2979" spans="3:7">
      <c r="C2979" s="50">
        <f t="shared" si="48"/>
        <v>5</v>
      </c>
      <c r="D2979" s="49">
        <v>42494</v>
      </c>
      <c r="E2979" s="48">
        <v>1</v>
      </c>
      <c r="F2979" s="48">
        <v>14150</v>
      </c>
      <c r="G2979" s="48">
        <v>11970</v>
      </c>
    </row>
    <row r="2980" spans="3:7">
      <c r="C2980" s="50">
        <f t="shared" si="48"/>
        <v>5</v>
      </c>
      <c r="D2980" s="49">
        <v>42494</v>
      </c>
      <c r="E2980" s="48">
        <v>2</v>
      </c>
      <c r="F2980" s="48">
        <v>13961</v>
      </c>
      <c r="G2980" s="48">
        <v>11739</v>
      </c>
    </row>
    <row r="2981" spans="3:7">
      <c r="C2981" s="50">
        <f t="shared" si="48"/>
        <v>5</v>
      </c>
      <c r="D2981" s="49">
        <v>42494</v>
      </c>
      <c r="E2981" s="48">
        <v>3</v>
      </c>
      <c r="F2981" s="48">
        <v>13725</v>
      </c>
      <c r="G2981" s="48">
        <v>11579</v>
      </c>
    </row>
    <row r="2982" spans="3:7">
      <c r="C2982" s="50">
        <f t="shared" si="48"/>
        <v>5</v>
      </c>
      <c r="D2982" s="49">
        <v>42494</v>
      </c>
      <c r="E2982" s="48">
        <v>4</v>
      </c>
      <c r="F2982" s="48">
        <v>13891</v>
      </c>
      <c r="G2982" s="48">
        <v>11740</v>
      </c>
    </row>
    <row r="2983" spans="3:7">
      <c r="C2983" s="50">
        <f t="shared" si="48"/>
        <v>5</v>
      </c>
      <c r="D2983" s="49">
        <v>42494</v>
      </c>
      <c r="E2983" s="48">
        <v>5</v>
      </c>
      <c r="F2983" s="48">
        <v>14486</v>
      </c>
      <c r="G2983" s="48">
        <v>12397</v>
      </c>
    </row>
    <row r="2984" spans="3:7">
      <c r="C2984" s="50">
        <f t="shared" si="48"/>
        <v>5</v>
      </c>
      <c r="D2984" s="49">
        <v>42494</v>
      </c>
      <c r="E2984" s="48">
        <v>6</v>
      </c>
      <c r="F2984" s="48">
        <v>15482</v>
      </c>
      <c r="G2984" s="48">
        <v>13493</v>
      </c>
    </row>
    <row r="2985" spans="3:7">
      <c r="C2985" s="50">
        <f t="shared" si="48"/>
        <v>5</v>
      </c>
      <c r="D2985" s="49">
        <v>42494</v>
      </c>
      <c r="E2985" s="48">
        <v>7</v>
      </c>
      <c r="F2985" s="48">
        <v>16630</v>
      </c>
      <c r="G2985" s="48">
        <v>14557</v>
      </c>
    </row>
    <row r="2986" spans="3:7">
      <c r="C2986" s="50">
        <f t="shared" si="48"/>
        <v>5</v>
      </c>
      <c r="D2986" s="49">
        <v>42494</v>
      </c>
      <c r="E2986" s="48">
        <v>8</v>
      </c>
      <c r="F2986" s="48">
        <v>16959</v>
      </c>
      <c r="G2986" s="48">
        <v>14811</v>
      </c>
    </row>
    <row r="2987" spans="3:7">
      <c r="C2987" s="50">
        <f t="shared" si="48"/>
        <v>5</v>
      </c>
      <c r="D2987" s="49">
        <v>42494</v>
      </c>
      <c r="E2987" s="48">
        <v>9</v>
      </c>
      <c r="F2987" s="48">
        <v>16837</v>
      </c>
      <c r="G2987" s="48">
        <v>14572</v>
      </c>
    </row>
    <row r="2988" spans="3:7">
      <c r="C2988" s="50">
        <f t="shared" si="48"/>
        <v>5</v>
      </c>
      <c r="D2988" s="49">
        <v>42494</v>
      </c>
      <c r="E2988" s="48">
        <v>10</v>
      </c>
      <c r="F2988" s="48">
        <v>16809</v>
      </c>
      <c r="G2988" s="48">
        <v>14559</v>
      </c>
    </row>
    <row r="2989" spans="3:7">
      <c r="C2989" s="50">
        <f t="shared" si="48"/>
        <v>5</v>
      </c>
      <c r="D2989" s="49">
        <v>42494</v>
      </c>
      <c r="E2989" s="48">
        <v>11</v>
      </c>
      <c r="F2989" s="48">
        <v>16545</v>
      </c>
      <c r="G2989" s="48">
        <v>14395</v>
      </c>
    </row>
    <row r="2990" spans="3:7">
      <c r="C2990" s="50">
        <f t="shared" si="48"/>
        <v>5</v>
      </c>
      <c r="D2990" s="49">
        <v>42494</v>
      </c>
      <c r="E2990" s="48">
        <v>12</v>
      </c>
      <c r="F2990" s="48">
        <v>16571</v>
      </c>
      <c r="G2990" s="48">
        <v>14419</v>
      </c>
    </row>
    <row r="2991" spans="3:7">
      <c r="C2991" s="50">
        <f t="shared" si="48"/>
        <v>5</v>
      </c>
      <c r="D2991" s="49">
        <v>42494</v>
      </c>
      <c r="E2991" s="48">
        <v>13</v>
      </c>
      <c r="F2991" s="48">
        <v>16678</v>
      </c>
      <c r="G2991" s="48">
        <v>14527</v>
      </c>
    </row>
    <row r="2992" spans="3:7">
      <c r="C2992" s="50">
        <f t="shared" si="48"/>
        <v>5</v>
      </c>
      <c r="D2992" s="49">
        <v>42494</v>
      </c>
      <c r="E2992" s="48">
        <v>14</v>
      </c>
      <c r="F2992" s="48">
        <v>16613</v>
      </c>
      <c r="G2992" s="48">
        <v>14485</v>
      </c>
    </row>
    <row r="2993" spans="3:7">
      <c r="C2993" s="50">
        <f t="shared" si="48"/>
        <v>5</v>
      </c>
      <c r="D2993" s="49">
        <v>42494</v>
      </c>
      <c r="E2993" s="48">
        <v>15</v>
      </c>
      <c r="F2993" s="48">
        <v>16707</v>
      </c>
      <c r="G2993" s="48">
        <v>14615</v>
      </c>
    </row>
    <row r="2994" spans="3:7">
      <c r="C2994" s="50">
        <f t="shared" si="48"/>
        <v>5</v>
      </c>
      <c r="D2994" s="49">
        <v>42494</v>
      </c>
      <c r="E2994" s="48">
        <v>16</v>
      </c>
      <c r="F2994" s="48">
        <v>16917</v>
      </c>
      <c r="G2994" s="48">
        <v>14824</v>
      </c>
    </row>
    <row r="2995" spans="3:7">
      <c r="C2995" s="50">
        <f t="shared" si="48"/>
        <v>5</v>
      </c>
      <c r="D2995" s="49">
        <v>42494</v>
      </c>
      <c r="E2995" s="48">
        <v>17</v>
      </c>
      <c r="F2995" s="48">
        <v>17042</v>
      </c>
      <c r="G2995" s="48">
        <v>14984</v>
      </c>
    </row>
    <row r="2996" spans="3:7">
      <c r="C2996" s="50">
        <f t="shared" si="48"/>
        <v>5</v>
      </c>
      <c r="D2996" s="49">
        <v>42494</v>
      </c>
      <c r="E2996" s="48">
        <v>18</v>
      </c>
      <c r="F2996" s="48">
        <v>17242</v>
      </c>
      <c r="G2996" s="48">
        <v>15125</v>
      </c>
    </row>
    <row r="2997" spans="3:7">
      <c r="C2997" s="50">
        <f t="shared" si="48"/>
        <v>5</v>
      </c>
      <c r="D2997" s="49">
        <v>42494</v>
      </c>
      <c r="E2997" s="48">
        <v>19</v>
      </c>
      <c r="F2997" s="48">
        <v>17298</v>
      </c>
      <c r="G2997" s="48">
        <v>15290</v>
      </c>
    </row>
    <row r="2998" spans="3:7">
      <c r="C2998" s="50">
        <f t="shared" si="48"/>
        <v>5</v>
      </c>
      <c r="D2998" s="49">
        <v>42494</v>
      </c>
      <c r="E2998" s="48">
        <v>20</v>
      </c>
      <c r="F2998" s="48">
        <v>17871</v>
      </c>
      <c r="G2998" s="48">
        <v>15884</v>
      </c>
    </row>
    <row r="2999" spans="3:7">
      <c r="C2999" s="50">
        <f t="shared" si="48"/>
        <v>5</v>
      </c>
      <c r="D2999" s="49">
        <v>42494</v>
      </c>
      <c r="E2999" s="48">
        <v>21</v>
      </c>
      <c r="F2999" s="48">
        <v>17857</v>
      </c>
      <c r="G2999" s="48">
        <v>15859</v>
      </c>
    </row>
    <row r="3000" spans="3:7">
      <c r="C3000" s="50">
        <f t="shared" si="48"/>
        <v>5</v>
      </c>
      <c r="D3000" s="49">
        <v>42494</v>
      </c>
      <c r="E3000" s="48">
        <v>22</v>
      </c>
      <c r="F3000" s="48">
        <v>16822</v>
      </c>
      <c r="G3000" s="48">
        <v>14751</v>
      </c>
    </row>
    <row r="3001" spans="3:7">
      <c r="C3001" s="50">
        <f t="shared" si="48"/>
        <v>5</v>
      </c>
      <c r="D3001" s="49">
        <v>42494</v>
      </c>
      <c r="E3001" s="48">
        <v>23</v>
      </c>
      <c r="F3001" s="48">
        <v>15571</v>
      </c>
      <c r="G3001" s="48">
        <v>13523</v>
      </c>
    </row>
    <row r="3002" spans="3:7">
      <c r="C3002" s="50">
        <f t="shared" si="48"/>
        <v>5</v>
      </c>
      <c r="D3002" s="49">
        <v>42494</v>
      </c>
      <c r="E3002" s="48">
        <v>24</v>
      </c>
      <c r="F3002" s="48">
        <v>14652</v>
      </c>
      <c r="G3002" s="48">
        <v>12544</v>
      </c>
    </row>
    <row r="3003" spans="3:7">
      <c r="C3003" s="50">
        <f t="shared" si="48"/>
        <v>5</v>
      </c>
      <c r="D3003" s="49">
        <v>42495</v>
      </c>
      <c r="E3003" s="48">
        <v>1</v>
      </c>
      <c r="F3003" s="48">
        <v>14078</v>
      </c>
      <c r="G3003" s="48">
        <v>11966</v>
      </c>
    </row>
    <row r="3004" spans="3:7">
      <c r="C3004" s="50">
        <f t="shared" si="48"/>
        <v>5</v>
      </c>
      <c r="D3004" s="49">
        <v>42495</v>
      </c>
      <c r="E3004" s="48">
        <v>2</v>
      </c>
      <c r="F3004" s="48">
        <v>13847</v>
      </c>
      <c r="G3004" s="48">
        <v>11722</v>
      </c>
    </row>
    <row r="3005" spans="3:7">
      <c r="C3005" s="50">
        <f t="shared" si="48"/>
        <v>5</v>
      </c>
      <c r="D3005" s="49">
        <v>42495</v>
      </c>
      <c r="E3005" s="48">
        <v>3</v>
      </c>
      <c r="F3005" s="48">
        <v>13744</v>
      </c>
      <c r="G3005" s="48">
        <v>11635</v>
      </c>
    </row>
    <row r="3006" spans="3:7">
      <c r="C3006" s="50">
        <f t="shared" si="48"/>
        <v>5</v>
      </c>
      <c r="D3006" s="49">
        <v>42495</v>
      </c>
      <c r="E3006" s="48">
        <v>4</v>
      </c>
      <c r="F3006" s="48">
        <v>13777</v>
      </c>
      <c r="G3006" s="48">
        <v>11648</v>
      </c>
    </row>
    <row r="3007" spans="3:7">
      <c r="C3007" s="50">
        <f t="shared" si="48"/>
        <v>5</v>
      </c>
      <c r="D3007" s="49">
        <v>42495</v>
      </c>
      <c r="E3007" s="48">
        <v>5</v>
      </c>
      <c r="F3007" s="48">
        <v>14264</v>
      </c>
      <c r="G3007" s="48">
        <v>12155</v>
      </c>
    </row>
    <row r="3008" spans="3:7">
      <c r="C3008" s="50">
        <f t="shared" si="48"/>
        <v>5</v>
      </c>
      <c r="D3008" s="49">
        <v>42495</v>
      </c>
      <c r="E3008" s="48">
        <v>6</v>
      </c>
      <c r="F3008" s="48">
        <v>15622</v>
      </c>
      <c r="G3008" s="48">
        <v>13541</v>
      </c>
    </row>
    <row r="3009" spans="3:7">
      <c r="C3009" s="50">
        <f t="shared" si="48"/>
        <v>5</v>
      </c>
      <c r="D3009" s="49">
        <v>42495</v>
      </c>
      <c r="E3009" s="48">
        <v>7</v>
      </c>
      <c r="F3009" s="48">
        <v>16695</v>
      </c>
      <c r="G3009" s="48">
        <v>14656</v>
      </c>
    </row>
    <row r="3010" spans="3:7">
      <c r="C3010" s="50">
        <f t="shared" si="48"/>
        <v>5</v>
      </c>
      <c r="D3010" s="49">
        <v>42495</v>
      </c>
      <c r="E3010" s="48">
        <v>8</v>
      </c>
      <c r="F3010" s="48">
        <v>16813</v>
      </c>
      <c r="G3010" s="48">
        <v>14770</v>
      </c>
    </row>
    <row r="3011" spans="3:7">
      <c r="C3011" s="50">
        <f t="shared" si="48"/>
        <v>5</v>
      </c>
      <c r="D3011" s="49">
        <v>42495</v>
      </c>
      <c r="E3011" s="48">
        <v>9</v>
      </c>
      <c r="F3011" s="48">
        <v>16479</v>
      </c>
      <c r="G3011" s="48">
        <v>14462</v>
      </c>
    </row>
    <row r="3012" spans="3:7">
      <c r="C3012" s="50">
        <f t="shared" ref="C3012:C3075" si="49">MONTH(D3012)</f>
        <v>5</v>
      </c>
      <c r="D3012" s="49">
        <v>42495</v>
      </c>
      <c r="E3012" s="48">
        <v>10</v>
      </c>
      <c r="F3012" s="48">
        <v>16396</v>
      </c>
      <c r="G3012" s="48">
        <v>14387</v>
      </c>
    </row>
    <row r="3013" spans="3:7">
      <c r="C3013" s="50">
        <f t="shared" si="49"/>
        <v>5</v>
      </c>
      <c r="D3013" s="49">
        <v>42495</v>
      </c>
      <c r="E3013" s="48">
        <v>11</v>
      </c>
      <c r="F3013" s="48">
        <v>16366</v>
      </c>
      <c r="G3013" s="48">
        <v>14365</v>
      </c>
    </row>
    <row r="3014" spans="3:7">
      <c r="C3014" s="50">
        <f t="shared" si="49"/>
        <v>5</v>
      </c>
      <c r="D3014" s="49">
        <v>42495</v>
      </c>
      <c r="E3014" s="48">
        <v>12</v>
      </c>
      <c r="F3014" s="48">
        <v>16209</v>
      </c>
      <c r="G3014" s="48">
        <v>14197</v>
      </c>
    </row>
    <row r="3015" spans="3:7">
      <c r="C3015" s="50">
        <f t="shared" si="49"/>
        <v>5</v>
      </c>
      <c r="D3015" s="49">
        <v>42495</v>
      </c>
      <c r="E3015" s="48">
        <v>13</v>
      </c>
      <c r="F3015" s="48">
        <v>16027</v>
      </c>
      <c r="G3015" s="48">
        <v>14018</v>
      </c>
    </row>
    <row r="3016" spans="3:7">
      <c r="C3016" s="50">
        <f t="shared" si="49"/>
        <v>5</v>
      </c>
      <c r="D3016" s="49">
        <v>42495</v>
      </c>
      <c r="E3016" s="48">
        <v>14</v>
      </c>
      <c r="F3016" s="48">
        <v>16097</v>
      </c>
      <c r="G3016" s="48">
        <v>14103</v>
      </c>
    </row>
    <row r="3017" spans="3:7">
      <c r="C3017" s="50">
        <f t="shared" si="49"/>
        <v>5</v>
      </c>
      <c r="D3017" s="49">
        <v>42495</v>
      </c>
      <c r="E3017" s="48">
        <v>15</v>
      </c>
      <c r="F3017" s="48">
        <v>16063</v>
      </c>
      <c r="G3017" s="48">
        <v>14060</v>
      </c>
    </row>
    <row r="3018" spans="3:7">
      <c r="C3018" s="50">
        <f t="shared" si="49"/>
        <v>5</v>
      </c>
      <c r="D3018" s="49">
        <v>42495</v>
      </c>
      <c r="E3018" s="48">
        <v>16</v>
      </c>
      <c r="F3018" s="48">
        <v>16099</v>
      </c>
      <c r="G3018" s="48">
        <v>14156</v>
      </c>
    </row>
    <row r="3019" spans="3:7">
      <c r="C3019" s="50">
        <f t="shared" si="49"/>
        <v>5</v>
      </c>
      <c r="D3019" s="49">
        <v>42495</v>
      </c>
      <c r="E3019" s="48">
        <v>17</v>
      </c>
      <c r="F3019" s="48">
        <v>16457</v>
      </c>
      <c r="G3019" s="48">
        <v>14514</v>
      </c>
    </row>
    <row r="3020" spans="3:7">
      <c r="C3020" s="50">
        <f t="shared" si="49"/>
        <v>5</v>
      </c>
      <c r="D3020" s="49">
        <v>42495</v>
      </c>
      <c r="E3020" s="48">
        <v>18</v>
      </c>
      <c r="F3020" s="48">
        <v>16906</v>
      </c>
      <c r="G3020" s="48">
        <v>14899</v>
      </c>
    </row>
    <row r="3021" spans="3:7">
      <c r="C3021" s="50">
        <f t="shared" si="49"/>
        <v>5</v>
      </c>
      <c r="D3021" s="49">
        <v>42495</v>
      </c>
      <c r="E3021" s="48">
        <v>19</v>
      </c>
      <c r="F3021" s="48">
        <v>17213</v>
      </c>
      <c r="G3021" s="48">
        <v>15206</v>
      </c>
    </row>
    <row r="3022" spans="3:7">
      <c r="C3022" s="50">
        <f t="shared" si="49"/>
        <v>5</v>
      </c>
      <c r="D3022" s="49">
        <v>42495</v>
      </c>
      <c r="E3022" s="48">
        <v>20</v>
      </c>
      <c r="F3022" s="48">
        <v>17816</v>
      </c>
      <c r="G3022" s="48">
        <v>15809</v>
      </c>
    </row>
    <row r="3023" spans="3:7">
      <c r="C3023" s="50">
        <f t="shared" si="49"/>
        <v>5</v>
      </c>
      <c r="D3023" s="49">
        <v>42495</v>
      </c>
      <c r="E3023" s="48">
        <v>21</v>
      </c>
      <c r="F3023" s="48">
        <v>17804</v>
      </c>
      <c r="G3023" s="48">
        <v>15791</v>
      </c>
    </row>
    <row r="3024" spans="3:7">
      <c r="C3024" s="50">
        <f t="shared" si="49"/>
        <v>5</v>
      </c>
      <c r="D3024" s="49">
        <v>42495</v>
      </c>
      <c r="E3024" s="48">
        <v>22</v>
      </c>
      <c r="F3024" s="48">
        <v>16525</v>
      </c>
      <c r="G3024" s="48">
        <v>14469</v>
      </c>
    </row>
    <row r="3025" spans="3:7">
      <c r="C3025" s="50">
        <f t="shared" si="49"/>
        <v>5</v>
      </c>
      <c r="D3025" s="49">
        <v>42495</v>
      </c>
      <c r="E3025" s="48">
        <v>23</v>
      </c>
      <c r="F3025" s="48">
        <v>15250</v>
      </c>
      <c r="G3025" s="48">
        <v>13194</v>
      </c>
    </row>
    <row r="3026" spans="3:7">
      <c r="C3026" s="50">
        <f t="shared" si="49"/>
        <v>5</v>
      </c>
      <c r="D3026" s="49">
        <v>42495</v>
      </c>
      <c r="E3026" s="48">
        <v>24</v>
      </c>
      <c r="F3026" s="48">
        <v>14333</v>
      </c>
      <c r="G3026" s="48">
        <v>12278</v>
      </c>
    </row>
    <row r="3027" spans="3:7">
      <c r="C3027" s="50">
        <f t="shared" si="49"/>
        <v>5</v>
      </c>
      <c r="D3027" s="49">
        <v>42496</v>
      </c>
      <c r="E3027" s="48">
        <v>1</v>
      </c>
      <c r="F3027" s="48">
        <v>13676</v>
      </c>
      <c r="G3027" s="48">
        <v>11647</v>
      </c>
    </row>
    <row r="3028" spans="3:7">
      <c r="C3028" s="50">
        <f t="shared" si="49"/>
        <v>5</v>
      </c>
      <c r="D3028" s="49">
        <v>42496</v>
      </c>
      <c r="E3028" s="48">
        <v>2</v>
      </c>
      <c r="F3028" s="48">
        <v>13520</v>
      </c>
      <c r="G3028" s="48">
        <v>11461</v>
      </c>
    </row>
    <row r="3029" spans="3:7">
      <c r="C3029" s="50">
        <f t="shared" si="49"/>
        <v>5</v>
      </c>
      <c r="D3029" s="49">
        <v>42496</v>
      </c>
      <c r="E3029" s="48">
        <v>3</v>
      </c>
      <c r="F3029" s="48">
        <v>13509</v>
      </c>
      <c r="G3029" s="48">
        <v>11444</v>
      </c>
    </row>
    <row r="3030" spans="3:7">
      <c r="C3030" s="50">
        <f t="shared" si="49"/>
        <v>5</v>
      </c>
      <c r="D3030" s="49">
        <v>42496</v>
      </c>
      <c r="E3030" s="48">
        <v>4</v>
      </c>
      <c r="F3030" s="48">
        <v>13603</v>
      </c>
      <c r="G3030" s="48">
        <v>11552</v>
      </c>
    </row>
    <row r="3031" spans="3:7">
      <c r="C3031" s="50">
        <f t="shared" si="49"/>
        <v>5</v>
      </c>
      <c r="D3031" s="49">
        <v>42496</v>
      </c>
      <c r="E3031" s="48">
        <v>5</v>
      </c>
      <c r="F3031" s="48">
        <v>14071</v>
      </c>
      <c r="G3031" s="48">
        <v>12170</v>
      </c>
    </row>
    <row r="3032" spans="3:7">
      <c r="C3032" s="50">
        <f t="shared" si="49"/>
        <v>5</v>
      </c>
      <c r="D3032" s="49">
        <v>42496</v>
      </c>
      <c r="E3032" s="48">
        <v>6</v>
      </c>
      <c r="F3032" s="48">
        <v>15068</v>
      </c>
      <c r="G3032" s="48">
        <v>13203</v>
      </c>
    </row>
    <row r="3033" spans="3:7">
      <c r="C3033" s="50">
        <f t="shared" si="49"/>
        <v>5</v>
      </c>
      <c r="D3033" s="49">
        <v>42496</v>
      </c>
      <c r="E3033" s="48">
        <v>7</v>
      </c>
      <c r="F3033" s="48">
        <v>16258</v>
      </c>
      <c r="G3033" s="48">
        <v>14348</v>
      </c>
    </row>
    <row r="3034" spans="3:7">
      <c r="C3034" s="50">
        <f t="shared" si="49"/>
        <v>5</v>
      </c>
      <c r="D3034" s="49">
        <v>42496</v>
      </c>
      <c r="E3034" s="48">
        <v>8</v>
      </c>
      <c r="F3034" s="48">
        <v>16545</v>
      </c>
      <c r="G3034" s="48">
        <v>14504</v>
      </c>
    </row>
    <row r="3035" spans="3:7">
      <c r="C3035" s="50">
        <f t="shared" si="49"/>
        <v>5</v>
      </c>
      <c r="D3035" s="49">
        <v>42496</v>
      </c>
      <c r="E3035" s="48">
        <v>9</v>
      </c>
      <c r="F3035" s="48">
        <v>16268</v>
      </c>
      <c r="G3035" s="48">
        <v>14234</v>
      </c>
    </row>
    <row r="3036" spans="3:7">
      <c r="C3036" s="50">
        <f t="shared" si="49"/>
        <v>5</v>
      </c>
      <c r="D3036" s="49">
        <v>42496</v>
      </c>
      <c r="E3036" s="48">
        <v>10</v>
      </c>
      <c r="F3036" s="48">
        <v>15934</v>
      </c>
      <c r="G3036" s="48">
        <v>13931</v>
      </c>
    </row>
    <row r="3037" spans="3:7">
      <c r="C3037" s="50">
        <f t="shared" si="49"/>
        <v>5</v>
      </c>
      <c r="D3037" s="49">
        <v>42496</v>
      </c>
      <c r="E3037" s="48">
        <v>11</v>
      </c>
      <c r="F3037" s="48">
        <v>15919</v>
      </c>
      <c r="G3037" s="48">
        <v>14029</v>
      </c>
    </row>
    <row r="3038" spans="3:7">
      <c r="C3038" s="50">
        <f t="shared" si="49"/>
        <v>5</v>
      </c>
      <c r="D3038" s="49">
        <v>42496</v>
      </c>
      <c r="E3038" s="48">
        <v>12</v>
      </c>
      <c r="F3038" s="48">
        <v>16000</v>
      </c>
      <c r="G3038" s="48">
        <v>13993</v>
      </c>
    </row>
    <row r="3039" spans="3:7">
      <c r="C3039" s="50">
        <f t="shared" si="49"/>
        <v>5</v>
      </c>
      <c r="D3039" s="49">
        <v>42496</v>
      </c>
      <c r="E3039" s="48">
        <v>13</v>
      </c>
      <c r="F3039" s="48">
        <v>15944</v>
      </c>
      <c r="G3039" s="48">
        <v>13942</v>
      </c>
    </row>
    <row r="3040" spans="3:7">
      <c r="C3040" s="50">
        <f t="shared" si="49"/>
        <v>5</v>
      </c>
      <c r="D3040" s="49">
        <v>42496</v>
      </c>
      <c r="E3040" s="48">
        <v>14</v>
      </c>
      <c r="F3040" s="48">
        <v>15913</v>
      </c>
      <c r="G3040" s="48">
        <v>13956</v>
      </c>
    </row>
    <row r="3041" spans="3:7">
      <c r="C3041" s="50">
        <f t="shared" si="49"/>
        <v>5</v>
      </c>
      <c r="D3041" s="49">
        <v>42496</v>
      </c>
      <c r="E3041" s="48">
        <v>15</v>
      </c>
      <c r="F3041" s="48">
        <v>15739</v>
      </c>
      <c r="G3041" s="48">
        <v>13728</v>
      </c>
    </row>
    <row r="3042" spans="3:7">
      <c r="C3042" s="50">
        <f t="shared" si="49"/>
        <v>5</v>
      </c>
      <c r="D3042" s="49">
        <v>42496</v>
      </c>
      <c r="E3042" s="48">
        <v>16</v>
      </c>
      <c r="F3042" s="48">
        <v>16107</v>
      </c>
      <c r="G3042" s="48">
        <v>14078</v>
      </c>
    </row>
    <row r="3043" spans="3:7">
      <c r="C3043" s="50">
        <f t="shared" si="49"/>
        <v>5</v>
      </c>
      <c r="D3043" s="49">
        <v>42496</v>
      </c>
      <c r="E3043" s="48">
        <v>17</v>
      </c>
      <c r="F3043" s="48">
        <v>16328</v>
      </c>
      <c r="G3043" s="48">
        <v>14309</v>
      </c>
    </row>
    <row r="3044" spans="3:7">
      <c r="C3044" s="50">
        <f t="shared" si="49"/>
        <v>5</v>
      </c>
      <c r="D3044" s="49">
        <v>42496</v>
      </c>
      <c r="E3044" s="48">
        <v>18</v>
      </c>
      <c r="F3044" s="48">
        <v>16728</v>
      </c>
      <c r="G3044" s="48">
        <v>14603</v>
      </c>
    </row>
    <row r="3045" spans="3:7">
      <c r="C3045" s="50">
        <f t="shared" si="49"/>
        <v>5</v>
      </c>
      <c r="D3045" s="49">
        <v>42496</v>
      </c>
      <c r="E3045" s="48">
        <v>19</v>
      </c>
      <c r="F3045" s="48">
        <v>17031</v>
      </c>
      <c r="G3045" s="48">
        <v>14837</v>
      </c>
    </row>
    <row r="3046" spans="3:7">
      <c r="C3046" s="50">
        <f t="shared" si="49"/>
        <v>5</v>
      </c>
      <c r="D3046" s="49">
        <v>42496</v>
      </c>
      <c r="E3046" s="48">
        <v>20</v>
      </c>
      <c r="F3046" s="48">
        <v>16962</v>
      </c>
      <c r="G3046" s="48">
        <v>15086</v>
      </c>
    </row>
    <row r="3047" spans="3:7">
      <c r="C3047" s="50">
        <f t="shared" si="49"/>
        <v>5</v>
      </c>
      <c r="D3047" s="49">
        <v>42496</v>
      </c>
      <c r="E3047" s="48">
        <v>21</v>
      </c>
      <c r="F3047" s="48">
        <v>17053</v>
      </c>
      <c r="G3047" s="48">
        <v>15311</v>
      </c>
    </row>
    <row r="3048" spans="3:7">
      <c r="C3048" s="50">
        <f t="shared" si="49"/>
        <v>5</v>
      </c>
      <c r="D3048" s="49">
        <v>42496</v>
      </c>
      <c r="E3048" s="48">
        <v>22</v>
      </c>
      <c r="F3048" s="48">
        <v>16405</v>
      </c>
      <c r="G3048" s="48">
        <v>14255</v>
      </c>
    </row>
    <row r="3049" spans="3:7">
      <c r="C3049" s="50">
        <f t="shared" si="49"/>
        <v>5</v>
      </c>
      <c r="D3049" s="49">
        <v>42496</v>
      </c>
      <c r="E3049" s="48">
        <v>23</v>
      </c>
      <c r="F3049" s="48">
        <v>15404</v>
      </c>
      <c r="G3049" s="48">
        <v>13220</v>
      </c>
    </row>
    <row r="3050" spans="3:7">
      <c r="C3050" s="50">
        <f t="shared" si="49"/>
        <v>5</v>
      </c>
      <c r="D3050" s="49">
        <v>42496</v>
      </c>
      <c r="E3050" s="48">
        <v>24</v>
      </c>
      <c r="F3050" s="48">
        <v>14491</v>
      </c>
      <c r="G3050" s="48">
        <v>12235</v>
      </c>
    </row>
    <row r="3051" spans="3:7">
      <c r="C3051" s="50">
        <f t="shared" si="49"/>
        <v>5</v>
      </c>
      <c r="D3051" s="49">
        <v>42497</v>
      </c>
      <c r="E3051" s="48">
        <v>1</v>
      </c>
      <c r="F3051" s="48">
        <v>13851</v>
      </c>
      <c r="G3051" s="48">
        <v>11599</v>
      </c>
    </row>
    <row r="3052" spans="3:7">
      <c r="C3052" s="50">
        <f t="shared" si="49"/>
        <v>5</v>
      </c>
      <c r="D3052" s="49">
        <v>42497</v>
      </c>
      <c r="E3052" s="48">
        <v>2</v>
      </c>
      <c r="F3052" s="48">
        <v>13297</v>
      </c>
      <c r="G3052" s="48">
        <v>11146</v>
      </c>
    </row>
    <row r="3053" spans="3:7">
      <c r="C3053" s="50">
        <f t="shared" si="49"/>
        <v>5</v>
      </c>
      <c r="D3053" s="49">
        <v>42497</v>
      </c>
      <c r="E3053" s="48">
        <v>3</v>
      </c>
      <c r="F3053" s="48">
        <v>12999</v>
      </c>
      <c r="G3053" s="48">
        <v>10905</v>
      </c>
    </row>
    <row r="3054" spans="3:7">
      <c r="C3054" s="50">
        <f t="shared" si="49"/>
        <v>5</v>
      </c>
      <c r="D3054" s="49">
        <v>42497</v>
      </c>
      <c r="E3054" s="48">
        <v>4</v>
      </c>
      <c r="F3054" s="48">
        <v>13010</v>
      </c>
      <c r="G3054" s="48">
        <v>10851</v>
      </c>
    </row>
    <row r="3055" spans="3:7">
      <c r="C3055" s="50">
        <f t="shared" si="49"/>
        <v>5</v>
      </c>
      <c r="D3055" s="49">
        <v>42497</v>
      </c>
      <c r="E3055" s="48">
        <v>5</v>
      </c>
      <c r="F3055" s="48">
        <v>13144</v>
      </c>
      <c r="G3055" s="48">
        <v>11040</v>
      </c>
    </row>
    <row r="3056" spans="3:7">
      <c r="C3056" s="50">
        <f t="shared" si="49"/>
        <v>5</v>
      </c>
      <c r="D3056" s="49">
        <v>42497</v>
      </c>
      <c r="E3056" s="48">
        <v>6</v>
      </c>
      <c r="F3056" s="48">
        <v>13423</v>
      </c>
      <c r="G3056" s="48">
        <v>11340</v>
      </c>
    </row>
    <row r="3057" spans="3:7">
      <c r="C3057" s="50">
        <f t="shared" si="49"/>
        <v>5</v>
      </c>
      <c r="D3057" s="49">
        <v>42497</v>
      </c>
      <c r="E3057" s="48">
        <v>7</v>
      </c>
      <c r="F3057" s="48">
        <v>14085</v>
      </c>
      <c r="G3057" s="48">
        <v>11940</v>
      </c>
    </row>
    <row r="3058" spans="3:7">
      <c r="C3058" s="50">
        <f t="shared" si="49"/>
        <v>5</v>
      </c>
      <c r="D3058" s="49">
        <v>42497</v>
      </c>
      <c r="E3058" s="48">
        <v>8</v>
      </c>
      <c r="F3058" s="48">
        <v>14825</v>
      </c>
      <c r="G3058" s="48">
        <v>12503</v>
      </c>
    </row>
    <row r="3059" spans="3:7">
      <c r="C3059" s="50">
        <f t="shared" si="49"/>
        <v>5</v>
      </c>
      <c r="D3059" s="49">
        <v>42497</v>
      </c>
      <c r="E3059" s="48">
        <v>9</v>
      </c>
      <c r="F3059" s="48">
        <v>15090</v>
      </c>
      <c r="G3059" s="48">
        <v>12737</v>
      </c>
    </row>
    <row r="3060" spans="3:7">
      <c r="C3060" s="50">
        <f t="shared" si="49"/>
        <v>5</v>
      </c>
      <c r="D3060" s="49">
        <v>42497</v>
      </c>
      <c r="E3060" s="48">
        <v>10</v>
      </c>
      <c r="F3060" s="48">
        <v>15210</v>
      </c>
      <c r="G3060" s="48">
        <v>12859</v>
      </c>
    </row>
    <row r="3061" spans="3:7">
      <c r="C3061" s="50">
        <f t="shared" si="49"/>
        <v>5</v>
      </c>
      <c r="D3061" s="49">
        <v>42497</v>
      </c>
      <c r="E3061" s="48">
        <v>11</v>
      </c>
      <c r="F3061" s="48">
        <v>15333</v>
      </c>
      <c r="G3061" s="48">
        <v>12992</v>
      </c>
    </row>
    <row r="3062" spans="3:7">
      <c r="C3062" s="50">
        <f t="shared" si="49"/>
        <v>5</v>
      </c>
      <c r="D3062" s="49">
        <v>42497</v>
      </c>
      <c r="E3062" s="48">
        <v>12</v>
      </c>
      <c r="F3062" s="48">
        <v>15727</v>
      </c>
      <c r="G3062" s="48">
        <v>13352</v>
      </c>
    </row>
    <row r="3063" spans="3:7">
      <c r="C3063" s="50">
        <f t="shared" si="49"/>
        <v>5</v>
      </c>
      <c r="D3063" s="49">
        <v>42497</v>
      </c>
      <c r="E3063" s="48">
        <v>13</v>
      </c>
      <c r="F3063" s="48">
        <v>15797</v>
      </c>
      <c r="G3063" s="48">
        <v>13412</v>
      </c>
    </row>
    <row r="3064" spans="3:7">
      <c r="C3064" s="50">
        <f t="shared" si="49"/>
        <v>5</v>
      </c>
      <c r="D3064" s="49">
        <v>42497</v>
      </c>
      <c r="E3064" s="48">
        <v>14</v>
      </c>
      <c r="F3064" s="48">
        <v>15460</v>
      </c>
      <c r="G3064" s="48">
        <v>13240</v>
      </c>
    </row>
    <row r="3065" spans="3:7">
      <c r="C3065" s="50">
        <f t="shared" si="49"/>
        <v>5</v>
      </c>
      <c r="D3065" s="49">
        <v>42497</v>
      </c>
      <c r="E3065" s="48">
        <v>15</v>
      </c>
      <c r="F3065" s="48">
        <v>15439</v>
      </c>
      <c r="G3065" s="48">
        <v>13355</v>
      </c>
    </row>
    <row r="3066" spans="3:7">
      <c r="C3066" s="50">
        <f t="shared" si="49"/>
        <v>5</v>
      </c>
      <c r="D3066" s="49">
        <v>42497</v>
      </c>
      <c r="E3066" s="48">
        <v>16</v>
      </c>
      <c r="F3066" s="48">
        <v>15483</v>
      </c>
      <c r="G3066" s="48">
        <v>13405</v>
      </c>
    </row>
    <row r="3067" spans="3:7">
      <c r="C3067" s="50">
        <f t="shared" si="49"/>
        <v>5</v>
      </c>
      <c r="D3067" s="49">
        <v>42497</v>
      </c>
      <c r="E3067" s="48">
        <v>17</v>
      </c>
      <c r="F3067" s="48">
        <v>15634</v>
      </c>
      <c r="G3067" s="48">
        <v>13494</v>
      </c>
    </row>
    <row r="3068" spans="3:7">
      <c r="C3068" s="50">
        <f t="shared" si="49"/>
        <v>5</v>
      </c>
      <c r="D3068" s="49">
        <v>42497</v>
      </c>
      <c r="E3068" s="48">
        <v>18</v>
      </c>
      <c r="F3068" s="48">
        <v>15537</v>
      </c>
      <c r="G3068" s="48">
        <v>13424</v>
      </c>
    </row>
    <row r="3069" spans="3:7">
      <c r="C3069" s="50">
        <f t="shared" si="49"/>
        <v>5</v>
      </c>
      <c r="D3069" s="49">
        <v>42497</v>
      </c>
      <c r="E3069" s="48">
        <v>19</v>
      </c>
      <c r="F3069" s="48">
        <v>15717</v>
      </c>
      <c r="G3069" s="48">
        <v>13508</v>
      </c>
    </row>
    <row r="3070" spans="3:7">
      <c r="C3070" s="50">
        <f t="shared" si="49"/>
        <v>5</v>
      </c>
      <c r="D3070" s="49">
        <v>42497</v>
      </c>
      <c r="E3070" s="48">
        <v>20</v>
      </c>
      <c r="F3070" s="48">
        <v>16244</v>
      </c>
      <c r="G3070" s="48">
        <v>13891</v>
      </c>
    </row>
    <row r="3071" spans="3:7">
      <c r="C3071" s="50">
        <f t="shared" si="49"/>
        <v>5</v>
      </c>
      <c r="D3071" s="49">
        <v>42497</v>
      </c>
      <c r="E3071" s="48">
        <v>21</v>
      </c>
      <c r="F3071" s="48">
        <v>15898</v>
      </c>
      <c r="G3071" s="48">
        <v>13699</v>
      </c>
    </row>
    <row r="3072" spans="3:7">
      <c r="C3072" s="50">
        <f t="shared" si="49"/>
        <v>5</v>
      </c>
      <c r="D3072" s="49">
        <v>42497</v>
      </c>
      <c r="E3072" s="48">
        <v>22</v>
      </c>
      <c r="F3072" s="48">
        <v>15072</v>
      </c>
      <c r="G3072" s="48">
        <v>12861</v>
      </c>
    </row>
    <row r="3073" spans="3:7">
      <c r="C3073" s="50">
        <f t="shared" si="49"/>
        <v>5</v>
      </c>
      <c r="D3073" s="49">
        <v>42497</v>
      </c>
      <c r="E3073" s="48">
        <v>23</v>
      </c>
      <c r="F3073" s="48">
        <v>14376</v>
      </c>
      <c r="G3073" s="48">
        <v>12083</v>
      </c>
    </row>
    <row r="3074" spans="3:7">
      <c r="C3074" s="50">
        <f t="shared" si="49"/>
        <v>5</v>
      </c>
      <c r="D3074" s="49">
        <v>42497</v>
      </c>
      <c r="E3074" s="48">
        <v>24</v>
      </c>
      <c r="F3074" s="48">
        <v>13895</v>
      </c>
      <c r="G3074" s="48">
        <v>11527</v>
      </c>
    </row>
    <row r="3075" spans="3:7">
      <c r="C3075" s="50">
        <f t="shared" si="49"/>
        <v>5</v>
      </c>
      <c r="D3075" s="49">
        <v>42498</v>
      </c>
      <c r="E3075" s="48">
        <v>1</v>
      </c>
      <c r="F3075" s="48">
        <v>13621</v>
      </c>
      <c r="G3075" s="48">
        <v>11267</v>
      </c>
    </row>
    <row r="3076" spans="3:7">
      <c r="C3076" s="50">
        <f t="shared" ref="C3076:C3139" si="50">MONTH(D3076)</f>
        <v>5</v>
      </c>
      <c r="D3076" s="49">
        <v>42498</v>
      </c>
      <c r="E3076" s="48">
        <v>2</v>
      </c>
      <c r="F3076" s="48">
        <v>13209</v>
      </c>
      <c r="G3076" s="48">
        <v>10889</v>
      </c>
    </row>
    <row r="3077" spans="3:7">
      <c r="C3077" s="50">
        <f t="shared" si="50"/>
        <v>5</v>
      </c>
      <c r="D3077" s="49">
        <v>42498</v>
      </c>
      <c r="E3077" s="48">
        <v>3</v>
      </c>
      <c r="F3077" s="48">
        <v>13143</v>
      </c>
      <c r="G3077" s="48">
        <v>10881</v>
      </c>
    </row>
    <row r="3078" spans="3:7">
      <c r="C3078" s="50">
        <f t="shared" si="50"/>
        <v>5</v>
      </c>
      <c r="D3078" s="49">
        <v>42498</v>
      </c>
      <c r="E3078" s="48">
        <v>4</v>
      </c>
      <c r="F3078" s="48">
        <v>13012</v>
      </c>
      <c r="G3078" s="48">
        <v>10804</v>
      </c>
    </row>
    <row r="3079" spans="3:7">
      <c r="C3079" s="50">
        <f t="shared" si="50"/>
        <v>5</v>
      </c>
      <c r="D3079" s="49">
        <v>42498</v>
      </c>
      <c r="E3079" s="48">
        <v>5</v>
      </c>
      <c r="F3079" s="48">
        <v>13129</v>
      </c>
      <c r="G3079" s="48">
        <v>10930</v>
      </c>
    </row>
    <row r="3080" spans="3:7">
      <c r="C3080" s="50">
        <f t="shared" si="50"/>
        <v>5</v>
      </c>
      <c r="D3080" s="49">
        <v>42498</v>
      </c>
      <c r="E3080" s="48">
        <v>6</v>
      </c>
      <c r="F3080" s="48">
        <v>13230</v>
      </c>
      <c r="G3080" s="48">
        <v>11082</v>
      </c>
    </row>
    <row r="3081" spans="3:7">
      <c r="C3081" s="50">
        <f t="shared" si="50"/>
        <v>5</v>
      </c>
      <c r="D3081" s="49">
        <v>42498</v>
      </c>
      <c r="E3081" s="48">
        <v>7</v>
      </c>
      <c r="F3081" s="48">
        <v>13910</v>
      </c>
      <c r="G3081" s="48">
        <v>11560</v>
      </c>
    </row>
    <row r="3082" spans="3:7">
      <c r="C3082" s="50">
        <f t="shared" si="50"/>
        <v>5</v>
      </c>
      <c r="D3082" s="49">
        <v>42498</v>
      </c>
      <c r="E3082" s="48">
        <v>8</v>
      </c>
      <c r="F3082" s="48">
        <v>14376</v>
      </c>
      <c r="G3082" s="48">
        <v>12075</v>
      </c>
    </row>
    <row r="3083" spans="3:7">
      <c r="C3083" s="50">
        <f t="shared" si="50"/>
        <v>5</v>
      </c>
      <c r="D3083" s="49">
        <v>42498</v>
      </c>
      <c r="E3083" s="48">
        <v>9</v>
      </c>
      <c r="F3083" s="48">
        <v>14193</v>
      </c>
      <c r="G3083" s="48">
        <v>12039</v>
      </c>
    </row>
    <row r="3084" spans="3:7">
      <c r="C3084" s="50">
        <f t="shared" si="50"/>
        <v>5</v>
      </c>
      <c r="D3084" s="49">
        <v>42498</v>
      </c>
      <c r="E3084" s="48">
        <v>10</v>
      </c>
      <c r="F3084" s="48">
        <v>14402</v>
      </c>
      <c r="G3084" s="48">
        <v>12222</v>
      </c>
    </row>
    <row r="3085" spans="3:7">
      <c r="C3085" s="50">
        <f t="shared" si="50"/>
        <v>5</v>
      </c>
      <c r="D3085" s="49">
        <v>42498</v>
      </c>
      <c r="E3085" s="48">
        <v>11</v>
      </c>
      <c r="F3085" s="48">
        <v>14258</v>
      </c>
      <c r="G3085" s="48">
        <v>12108</v>
      </c>
    </row>
    <row r="3086" spans="3:7">
      <c r="C3086" s="50">
        <f t="shared" si="50"/>
        <v>5</v>
      </c>
      <c r="D3086" s="49">
        <v>42498</v>
      </c>
      <c r="E3086" s="48">
        <v>12</v>
      </c>
      <c r="F3086" s="48">
        <v>14260</v>
      </c>
      <c r="G3086" s="48">
        <v>12112</v>
      </c>
    </row>
    <row r="3087" spans="3:7">
      <c r="C3087" s="50">
        <f t="shared" si="50"/>
        <v>5</v>
      </c>
      <c r="D3087" s="49">
        <v>42498</v>
      </c>
      <c r="E3087" s="48">
        <v>13</v>
      </c>
      <c r="F3087" s="48">
        <v>14093</v>
      </c>
      <c r="G3087" s="48">
        <v>11981</v>
      </c>
    </row>
    <row r="3088" spans="3:7">
      <c r="C3088" s="50">
        <f t="shared" si="50"/>
        <v>5</v>
      </c>
      <c r="D3088" s="49">
        <v>42498</v>
      </c>
      <c r="E3088" s="48">
        <v>14</v>
      </c>
      <c r="F3088" s="48">
        <v>14117</v>
      </c>
      <c r="G3088" s="48">
        <v>11972</v>
      </c>
    </row>
    <row r="3089" spans="3:7">
      <c r="C3089" s="50">
        <f t="shared" si="50"/>
        <v>5</v>
      </c>
      <c r="D3089" s="49">
        <v>42498</v>
      </c>
      <c r="E3089" s="48">
        <v>15</v>
      </c>
      <c r="F3089" s="48">
        <v>14141</v>
      </c>
      <c r="G3089" s="48">
        <v>11989</v>
      </c>
    </row>
    <row r="3090" spans="3:7">
      <c r="C3090" s="50">
        <f t="shared" si="50"/>
        <v>5</v>
      </c>
      <c r="D3090" s="49">
        <v>42498</v>
      </c>
      <c r="E3090" s="48">
        <v>16</v>
      </c>
      <c r="F3090" s="48">
        <v>14398</v>
      </c>
      <c r="G3090" s="48">
        <v>12215</v>
      </c>
    </row>
    <row r="3091" spans="3:7">
      <c r="C3091" s="50">
        <f t="shared" si="50"/>
        <v>5</v>
      </c>
      <c r="D3091" s="49">
        <v>42498</v>
      </c>
      <c r="E3091" s="48">
        <v>17</v>
      </c>
      <c r="F3091" s="48">
        <v>14693</v>
      </c>
      <c r="G3091" s="48">
        <v>12678</v>
      </c>
    </row>
    <row r="3092" spans="3:7">
      <c r="C3092" s="50">
        <f t="shared" si="50"/>
        <v>5</v>
      </c>
      <c r="D3092" s="49">
        <v>42498</v>
      </c>
      <c r="E3092" s="48">
        <v>18</v>
      </c>
      <c r="F3092" s="48">
        <v>14710</v>
      </c>
      <c r="G3092" s="48">
        <v>12963</v>
      </c>
    </row>
    <row r="3093" spans="3:7">
      <c r="C3093" s="50">
        <f t="shared" si="50"/>
        <v>5</v>
      </c>
      <c r="D3093" s="49">
        <v>42498</v>
      </c>
      <c r="E3093" s="48">
        <v>19</v>
      </c>
      <c r="F3093" s="48">
        <v>15439</v>
      </c>
      <c r="G3093" s="48">
        <v>13317</v>
      </c>
    </row>
    <row r="3094" spans="3:7">
      <c r="C3094" s="50">
        <f t="shared" si="50"/>
        <v>5</v>
      </c>
      <c r="D3094" s="49">
        <v>42498</v>
      </c>
      <c r="E3094" s="48">
        <v>20</v>
      </c>
      <c r="F3094" s="48">
        <v>16210</v>
      </c>
      <c r="G3094" s="48">
        <v>14063</v>
      </c>
    </row>
    <row r="3095" spans="3:7">
      <c r="C3095" s="50">
        <f t="shared" si="50"/>
        <v>5</v>
      </c>
      <c r="D3095" s="49">
        <v>42498</v>
      </c>
      <c r="E3095" s="48">
        <v>21</v>
      </c>
      <c r="F3095" s="48">
        <v>16504</v>
      </c>
      <c r="G3095" s="48">
        <v>14361</v>
      </c>
    </row>
    <row r="3096" spans="3:7">
      <c r="C3096" s="50">
        <f t="shared" si="50"/>
        <v>5</v>
      </c>
      <c r="D3096" s="49">
        <v>42498</v>
      </c>
      <c r="E3096" s="48">
        <v>22</v>
      </c>
      <c r="F3096" s="48">
        <v>15854</v>
      </c>
      <c r="G3096" s="48">
        <v>13722</v>
      </c>
    </row>
    <row r="3097" spans="3:7">
      <c r="C3097" s="50">
        <f t="shared" si="50"/>
        <v>5</v>
      </c>
      <c r="D3097" s="49">
        <v>42498</v>
      </c>
      <c r="E3097" s="48">
        <v>23</v>
      </c>
      <c r="F3097" s="48">
        <v>14853</v>
      </c>
      <c r="G3097" s="48">
        <v>12758</v>
      </c>
    </row>
    <row r="3098" spans="3:7">
      <c r="C3098" s="50">
        <f t="shared" si="50"/>
        <v>5</v>
      </c>
      <c r="D3098" s="49">
        <v>42498</v>
      </c>
      <c r="E3098" s="48">
        <v>24</v>
      </c>
      <c r="F3098" s="48">
        <v>14072</v>
      </c>
      <c r="G3098" s="48">
        <v>11872</v>
      </c>
    </row>
    <row r="3099" spans="3:7">
      <c r="C3099" s="50">
        <f t="shared" si="50"/>
        <v>5</v>
      </c>
      <c r="D3099" s="49">
        <v>42499</v>
      </c>
      <c r="E3099" s="48">
        <v>1</v>
      </c>
      <c r="F3099" s="48">
        <v>13831</v>
      </c>
      <c r="G3099" s="48">
        <v>11579</v>
      </c>
    </row>
    <row r="3100" spans="3:7">
      <c r="C3100" s="50">
        <f t="shared" si="50"/>
        <v>5</v>
      </c>
      <c r="D3100" s="49">
        <v>42499</v>
      </c>
      <c r="E3100" s="48">
        <v>2</v>
      </c>
      <c r="F3100" s="48">
        <v>13801</v>
      </c>
      <c r="G3100" s="48">
        <v>11493</v>
      </c>
    </row>
    <row r="3101" spans="3:7">
      <c r="C3101" s="50">
        <f t="shared" si="50"/>
        <v>5</v>
      </c>
      <c r="D3101" s="49">
        <v>42499</v>
      </c>
      <c r="E3101" s="48">
        <v>3</v>
      </c>
      <c r="F3101" s="48">
        <v>13795</v>
      </c>
      <c r="G3101" s="48">
        <v>11458</v>
      </c>
    </row>
    <row r="3102" spans="3:7">
      <c r="C3102" s="50">
        <f t="shared" si="50"/>
        <v>5</v>
      </c>
      <c r="D3102" s="49">
        <v>42499</v>
      </c>
      <c r="E3102" s="48">
        <v>4</v>
      </c>
      <c r="F3102" s="48">
        <v>14066</v>
      </c>
      <c r="G3102" s="48">
        <v>11748</v>
      </c>
    </row>
    <row r="3103" spans="3:7">
      <c r="C3103" s="50">
        <f t="shared" si="50"/>
        <v>5</v>
      </c>
      <c r="D3103" s="49">
        <v>42499</v>
      </c>
      <c r="E3103" s="48">
        <v>5</v>
      </c>
      <c r="F3103" s="48">
        <v>14657</v>
      </c>
      <c r="G3103" s="48">
        <v>12354</v>
      </c>
    </row>
    <row r="3104" spans="3:7">
      <c r="C3104" s="50">
        <f t="shared" si="50"/>
        <v>5</v>
      </c>
      <c r="D3104" s="49">
        <v>42499</v>
      </c>
      <c r="E3104" s="48">
        <v>6</v>
      </c>
      <c r="F3104" s="48">
        <v>15396</v>
      </c>
      <c r="G3104" s="48">
        <v>13495</v>
      </c>
    </row>
    <row r="3105" spans="3:7">
      <c r="C3105" s="50">
        <f t="shared" si="50"/>
        <v>5</v>
      </c>
      <c r="D3105" s="49">
        <v>42499</v>
      </c>
      <c r="E3105" s="48">
        <v>7</v>
      </c>
      <c r="F3105" s="48">
        <v>16272</v>
      </c>
      <c r="G3105" s="48">
        <v>14461</v>
      </c>
    </row>
    <row r="3106" spans="3:7">
      <c r="C3106" s="50">
        <f t="shared" si="50"/>
        <v>5</v>
      </c>
      <c r="D3106" s="49">
        <v>42499</v>
      </c>
      <c r="E3106" s="48">
        <v>8</v>
      </c>
      <c r="F3106" s="48">
        <v>16314</v>
      </c>
      <c r="G3106" s="48">
        <v>14524</v>
      </c>
    </row>
    <row r="3107" spans="3:7">
      <c r="C3107" s="50">
        <f t="shared" si="50"/>
        <v>5</v>
      </c>
      <c r="D3107" s="49">
        <v>42499</v>
      </c>
      <c r="E3107" s="48">
        <v>9</v>
      </c>
      <c r="F3107" s="48">
        <v>16077</v>
      </c>
      <c r="G3107" s="48">
        <v>14121</v>
      </c>
    </row>
    <row r="3108" spans="3:7">
      <c r="C3108" s="50">
        <f t="shared" si="50"/>
        <v>5</v>
      </c>
      <c r="D3108" s="49">
        <v>42499</v>
      </c>
      <c r="E3108" s="48">
        <v>10</v>
      </c>
      <c r="F3108" s="48">
        <v>15895</v>
      </c>
      <c r="G3108" s="48">
        <v>14063</v>
      </c>
    </row>
    <row r="3109" spans="3:7">
      <c r="C3109" s="50">
        <f t="shared" si="50"/>
        <v>5</v>
      </c>
      <c r="D3109" s="49">
        <v>42499</v>
      </c>
      <c r="E3109" s="48">
        <v>11</v>
      </c>
      <c r="F3109" s="48">
        <v>15852</v>
      </c>
      <c r="G3109" s="48">
        <v>14033</v>
      </c>
    </row>
    <row r="3110" spans="3:7">
      <c r="C3110" s="50">
        <f t="shared" si="50"/>
        <v>5</v>
      </c>
      <c r="D3110" s="49">
        <v>42499</v>
      </c>
      <c r="E3110" s="48">
        <v>12</v>
      </c>
      <c r="F3110" s="48">
        <v>15635</v>
      </c>
      <c r="G3110" s="48">
        <v>14129</v>
      </c>
    </row>
    <row r="3111" spans="3:7">
      <c r="C3111" s="50">
        <f t="shared" si="50"/>
        <v>5</v>
      </c>
      <c r="D3111" s="49">
        <v>42499</v>
      </c>
      <c r="E3111" s="48">
        <v>13</v>
      </c>
      <c r="F3111" s="48">
        <v>16220</v>
      </c>
      <c r="G3111" s="48">
        <v>14162</v>
      </c>
    </row>
    <row r="3112" spans="3:7">
      <c r="C3112" s="50">
        <f t="shared" si="50"/>
        <v>5</v>
      </c>
      <c r="D3112" s="49">
        <v>42499</v>
      </c>
      <c r="E3112" s="48">
        <v>14</v>
      </c>
      <c r="F3112" s="48">
        <v>16054</v>
      </c>
      <c r="G3112" s="48">
        <v>14010</v>
      </c>
    </row>
    <row r="3113" spans="3:7">
      <c r="C3113" s="50">
        <f t="shared" si="50"/>
        <v>5</v>
      </c>
      <c r="D3113" s="49">
        <v>42499</v>
      </c>
      <c r="E3113" s="48">
        <v>15</v>
      </c>
      <c r="F3113" s="48">
        <v>15856</v>
      </c>
      <c r="G3113" s="48">
        <v>13959</v>
      </c>
    </row>
    <row r="3114" spans="3:7">
      <c r="C3114" s="50">
        <f t="shared" si="50"/>
        <v>5</v>
      </c>
      <c r="D3114" s="49">
        <v>42499</v>
      </c>
      <c r="E3114" s="48">
        <v>16</v>
      </c>
      <c r="F3114" s="48">
        <v>16011</v>
      </c>
      <c r="G3114" s="48">
        <v>14027</v>
      </c>
    </row>
    <row r="3115" spans="3:7">
      <c r="C3115" s="50">
        <f t="shared" si="50"/>
        <v>5</v>
      </c>
      <c r="D3115" s="49">
        <v>42499</v>
      </c>
      <c r="E3115" s="48">
        <v>17</v>
      </c>
      <c r="F3115" s="48">
        <v>16335</v>
      </c>
      <c r="G3115" s="48">
        <v>14458</v>
      </c>
    </row>
    <row r="3116" spans="3:7">
      <c r="C3116" s="50">
        <f t="shared" si="50"/>
        <v>5</v>
      </c>
      <c r="D3116" s="49">
        <v>42499</v>
      </c>
      <c r="E3116" s="48">
        <v>18</v>
      </c>
      <c r="F3116" s="48">
        <v>16815</v>
      </c>
      <c r="G3116" s="48">
        <v>14912</v>
      </c>
    </row>
    <row r="3117" spans="3:7">
      <c r="C3117" s="50">
        <f t="shared" si="50"/>
        <v>5</v>
      </c>
      <c r="D3117" s="49">
        <v>42499</v>
      </c>
      <c r="E3117" s="48">
        <v>19</v>
      </c>
      <c r="F3117" s="48">
        <v>17121</v>
      </c>
      <c r="G3117" s="48">
        <v>15269</v>
      </c>
    </row>
    <row r="3118" spans="3:7">
      <c r="C3118" s="50">
        <f t="shared" si="50"/>
        <v>5</v>
      </c>
      <c r="D3118" s="49">
        <v>42499</v>
      </c>
      <c r="E3118" s="48">
        <v>20</v>
      </c>
      <c r="F3118" s="48">
        <v>17536</v>
      </c>
      <c r="G3118" s="48">
        <v>15818</v>
      </c>
    </row>
    <row r="3119" spans="3:7">
      <c r="C3119" s="50">
        <f t="shared" si="50"/>
        <v>5</v>
      </c>
      <c r="D3119" s="49">
        <v>42499</v>
      </c>
      <c r="E3119" s="48">
        <v>21</v>
      </c>
      <c r="F3119" s="48">
        <v>17555</v>
      </c>
      <c r="G3119" s="48">
        <v>15710</v>
      </c>
    </row>
    <row r="3120" spans="3:7">
      <c r="C3120" s="50">
        <f t="shared" si="50"/>
        <v>5</v>
      </c>
      <c r="D3120" s="49">
        <v>42499</v>
      </c>
      <c r="E3120" s="48">
        <v>22</v>
      </c>
      <c r="F3120" s="48">
        <v>16607</v>
      </c>
      <c r="G3120" s="48">
        <v>14640</v>
      </c>
    </row>
    <row r="3121" spans="3:7">
      <c r="C3121" s="50">
        <f t="shared" si="50"/>
        <v>5</v>
      </c>
      <c r="D3121" s="49">
        <v>42499</v>
      </c>
      <c r="E3121" s="48">
        <v>23</v>
      </c>
      <c r="F3121" s="48">
        <v>15391</v>
      </c>
      <c r="G3121" s="48">
        <v>13313</v>
      </c>
    </row>
    <row r="3122" spans="3:7">
      <c r="C3122" s="50">
        <f t="shared" si="50"/>
        <v>5</v>
      </c>
      <c r="D3122" s="49">
        <v>42499</v>
      </c>
      <c r="E3122" s="48">
        <v>24</v>
      </c>
      <c r="F3122" s="48">
        <v>14605</v>
      </c>
      <c r="G3122" s="48">
        <v>12435</v>
      </c>
    </row>
    <row r="3123" spans="3:7">
      <c r="C3123" s="50">
        <f t="shared" si="50"/>
        <v>5</v>
      </c>
      <c r="D3123" s="49">
        <v>42500</v>
      </c>
      <c r="E3123" s="48">
        <v>1</v>
      </c>
      <c r="F3123" s="48">
        <v>14009</v>
      </c>
      <c r="G3123" s="48">
        <v>11871</v>
      </c>
    </row>
    <row r="3124" spans="3:7">
      <c r="C3124" s="50">
        <f t="shared" si="50"/>
        <v>5</v>
      </c>
      <c r="D3124" s="49">
        <v>42500</v>
      </c>
      <c r="E3124" s="48">
        <v>2</v>
      </c>
      <c r="F3124" s="48">
        <v>13786</v>
      </c>
      <c r="G3124" s="48">
        <v>11581</v>
      </c>
    </row>
    <row r="3125" spans="3:7">
      <c r="C3125" s="50">
        <f t="shared" si="50"/>
        <v>5</v>
      </c>
      <c r="D3125" s="49">
        <v>42500</v>
      </c>
      <c r="E3125" s="48">
        <v>3</v>
      </c>
      <c r="F3125" s="48">
        <v>13621</v>
      </c>
      <c r="G3125" s="48">
        <v>11394</v>
      </c>
    </row>
    <row r="3126" spans="3:7">
      <c r="C3126" s="50">
        <f t="shared" si="50"/>
        <v>5</v>
      </c>
      <c r="D3126" s="49">
        <v>42500</v>
      </c>
      <c r="E3126" s="48">
        <v>4</v>
      </c>
      <c r="F3126" s="48">
        <v>13727</v>
      </c>
      <c r="G3126" s="48">
        <v>11424</v>
      </c>
    </row>
    <row r="3127" spans="3:7">
      <c r="C3127" s="50">
        <f t="shared" si="50"/>
        <v>5</v>
      </c>
      <c r="D3127" s="49">
        <v>42500</v>
      </c>
      <c r="E3127" s="48">
        <v>5</v>
      </c>
      <c r="F3127" s="48">
        <v>14236</v>
      </c>
      <c r="G3127" s="48">
        <v>11985</v>
      </c>
    </row>
    <row r="3128" spans="3:7">
      <c r="C3128" s="50">
        <f t="shared" si="50"/>
        <v>5</v>
      </c>
      <c r="D3128" s="49">
        <v>42500</v>
      </c>
      <c r="E3128" s="48">
        <v>6</v>
      </c>
      <c r="F3128" s="48">
        <v>15295</v>
      </c>
      <c r="G3128" s="48">
        <v>13064</v>
      </c>
    </row>
    <row r="3129" spans="3:7">
      <c r="C3129" s="50">
        <f t="shared" si="50"/>
        <v>5</v>
      </c>
      <c r="D3129" s="49">
        <v>42500</v>
      </c>
      <c r="E3129" s="48">
        <v>7</v>
      </c>
      <c r="F3129" s="48">
        <v>16402</v>
      </c>
      <c r="G3129" s="48">
        <v>14213</v>
      </c>
    </row>
    <row r="3130" spans="3:7">
      <c r="C3130" s="50">
        <f t="shared" si="50"/>
        <v>5</v>
      </c>
      <c r="D3130" s="49">
        <v>42500</v>
      </c>
      <c r="E3130" s="48">
        <v>8</v>
      </c>
      <c r="F3130" s="48">
        <v>16525</v>
      </c>
      <c r="G3130" s="48">
        <v>14342</v>
      </c>
    </row>
    <row r="3131" spans="3:7">
      <c r="C3131" s="50">
        <f t="shared" si="50"/>
        <v>5</v>
      </c>
      <c r="D3131" s="49">
        <v>42500</v>
      </c>
      <c r="E3131" s="48">
        <v>9</v>
      </c>
      <c r="F3131" s="48">
        <v>16312</v>
      </c>
      <c r="G3131" s="48">
        <v>14128</v>
      </c>
    </row>
    <row r="3132" spans="3:7">
      <c r="C3132" s="50">
        <f t="shared" si="50"/>
        <v>5</v>
      </c>
      <c r="D3132" s="49">
        <v>42500</v>
      </c>
      <c r="E3132" s="48">
        <v>10</v>
      </c>
      <c r="F3132" s="48">
        <v>16243</v>
      </c>
      <c r="G3132" s="48">
        <v>14068</v>
      </c>
    </row>
    <row r="3133" spans="3:7">
      <c r="C3133" s="50">
        <f t="shared" si="50"/>
        <v>5</v>
      </c>
      <c r="D3133" s="49">
        <v>42500</v>
      </c>
      <c r="E3133" s="48">
        <v>11</v>
      </c>
      <c r="F3133" s="48">
        <v>16256</v>
      </c>
      <c r="G3133" s="48">
        <v>14081</v>
      </c>
    </row>
    <row r="3134" spans="3:7">
      <c r="C3134" s="50">
        <f t="shared" si="50"/>
        <v>5</v>
      </c>
      <c r="D3134" s="49">
        <v>42500</v>
      </c>
      <c r="E3134" s="48">
        <v>12</v>
      </c>
      <c r="F3134" s="48">
        <v>16144</v>
      </c>
      <c r="G3134" s="48">
        <v>13939</v>
      </c>
    </row>
    <row r="3135" spans="3:7">
      <c r="C3135" s="50">
        <f t="shared" si="50"/>
        <v>5</v>
      </c>
      <c r="D3135" s="49">
        <v>42500</v>
      </c>
      <c r="E3135" s="48">
        <v>13</v>
      </c>
      <c r="F3135" s="48">
        <v>16157</v>
      </c>
      <c r="G3135" s="48">
        <v>13939</v>
      </c>
    </row>
    <row r="3136" spans="3:7">
      <c r="C3136" s="50">
        <f t="shared" si="50"/>
        <v>5</v>
      </c>
      <c r="D3136" s="49">
        <v>42500</v>
      </c>
      <c r="E3136" s="48">
        <v>14</v>
      </c>
      <c r="F3136" s="48">
        <v>15944</v>
      </c>
      <c r="G3136" s="48">
        <v>13757</v>
      </c>
    </row>
    <row r="3137" spans="3:7">
      <c r="C3137" s="50">
        <f t="shared" si="50"/>
        <v>5</v>
      </c>
      <c r="D3137" s="49">
        <v>42500</v>
      </c>
      <c r="E3137" s="48">
        <v>15</v>
      </c>
      <c r="F3137" s="48">
        <v>15959</v>
      </c>
      <c r="G3137" s="48">
        <v>13787</v>
      </c>
    </row>
    <row r="3138" spans="3:7">
      <c r="C3138" s="50">
        <f t="shared" si="50"/>
        <v>5</v>
      </c>
      <c r="D3138" s="49">
        <v>42500</v>
      </c>
      <c r="E3138" s="48">
        <v>16</v>
      </c>
      <c r="F3138" s="48">
        <v>16341</v>
      </c>
      <c r="G3138" s="48">
        <v>14171</v>
      </c>
    </row>
    <row r="3139" spans="3:7">
      <c r="C3139" s="50">
        <f t="shared" si="50"/>
        <v>5</v>
      </c>
      <c r="D3139" s="49">
        <v>42500</v>
      </c>
      <c r="E3139" s="48">
        <v>17</v>
      </c>
      <c r="F3139" s="48">
        <v>16654</v>
      </c>
      <c r="G3139" s="48">
        <v>14522</v>
      </c>
    </row>
    <row r="3140" spans="3:7">
      <c r="C3140" s="50">
        <f t="shared" ref="C3140:C3203" si="51">MONTH(D3140)</f>
        <v>5</v>
      </c>
      <c r="D3140" s="49">
        <v>42500</v>
      </c>
      <c r="E3140" s="48">
        <v>18</v>
      </c>
      <c r="F3140" s="48">
        <v>16824</v>
      </c>
      <c r="G3140" s="48">
        <v>14717</v>
      </c>
    </row>
    <row r="3141" spans="3:7">
      <c r="C3141" s="50">
        <f t="shared" si="51"/>
        <v>5</v>
      </c>
      <c r="D3141" s="49">
        <v>42500</v>
      </c>
      <c r="E3141" s="48">
        <v>19</v>
      </c>
      <c r="F3141" s="48">
        <v>17060</v>
      </c>
      <c r="G3141" s="48">
        <v>15043</v>
      </c>
    </row>
    <row r="3142" spans="3:7">
      <c r="C3142" s="50">
        <f t="shared" si="51"/>
        <v>5</v>
      </c>
      <c r="D3142" s="49">
        <v>42500</v>
      </c>
      <c r="E3142" s="48">
        <v>20</v>
      </c>
      <c r="F3142" s="48">
        <v>17296</v>
      </c>
      <c r="G3142" s="48">
        <v>15434</v>
      </c>
    </row>
    <row r="3143" spans="3:7">
      <c r="C3143" s="50">
        <f t="shared" si="51"/>
        <v>5</v>
      </c>
      <c r="D3143" s="49">
        <v>42500</v>
      </c>
      <c r="E3143" s="48">
        <v>21</v>
      </c>
      <c r="F3143" s="48">
        <v>17556</v>
      </c>
      <c r="G3143" s="48">
        <v>15570</v>
      </c>
    </row>
    <row r="3144" spans="3:7">
      <c r="C3144" s="50">
        <f t="shared" si="51"/>
        <v>5</v>
      </c>
      <c r="D3144" s="49">
        <v>42500</v>
      </c>
      <c r="E3144" s="48">
        <v>22</v>
      </c>
      <c r="F3144" s="48">
        <v>16432</v>
      </c>
      <c r="G3144" s="48">
        <v>14372</v>
      </c>
    </row>
    <row r="3145" spans="3:7">
      <c r="C3145" s="50">
        <f t="shared" si="51"/>
        <v>5</v>
      </c>
      <c r="D3145" s="49">
        <v>42500</v>
      </c>
      <c r="E3145" s="48">
        <v>23</v>
      </c>
      <c r="F3145" s="48">
        <v>15129</v>
      </c>
      <c r="G3145" s="48">
        <v>13015</v>
      </c>
    </row>
    <row r="3146" spans="3:7">
      <c r="C3146" s="50">
        <f t="shared" si="51"/>
        <v>5</v>
      </c>
      <c r="D3146" s="49">
        <v>42500</v>
      </c>
      <c r="E3146" s="48">
        <v>24</v>
      </c>
      <c r="F3146" s="48">
        <v>14224</v>
      </c>
      <c r="G3146" s="48">
        <v>12092</v>
      </c>
    </row>
    <row r="3147" spans="3:7">
      <c r="C3147" s="50">
        <f t="shared" si="51"/>
        <v>5</v>
      </c>
      <c r="D3147" s="49">
        <v>42501</v>
      </c>
      <c r="E3147" s="48">
        <v>1</v>
      </c>
      <c r="F3147" s="48">
        <v>13734</v>
      </c>
      <c r="G3147" s="48">
        <v>11687</v>
      </c>
    </row>
    <row r="3148" spans="3:7">
      <c r="C3148" s="50">
        <f t="shared" si="51"/>
        <v>5</v>
      </c>
      <c r="D3148" s="49">
        <v>42501</v>
      </c>
      <c r="E3148" s="48">
        <v>2</v>
      </c>
      <c r="F3148" s="48">
        <v>13604</v>
      </c>
      <c r="G3148" s="48">
        <v>11456</v>
      </c>
    </row>
    <row r="3149" spans="3:7">
      <c r="C3149" s="50">
        <f t="shared" si="51"/>
        <v>5</v>
      </c>
      <c r="D3149" s="49">
        <v>42501</v>
      </c>
      <c r="E3149" s="48">
        <v>3</v>
      </c>
      <c r="F3149" s="48">
        <v>13622</v>
      </c>
      <c r="G3149" s="48">
        <v>11411</v>
      </c>
    </row>
    <row r="3150" spans="3:7">
      <c r="C3150" s="50">
        <f t="shared" si="51"/>
        <v>5</v>
      </c>
      <c r="D3150" s="49">
        <v>42501</v>
      </c>
      <c r="E3150" s="48">
        <v>4</v>
      </c>
      <c r="F3150" s="48">
        <v>13652</v>
      </c>
      <c r="G3150" s="48">
        <v>11478</v>
      </c>
    </row>
    <row r="3151" spans="3:7">
      <c r="C3151" s="50">
        <f t="shared" si="51"/>
        <v>5</v>
      </c>
      <c r="D3151" s="49">
        <v>42501</v>
      </c>
      <c r="E3151" s="48">
        <v>5</v>
      </c>
      <c r="F3151" s="48">
        <v>14277</v>
      </c>
      <c r="G3151" s="48">
        <v>12042</v>
      </c>
    </row>
    <row r="3152" spans="3:7">
      <c r="C3152" s="50">
        <f t="shared" si="51"/>
        <v>5</v>
      </c>
      <c r="D3152" s="49">
        <v>42501</v>
      </c>
      <c r="E3152" s="48">
        <v>6</v>
      </c>
      <c r="F3152" s="48">
        <v>15131</v>
      </c>
      <c r="G3152" s="48">
        <v>12999</v>
      </c>
    </row>
    <row r="3153" spans="3:7">
      <c r="C3153" s="50">
        <f t="shared" si="51"/>
        <v>5</v>
      </c>
      <c r="D3153" s="49">
        <v>42501</v>
      </c>
      <c r="E3153" s="48">
        <v>7</v>
      </c>
      <c r="F3153" s="48">
        <v>16202</v>
      </c>
      <c r="G3153" s="48">
        <v>14078</v>
      </c>
    </row>
    <row r="3154" spans="3:7">
      <c r="C3154" s="50">
        <f t="shared" si="51"/>
        <v>5</v>
      </c>
      <c r="D3154" s="49">
        <v>42501</v>
      </c>
      <c r="E3154" s="48">
        <v>8</v>
      </c>
      <c r="F3154" s="48">
        <v>16373</v>
      </c>
      <c r="G3154" s="48">
        <v>14334</v>
      </c>
    </row>
    <row r="3155" spans="3:7">
      <c r="C3155" s="50">
        <f t="shared" si="51"/>
        <v>5</v>
      </c>
      <c r="D3155" s="49">
        <v>42501</v>
      </c>
      <c r="E3155" s="48">
        <v>9</v>
      </c>
      <c r="F3155" s="48">
        <v>16092</v>
      </c>
      <c r="G3155" s="48">
        <v>14011</v>
      </c>
    </row>
    <row r="3156" spans="3:7">
      <c r="C3156" s="50">
        <f t="shared" si="51"/>
        <v>5</v>
      </c>
      <c r="D3156" s="49">
        <v>42501</v>
      </c>
      <c r="E3156" s="48">
        <v>10</v>
      </c>
      <c r="F3156" s="48">
        <v>16015</v>
      </c>
      <c r="G3156" s="48">
        <v>13931</v>
      </c>
    </row>
    <row r="3157" spans="3:7">
      <c r="C3157" s="50">
        <f t="shared" si="51"/>
        <v>5</v>
      </c>
      <c r="D3157" s="49">
        <v>42501</v>
      </c>
      <c r="E3157" s="48">
        <v>11</v>
      </c>
      <c r="F3157" s="48">
        <v>15936</v>
      </c>
      <c r="G3157" s="48">
        <v>13834</v>
      </c>
    </row>
    <row r="3158" spans="3:7">
      <c r="C3158" s="50">
        <f t="shared" si="51"/>
        <v>5</v>
      </c>
      <c r="D3158" s="49">
        <v>42501</v>
      </c>
      <c r="E3158" s="48">
        <v>12</v>
      </c>
      <c r="F3158" s="48">
        <v>15929</v>
      </c>
      <c r="G3158" s="48">
        <v>13824</v>
      </c>
    </row>
    <row r="3159" spans="3:7">
      <c r="C3159" s="50">
        <f t="shared" si="51"/>
        <v>5</v>
      </c>
      <c r="D3159" s="49">
        <v>42501</v>
      </c>
      <c r="E3159" s="48">
        <v>13</v>
      </c>
      <c r="F3159" s="48">
        <v>16109</v>
      </c>
      <c r="G3159" s="48">
        <v>14002</v>
      </c>
    </row>
    <row r="3160" spans="3:7">
      <c r="C3160" s="50">
        <f t="shared" si="51"/>
        <v>5</v>
      </c>
      <c r="D3160" s="49">
        <v>42501</v>
      </c>
      <c r="E3160" s="48">
        <v>14</v>
      </c>
      <c r="F3160" s="48">
        <v>16101</v>
      </c>
      <c r="G3160" s="48">
        <v>13991</v>
      </c>
    </row>
    <row r="3161" spans="3:7">
      <c r="C3161" s="50">
        <f t="shared" si="51"/>
        <v>5</v>
      </c>
      <c r="D3161" s="49">
        <v>42501</v>
      </c>
      <c r="E3161" s="48">
        <v>15</v>
      </c>
      <c r="F3161" s="48">
        <v>16279</v>
      </c>
      <c r="G3161" s="48">
        <v>14178</v>
      </c>
    </row>
    <row r="3162" spans="3:7">
      <c r="C3162" s="50">
        <f t="shared" si="51"/>
        <v>5</v>
      </c>
      <c r="D3162" s="49">
        <v>42501</v>
      </c>
      <c r="E3162" s="48">
        <v>16</v>
      </c>
      <c r="F3162" s="48">
        <v>16584</v>
      </c>
      <c r="G3162" s="48">
        <v>14546</v>
      </c>
    </row>
    <row r="3163" spans="3:7">
      <c r="C3163" s="50">
        <f t="shared" si="51"/>
        <v>5</v>
      </c>
      <c r="D3163" s="49">
        <v>42501</v>
      </c>
      <c r="E3163" s="48">
        <v>17</v>
      </c>
      <c r="F3163" s="48">
        <v>16666</v>
      </c>
      <c r="G3163" s="48">
        <v>14917</v>
      </c>
    </row>
    <row r="3164" spans="3:7">
      <c r="C3164" s="50">
        <f t="shared" si="51"/>
        <v>5</v>
      </c>
      <c r="D3164" s="49">
        <v>42501</v>
      </c>
      <c r="E3164" s="48">
        <v>18</v>
      </c>
      <c r="F3164" s="48">
        <v>16123</v>
      </c>
      <c r="G3164" s="48">
        <v>14916</v>
      </c>
    </row>
    <row r="3165" spans="3:7">
      <c r="C3165" s="50">
        <f t="shared" si="51"/>
        <v>5</v>
      </c>
      <c r="D3165" s="49">
        <v>42501</v>
      </c>
      <c r="E3165" s="48">
        <v>19</v>
      </c>
      <c r="F3165" s="48">
        <v>16505</v>
      </c>
      <c r="G3165" s="48">
        <v>15197</v>
      </c>
    </row>
    <row r="3166" spans="3:7">
      <c r="C3166" s="50">
        <f t="shared" si="51"/>
        <v>5</v>
      </c>
      <c r="D3166" s="49">
        <v>42501</v>
      </c>
      <c r="E3166" s="48">
        <v>20</v>
      </c>
      <c r="F3166" s="48">
        <v>16717</v>
      </c>
      <c r="G3166" s="48">
        <v>15462</v>
      </c>
    </row>
    <row r="3167" spans="3:7">
      <c r="C3167" s="50">
        <f t="shared" si="51"/>
        <v>5</v>
      </c>
      <c r="D3167" s="49">
        <v>42501</v>
      </c>
      <c r="E3167" s="48">
        <v>21</v>
      </c>
      <c r="F3167" s="48">
        <v>16947</v>
      </c>
      <c r="G3167" s="48">
        <v>15663</v>
      </c>
    </row>
    <row r="3168" spans="3:7">
      <c r="C3168" s="50">
        <f t="shared" si="51"/>
        <v>5</v>
      </c>
      <c r="D3168" s="49">
        <v>42501</v>
      </c>
      <c r="E3168" s="48">
        <v>22</v>
      </c>
      <c r="F3168" s="48">
        <v>16324</v>
      </c>
      <c r="G3168" s="48">
        <v>14477</v>
      </c>
    </row>
    <row r="3169" spans="3:7">
      <c r="C3169" s="50">
        <f t="shared" si="51"/>
        <v>5</v>
      </c>
      <c r="D3169" s="49">
        <v>42501</v>
      </c>
      <c r="E3169" s="48">
        <v>23</v>
      </c>
      <c r="F3169" s="48">
        <v>14681</v>
      </c>
      <c r="G3169" s="48">
        <v>12936</v>
      </c>
    </row>
    <row r="3170" spans="3:7">
      <c r="C3170" s="50">
        <f t="shared" si="51"/>
        <v>5</v>
      </c>
      <c r="D3170" s="49">
        <v>42501</v>
      </c>
      <c r="E3170" s="48">
        <v>24</v>
      </c>
      <c r="F3170" s="48">
        <v>14076</v>
      </c>
      <c r="G3170" s="48">
        <v>11908</v>
      </c>
    </row>
    <row r="3171" spans="3:7">
      <c r="C3171" s="50">
        <f t="shared" si="51"/>
        <v>5</v>
      </c>
      <c r="D3171" s="49">
        <v>42502</v>
      </c>
      <c r="E3171" s="48">
        <v>1</v>
      </c>
      <c r="F3171" s="48">
        <v>13621</v>
      </c>
      <c r="G3171" s="48">
        <v>11453</v>
      </c>
    </row>
    <row r="3172" spans="3:7">
      <c r="C3172" s="50">
        <f t="shared" si="51"/>
        <v>5</v>
      </c>
      <c r="D3172" s="49">
        <v>42502</v>
      </c>
      <c r="E3172" s="48">
        <v>2</v>
      </c>
      <c r="F3172" s="48">
        <v>13541</v>
      </c>
      <c r="G3172" s="48">
        <v>11454</v>
      </c>
    </row>
    <row r="3173" spans="3:7">
      <c r="C3173" s="50">
        <f t="shared" si="51"/>
        <v>5</v>
      </c>
      <c r="D3173" s="49">
        <v>42502</v>
      </c>
      <c r="E3173" s="48">
        <v>3</v>
      </c>
      <c r="F3173" s="48">
        <v>13516</v>
      </c>
      <c r="G3173" s="48">
        <v>11240</v>
      </c>
    </row>
    <row r="3174" spans="3:7">
      <c r="C3174" s="50">
        <f t="shared" si="51"/>
        <v>5</v>
      </c>
      <c r="D3174" s="49">
        <v>42502</v>
      </c>
      <c r="E3174" s="48">
        <v>4</v>
      </c>
      <c r="F3174" s="48">
        <v>13521</v>
      </c>
      <c r="G3174" s="48">
        <v>11276</v>
      </c>
    </row>
    <row r="3175" spans="3:7">
      <c r="C3175" s="50">
        <f t="shared" si="51"/>
        <v>5</v>
      </c>
      <c r="D3175" s="49">
        <v>42502</v>
      </c>
      <c r="E3175" s="48">
        <v>5</v>
      </c>
      <c r="F3175" s="48">
        <v>13979</v>
      </c>
      <c r="G3175" s="48">
        <v>11704</v>
      </c>
    </row>
    <row r="3176" spans="3:7">
      <c r="C3176" s="50">
        <f t="shared" si="51"/>
        <v>5</v>
      </c>
      <c r="D3176" s="49">
        <v>42502</v>
      </c>
      <c r="E3176" s="48">
        <v>6</v>
      </c>
      <c r="F3176" s="48">
        <v>14927</v>
      </c>
      <c r="G3176" s="48">
        <v>12766</v>
      </c>
    </row>
    <row r="3177" spans="3:7">
      <c r="C3177" s="50">
        <f t="shared" si="51"/>
        <v>5</v>
      </c>
      <c r="D3177" s="49">
        <v>42502</v>
      </c>
      <c r="E3177" s="48">
        <v>7</v>
      </c>
      <c r="F3177" s="48">
        <v>16307</v>
      </c>
      <c r="G3177" s="48">
        <v>14157</v>
      </c>
    </row>
    <row r="3178" spans="3:7">
      <c r="C3178" s="50">
        <f t="shared" si="51"/>
        <v>5</v>
      </c>
      <c r="D3178" s="49">
        <v>42502</v>
      </c>
      <c r="E3178" s="48">
        <v>8</v>
      </c>
      <c r="F3178" s="48">
        <v>16851</v>
      </c>
      <c r="G3178" s="48">
        <v>14703</v>
      </c>
    </row>
    <row r="3179" spans="3:7">
      <c r="C3179" s="50">
        <f t="shared" si="51"/>
        <v>5</v>
      </c>
      <c r="D3179" s="49">
        <v>42502</v>
      </c>
      <c r="E3179" s="48">
        <v>9</v>
      </c>
      <c r="F3179" s="48">
        <v>16783</v>
      </c>
      <c r="G3179" s="48">
        <v>14661</v>
      </c>
    </row>
    <row r="3180" spans="3:7">
      <c r="C3180" s="50">
        <f t="shared" si="51"/>
        <v>5</v>
      </c>
      <c r="D3180" s="49">
        <v>42502</v>
      </c>
      <c r="E3180" s="48">
        <v>10</v>
      </c>
      <c r="F3180" s="48">
        <v>16529</v>
      </c>
      <c r="G3180" s="48">
        <v>14585</v>
      </c>
    </row>
    <row r="3181" spans="3:7">
      <c r="C3181" s="50">
        <f t="shared" si="51"/>
        <v>5</v>
      </c>
      <c r="D3181" s="49">
        <v>42502</v>
      </c>
      <c r="E3181" s="48">
        <v>11</v>
      </c>
      <c r="F3181" s="48">
        <v>16458</v>
      </c>
      <c r="G3181" s="48">
        <v>14462</v>
      </c>
    </row>
    <row r="3182" spans="3:7">
      <c r="C3182" s="50">
        <f t="shared" si="51"/>
        <v>5</v>
      </c>
      <c r="D3182" s="49">
        <v>42502</v>
      </c>
      <c r="E3182" s="48">
        <v>12</v>
      </c>
      <c r="F3182" s="48">
        <v>16624</v>
      </c>
      <c r="G3182" s="48">
        <v>14567</v>
      </c>
    </row>
    <row r="3183" spans="3:7">
      <c r="C3183" s="50">
        <f t="shared" si="51"/>
        <v>5</v>
      </c>
      <c r="D3183" s="49">
        <v>42502</v>
      </c>
      <c r="E3183" s="48">
        <v>13</v>
      </c>
      <c r="F3183" s="48">
        <v>16825</v>
      </c>
      <c r="G3183" s="48">
        <v>14713</v>
      </c>
    </row>
    <row r="3184" spans="3:7">
      <c r="C3184" s="50">
        <f t="shared" si="51"/>
        <v>5</v>
      </c>
      <c r="D3184" s="49">
        <v>42502</v>
      </c>
      <c r="E3184" s="48">
        <v>14</v>
      </c>
      <c r="F3184" s="48">
        <v>16933</v>
      </c>
      <c r="G3184" s="48">
        <v>14822</v>
      </c>
    </row>
    <row r="3185" spans="3:7">
      <c r="C3185" s="50">
        <f t="shared" si="51"/>
        <v>5</v>
      </c>
      <c r="D3185" s="49">
        <v>42502</v>
      </c>
      <c r="E3185" s="48">
        <v>15</v>
      </c>
      <c r="F3185" s="48">
        <v>16900</v>
      </c>
      <c r="G3185" s="48">
        <v>14834</v>
      </c>
    </row>
    <row r="3186" spans="3:7">
      <c r="C3186" s="50">
        <f t="shared" si="51"/>
        <v>5</v>
      </c>
      <c r="D3186" s="49">
        <v>42502</v>
      </c>
      <c r="E3186" s="48">
        <v>16</v>
      </c>
      <c r="F3186" s="48">
        <v>17125</v>
      </c>
      <c r="G3186" s="48">
        <v>15185</v>
      </c>
    </row>
    <row r="3187" spans="3:7">
      <c r="C3187" s="50">
        <f t="shared" si="51"/>
        <v>5</v>
      </c>
      <c r="D3187" s="49">
        <v>42502</v>
      </c>
      <c r="E3187" s="48">
        <v>17</v>
      </c>
      <c r="F3187" s="48">
        <v>17691</v>
      </c>
      <c r="G3187" s="48">
        <v>15534</v>
      </c>
    </row>
    <row r="3188" spans="3:7">
      <c r="C3188" s="50">
        <f t="shared" si="51"/>
        <v>5</v>
      </c>
      <c r="D3188" s="49">
        <v>42502</v>
      </c>
      <c r="E3188" s="48">
        <v>18</v>
      </c>
      <c r="F3188" s="48">
        <v>17547</v>
      </c>
      <c r="G3188" s="48">
        <v>15476</v>
      </c>
    </row>
    <row r="3189" spans="3:7">
      <c r="C3189" s="50">
        <f t="shared" si="51"/>
        <v>5</v>
      </c>
      <c r="D3189" s="49">
        <v>42502</v>
      </c>
      <c r="E3189" s="48">
        <v>19</v>
      </c>
      <c r="F3189" s="48">
        <v>17683</v>
      </c>
      <c r="G3189" s="48">
        <v>15622</v>
      </c>
    </row>
    <row r="3190" spans="3:7">
      <c r="C3190" s="50">
        <f t="shared" si="51"/>
        <v>5</v>
      </c>
      <c r="D3190" s="49">
        <v>42502</v>
      </c>
      <c r="E3190" s="48">
        <v>20</v>
      </c>
      <c r="F3190" s="48">
        <v>17782</v>
      </c>
      <c r="G3190" s="48">
        <v>15884</v>
      </c>
    </row>
    <row r="3191" spans="3:7">
      <c r="C3191" s="50">
        <f t="shared" si="51"/>
        <v>5</v>
      </c>
      <c r="D3191" s="49">
        <v>42502</v>
      </c>
      <c r="E3191" s="48">
        <v>21</v>
      </c>
      <c r="F3191" s="48">
        <v>17637</v>
      </c>
      <c r="G3191" s="48">
        <v>15685</v>
      </c>
    </row>
    <row r="3192" spans="3:7">
      <c r="C3192" s="50">
        <f t="shared" si="51"/>
        <v>5</v>
      </c>
      <c r="D3192" s="49">
        <v>42502</v>
      </c>
      <c r="E3192" s="48">
        <v>22</v>
      </c>
      <c r="F3192" s="48">
        <v>16784</v>
      </c>
      <c r="G3192" s="48">
        <v>14751</v>
      </c>
    </row>
    <row r="3193" spans="3:7">
      <c r="C3193" s="50">
        <f t="shared" si="51"/>
        <v>5</v>
      </c>
      <c r="D3193" s="49">
        <v>42502</v>
      </c>
      <c r="E3193" s="48">
        <v>23</v>
      </c>
      <c r="F3193" s="48">
        <v>15569</v>
      </c>
      <c r="G3193" s="48">
        <v>13391</v>
      </c>
    </row>
    <row r="3194" spans="3:7">
      <c r="C3194" s="50">
        <f t="shared" si="51"/>
        <v>5</v>
      </c>
      <c r="D3194" s="49">
        <v>42502</v>
      </c>
      <c r="E3194" s="48">
        <v>24</v>
      </c>
      <c r="F3194" s="48">
        <v>14567</v>
      </c>
      <c r="G3194" s="48">
        <v>12412</v>
      </c>
    </row>
    <row r="3195" spans="3:7">
      <c r="C3195" s="50">
        <f t="shared" si="51"/>
        <v>5</v>
      </c>
      <c r="D3195" s="49">
        <v>42503</v>
      </c>
      <c r="E3195" s="48">
        <v>1</v>
      </c>
      <c r="F3195" s="48">
        <v>14207</v>
      </c>
      <c r="G3195" s="48">
        <v>11878</v>
      </c>
    </row>
    <row r="3196" spans="3:7">
      <c r="C3196" s="50">
        <f t="shared" si="51"/>
        <v>5</v>
      </c>
      <c r="D3196" s="49">
        <v>42503</v>
      </c>
      <c r="E3196" s="48">
        <v>2</v>
      </c>
      <c r="F3196" s="48">
        <v>13331</v>
      </c>
      <c r="G3196" s="48">
        <v>11596</v>
      </c>
    </row>
    <row r="3197" spans="3:7">
      <c r="C3197" s="50">
        <f t="shared" si="51"/>
        <v>5</v>
      </c>
      <c r="D3197" s="49">
        <v>42503</v>
      </c>
      <c r="E3197" s="48">
        <v>3</v>
      </c>
      <c r="F3197" s="48">
        <v>13027</v>
      </c>
      <c r="G3197" s="48">
        <v>11446</v>
      </c>
    </row>
    <row r="3198" spans="3:7">
      <c r="C3198" s="50">
        <f t="shared" si="51"/>
        <v>5</v>
      </c>
      <c r="D3198" s="49">
        <v>42503</v>
      </c>
      <c r="E3198" s="48">
        <v>4</v>
      </c>
      <c r="F3198" s="48">
        <v>13133</v>
      </c>
      <c r="G3198" s="48">
        <v>11448</v>
      </c>
    </row>
    <row r="3199" spans="3:7">
      <c r="C3199" s="50">
        <f t="shared" si="51"/>
        <v>5</v>
      </c>
      <c r="D3199" s="49">
        <v>42503</v>
      </c>
      <c r="E3199" s="48">
        <v>5</v>
      </c>
      <c r="F3199" s="48">
        <v>13934</v>
      </c>
      <c r="G3199" s="48">
        <v>11769</v>
      </c>
    </row>
    <row r="3200" spans="3:7">
      <c r="C3200" s="50">
        <f t="shared" si="51"/>
        <v>5</v>
      </c>
      <c r="D3200" s="49">
        <v>42503</v>
      </c>
      <c r="E3200" s="48">
        <v>6</v>
      </c>
      <c r="F3200" s="48">
        <v>14837</v>
      </c>
      <c r="G3200" s="48">
        <v>12881</v>
      </c>
    </row>
    <row r="3201" spans="3:7">
      <c r="C3201" s="50">
        <f t="shared" si="51"/>
        <v>5</v>
      </c>
      <c r="D3201" s="49">
        <v>42503</v>
      </c>
      <c r="E3201" s="48">
        <v>7</v>
      </c>
      <c r="F3201" s="48">
        <v>15965</v>
      </c>
      <c r="G3201" s="48">
        <v>14239</v>
      </c>
    </row>
    <row r="3202" spans="3:7">
      <c r="C3202" s="50">
        <f t="shared" si="51"/>
        <v>5</v>
      </c>
      <c r="D3202" s="49">
        <v>42503</v>
      </c>
      <c r="E3202" s="48">
        <v>8</v>
      </c>
      <c r="F3202" s="48">
        <v>16203</v>
      </c>
      <c r="G3202" s="48">
        <v>14846</v>
      </c>
    </row>
    <row r="3203" spans="3:7">
      <c r="C3203" s="50">
        <f t="shared" si="51"/>
        <v>5</v>
      </c>
      <c r="D3203" s="49">
        <v>42503</v>
      </c>
      <c r="E3203" s="48">
        <v>9</v>
      </c>
      <c r="F3203" s="48">
        <v>16241</v>
      </c>
      <c r="G3203" s="48">
        <v>14734</v>
      </c>
    </row>
    <row r="3204" spans="3:7">
      <c r="C3204" s="50">
        <f t="shared" ref="C3204:C3267" si="52">MONTH(D3204)</f>
        <v>5</v>
      </c>
      <c r="D3204" s="49">
        <v>42503</v>
      </c>
      <c r="E3204" s="48">
        <v>10</v>
      </c>
      <c r="F3204" s="48">
        <v>16650</v>
      </c>
      <c r="G3204" s="48">
        <v>14855</v>
      </c>
    </row>
    <row r="3205" spans="3:7">
      <c r="C3205" s="50">
        <f t="shared" si="52"/>
        <v>5</v>
      </c>
      <c r="D3205" s="49">
        <v>42503</v>
      </c>
      <c r="E3205" s="48">
        <v>11</v>
      </c>
      <c r="F3205" s="48">
        <v>16609</v>
      </c>
      <c r="G3205" s="48">
        <v>14919</v>
      </c>
    </row>
    <row r="3206" spans="3:7">
      <c r="C3206" s="50">
        <f t="shared" si="52"/>
        <v>5</v>
      </c>
      <c r="D3206" s="49">
        <v>42503</v>
      </c>
      <c r="E3206" s="48">
        <v>12</v>
      </c>
      <c r="F3206" s="48">
        <v>16440</v>
      </c>
      <c r="G3206" s="48">
        <v>14538</v>
      </c>
    </row>
    <row r="3207" spans="3:7">
      <c r="C3207" s="50">
        <f t="shared" si="52"/>
        <v>5</v>
      </c>
      <c r="D3207" s="49">
        <v>42503</v>
      </c>
      <c r="E3207" s="48">
        <v>13</v>
      </c>
      <c r="F3207" s="48">
        <v>16225</v>
      </c>
      <c r="G3207" s="48">
        <v>14297</v>
      </c>
    </row>
    <row r="3208" spans="3:7">
      <c r="C3208" s="50">
        <f t="shared" si="52"/>
        <v>5</v>
      </c>
      <c r="D3208" s="49">
        <v>42503</v>
      </c>
      <c r="E3208" s="48">
        <v>14</v>
      </c>
      <c r="F3208" s="48">
        <v>16201</v>
      </c>
      <c r="G3208" s="48">
        <v>14331</v>
      </c>
    </row>
    <row r="3209" spans="3:7">
      <c r="C3209" s="50">
        <f t="shared" si="52"/>
        <v>5</v>
      </c>
      <c r="D3209" s="49">
        <v>42503</v>
      </c>
      <c r="E3209" s="48">
        <v>15</v>
      </c>
      <c r="F3209" s="48">
        <v>16065</v>
      </c>
      <c r="G3209" s="48">
        <v>14176</v>
      </c>
    </row>
    <row r="3210" spans="3:7">
      <c r="C3210" s="50">
        <f t="shared" si="52"/>
        <v>5</v>
      </c>
      <c r="D3210" s="49">
        <v>42503</v>
      </c>
      <c r="E3210" s="48">
        <v>16</v>
      </c>
      <c r="F3210" s="48">
        <v>16004</v>
      </c>
      <c r="G3210" s="48">
        <v>14213</v>
      </c>
    </row>
    <row r="3211" spans="3:7">
      <c r="C3211" s="50">
        <f t="shared" si="52"/>
        <v>5</v>
      </c>
      <c r="D3211" s="49">
        <v>42503</v>
      </c>
      <c r="E3211" s="48">
        <v>17</v>
      </c>
      <c r="F3211" s="48">
        <v>16283</v>
      </c>
      <c r="G3211" s="48">
        <v>14503</v>
      </c>
    </row>
    <row r="3212" spans="3:7">
      <c r="C3212" s="50">
        <f t="shared" si="52"/>
        <v>5</v>
      </c>
      <c r="D3212" s="49">
        <v>42503</v>
      </c>
      <c r="E3212" s="48">
        <v>18</v>
      </c>
      <c r="F3212" s="48">
        <v>16371</v>
      </c>
      <c r="G3212" s="48">
        <v>14621</v>
      </c>
    </row>
    <row r="3213" spans="3:7">
      <c r="C3213" s="50">
        <f t="shared" si="52"/>
        <v>5</v>
      </c>
      <c r="D3213" s="49">
        <v>42503</v>
      </c>
      <c r="E3213" s="48">
        <v>19</v>
      </c>
      <c r="F3213" s="48">
        <v>16575</v>
      </c>
      <c r="G3213" s="48">
        <v>14832</v>
      </c>
    </row>
    <row r="3214" spans="3:7">
      <c r="C3214" s="50">
        <f t="shared" si="52"/>
        <v>5</v>
      </c>
      <c r="D3214" s="49">
        <v>42503</v>
      </c>
      <c r="E3214" s="48">
        <v>20</v>
      </c>
      <c r="F3214" s="48">
        <v>16694</v>
      </c>
      <c r="G3214" s="48">
        <v>15253</v>
      </c>
    </row>
    <row r="3215" spans="3:7">
      <c r="C3215" s="50">
        <f t="shared" si="52"/>
        <v>5</v>
      </c>
      <c r="D3215" s="49">
        <v>42503</v>
      </c>
      <c r="E3215" s="48">
        <v>21</v>
      </c>
      <c r="F3215" s="48">
        <v>17156</v>
      </c>
      <c r="G3215" s="48">
        <v>15387</v>
      </c>
    </row>
    <row r="3216" spans="3:7">
      <c r="C3216" s="50">
        <f t="shared" si="52"/>
        <v>5</v>
      </c>
      <c r="D3216" s="49">
        <v>42503</v>
      </c>
      <c r="E3216" s="48">
        <v>22</v>
      </c>
      <c r="F3216" s="48">
        <v>16272</v>
      </c>
      <c r="G3216" s="48">
        <v>14336</v>
      </c>
    </row>
    <row r="3217" spans="3:7">
      <c r="C3217" s="50">
        <f t="shared" si="52"/>
        <v>5</v>
      </c>
      <c r="D3217" s="49">
        <v>42503</v>
      </c>
      <c r="E3217" s="48">
        <v>23</v>
      </c>
      <c r="F3217" s="48">
        <v>15091</v>
      </c>
      <c r="G3217" s="48">
        <v>13171</v>
      </c>
    </row>
    <row r="3218" spans="3:7">
      <c r="C3218" s="50">
        <f t="shared" si="52"/>
        <v>5</v>
      </c>
      <c r="D3218" s="49">
        <v>42503</v>
      </c>
      <c r="E3218" s="48">
        <v>24</v>
      </c>
      <c r="F3218" s="48">
        <v>14239</v>
      </c>
      <c r="G3218" s="48">
        <v>12288</v>
      </c>
    </row>
    <row r="3219" spans="3:7">
      <c r="C3219" s="50">
        <f t="shared" si="52"/>
        <v>5</v>
      </c>
      <c r="D3219" s="49">
        <v>42504</v>
      </c>
      <c r="E3219" s="48">
        <v>1</v>
      </c>
      <c r="F3219" s="48">
        <v>13632</v>
      </c>
      <c r="G3219" s="48">
        <v>11691</v>
      </c>
    </row>
    <row r="3220" spans="3:7">
      <c r="C3220" s="50">
        <f t="shared" si="52"/>
        <v>5</v>
      </c>
      <c r="D3220" s="49">
        <v>42504</v>
      </c>
      <c r="E3220" s="48">
        <v>2</v>
      </c>
      <c r="F3220" s="48">
        <v>13294</v>
      </c>
      <c r="G3220" s="48">
        <v>11343</v>
      </c>
    </row>
    <row r="3221" spans="3:7">
      <c r="C3221" s="50">
        <f t="shared" si="52"/>
        <v>5</v>
      </c>
      <c r="D3221" s="49">
        <v>42504</v>
      </c>
      <c r="E3221" s="48">
        <v>3</v>
      </c>
      <c r="F3221" s="48">
        <v>13080</v>
      </c>
      <c r="G3221" s="48">
        <v>11141</v>
      </c>
    </row>
    <row r="3222" spans="3:7">
      <c r="C3222" s="50">
        <f t="shared" si="52"/>
        <v>5</v>
      </c>
      <c r="D3222" s="49">
        <v>42504</v>
      </c>
      <c r="E3222" s="48">
        <v>4</v>
      </c>
      <c r="F3222" s="48">
        <v>12953</v>
      </c>
      <c r="G3222" s="48">
        <v>11050</v>
      </c>
    </row>
    <row r="3223" spans="3:7">
      <c r="C3223" s="50">
        <f t="shared" si="52"/>
        <v>5</v>
      </c>
      <c r="D3223" s="49">
        <v>42504</v>
      </c>
      <c r="E3223" s="48">
        <v>5</v>
      </c>
      <c r="F3223" s="48">
        <v>12970</v>
      </c>
      <c r="G3223" s="48">
        <v>11003</v>
      </c>
    </row>
    <row r="3224" spans="3:7">
      <c r="C3224" s="50">
        <f t="shared" si="52"/>
        <v>5</v>
      </c>
      <c r="D3224" s="49">
        <v>42504</v>
      </c>
      <c r="E3224" s="48">
        <v>6</v>
      </c>
      <c r="F3224" s="48">
        <v>13288</v>
      </c>
      <c r="G3224" s="48">
        <v>11185</v>
      </c>
    </row>
    <row r="3225" spans="3:7">
      <c r="C3225" s="50">
        <f t="shared" si="52"/>
        <v>5</v>
      </c>
      <c r="D3225" s="49">
        <v>42504</v>
      </c>
      <c r="E3225" s="48">
        <v>7</v>
      </c>
      <c r="F3225" s="48">
        <v>13864</v>
      </c>
      <c r="G3225" s="48">
        <v>11810</v>
      </c>
    </row>
    <row r="3226" spans="3:7">
      <c r="C3226" s="50">
        <f t="shared" si="52"/>
        <v>5</v>
      </c>
      <c r="D3226" s="49">
        <v>42504</v>
      </c>
      <c r="E3226" s="48">
        <v>8</v>
      </c>
      <c r="F3226" s="48">
        <v>14564</v>
      </c>
      <c r="G3226" s="48">
        <v>12592</v>
      </c>
    </row>
    <row r="3227" spans="3:7">
      <c r="C3227" s="50">
        <f t="shared" si="52"/>
        <v>5</v>
      </c>
      <c r="D3227" s="49">
        <v>42504</v>
      </c>
      <c r="E3227" s="48">
        <v>9</v>
      </c>
      <c r="F3227" s="48">
        <v>15374</v>
      </c>
      <c r="G3227" s="48">
        <v>13341</v>
      </c>
    </row>
    <row r="3228" spans="3:7">
      <c r="C3228" s="50">
        <f t="shared" si="52"/>
        <v>5</v>
      </c>
      <c r="D3228" s="49">
        <v>42504</v>
      </c>
      <c r="E3228" s="48">
        <v>10</v>
      </c>
      <c r="F3228" s="48">
        <v>15953</v>
      </c>
      <c r="G3228" s="48">
        <v>13737</v>
      </c>
    </row>
    <row r="3229" spans="3:7">
      <c r="C3229" s="50">
        <f t="shared" si="52"/>
        <v>5</v>
      </c>
      <c r="D3229" s="49">
        <v>42504</v>
      </c>
      <c r="E3229" s="48">
        <v>11</v>
      </c>
      <c r="F3229" s="48">
        <v>16075</v>
      </c>
      <c r="G3229" s="48">
        <v>13848</v>
      </c>
    </row>
    <row r="3230" spans="3:7">
      <c r="C3230" s="50">
        <f t="shared" si="52"/>
        <v>5</v>
      </c>
      <c r="D3230" s="49">
        <v>42504</v>
      </c>
      <c r="E3230" s="48">
        <v>12</v>
      </c>
      <c r="F3230" s="48">
        <v>15895</v>
      </c>
      <c r="G3230" s="48">
        <v>13722</v>
      </c>
    </row>
    <row r="3231" spans="3:7">
      <c r="C3231" s="50">
        <f t="shared" si="52"/>
        <v>5</v>
      </c>
      <c r="D3231" s="49">
        <v>42504</v>
      </c>
      <c r="E3231" s="48">
        <v>13</v>
      </c>
      <c r="F3231" s="48">
        <v>15682</v>
      </c>
      <c r="G3231" s="48">
        <v>13568</v>
      </c>
    </row>
    <row r="3232" spans="3:7">
      <c r="C3232" s="50">
        <f t="shared" si="52"/>
        <v>5</v>
      </c>
      <c r="D3232" s="49">
        <v>42504</v>
      </c>
      <c r="E3232" s="48">
        <v>14</v>
      </c>
      <c r="F3232" s="48">
        <v>15564</v>
      </c>
      <c r="G3232" s="48">
        <v>13389</v>
      </c>
    </row>
    <row r="3233" spans="3:7">
      <c r="C3233" s="50">
        <f t="shared" si="52"/>
        <v>5</v>
      </c>
      <c r="D3233" s="49">
        <v>42504</v>
      </c>
      <c r="E3233" s="48">
        <v>15</v>
      </c>
      <c r="F3233" s="48">
        <v>15276</v>
      </c>
      <c r="G3233" s="48">
        <v>13199</v>
      </c>
    </row>
    <row r="3234" spans="3:7">
      <c r="C3234" s="50">
        <f t="shared" si="52"/>
        <v>5</v>
      </c>
      <c r="D3234" s="49">
        <v>42504</v>
      </c>
      <c r="E3234" s="48">
        <v>16</v>
      </c>
      <c r="F3234" s="48">
        <v>15191</v>
      </c>
      <c r="G3234" s="48">
        <v>13323</v>
      </c>
    </row>
    <row r="3235" spans="3:7">
      <c r="C3235" s="50">
        <f t="shared" si="52"/>
        <v>5</v>
      </c>
      <c r="D3235" s="49">
        <v>42504</v>
      </c>
      <c r="E3235" s="48">
        <v>17</v>
      </c>
      <c r="F3235" s="48">
        <v>15496</v>
      </c>
      <c r="G3235" s="48">
        <v>13410</v>
      </c>
    </row>
    <row r="3236" spans="3:7">
      <c r="C3236" s="50">
        <f t="shared" si="52"/>
        <v>5</v>
      </c>
      <c r="D3236" s="49">
        <v>42504</v>
      </c>
      <c r="E3236" s="48">
        <v>18</v>
      </c>
      <c r="F3236" s="48">
        <v>15562</v>
      </c>
      <c r="G3236" s="48">
        <v>13552</v>
      </c>
    </row>
    <row r="3237" spans="3:7">
      <c r="C3237" s="50">
        <f t="shared" si="52"/>
        <v>5</v>
      </c>
      <c r="D3237" s="49">
        <v>42504</v>
      </c>
      <c r="E3237" s="48">
        <v>19</v>
      </c>
      <c r="F3237" s="48">
        <v>15702</v>
      </c>
      <c r="G3237" s="48">
        <v>13760</v>
      </c>
    </row>
    <row r="3238" spans="3:7">
      <c r="C3238" s="50">
        <f t="shared" si="52"/>
        <v>5</v>
      </c>
      <c r="D3238" s="49">
        <v>42504</v>
      </c>
      <c r="E3238" s="48">
        <v>20</v>
      </c>
      <c r="F3238" s="48">
        <v>15928</v>
      </c>
      <c r="G3238" s="48">
        <v>13877</v>
      </c>
    </row>
    <row r="3239" spans="3:7">
      <c r="C3239" s="50">
        <f t="shared" si="52"/>
        <v>5</v>
      </c>
      <c r="D3239" s="49">
        <v>42504</v>
      </c>
      <c r="E3239" s="48">
        <v>21</v>
      </c>
      <c r="F3239" s="48">
        <v>16107</v>
      </c>
      <c r="G3239" s="48">
        <v>14050</v>
      </c>
    </row>
    <row r="3240" spans="3:7">
      <c r="C3240" s="50">
        <f t="shared" si="52"/>
        <v>5</v>
      </c>
      <c r="D3240" s="49">
        <v>42504</v>
      </c>
      <c r="E3240" s="48">
        <v>22</v>
      </c>
      <c r="F3240" s="48">
        <v>15547</v>
      </c>
      <c r="G3240" s="48">
        <v>13435</v>
      </c>
    </row>
    <row r="3241" spans="3:7">
      <c r="C3241" s="50">
        <f t="shared" si="52"/>
        <v>5</v>
      </c>
      <c r="D3241" s="49">
        <v>42504</v>
      </c>
      <c r="E3241" s="48">
        <v>23</v>
      </c>
      <c r="F3241" s="48">
        <v>14666</v>
      </c>
      <c r="G3241" s="48">
        <v>12563</v>
      </c>
    </row>
    <row r="3242" spans="3:7">
      <c r="C3242" s="50">
        <f t="shared" si="52"/>
        <v>5</v>
      </c>
      <c r="D3242" s="49">
        <v>42504</v>
      </c>
      <c r="E3242" s="48">
        <v>24</v>
      </c>
      <c r="F3242" s="48">
        <v>13399</v>
      </c>
      <c r="G3242" s="48">
        <v>11682</v>
      </c>
    </row>
    <row r="3243" spans="3:7">
      <c r="C3243" s="50">
        <f t="shared" si="52"/>
        <v>5</v>
      </c>
      <c r="D3243" s="49">
        <v>42505</v>
      </c>
      <c r="E3243" s="48">
        <v>1</v>
      </c>
      <c r="F3243" s="48">
        <v>12768</v>
      </c>
      <c r="G3243" s="48">
        <v>11340</v>
      </c>
    </row>
    <row r="3244" spans="3:7">
      <c r="C3244" s="50">
        <f t="shared" si="52"/>
        <v>5</v>
      </c>
      <c r="D3244" s="49">
        <v>42505</v>
      </c>
      <c r="E3244" s="48">
        <v>2</v>
      </c>
      <c r="F3244" s="48">
        <v>12557</v>
      </c>
      <c r="G3244" s="48">
        <v>11128</v>
      </c>
    </row>
    <row r="3245" spans="3:7">
      <c r="C3245" s="50">
        <f t="shared" si="52"/>
        <v>5</v>
      </c>
      <c r="D3245" s="49">
        <v>42505</v>
      </c>
      <c r="E3245" s="48">
        <v>3</v>
      </c>
      <c r="F3245" s="48">
        <v>12443</v>
      </c>
      <c r="G3245" s="48">
        <v>10956</v>
      </c>
    </row>
    <row r="3246" spans="3:7">
      <c r="C3246" s="50">
        <f t="shared" si="52"/>
        <v>5</v>
      </c>
      <c r="D3246" s="49">
        <v>42505</v>
      </c>
      <c r="E3246" s="48">
        <v>4</v>
      </c>
      <c r="F3246" s="48">
        <v>12351</v>
      </c>
      <c r="G3246" s="48">
        <v>10900</v>
      </c>
    </row>
    <row r="3247" spans="3:7">
      <c r="C3247" s="50">
        <f t="shared" si="52"/>
        <v>5</v>
      </c>
      <c r="D3247" s="49">
        <v>42505</v>
      </c>
      <c r="E3247" s="48">
        <v>5</v>
      </c>
      <c r="F3247" s="48">
        <v>12593</v>
      </c>
      <c r="G3247" s="48">
        <v>11101</v>
      </c>
    </row>
    <row r="3248" spans="3:7">
      <c r="C3248" s="50">
        <f t="shared" si="52"/>
        <v>5</v>
      </c>
      <c r="D3248" s="49">
        <v>42505</v>
      </c>
      <c r="E3248" s="48">
        <v>6</v>
      </c>
      <c r="F3248" s="48">
        <v>12635</v>
      </c>
      <c r="G3248" s="48">
        <v>11260</v>
      </c>
    </row>
    <row r="3249" spans="3:7">
      <c r="C3249" s="50">
        <f t="shared" si="52"/>
        <v>5</v>
      </c>
      <c r="D3249" s="49">
        <v>42505</v>
      </c>
      <c r="E3249" s="48">
        <v>7</v>
      </c>
      <c r="F3249" s="48">
        <v>13152</v>
      </c>
      <c r="G3249" s="48">
        <v>11778</v>
      </c>
    </row>
    <row r="3250" spans="3:7">
      <c r="C3250" s="50">
        <f t="shared" si="52"/>
        <v>5</v>
      </c>
      <c r="D3250" s="49">
        <v>42505</v>
      </c>
      <c r="E3250" s="48">
        <v>8</v>
      </c>
      <c r="F3250" s="48">
        <v>13744</v>
      </c>
      <c r="G3250" s="48">
        <v>12395</v>
      </c>
    </row>
    <row r="3251" spans="3:7">
      <c r="C3251" s="50">
        <f t="shared" si="52"/>
        <v>5</v>
      </c>
      <c r="D3251" s="49">
        <v>42505</v>
      </c>
      <c r="E3251" s="48">
        <v>9</v>
      </c>
      <c r="F3251" s="48">
        <v>14221</v>
      </c>
      <c r="G3251" s="48">
        <v>12808</v>
      </c>
    </row>
    <row r="3252" spans="3:7">
      <c r="C3252" s="50">
        <f t="shared" si="52"/>
        <v>5</v>
      </c>
      <c r="D3252" s="49">
        <v>42505</v>
      </c>
      <c r="E3252" s="48">
        <v>10</v>
      </c>
      <c r="F3252" s="48">
        <v>14408</v>
      </c>
      <c r="G3252" s="48">
        <v>12985</v>
      </c>
    </row>
    <row r="3253" spans="3:7">
      <c r="C3253" s="50">
        <f t="shared" si="52"/>
        <v>5</v>
      </c>
      <c r="D3253" s="49">
        <v>42505</v>
      </c>
      <c r="E3253" s="48">
        <v>11</v>
      </c>
      <c r="F3253" s="48">
        <v>14659</v>
      </c>
      <c r="G3253" s="48">
        <v>13077</v>
      </c>
    </row>
    <row r="3254" spans="3:7">
      <c r="C3254" s="50">
        <f t="shared" si="52"/>
        <v>5</v>
      </c>
      <c r="D3254" s="49">
        <v>42505</v>
      </c>
      <c r="E3254" s="48">
        <v>12</v>
      </c>
      <c r="F3254" s="48">
        <v>14681</v>
      </c>
      <c r="G3254" s="48">
        <v>13146</v>
      </c>
    </row>
    <row r="3255" spans="3:7">
      <c r="C3255" s="50">
        <f t="shared" si="52"/>
        <v>5</v>
      </c>
      <c r="D3255" s="49">
        <v>42505</v>
      </c>
      <c r="E3255" s="48">
        <v>13</v>
      </c>
      <c r="F3255" s="48">
        <v>14620</v>
      </c>
      <c r="G3255" s="48">
        <v>13027</v>
      </c>
    </row>
    <row r="3256" spans="3:7">
      <c r="C3256" s="50">
        <f t="shared" si="52"/>
        <v>5</v>
      </c>
      <c r="D3256" s="49">
        <v>42505</v>
      </c>
      <c r="E3256" s="48">
        <v>14</v>
      </c>
      <c r="F3256" s="48">
        <v>14448</v>
      </c>
      <c r="G3256" s="48">
        <v>12959</v>
      </c>
    </row>
    <row r="3257" spans="3:7">
      <c r="C3257" s="50">
        <f t="shared" si="52"/>
        <v>5</v>
      </c>
      <c r="D3257" s="49">
        <v>42505</v>
      </c>
      <c r="E3257" s="48">
        <v>15</v>
      </c>
      <c r="F3257" s="48">
        <v>14689</v>
      </c>
      <c r="G3257" s="48">
        <v>13156</v>
      </c>
    </row>
    <row r="3258" spans="3:7">
      <c r="C3258" s="50">
        <f t="shared" si="52"/>
        <v>5</v>
      </c>
      <c r="D3258" s="49">
        <v>42505</v>
      </c>
      <c r="E3258" s="48">
        <v>16</v>
      </c>
      <c r="F3258" s="48">
        <v>15083</v>
      </c>
      <c r="G3258" s="48">
        <v>13519</v>
      </c>
    </row>
    <row r="3259" spans="3:7">
      <c r="C3259" s="50">
        <f t="shared" si="52"/>
        <v>5</v>
      </c>
      <c r="D3259" s="49">
        <v>42505</v>
      </c>
      <c r="E3259" s="48">
        <v>17</v>
      </c>
      <c r="F3259" s="48">
        <v>15615</v>
      </c>
      <c r="G3259" s="48">
        <v>14172</v>
      </c>
    </row>
    <row r="3260" spans="3:7">
      <c r="C3260" s="50">
        <f t="shared" si="52"/>
        <v>5</v>
      </c>
      <c r="D3260" s="49">
        <v>42505</v>
      </c>
      <c r="E3260" s="48">
        <v>18</v>
      </c>
      <c r="F3260" s="48">
        <v>15439</v>
      </c>
      <c r="G3260" s="48">
        <v>14051</v>
      </c>
    </row>
    <row r="3261" spans="3:7">
      <c r="C3261" s="50">
        <f t="shared" si="52"/>
        <v>5</v>
      </c>
      <c r="D3261" s="49">
        <v>42505</v>
      </c>
      <c r="E3261" s="48">
        <v>19</v>
      </c>
      <c r="F3261" s="48">
        <v>15570</v>
      </c>
      <c r="G3261" s="48">
        <v>14174</v>
      </c>
    </row>
    <row r="3262" spans="3:7">
      <c r="C3262" s="50">
        <f t="shared" si="52"/>
        <v>5</v>
      </c>
      <c r="D3262" s="49">
        <v>42505</v>
      </c>
      <c r="E3262" s="48">
        <v>20</v>
      </c>
      <c r="F3262" s="48">
        <v>15883</v>
      </c>
      <c r="G3262" s="48">
        <v>14655</v>
      </c>
    </row>
    <row r="3263" spans="3:7">
      <c r="C3263" s="50">
        <f t="shared" si="52"/>
        <v>5</v>
      </c>
      <c r="D3263" s="49">
        <v>42505</v>
      </c>
      <c r="E3263" s="48">
        <v>21</v>
      </c>
      <c r="F3263" s="48">
        <v>16657</v>
      </c>
      <c r="G3263" s="48">
        <v>15222</v>
      </c>
    </row>
    <row r="3264" spans="3:7">
      <c r="C3264" s="50">
        <f t="shared" si="52"/>
        <v>5</v>
      </c>
      <c r="D3264" s="49">
        <v>42505</v>
      </c>
      <c r="E3264" s="48">
        <v>22</v>
      </c>
      <c r="F3264" s="48">
        <v>15777</v>
      </c>
      <c r="G3264" s="48">
        <v>14318</v>
      </c>
    </row>
    <row r="3265" spans="3:7">
      <c r="C3265" s="50">
        <f t="shared" si="52"/>
        <v>5</v>
      </c>
      <c r="D3265" s="49">
        <v>42505</v>
      </c>
      <c r="E3265" s="48">
        <v>23</v>
      </c>
      <c r="F3265" s="48">
        <v>14623</v>
      </c>
      <c r="G3265" s="48">
        <v>13191</v>
      </c>
    </row>
    <row r="3266" spans="3:7">
      <c r="C3266" s="50">
        <f t="shared" si="52"/>
        <v>5</v>
      </c>
      <c r="D3266" s="49">
        <v>42505</v>
      </c>
      <c r="E3266" s="48">
        <v>24</v>
      </c>
      <c r="F3266" s="48">
        <v>14072</v>
      </c>
      <c r="G3266" s="48">
        <v>12390</v>
      </c>
    </row>
    <row r="3267" spans="3:7">
      <c r="C3267" s="50">
        <f t="shared" si="52"/>
        <v>5</v>
      </c>
      <c r="D3267" s="49">
        <v>42506</v>
      </c>
      <c r="E3267" s="48">
        <v>1</v>
      </c>
      <c r="F3267" s="48">
        <v>13553</v>
      </c>
      <c r="G3267" s="48">
        <v>11870</v>
      </c>
    </row>
    <row r="3268" spans="3:7">
      <c r="C3268" s="50">
        <f t="shared" ref="C3268:C3331" si="53">MONTH(D3268)</f>
        <v>5</v>
      </c>
      <c r="D3268" s="49">
        <v>42506</v>
      </c>
      <c r="E3268" s="48">
        <v>2</v>
      </c>
      <c r="F3268" s="48">
        <v>13450</v>
      </c>
      <c r="G3268" s="48">
        <v>11688</v>
      </c>
    </row>
    <row r="3269" spans="3:7">
      <c r="C3269" s="50">
        <f t="shared" si="53"/>
        <v>5</v>
      </c>
      <c r="D3269" s="49">
        <v>42506</v>
      </c>
      <c r="E3269" s="48">
        <v>3</v>
      </c>
      <c r="F3269" s="48">
        <v>13151</v>
      </c>
      <c r="G3269" s="48">
        <v>11589</v>
      </c>
    </row>
    <row r="3270" spans="3:7">
      <c r="C3270" s="50">
        <f t="shared" si="53"/>
        <v>5</v>
      </c>
      <c r="D3270" s="49">
        <v>42506</v>
      </c>
      <c r="E3270" s="48">
        <v>4</v>
      </c>
      <c r="F3270" s="48">
        <v>13286</v>
      </c>
      <c r="G3270" s="48">
        <v>11761</v>
      </c>
    </row>
    <row r="3271" spans="3:7">
      <c r="C3271" s="50">
        <f t="shared" si="53"/>
        <v>5</v>
      </c>
      <c r="D3271" s="49">
        <v>42506</v>
      </c>
      <c r="E3271" s="48">
        <v>5</v>
      </c>
      <c r="F3271" s="48">
        <v>14414</v>
      </c>
      <c r="G3271" s="48">
        <v>12496</v>
      </c>
    </row>
    <row r="3272" spans="3:7">
      <c r="C3272" s="50">
        <f t="shared" si="53"/>
        <v>5</v>
      </c>
      <c r="D3272" s="49">
        <v>42506</v>
      </c>
      <c r="E3272" s="48">
        <v>6</v>
      </c>
      <c r="F3272" s="48">
        <v>15750</v>
      </c>
      <c r="G3272" s="48">
        <v>13710</v>
      </c>
    </row>
    <row r="3273" spans="3:7">
      <c r="C3273" s="50">
        <f t="shared" si="53"/>
        <v>5</v>
      </c>
      <c r="D3273" s="49">
        <v>42506</v>
      </c>
      <c r="E3273" s="48">
        <v>7</v>
      </c>
      <c r="F3273" s="48">
        <v>16555</v>
      </c>
      <c r="G3273" s="48">
        <v>14676</v>
      </c>
    </row>
    <row r="3274" spans="3:7">
      <c r="C3274" s="50">
        <f t="shared" si="53"/>
        <v>5</v>
      </c>
      <c r="D3274" s="49">
        <v>42506</v>
      </c>
      <c r="E3274" s="48">
        <v>8</v>
      </c>
      <c r="F3274" s="48">
        <v>16644</v>
      </c>
      <c r="G3274" s="48">
        <v>15135</v>
      </c>
    </row>
    <row r="3275" spans="3:7">
      <c r="C3275" s="50">
        <f t="shared" si="53"/>
        <v>5</v>
      </c>
      <c r="D3275" s="49">
        <v>42506</v>
      </c>
      <c r="E3275" s="48">
        <v>9</v>
      </c>
      <c r="F3275" s="48">
        <v>16294</v>
      </c>
      <c r="G3275" s="48">
        <v>14846</v>
      </c>
    </row>
    <row r="3276" spans="3:7">
      <c r="C3276" s="50">
        <f t="shared" si="53"/>
        <v>5</v>
      </c>
      <c r="D3276" s="49">
        <v>42506</v>
      </c>
      <c r="E3276" s="48">
        <v>10</v>
      </c>
      <c r="F3276" s="48">
        <v>15580</v>
      </c>
      <c r="G3276" s="48">
        <v>14491</v>
      </c>
    </row>
    <row r="3277" spans="3:7">
      <c r="C3277" s="50">
        <f t="shared" si="53"/>
        <v>5</v>
      </c>
      <c r="D3277" s="49">
        <v>42506</v>
      </c>
      <c r="E3277" s="48">
        <v>11</v>
      </c>
      <c r="F3277" s="48">
        <v>15812</v>
      </c>
      <c r="G3277" s="48">
        <v>14522</v>
      </c>
    </row>
    <row r="3278" spans="3:7">
      <c r="C3278" s="50">
        <f t="shared" si="53"/>
        <v>5</v>
      </c>
      <c r="D3278" s="49">
        <v>42506</v>
      </c>
      <c r="E3278" s="48">
        <v>12</v>
      </c>
      <c r="F3278" s="48">
        <v>15959</v>
      </c>
      <c r="G3278" s="48">
        <v>14207</v>
      </c>
    </row>
    <row r="3279" spans="3:7">
      <c r="C3279" s="50">
        <f t="shared" si="53"/>
        <v>5</v>
      </c>
      <c r="D3279" s="49">
        <v>42506</v>
      </c>
      <c r="E3279" s="48">
        <v>13</v>
      </c>
      <c r="F3279" s="48">
        <v>15911</v>
      </c>
      <c r="G3279" s="48">
        <v>14133</v>
      </c>
    </row>
    <row r="3280" spans="3:7">
      <c r="C3280" s="50">
        <f t="shared" si="53"/>
        <v>5</v>
      </c>
      <c r="D3280" s="49">
        <v>42506</v>
      </c>
      <c r="E3280" s="48">
        <v>14</v>
      </c>
      <c r="F3280" s="48">
        <v>15825</v>
      </c>
      <c r="G3280" s="48">
        <v>13972</v>
      </c>
    </row>
    <row r="3281" spans="3:7">
      <c r="C3281" s="50">
        <f t="shared" si="53"/>
        <v>5</v>
      </c>
      <c r="D3281" s="49">
        <v>42506</v>
      </c>
      <c r="E3281" s="48">
        <v>15</v>
      </c>
      <c r="F3281" s="48">
        <v>16241</v>
      </c>
      <c r="G3281" s="48">
        <v>14202</v>
      </c>
    </row>
    <row r="3282" spans="3:7">
      <c r="C3282" s="50">
        <f t="shared" si="53"/>
        <v>5</v>
      </c>
      <c r="D3282" s="49">
        <v>42506</v>
      </c>
      <c r="E3282" s="48">
        <v>16</v>
      </c>
      <c r="F3282" s="48">
        <v>16831</v>
      </c>
      <c r="G3282" s="48">
        <v>14751</v>
      </c>
    </row>
    <row r="3283" spans="3:7">
      <c r="C3283" s="50">
        <f t="shared" si="53"/>
        <v>5</v>
      </c>
      <c r="D3283" s="49">
        <v>42506</v>
      </c>
      <c r="E3283" s="48">
        <v>17</v>
      </c>
      <c r="F3283" s="48">
        <v>17056</v>
      </c>
      <c r="G3283" s="48">
        <v>15072</v>
      </c>
    </row>
    <row r="3284" spans="3:7">
      <c r="C3284" s="50">
        <f t="shared" si="53"/>
        <v>5</v>
      </c>
      <c r="D3284" s="49">
        <v>42506</v>
      </c>
      <c r="E3284" s="48">
        <v>18</v>
      </c>
      <c r="F3284" s="48">
        <v>16853</v>
      </c>
      <c r="G3284" s="48">
        <v>14936</v>
      </c>
    </row>
    <row r="3285" spans="3:7">
      <c r="C3285" s="50">
        <f t="shared" si="53"/>
        <v>5</v>
      </c>
      <c r="D3285" s="49">
        <v>42506</v>
      </c>
      <c r="E3285" s="48">
        <v>19</v>
      </c>
      <c r="F3285" s="48">
        <v>16523</v>
      </c>
      <c r="G3285" s="48">
        <v>15252</v>
      </c>
    </row>
    <row r="3286" spans="3:7">
      <c r="C3286" s="50">
        <f t="shared" si="53"/>
        <v>5</v>
      </c>
      <c r="D3286" s="49">
        <v>42506</v>
      </c>
      <c r="E3286" s="48">
        <v>20</v>
      </c>
      <c r="F3286" s="48">
        <v>17140</v>
      </c>
      <c r="G3286" s="48">
        <v>15804</v>
      </c>
    </row>
    <row r="3287" spans="3:7">
      <c r="C3287" s="50">
        <f t="shared" si="53"/>
        <v>5</v>
      </c>
      <c r="D3287" s="49">
        <v>42506</v>
      </c>
      <c r="E3287" s="48">
        <v>21</v>
      </c>
      <c r="F3287" s="48">
        <v>16561</v>
      </c>
      <c r="G3287" s="48">
        <v>15650</v>
      </c>
    </row>
    <row r="3288" spans="3:7">
      <c r="C3288" s="50">
        <f t="shared" si="53"/>
        <v>5</v>
      </c>
      <c r="D3288" s="49">
        <v>42506</v>
      </c>
      <c r="E3288" s="48">
        <v>22</v>
      </c>
      <c r="F3288" s="48">
        <v>15825</v>
      </c>
      <c r="G3288" s="48">
        <v>14610</v>
      </c>
    </row>
    <row r="3289" spans="3:7">
      <c r="C3289" s="50">
        <f t="shared" si="53"/>
        <v>5</v>
      </c>
      <c r="D3289" s="49">
        <v>42506</v>
      </c>
      <c r="E3289" s="48">
        <v>23</v>
      </c>
      <c r="F3289" s="48">
        <v>14799</v>
      </c>
      <c r="G3289" s="48">
        <v>13623</v>
      </c>
    </row>
    <row r="3290" spans="3:7">
      <c r="C3290" s="50">
        <f t="shared" si="53"/>
        <v>5</v>
      </c>
      <c r="D3290" s="49">
        <v>42506</v>
      </c>
      <c r="E3290" s="48">
        <v>24</v>
      </c>
      <c r="F3290" s="48">
        <v>14281</v>
      </c>
      <c r="G3290" s="48">
        <v>12721</v>
      </c>
    </row>
    <row r="3291" spans="3:7">
      <c r="C3291" s="50">
        <f t="shared" si="53"/>
        <v>5</v>
      </c>
      <c r="D3291" s="49">
        <v>42507</v>
      </c>
      <c r="E3291" s="48">
        <v>1</v>
      </c>
      <c r="F3291" s="48">
        <v>14059</v>
      </c>
      <c r="G3291" s="48">
        <v>12382</v>
      </c>
    </row>
    <row r="3292" spans="3:7">
      <c r="C3292" s="50">
        <f t="shared" si="53"/>
        <v>5</v>
      </c>
      <c r="D3292" s="49">
        <v>42507</v>
      </c>
      <c r="E3292" s="48">
        <v>2</v>
      </c>
      <c r="F3292" s="48">
        <v>13740</v>
      </c>
      <c r="G3292" s="48">
        <v>11995</v>
      </c>
    </row>
    <row r="3293" spans="3:7">
      <c r="C3293" s="50">
        <f t="shared" si="53"/>
        <v>5</v>
      </c>
      <c r="D3293" s="49">
        <v>42507</v>
      </c>
      <c r="E3293" s="48">
        <v>3</v>
      </c>
      <c r="F3293" s="48">
        <v>13817</v>
      </c>
      <c r="G3293" s="48">
        <v>11955</v>
      </c>
    </row>
    <row r="3294" spans="3:7">
      <c r="C3294" s="50">
        <f t="shared" si="53"/>
        <v>5</v>
      </c>
      <c r="D3294" s="49">
        <v>42507</v>
      </c>
      <c r="E3294" s="48">
        <v>4</v>
      </c>
      <c r="F3294" s="48">
        <v>13914</v>
      </c>
      <c r="G3294" s="48">
        <v>12064</v>
      </c>
    </row>
    <row r="3295" spans="3:7">
      <c r="C3295" s="50">
        <f t="shared" si="53"/>
        <v>5</v>
      </c>
      <c r="D3295" s="49">
        <v>42507</v>
      </c>
      <c r="E3295" s="48">
        <v>5</v>
      </c>
      <c r="F3295" s="48">
        <v>14457</v>
      </c>
      <c r="G3295" s="48">
        <v>12499</v>
      </c>
    </row>
    <row r="3296" spans="3:7">
      <c r="C3296" s="50">
        <f t="shared" si="53"/>
        <v>5</v>
      </c>
      <c r="D3296" s="49">
        <v>42507</v>
      </c>
      <c r="E3296" s="48">
        <v>6</v>
      </c>
      <c r="F3296" s="48">
        <v>15262</v>
      </c>
      <c r="G3296" s="48">
        <v>13659</v>
      </c>
    </row>
    <row r="3297" spans="3:7">
      <c r="C3297" s="50">
        <f t="shared" si="53"/>
        <v>5</v>
      </c>
      <c r="D3297" s="49">
        <v>42507</v>
      </c>
      <c r="E3297" s="48">
        <v>7</v>
      </c>
      <c r="F3297" s="48">
        <v>16087</v>
      </c>
      <c r="G3297" s="48">
        <v>14754</v>
      </c>
    </row>
    <row r="3298" spans="3:7">
      <c r="C3298" s="50">
        <f t="shared" si="53"/>
        <v>5</v>
      </c>
      <c r="D3298" s="49">
        <v>42507</v>
      </c>
      <c r="E3298" s="48">
        <v>8</v>
      </c>
      <c r="F3298" s="48">
        <v>16240</v>
      </c>
      <c r="G3298" s="48">
        <v>14976</v>
      </c>
    </row>
    <row r="3299" spans="3:7">
      <c r="C3299" s="50">
        <f t="shared" si="53"/>
        <v>5</v>
      </c>
      <c r="D3299" s="49">
        <v>42507</v>
      </c>
      <c r="E3299" s="48">
        <v>9</v>
      </c>
      <c r="F3299" s="48">
        <v>16347</v>
      </c>
      <c r="G3299" s="48">
        <v>14732</v>
      </c>
    </row>
    <row r="3300" spans="3:7">
      <c r="C3300" s="50">
        <f t="shared" si="53"/>
        <v>5</v>
      </c>
      <c r="D3300" s="49">
        <v>42507</v>
      </c>
      <c r="E3300" s="48">
        <v>10</v>
      </c>
      <c r="F3300" s="48">
        <v>16266</v>
      </c>
      <c r="G3300" s="48">
        <v>14357</v>
      </c>
    </row>
    <row r="3301" spans="3:7">
      <c r="C3301" s="50">
        <f t="shared" si="53"/>
        <v>5</v>
      </c>
      <c r="D3301" s="49">
        <v>42507</v>
      </c>
      <c r="E3301" s="48">
        <v>11</v>
      </c>
      <c r="F3301" s="48">
        <v>16206</v>
      </c>
      <c r="G3301" s="48">
        <v>14309</v>
      </c>
    </row>
    <row r="3302" spans="3:7">
      <c r="C3302" s="50">
        <f t="shared" si="53"/>
        <v>5</v>
      </c>
      <c r="D3302" s="49">
        <v>42507</v>
      </c>
      <c r="E3302" s="48">
        <v>12</v>
      </c>
      <c r="F3302" s="48">
        <v>16254</v>
      </c>
      <c r="G3302" s="48">
        <v>14243</v>
      </c>
    </row>
    <row r="3303" spans="3:7">
      <c r="C3303" s="50">
        <f t="shared" si="53"/>
        <v>5</v>
      </c>
      <c r="D3303" s="49">
        <v>42507</v>
      </c>
      <c r="E3303" s="48">
        <v>13</v>
      </c>
      <c r="F3303" s="48">
        <v>16568</v>
      </c>
      <c r="G3303" s="48">
        <v>14477</v>
      </c>
    </row>
    <row r="3304" spans="3:7">
      <c r="C3304" s="50">
        <f t="shared" si="53"/>
        <v>5</v>
      </c>
      <c r="D3304" s="49">
        <v>42507</v>
      </c>
      <c r="E3304" s="48">
        <v>14</v>
      </c>
      <c r="F3304" s="48">
        <v>16458</v>
      </c>
      <c r="G3304" s="48">
        <v>14397</v>
      </c>
    </row>
    <row r="3305" spans="3:7">
      <c r="C3305" s="50">
        <f t="shared" si="53"/>
        <v>5</v>
      </c>
      <c r="D3305" s="49">
        <v>42507</v>
      </c>
      <c r="E3305" s="48">
        <v>15</v>
      </c>
      <c r="F3305" s="48">
        <v>16556</v>
      </c>
      <c r="G3305" s="48">
        <v>14358</v>
      </c>
    </row>
    <row r="3306" spans="3:7">
      <c r="C3306" s="50">
        <f t="shared" si="53"/>
        <v>5</v>
      </c>
      <c r="D3306" s="49">
        <v>42507</v>
      </c>
      <c r="E3306" s="48">
        <v>16</v>
      </c>
      <c r="F3306" s="48">
        <v>16635</v>
      </c>
      <c r="G3306" s="48">
        <v>14552</v>
      </c>
    </row>
    <row r="3307" spans="3:7">
      <c r="C3307" s="50">
        <f t="shared" si="53"/>
        <v>5</v>
      </c>
      <c r="D3307" s="49">
        <v>42507</v>
      </c>
      <c r="E3307" s="48">
        <v>17</v>
      </c>
      <c r="F3307" s="48">
        <v>16722</v>
      </c>
      <c r="G3307" s="48">
        <v>14805</v>
      </c>
    </row>
    <row r="3308" spans="3:7">
      <c r="C3308" s="50">
        <f t="shared" si="53"/>
        <v>5</v>
      </c>
      <c r="D3308" s="49">
        <v>42507</v>
      </c>
      <c r="E3308" s="48">
        <v>18</v>
      </c>
      <c r="F3308" s="48">
        <v>16862</v>
      </c>
      <c r="G3308" s="48">
        <v>14873</v>
      </c>
    </row>
    <row r="3309" spans="3:7">
      <c r="C3309" s="50">
        <f t="shared" si="53"/>
        <v>5</v>
      </c>
      <c r="D3309" s="49">
        <v>42507</v>
      </c>
      <c r="E3309" s="48">
        <v>19</v>
      </c>
      <c r="F3309" s="48">
        <v>16993</v>
      </c>
      <c r="G3309" s="48">
        <v>15150</v>
      </c>
    </row>
    <row r="3310" spans="3:7">
      <c r="C3310" s="50">
        <f t="shared" si="53"/>
        <v>5</v>
      </c>
      <c r="D3310" s="49">
        <v>42507</v>
      </c>
      <c r="E3310" s="48">
        <v>20</v>
      </c>
      <c r="F3310" s="48">
        <v>17464</v>
      </c>
      <c r="G3310" s="48">
        <v>15549</v>
      </c>
    </row>
    <row r="3311" spans="3:7">
      <c r="C3311" s="50">
        <f t="shared" si="53"/>
        <v>5</v>
      </c>
      <c r="D3311" s="49">
        <v>42507</v>
      </c>
      <c r="E3311" s="48">
        <v>21</v>
      </c>
      <c r="F3311" s="48">
        <v>17828</v>
      </c>
      <c r="G3311" s="48">
        <v>15829</v>
      </c>
    </row>
    <row r="3312" spans="3:7">
      <c r="C3312" s="50">
        <f t="shared" si="53"/>
        <v>5</v>
      </c>
      <c r="D3312" s="49">
        <v>42507</v>
      </c>
      <c r="E3312" s="48">
        <v>22</v>
      </c>
      <c r="F3312" s="48">
        <v>16795</v>
      </c>
      <c r="G3312" s="48">
        <v>14717</v>
      </c>
    </row>
    <row r="3313" spans="3:7">
      <c r="C3313" s="50">
        <f t="shared" si="53"/>
        <v>5</v>
      </c>
      <c r="D3313" s="49">
        <v>42507</v>
      </c>
      <c r="E3313" s="48">
        <v>23</v>
      </c>
      <c r="F3313" s="48">
        <v>15766</v>
      </c>
      <c r="G3313" s="48">
        <v>13427</v>
      </c>
    </row>
    <row r="3314" spans="3:7">
      <c r="C3314" s="50">
        <f t="shared" si="53"/>
        <v>5</v>
      </c>
      <c r="D3314" s="49">
        <v>42507</v>
      </c>
      <c r="E3314" s="48">
        <v>24</v>
      </c>
      <c r="F3314" s="48">
        <v>14490</v>
      </c>
      <c r="G3314" s="48">
        <v>12421</v>
      </c>
    </row>
    <row r="3315" spans="3:7">
      <c r="C3315" s="50">
        <f t="shared" si="53"/>
        <v>5</v>
      </c>
      <c r="D3315" s="49">
        <v>42508</v>
      </c>
      <c r="E3315" s="48">
        <v>1</v>
      </c>
      <c r="F3315" s="48">
        <v>14066</v>
      </c>
      <c r="G3315" s="48">
        <v>11803</v>
      </c>
    </row>
    <row r="3316" spans="3:7">
      <c r="C3316" s="50">
        <f t="shared" si="53"/>
        <v>5</v>
      </c>
      <c r="D3316" s="49">
        <v>42508</v>
      </c>
      <c r="E3316" s="48">
        <v>2</v>
      </c>
      <c r="F3316" s="48">
        <v>13760</v>
      </c>
      <c r="G3316" s="48">
        <v>11616</v>
      </c>
    </row>
    <row r="3317" spans="3:7">
      <c r="C3317" s="50">
        <f t="shared" si="53"/>
        <v>5</v>
      </c>
      <c r="D3317" s="49">
        <v>42508</v>
      </c>
      <c r="E3317" s="48">
        <v>3</v>
      </c>
      <c r="F3317" s="48">
        <v>13861</v>
      </c>
      <c r="G3317" s="48">
        <v>11592</v>
      </c>
    </row>
    <row r="3318" spans="3:7">
      <c r="C3318" s="50">
        <f t="shared" si="53"/>
        <v>5</v>
      </c>
      <c r="D3318" s="49">
        <v>42508</v>
      </c>
      <c r="E3318" s="48">
        <v>4</v>
      </c>
      <c r="F3318" s="48">
        <v>13976</v>
      </c>
      <c r="G3318" s="48">
        <v>11710</v>
      </c>
    </row>
    <row r="3319" spans="3:7">
      <c r="C3319" s="50">
        <f t="shared" si="53"/>
        <v>5</v>
      </c>
      <c r="D3319" s="49">
        <v>42508</v>
      </c>
      <c r="E3319" s="48">
        <v>5</v>
      </c>
      <c r="F3319" s="48">
        <v>14448</v>
      </c>
      <c r="G3319" s="48">
        <v>12227</v>
      </c>
    </row>
    <row r="3320" spans="3:7">
      <c r="C3320" s="50">
        <f t="shared" si="53"/>
        <v>5</v>
      </c>
      <c r="D3320" s="49">
        <v>42508</v>
      </c>
      <c r="E3320" s="48">
        <v>6</v>
      </c>
      <c r="F3320" s="48">
        <v>15412</v>
      </c>
      <c r="G3320" s="48">
        <v>13232</v>
      </c>
    </row>
    <row r="3321" spans="3:7">
      <c r="C3321" s="50">
        <f t="shared" si="53"/>
        <v>5</v>
      </c>
      <c r="D3321" s="49">
        <v>42508</v>
      </c>
      <c r="E3321" s="48">
        <v>7</v>
      </c>
      <c r="F3321" s="48">
        <v>16041</v>
      </c>
      <c r="G3321" s="48">
        <v>14318</v>
      </c>
    </row>
    <row r="3322" spans="3:7">
      <c r="C3322" s="50">
        <f t="shared" si="53"/>
        <v>5</v>
      </c>
      <c r="D3322" s="49">
        <v>42508</v>
      </c>
      <c r="E3322" s="48">
        <v>8</v>
      </c>
      <c r="F3322" s="48">
        <v>16192</v>
      </c>
      <c r="G3322" s="48">
        <v>14548</v>
      </c>
    </row>
    <row r="3323" spans="3:7">
      <c r="C3323" s="50">
        <f t="shared" si="53"/>
        <v>5</v>
      </c>
      <c r="D3323" s="49">
        <v>42508</v>
      </c>
      <c r="E3323" s="48">
        <v>9</v>
      </c>
      <c r="F3323" s="48">
        <v>15902</v>
      </c>
      <c r="G3323" s="48">
        <v>14185</v>
      </c>
    </row>
    <row r="3324" spans="3:7">
      <c r="C3324" s="50">
        <f t="shared" si="53"/>
        <v>5</v>
      </c>
      <c r="D3324" s="49">
        <v>42508</v>
      </c>
      <c r="E3324" s="48">
        <v>10</v>
      </c>
      <c r="F3324" s="48">
        <v>15981</v>
      </c>
      <c r="G3324" s="48">
        <v>14034</v>
      </c>
    </row>
    <row r="3325" spans="3:7">
      <c r="C3325" s="50">
        <f t="shared" si="53"/>
        <v>5</v>
      </c>
      <c r="D3325" s="49">
        <v>42508</v>
      </c>
      <c r="E3325" s="48">
        <v>11</v>
      </c>
      <c r="F3325" s="48">
        <v>16095</v>
      </c>
      <c r="G3325" s="48">
        <v>13944</v>
      </c>
    </row>
    <row r="3326" spans="3:7">
      <c r="C3326" s="50">
        <f t="shared" si="53"/>
        <v>5</v>
      </c>
      <c r="D3326" s="49">
        <v>42508</v>
      </c>
      <c r="E3326" s="48">
        <v>12</v>
      </c>
      <c r="F3326" s="48">
        <v>16000</v>
      </c>
      <c r="G3326" s="48">
        <v>13911</v>
      </c>
    </row>
    <row r="3327" spans="3:7">
      <c r="C3327" s="50">
        <f t="shared" si="53"/>
        <v>5</v>
      </c>
      <c r="D3327" s="49">
        <v>42508</v>
      </c>
      <c r="E3327" s="48">
        <v>13</v>
      </c>
      <c r="F3327" s="48">
        <v>16050</v>
      </c>
      <c r="G3327" s="48">
        <v>14002</v>
      </c>
    </row>
    <row r="3328" spans="3:7">
      <c r="C3328" s="50">
        <f t="shared" si="53"/>
        <v>5</v>
      </c>
      <c r="D3328" s="49">
        <v>42508</v>
      </c>
      <c r="E3328" s="48">
        <v>14</v>
      </c>
      <c r="F3328" s="48">
        <v>16271</v>
      </c>
      <c r="G3328" s="48">
        <v>14101</v>
      </c>
    </row>
    <row r="3329" spans="3:7">
      <c r="C3329" s="50">
        <f t="shared" si="53"/>
        <v>5</v>
      </c>
      <c r="D3329" s="49">
        <v>42508</v>
      </c>
      <c r="E3329" s="48">
        <v>15</v>
      </c>
      <c r="F3329" s="48">
        <v>16420</v>
      </c>
      <c r="G3329" s="48">
        <v>14293</v>
      </c>
    </row>
    <row r="3330" spans="3:7">
      <c r="C3330" s="50">
        <f t="shared" si="53"/>
        <v>5</v>
      </c>
      <c r="D3330" s="49">
        <v>42508</v>
      </c>
      <c r="E3330" s="48">
        <v>16</v>
      </c>
      <c r="F3330" s="48">
        <v>16762</v>
      </c>
      <c r="G3330" s="48">
        <v>14577</v>
      </c>
    </row>
    <row r="3331" spans="3:7">
      <c r="C3331" s="50">
        <f t="shared" si="53"/>
        <v>5</v>
      </c>
      <c r="D3331" s="49">
        <v>42508</v>
      </c>
      <c r="E3331" s="48">
        <v>17</v>
      </c>
      <c r="F3331" s="48">
        <v>17054</v>
      </c>
      <c r="G3331" s="48">
        <v>14879</v>
      </c>
    </row>
    <row r="3332" spans="3:7">
      <c r="C3332" s="50">
        <f t="shared" ref="C3332:C3395" si="54">MONTH(D3332)</f>
        <v>5</v>
      </c>
      <c r="D3332" s="49">
        <v>42508</v>
      </c>
      <c r="E3332" s="48">
        <v>18</v>
      </c>
      <c r="F3332" s="48">
        <v>17043</v>
      </c>
      <c r="G3332" s="48">
        <v>14947</v>
      </c>
    </row>
    <row r="3333" spans="3:7">
      <c r="C3333" s="50">
        <f t="shared" si="54"/>
        <v>5</v>
      </c>
      <c r="D3333" s="49">
        <v>42508</v>
      </c>
      <c r="E3333" s="48">
        <v>19</v>
      </c>
      <c r="F3333" s="48">
        <v>17169</v>
      </c>
      <c r="G3333" s="48">
        <v>15197</v>
      </c>
    </row>
    <row r="3334" spans="3:7">
      <c r="C3334" s="50">
        <f t="shared" si="54"/>
        <v>5</v>
      </c>
      <c r="D3334" s="49">
        <v>42508</v>
      </c>
      <c r="E3334" s="48">
        <v>20</v>
      </c>
      <c r="F3334" s="48">
        <v>17253</v>
      </c>
      <c r="G3334" s="48">
        <v>15491</v>
      </c>
    </row>
    <row r="3335" spans="3:7">
      <c r="C3335" s="50">
        <f t="shared" si="54"/>
        <v>5</v>
      </c>
      <c r="D3335" s="49">
        <v>42508</v>
      </c>
      <c r="E3335" s="48">
        <v>21</v>
      </c>
      <c r="F3335" s="48">
        <v>17423</v>
      </c>
      <c r="G3335" s="48">
        <v>15750</v>
      </c>
    </row>
    <row r="3336" spans="3:7">
      <c r="C3336" s="50">
        <f t="shared" si="54"/>
        <v>5</v>
      </c>
      <c r="D3336" s="49">
        <v>42508</v>
      </c>
      <c r="E3336" s="48">
        <v>22</v>
      </c>
      <c r="F3336" s="48">
        <v>16416</v>
      </c>
      <c r="G3336" s="48">
        <v>14737</v>
      </c>
    </row>
    <row r="3337" spans="3:7">
      <c r="C3337" s="50">
        <f t="shared" si="54"/>
        <v>5</v>
      </c>
      <c r="D3337" s="49">
        <v>42508</v>
      </c>
      <c r="E3337" s="48">
        <v>23</v>
      </c>
      <c r="F3337" s="48">
        <v>15498</v>
      </c>
      <c r="G3337" s="48">
        <v>13451</v>
      </c>
    </row>
    <row r="3338" spans="3:7">
      <c r="C3338" s="50">
        <f t="shared" si="54"/>
        <v>5</v>
      </c>
      <c r="D3338" s="49">
        <v>42508</v>
      </c>
      <c r="E3338" s="48">
        <v>24</v>
      </c>
      <c r="F3338" s="48">
        <v>14563</v>
      </c>
      <c r="G3338" s="48">
        <v>12472</v>
      </c>
    </row>
    <row r="3339" spans="3:7">
      <c r="C3339" s="50">
        <f t="shared" si="54"/>
        <v>5</v>
      </c>
      <c r="D3339" s="49">
        <v>42509</v>
      </c>
      <c r="E3339" s="48">
        <v>1</v>
      </c>
      <c r="F3339" s="48">
        <v>14084</v>
      </c>
      <c r="G3339" s="48">
        <v>11946</v>
      </c>
    </row>
    <row r="3340" spans="3:7">
      <c r="C3340" s="50">
        <f t="shared" si="54"/>
        <v>5</v>
      </c>
      <c r="D3340" s="49">
        <v>42509</v>
      </c>
      <c r="E3340" s="48">
        <v>2</v>
      </c>
      <c r="F3340" s="48">
        <v>13986</v>
      </c>
      <c r="G3340" s="48">
        <v>11764</v>
      </c>
    </row>
    <row r="3341" spans="3:7">
      <c r="C3341" s="50">
        <f t="shared" si="54"/>
        <v>5</v>
      </c>
      <c r="D3341" s="49">
        <v>42509</v>
      </c>
      <c r="E3341" s="48">
        <v>3</v>
      </c>
      <c r="F3341" s="48">
        <v>13854</v>
      </c>
      <c r="G3341" s="48">
        <v>11635</v>
      </c>
    </row>
    <row r="3342" spans="3:7">
      <c r="C3342" s="50">
        <f t="shared" si="54"/>
        <v>5</v>
      </c>
      <c r="D3342" s="49">
        <v>42509</v>
      </c>
      <c r="E3342" s="48">
        <v>4</v>
      </c>
      <c r="F3342" s="48">
        <v>14142</v>
      </c>
      <c r="G3342" s="48">
        <v>11738</v>
      </c>
    </row>
    <row r="3343" spans="3:7">
      <c r="C3343" s="50">
        <f t="shared" si="54"/>
        <v>5</v>
      </c>
      <c r="D3343" s="49">
        <v>42509</v>
      </c>
      <c r="E3343" s="48">
        <v>5</v>
      </c>
      <c r="F3343" s="48">
        <v>14729</v>
      </c>
      <c r="G3343" s="48">
        <v>12274</v>
      </c>
    </row>
    <row r="3344" spans="3:7">
      <c r="C3344" s="50">
        <f t="shared" si="54"/>
        <v>5</v>
      </c>
      <c r="D3344" s="49">
        <v>42509</v>
      </c>
      <c r="E3344" s="48">
        <v>6</v>
      </c>
      <c r="F3344" s="48">
        <v>15730</v>
      </c>
      <c r="G3344" s="48">
        <v>13413</v>
      </c>
    </row>
    <row r="3345" spans="3:7">
      <c r="C3345" s="50">
        <f t="shared" si="54"/>
        <v>5</v>
      </c>
      <c r="D3345" s="49">
        <v>42509</v>
      </c>
      <c r="E3345" s="48">
        <v>7</v>
      </c>
      <c r="F3345" s="48">
        <v>16465</v>
      </c>
      <c r="G3345" s="48">
        <v>14550</v>
      </c>
    </row>
    <row r="3346" spans="3:7">
      <c r="C3346" s="50">
        <f t="shared" si="54"/>
        <v>5</v>
      </c>
      <c r="D3346" s="49">
        <v>42509</v>
      </c>
      <c r="E3346" s="48">
        <v>8</v>
      </c>
      <c r="F3346" s="48">
        <v>16819</v>
      </c>
      <c r="G3346" s="48">
        <v>14737</v>
      </c>
    </row>
    <row r="3347" spans="3:7">
      <c r="C3347" s="50">
        <f t="shared" si="54"/>
        <v>5</v>
      </c>
      <c r="D3347" s="49">
        <v>42509</v>
      </c>
      <c r="E3347" s="48">
        <v>9</v>
      </c>
      <c r="F3347" s="48">
        <v>16633</v>
      </c>
      <c r="G3347" s="48">
        <v>14467</v>
      </c>
    </row>
    <row r="3348" spans="3:7">
      <c r="C3348" s="50">
        <f t="shared" si="54"/>
        <v>5</v>
      </c>
      <c r="D3348" s="49">
        <v>42509</v>
      </c>
      <c r="E3348" s="48">
        <v>10</v>
      </c>
      <c r="F3348" s="48">
        <v>16448</v>
      </c>
      <c r="G3348" s="48">
        <v>14306</v>
      </c>
    </row>
    <row r="3349" spans="3:7">
      <c r="C3349" s="50">
        <f t="shared" si="54"/>
        <v>5</v>
      </c>
      <c r="D3349" s="49">
        <v>42509</v>
      </c>
      <c r="E3349" s="48">
        <v>11</v>
      </c>
      <c r="F3349" s="48">
        <v>16387</v>
      </c>
      <c r="G3349" s="48">
        <v>14431</v>
      </c>
    </row>
    <row r="3350" spans="3:7">
      <c r="C3350" s="50">
        <f t="shared" si="54"/>
        <v>5</v>
      </c>
      <c r="D3350" s="49">
        <v>42509</v>
      </c>
      <c r="E3350" s="48">
        <v>12</v>
      </c>
      <c r="F3350" s="48">
        <v>16731</v>
      </c>
      <c r="G3350" s="48">
        <v>14591</v>
      </c>
    </row>
    <row r="3351" spans="3:7">
      <c r="C3351" s="50">
        <f t="shared" si="54"/>
        <v>5</v>
      </c>
      <c r="D3351" s="49">
        <v>42509</v>
      </c>
      <c r="E3351" s="48">
        <v>13</v>
      </c>
      <c r="F3351" s="48">
        <v>16908</v>
      </c>
      <c r="G3351" s="48">
        <v>14817</v>
      </c>
    </row>
    <row r="3352" spans="3:7">
      <c r="C3352" s="50">
        <f t="shared" si="54"/>
        <v>5</v>
      </c>
      <c r="D3352" s="49">
        <v>42509</v>
      </c>
      <c r="E3352" s="48">
        <v>14</v>
      </c>
      <c r="F3352" s="48">
        <v>16762</v>
      </c>
      <c r="G3352" s="48">
        <v>14610</v>
      </c>
    </row>
    <row r="3353" spans="3:7">
      <c r="C3353" s="50">
        <f t="shared" si="54"/>
        <v>5</v>
      </c>
      <c r="D3353" s="49">
        <v>42509</v>
      </c>
      <c r="E3353" s="48">
        <v>15</v>
      </c>
      <c r="F3353" s="48">
        <v>16767</v>
      </c>
      <c r="G3353" s="48">
        <v>14529</v>
      </c>
    </row>
    <row r="3354" spans="3:7">
      <c r="C3354" s="50">
        <f t="shared" si="54"/>
        <v>5</v>
      </c>
      <c r="D3354" s="49">
        <v>42509</v>
      </c>
      <c r="E3354" s="48">
        <v>16</v>
      </c>
      <c r="F3354" s="48">
        <v>16969</v>
      </c>
      <c r="G3354" s="48">
        <v>14743</v>
      </c>
    </row>
    <row r="3355" spans="3:7">
      <c r="C3355" s="50">
        <f t="shared" si="54"/>
        <v>5</v>
      </c>
      <c r="D3355" s="49">
        <v>42509</v>
      </c>
      <c r="E3355" s="48">
        <v>17</v>
      </c>
      <c r="F3355" s="48">
        <v>17270</v>
      </c>
      <c r="G3355" s="48">
        <v>15017</v>
      </c>
    </row>
    <row r="3356" spans="3:7">
      <c r="C3356" s="50">
        <f t="shared" si="54"/>
        <v>5</v>
      </c>
      <c r="D3356" s="49">
        <v>42509</v>
      </c>
      <c r="E3356" s="48">
        <v>18</v>
      </c>
      <c r="F3356" s="48">
        <v>17099</v>
      </c>
      <c r="G3356" s="48">
        <v>15004</v>
      </c>
    </row>
    <row r="3357" spans="3:7">
      <c r="C3357" s="50">
        <f t="shared" si="54"/>
        <v>5</v>
      </c>
      <c r="D3357" s="49">
        <v>42509</v>
      </c>
      <c r="E3357" s="48">
        <v>19</v>
      </c>
      <c r="F3357" s="48">
        <v>17332</v>
      </c>
      <c r="G3357" s="48">
        <v>15357</v>
      </c>
    </row>
    <row r="3358" spans="3:7">
      <c r="C3358" s="50">
        <f t="shared" si="54"/>
        <v>5</v>
      </c>
      <c r="D3358" s="49">
        <v>42509</v>
      </c>
      <c r="E3358" s="48">
        <v>20</v>
      </c>
      <c r="F3358" s="48">
        <v>17849</v>
      </c>
      <c r="G3358" s="48">
        <v>15790</v>
      </c>
    </row>
    <row r="3359" spans="3:7">
      <c r="C3359" s="50">
        <f t="shared" si="54"/>
        <v>5</v>
      </c>
      <c r="D3359" s="49">
        <v>42509</v>
      </c>
      <c r="E3359" s="48">
        <v>21</v>
      </c>
      <c r="F3359" s="48">
        <v>18010</v>
      </c>
      <c r="G3359" s="48">
        <v>15949</v>
      </c>
    </row>
    <row r="3360" spans="3:7">
      <c r="C3360" s="50">
        <f t="shared" si="54"/>
        <v>5</v>
      </c>
      <c r="D3360" s="49">
        <v>42509</v>
      </c>
      <c r="E3360" s="48">
        <v>22</v>
      </c>
      <c r="F3360" s="48">
        <v>17216</v>
      </c>
      <c r="G3360" s="48">
        <v>14977</v>
      </c>
    </row>
    <row r="3361" spans="3:7">
      <c r="C3361" s="50">
        <f t="shared" si="54"/>
        <v>5</v>
      </c>
      <c r="D3361" s="49">
        <v>42509</v>
      </c>
      <c r="E3361" s="48">
        <v>23</v>
      </c>
      <c r="F3361" s="48">
        <v>15661</v>
      </c>
      <c r="G3361" s="48">
        <v>13643</v>
      </c>
    </row>
    <row r="3362" spans="3:7">
      <c r="C3362" s="50">
        <f t="shared" si="54"/>
        <v>5</v>
      </c>
      <c r="D3362" s="49">
        <v>42509</v>
      </c>
      <c r="E3362" s="48">
        <v>24</v>
      </c>
      <c r="F3362" s="48">
        <v>14381</v>
      </c>
      <c r="G3362" s="48">
        <v>12533</v>
      </c>
    </row>
    <row r="3363" spans="3:7">
      <c r="C3363" s="50">
        <f t="shared" si="54"/>
        <v>5</v>
      </c>
      <c r="D3363" s="49">
        <v>42510</v>
      </c>
      <c r="E3363" s="48">
        <v>1</v>
      </c>
      <c r="F3363" s="48">
        <v>14058</v>
      </c>
      <c r="G3363" s="48">
        <v>12008</v>
      </c>
    </row>
    <row r="3364" spans="3:7">
      <c r="C3364" s="50">
        <f t="shared" si="54"/>
        <v>5</v>
      </c>
      <c r="D3364" s="49">
        <v>42510</v>
      </c>
      <c r="E3364" s="48">
        <v>2</v>
      </c>
      <c r="F3364" s="48">
        <v>14049</v>
      </c>
      <c r="G3364" s="48">
        <v>11755</v>
      </c>
    </row>
    <row r="3365" spans="3:7">
      <c r="C3365" s="50">
        <f t="shared" si="54"/>
        <v>5</v>
      </c>
      <c r="D3365" s="49">
        <v>42510</v>
      </c>
      <c r="E3365" s="48">
        <v>3</v>
      </c>
      <c r="F3365" s="48">
        <v>13931</v>
      </c>
      <c r="G3365" s="48">
        <v>11654</v>
      </c>
    </row>
    <row r="3366" spans="3:7">
      <c r="C3366" s="50">
        <f t="shared" si="54"/>
        <v>5</v>
      </c>
      <c r="D3366" s="49">
        <v>42510</v>
      </c>
      <c r="E3366" s="48">
        <v>4</v>
      </c>
      <c r="F3366" s="48">
        <v>13943</v>
      </c>
      <c r="G3366" s="48">
        <v>11709</v>
      </c>
    </row>
    <row r="3367" spans="3:7">
      <c r="C3367" s="50">
        <f t="shared" si="54"/>
        <v>5</v>
      </c>
      <c r="D3367" s="49">
        <v>42510</v>
      </c>
      <c r="E3367" s="48">
        <v>5</v>
      </c>
      <c r="F3367" s="48">
        <v>14561</v>
      </c>
      <c r="G3367" s="48">
        <v>12130</v>
      </c>
    </row>
    <row r="3368" spans="3:7">
      <c r="C3368" s="50">
        <f t="shared" si="54"/>
        <v>5</v>
      </c>
      <c r="D3368" s="49">
        <v>42510</v>
      </c>
      <c r="E3368" s="48">
        <v>6</v>
      </c>
      <c r="F3368" s="48">
        <v>14992</v>
      </c>
      <c r="G3368" s="48">
        <v>12915</v>
      </c>
    </row>
    <row r="3369" spans="3:7">
      <c r="C3369" s="50">
        <f t="shared" si="54"/>
        <v>5</v>
      </c>
      <c r="D3369" s="49">
        <v>42510</v>
      </c>
      <c r="E3369" s="48">
        <v>7</v>
      </c>
      <c r="F3369" s="48">
        <v>16100</v>
      </c>
      <c r="G3369" s="48">
        <v>14195</v>
      </c>
    </row>
    <row r="3370" spans="3:7">
      <c r="C3370" s="50">
        <f t="shared" si="54"/>
        <v>5</v>
      </c>
      <c r="D3370" s="49">
        <v>42510</v>
      </c>
      <c r="E3370" s="48">
        <v>8</v>
      </c>
      <c r="F3370" s="48">
        <v>16288</v>
      </c>
      <c r="G3370" s="48">
        <v>14326</v>
      </c>
    </row>
    <row r="3371" spans="3:7">
      <c r="C3371" s="50">
        <f t="shared" si="54"/>
        <v>5</v>
      </c>
      <c r="D3371" s="49">
        <v>42510</v>
      </c>
      <c r="E3371" s="48">
        <v>9</v>
      </c>
      <c r="F3371" s="48">
        <v>16525</v>
      </c>
      <c r="G3371" s="48">
        <v>14342</v>
      </c>
    </row>
    <row r="3372" spans="3:7">
      <c r="C3372" s="50">
        <f t="shared" si="54"/>
        <v>5</v>
      </c>
      <c r="D3372" s="49">
        <v>42510</v>
      </c>
      <c r="E3372" s="48">
        <v>10</v>
      </c>
      <c r="F3372" s="48">
        <v>16475</v>
      </c>
      <c r="G3372" s="48">
        <v>14155</v>
      </c>
    </row>
    <row r="3373" spans="3:7">
      <c r="C3373" s="50">
        <f t="shared" si="54"/>
        <v>5</v>
      </c>
      <c r="D3373" s="49">
        <v>42510</v>
      </c>
      <c r="E3373" s="48">
        <v>11</v>
      </c>
      <c r="F3373" s="48">
        <v>16243</v>
      </c>
      <c r="G3373" s="48">
        <v>14088</v>
      </c>
    </row>
    <row r="3374" spans="3:7">
      <c r="C3374" s="50">
        <f t="shared" si="54"/>
        <v>5</v>
      </c>
      <c r="D3374" s="49">
        <v>42510</v>
      </c>
      <c r="E3374" s="48">
        <v>12</v>
      </c>
      <c r="F3374" s="48">
        <v>16284</v>
      </c>
      <c r="G3374" s="48">
        <v>14125</v>
      </c>
    </row>
    <row r="3375" spans="3:7">
      <c r="C3375" s="50">
        <f t="shared" si="54"/>
        <v>5</v>
      </c>
      <c r="D3375" s="49">
        <v>42510</v>
      </c>
      <c r="E3375" s="48">
        <v>13</v>
      </c>
      <c r="F3375" s="48">
        <v>16345</v>
      </c>
      <c r="G3375" s="48">
        <v>14033</v>
      </c>
    </row>
    <row r="3376" spans="3:7">
      <c r="C3376" s="50">
        <f t="shared" si="54"/>
        <v>5</v>
      </c>
      <c r="D3376" s="49">
        <v>42510</v>
      </c>
      <c r="E3376" s="48">
        <v>14</v>
      </c>
      <c r="F3376" s="48">
        <v>16316</v>
      </c>
      <c r="G3376" s="48">
        <v>13944</v>
      </c>
    </row>
    <row r="3377" spans="3:7">
      <c r="C3377" s="50">
        <f t="shared" si="54"/>
        <v>5</v>
      </c>
      <c r="D3377" s="49">
        <v>42510</v>
      </c>
      <c r="E3377" s="48">
        <v>15</v>
      </c>
      <c r="F3377" s="48">
        <v>16404</v>
      </c>
      <c r="G3377" s="48">
        <v>13857</v>
      </c>
    </row>
    <row r="3378" spans="3:7">
      <c r="C3378" s="50">
        <f t="shared" si="54"/>
        <v>5</v>
      </c>
      <c r="D3378" s="49">
        <v>42510</v>
      </c>
      <c r="E3378" s="48">
        <v>16</v>
      </c>
      <c r="F3378" s="48">
        <v>16508</v>
      </c>
      <c r="G3378" s="48">
        <v>14037</v>
      </c>
    </row>
    <row r="3379" spans="3:7">
      <c r="C3379" s="50">
        <f t="shared" si="54"/>
        <v>5</v>
      </c>
      <c r="D3379" s="49">
        <v>42510</v>
      </c>
      <c r="E3379" s="48">
        <v>17</v>
      </c>
      <c r="F3379" s="48">
        <v>16993</v>
      </c>
      <c r="G3379" s="48">
        <v>14485</v>
      </c>
    </row>
    <row r="3380" spans="3:7">
      <c r="C3380" s="50">
        <f t="shared" si="54"/>
        <v>5</v>
      </c>
      <c r="D3380" s="49">
        <v>42510</v>
      </c>
      <c r="E3380" s="48">
        <v>18</v>
      </c>
      <c r="F3380" s="48">
        <v>17065</v>
      </c>
      <c r="G3380" s="48">
        <v>14695</v>
      </c>
    </row>
    <row r="3381" spans="3:7">
      <c r="C3381" s="50">
        <f t="shared" si="54"/>
        <v>5</v>
      </c>
      <c r="D3381" s="49">
        <v>42510</v>
      </c>
      <c r="E3381" s="48">
        <v>19</v>
      </c>
      <c r="F3381" s="48">
        <v>17139</v>
      </c>
      <c r="G3381" s="48">
        <v>14809</v>
      </c>
    </row>
    <row r="3382" spans="3:7">
      <c r="C3382" s="50">
        <f t="shared" si="54"/>
        <v>5</v>
      </c>
      <c r="D3382" s="49">
        <v>42510</v>
      </c>
      <c r="E3382" s="48">
        <v>20</v>
      </c>
      <c r="F3382" s="48">
        <v>17394</v>
      </c>
      <c r="G3382" s="48">
        <v>15126</v>
      </c>
    </row>
    <row r="3383" spans="3:7">
      <c r="C3383" s="50">
        <f t="shared" si="54"/>
        <v>5</v>
      </c>
      <c r="D3383" s="49">
        <v>42510</v>
      </c>
      <c r="E3383" s="48">
        <v>21</v>
      </c>
      <c r="F3383" s="48">
        <v>17084</v>
      </c>
      <c r="G3383" s="48">
        <v>15070</v>
      </c>
    </row>
    <row r="3384" spans="3:7">
      <c r="C3384" s="50">
        <f t="shared" si="54"/>
        <v>5</v>
      </c>
      <c r="D3384" s="49">
        <v>42510</v>
      </c>
      <c r="E3384" s="48">
        <v>22</v>
      </c>
      <c r="F3384" s="48">
        <v>16544</v>
      </c>
      <c r="G3384" s="48">
        <v>14168</v>
      </c>
    </row>
    <row r="3385" spans="3:7">
      <c r="C3385" s="50">
        <f t="shared" si="54"/>
        <v>5</v>
      </c>
      <c r="D3385" s="49">
        <v>42510</v>
      </c>
      <c r="E3385" s="48">
        <v>23</v>
      </c>
      <c r="F3385" s="48">
        <v>15313</v>
      </c>
      <c r="G3385" s="48">
        <v>12990</v>
      </c>
    </row>
    <row r="3386" spans="3:7">
      <c r="C3386" s="50">
        <f t="shared" si="54"/>
        <v>5</v>
      </c>
      <c r="D3386" s="49">
        <v>42510</v>
      </c>
      <c r="E3386" s="48">
        <v>24</v>
      </c>
      <c r="F3386" s="48">
        <v>14192</v>
      </c>
      <c r="G3386" s="48">
        <v>11985</v>
      </c>
    </row>
    <row r="3387" spans="3:7">
      <c r="C3387" s="50">
        <f t="shared" si="54"/>
        <v>5</v>
      </c>
      <c r="D3387" s="49">
        <v>42511</v>
      </c>
      <c r="E3387" s="48">
        <v>1</v>
      </c>
      <c r="F3387" s="48">
        <v>13818</v>
      </c>
      <c r="G3387" s="48">
        <v>11442</v>
      </c>
    </row>
    <row r="3388" spans="3:7">
      <c r="C3388" s="50">
        <f t="shared" si="54"/>
        <v>5</v>
      </c>
      <c r="D3388" s="49">
        <v>42511</v>
      </c>
      <c r="E3388" s="48">
        <v>2</v>
      </c>
      <c r="F3388" s="48">
        <v>13551</v>
      </c>
      <c r="G3388" s="48">
        <v>11128</v>
      </c>
    </row>
    <row r="3389" spans="3:7">
      <c r="C3389" s="50">
        <f t="shared" si="54"/>
        <v>5</v>
      </c>
      <c r="D3389" s="49">
        <v>42511</v>
      </c>
      <c r="E3389" s="48">
        <v>3</v>
      </c>
      <c r="F3389" s="48">
        <v>13162</v>
      </c>
      <c r="G3389" s="48">
        <v>10938</v>
      </c>
    </row>
    <row r="3390" spans="3:7">
      <c r="C3390" s="50">
        <f t="shared" si="54"/>
        <v>5</v>
      </c>
      <c r="D3390" s="49">
        <v>42511</v>
      </c>
      <c r="E3390" s="48">
        <v>4</v>
      </c>
      <c r="F3390" s="48">
        <v>13043</v>
      </c>
      <c r="G3390" s="48">
        <v>10881</v>
      </c>
    </row>
    <row r="3391" spans="3:7">
      <c r="C3391" s="50">
        <f t="shared" si="54"/>
        <v>5</v>
      </c>
      <c r="D3391" s="49">
        <v>42511</v>
      </c>
      <c r="E3391" s="48">
        <v>5</v>
      </c>
      <c r="F3391" s="48">
        <v>13016</v>
      </c>
      <c r="G3391" s="48">
        <v>10909</v>
      </c>
    </row>
    <row r="3392" spans="3:7">
      <c r="C3392" s="50">
        <f t="shared" si="54"/>
        <v>5</v>
      </c>
      <c r="D3392" s="49">
        <v>42511</v>
      </c>
      <c r="E3392" s="48">
        <v>6</v>
      </c>
      <c r="F3392" s="48">
        <v>13393</v>
      </c>
      <c r="G3392" s="48">
        <v>11082</v>
      </c>
    </row>
    <row r="3393" spans="3:7">
      <c r="C3393" s="50">
        <f t="shared" si="54"/>
        <v>5</v>
      </c>
      <c r="D3393" s="49">
        <v>42511</v>
      </c>
      <c r="E3393" s="48">
        <v>7</v>
      </c>
      <c r="F3393" s="48">
        <v>13639</v>
      </c>
      <c r="G3393" s="48">
        <v>11683</v>
      </c>
    </row>
    <row r="3394" spans="3:7">
      <c r="C3394" s="50">
        <f t="shared" si="54"/>
        <v>5</v>
      </c>
      <c r="D3394" s="49">
        <v>42511</v>
      </c>
      <c r="E3394" s="48">
        <v>8</v>
      </c>
      <c r="F3394" s="48">
        <v>14164</v>
      </c>
      <c r="G3394" s="48">
        <v>12275</v>
      </c>
    </row>
    <row r="3395" spans="3:7">
      <c r="C3395" s="50">
        <f t="shared" si="54"/>
        <v>5</v>
      </c>
      <c r="D3395" s="49">
        <v>42511</v>
      </c>
      <c r="E3395" s="48">
        <v>9</v>
      </c>
      <c r="F3395" s="48">
        <v>14874</v>
      </c>
      <c r="G3395" s="48">
        <v>12817</v>
      </c>
    </row>
    <row r="3396" spans="3:7">
      <c r="C3396" s="50">
        <f t="shared" ref="C3396:C3459" si="55">MONTH(D3396)</f>
        <v>5</v>
      </c>
      <c r="D3396" s="49">
        <v>42511</v>
      </c>
      <c r="E3396" s="48">
        <v>10</v>
      </c>
      <c r="F3396" s="48">
        <v>15510</v>
      </c>
      <c r="G3396" s="48">
        <v>13078</v>
      </c>
    </row>
    <row r="3397" spans="3:7">
      <c r="C3397" s="50">
        <f t="shared" si="55"/>
        <v>5</v>
      </c>
      <c r="D3397" s="49">
        <v>42511</v>
      </c>
      <c r="E3397" s="48">
        <v>11</v>
      </c>
      <c r="F3397" s="48">
        <v>15611</v>
      </c>
      <c r="G3397" s="48">
        <v>13074</v>
      </c>
    </row>
    <row r="3398" spans="3:7">
      <c r="C3398" s="50">
        <f t="shared" si="55"/>
        <v>5</v>
      </c>
      <c r="D3398" s="49">
        <v>42511</v>
      </c>
      <c r="E3398" s="48">
        <v>12</v>
      </c>
      <c r="F3398" s="48">
        <v>15574</v>
      </c>
      <c r="G3398" s="48">
        <v>12818</v>
      </c>
    </row>
    <row r="3399" spans="3:7">
      <c r="C3399" s="50">
        <f t="shared" si="55"/>
        <v>5</v>
      </c>
      <c r="D3399" s="49">
        <v>42511</v>
      </c>
      <c r="E3399" s="48">
        <v>13</v>
      </c>
      <c r="F3399" s="48">
        <v>15284</v>
      </c>
      <c r="G3399" s="48">
        <v>12555</v>
      </c>
    </row>
    <row r="3400" spans="3:7">
      <c r="C3400" s="50">
        <f t="shared" si="55"/>
        <v>5</v>
      </c>
      <c r="D3400" s="49">
        <v>42511</v>
      </c>
      <c r="E3400" s="48">
        <v>14</v>
      </c>
      <c r="F3400" s="48">
        <v>15308</v>
      </c>
      <c r="G3400" s="48">
        <v>12532</v>
      </c>
    </row>
    <row r="3401" spans="3:7">
      <c r="C3401" s="50">
        <f t="shared" si="55"/>
        <v>5</v>
      </c>
      <c r="D3401" s="49">
        <v>42511</v>
      </c>
      <c r="E3401" s="48">
        <v>15</v>
      </c>
      <c r="F3401" s="48">
        <v>15215</v>
      </c>
      <c r="G3401" s="48">
        <v>12551</v>
      </c>
    </row>
    <row r="3402" spans="3:7">
      <c r="C3402" s="50">
        <f t="shared" si="55"/>
        <v>5</v>
      </c>
      <c r="D3402" s="49">
        <v>42511</v>
      </c>
      <c r="E3402" s="48">
        <v>16</v>
      </c>
      <c r="F3402" s="48">
        <v>15236</v>
      </c>
      <c r="G3402" s="48">
        <v>12786</v>
      </c>
    </row>
    <row r="3403" spans="3:7">
      <c r="C3403" s="50">
        <f t="shared" si="55"/>
        <v>5</v>
      </c>
      <c r="D3403" s="49">
        <v>42511</v>
      </c>
      <c r="E3403" s="48">
        <v>17</v>
      </c>
      <c r="F3403" s="48">
        <v>15844</v>
      </c>
      <c r="G3403" s="48">
        <v>13269</v>
      </c>
    </row>
    <row r="3404" spans="3:7">
      <c r="C3404" s="50">
        <f t="shared" si="55"/>
        <v>5</v>
      </c>
      <c r="D3404" s="49">
        <v>42511</v>
      </c>
      <c r="E3404" s="48">
        <v>18</v>
      </c>
      <c r="F3404" s="48">
        <v>16119</v>
      </c>
      <c r="G3404" s="48">
        <v>13436</v>
      </c>
    </row>
    <row r="3405" spans="3:7">
      <c r="C3405" s="50">
        <f t="shared" si="55"/>
        <v>5</v>
      </c>
      <c r="D3405" s="49">
        <v>42511</v>
      </c>
      <c r="E3405" s="48">
        <v>19</v>
      </c>
      <c r="F3405" s="48">
        <v>16167</v>
      </c>
      <c r="G3405" s="48">
        <v>13536</v>
      </c>
    </row>
    <row r="3406" spans="3:7">
      <c r="C3406" s="50">
        <f t="shared" si="55"/>
        <v>5</v>
      </c>
      <c r="D3406" s="49">
        <v>42511</v>
      </c>
      <c r="E3406" s="48">
        <v>20</v>
      </c>
      <c r="F3406" s="48">
        <v>16127</v>
      </c>
      <c r="G3406" s="48">
        <v>13690</v>
      </c>
    </row>
    <row r="3407" spans="3:7">
      <c r="C3407" s="50">
        <f t="shared" si="55"/>
        <v>5</v>
      </c>
      <c r="D3407" s="49">
        <v>42511</v>
      </c>
      <c r="E3407" s="48">
        <v>21</v>
      </c>
      <c r="F3407" s="48">
        <v>16495</v>
      </c>
      <c r="G3407" s="48">
        <v>13940</v>
      </c>
    </row>
    <row r="3408" spans="3:7">
      <c r="C3408" s="50">
        <f t="shared" si="55"/>
        <v>5</v>
      </c>
      <c r="D3408" s="49">
        <v>42511</v>
      </c>
      <c r="E3408" s="48">
        <v>22</v>
      </c>
      <c r="F3408" s="48">
        <v>15744</v>
      </c>
      <c r="G3408" s="48">
        <v>13256</v>
      </c>
    </row>
    <row r="3409" spans="3:7">
      <c r="C3409" s="50">
        <f t="shared" si="55"/>
        <v>5</v>
      </c>
      <c r="D3409" s="49">
        <v>42511</v>
      </c>
      <c r="E3409" s="48">
        <v>23</v>
      </c>
      <c r="F3409" s="48">
        <v>14896</v>
      </c>
      <c r="G3409" s="48">
        <v>12384</v>
      </c>
    </row>
    <row r="3410" spans="3:7">
      <c r="C3410" s="50">
        <f t="shared" si="55"/>
        <v>5</v>
      </c>
      <c r="D3410" s="49">
        <v>42511</v>
      </c>
      <c r="E3410" s="48">
        <v>24</v>
      </c>
      <c r="F3410" s="48">
        <v>13710</v>
      </c>
      <c r="G3410" s="48">
        <v>11557</v>
      </c>
    </row>
    <row r="3411" spans="3:7">
      <c r="C3411" s="50">
        <f t="shared" si="55"/>
        <v>5</v>
      </c>
      <c r="D3411" s="49">
        <v>42512</v>
      </c>
      <c r="E3411" s="48">
        <v>1</v>
      </c>
      <c r="F3411" s="48">
        <v>13443</v>
      </c>
      <c r="G3411" s="48">
        <v>11077</v>
      </c>
    </row>
    <row r="3412" spans="3:7">
      <c r="C3412" s="50">
        <f t="shared" si="55"/>
        <v>5</v>
      </c>
      <c r="D3412" s="49">
        <v>42512</v>
      </c>
      <c r="E3412" s="48">
        <v>2</v>
      </c>
      <c r="F3412" s="48">
        <v>13015</v>
      </c>
      <c r="G3412" s="48">
        <v>10826</v>
      </c>
    </row>
    <row r="3413" spans="3:7">
      <c r="C3413" s="50">
        <f t="shared" si="55"/>
        <v>5</v>
      </c>
      <c r="D3413" s="49">
        <v>42512</v>
      </c>
      <c r="E3413" s="48">
        <v>3</v>
      </c>
      <c r="F3413" s="48">
        <v>13122</v>
      </c>
      <c r="G3413" s="48">
        <v>10652</v>
      </c>
    </row>
    <row r="3414" spans="3:7">
      <c r="C3414" s="50">
        <f t="shared" si="55"/>
        <v>5</v>
      </c>
      <c r="D3414" s="49">
        <v>42512</v>
      </c>
      <c r="E3414" s="48">
        <v>4</v>
      </c>
      <c r="F3414" s="48">
        <v>13210</v>
      </c>
      <c r="G3414" s="48">
        <v>10593</v>
      </c>
    </row>
    <row r="3415" spans="3:7">
      <c r="C3415" s="50">
        <f t="shared" si="55"/>
        <v>5</v>
      </c>
      <c r="D3415" s="49">
        <v>42512</v>
      </c>
      <c r="E3415" s="48">
        <v>5</v>
      </c>
      <c r="F3415" s="48">
        <v>13350</v>
      </c>
      <c r="G3415" s="48">
        <v>10538</v>
      </c>
    </row>
    <row r="3416" spans="3:7">
      <c r="C3416" s="50">
        <f t="shared" si="55"/>
        <v>5</v>
      </c>
      <c r="D3416" s="49">
        <v>42512</v>
      </c>
      <c r="E3416" s="48">
        <v>6</v>
      </c>
      <c r="F3416" s="48">
        <v>13169</v>
      </c>
      <c r="G3416" s="48">
        <v>10495</v>
      </c>
    </row>
    <row r="3417" spans="3:7">
      <c r="C3417" s="50">
        <f t="shared" si="55"/>
        <v>5</v>
      </c>
      <c r="D3417" s="49">
        <v>42512</v>
      </c>
      <c r="E3417" s="48">
        <v>7</v>
      </c>
      <c r="F3417" s="48">
        <v>13674</v>
      </c>
      <c r="G3417" s="48">
        <v>11010</v>
      </c>
    </row>
    <row r="3418" spans="3:7">
      <c r="C3418" s="50">
        <f t="shared" si="55"/>
        <v>5</v>
      </c>
      <c r="D3418" s="49">
        <v>42512</v>
      </c>
      <c r="E3418" s="48">
        <v>8</v>
      </c>
      <c r="F3418" s="48">
        <v>14334</v>
      </c>
      <c r="G3418" s="48">
        <v>11642</v>
      </c>
    </row>
    <row r="3419" spans="3:7">
      <c r="C3419" s="50">
        <f t="shared" si="55"/>
        <v>5</v>
      </c>
      <c r="D3419" s="49">
        <v>42512</v>
      </c>
      <c r="E3419" s="48">
        <v>9</v>
      </c>
      <c r="F3419" s="48">
        <v>14403</v>
      </c>
      <c r="G3419" s="48">
        <v>11854</v>
      </c>
    </row>
    <row r="3420" spans="3:7">
      <c r="C3420" s="50">
        <f t="shared" si="55"/>
        <v>5</v>
      </c>
      <c r="D3420" s="49">
        <v>42512</v>
      </c>
      <c r="E3420" s="48">
        <v>10</v>
      </c>
      <c r="F3420" s="48">
        <v>14261</v>
      </c>
      <c r="G3420" s="48">
        <v>11822</v>
      </c>
    </row>
    <row r="3421" spans="3:7">
      <c r="C3421" s="50">
        <f t="shared" si="55"/>
        <v>5</v>
      </c>
      <c r="D3421" s="49">
        <v>42512</v>
      </c>
      <c r="E3421" s="48">
        <v>11</v>
      </c>
      <c r="F3421" s="48">
        <v>14219</v>
      </c>
      <c r="G3421" s="48">
        <v>11789</v>
      </c>
    </row>
    <row r="3422" spans="3:7">
      <c r="C3422" s="50">
        <f t="shared" si="55"/>
        <v>5</v>
      </c>
      <c r="D3422" s="49">
        <v>42512</v>
      </c>
      <c r="E3422" s="48">
        <v>12</v>
      </c>
      <c r="F3422" s="48">
        <v>14422</v>
      </c>
      <c r="G3422" s="48">
        <v>11707</v>
      </c>
    </row>
    <row r="3423" spans="3:7">
      <c r="C3423" s="50">
        <f t="shared" si="55"/>
        <v>5</v>
      </c>
      <c r="D3423" s="49">
        <v>42512</v>
      </c>
      <c r="E3423" s="48">
        <v>13</v>
      </c>
      <c r="F3423" s="48">
        <v>14487</v>
      </c>
      <c r="G3423" s="48">
        <v>11642</v>
      </c>
    </row>
    <row r="3424" spans="3:7">
      <c r="C3424" s="50">
        <f t="shared" si="55"/>
        <v>5</v>
      </c>
      <c r="D3424" s="49">
        <v>42512</v>
      </c>
      <c r="E3424" s="48">
        <v>14</v>
      </c>
      <c r="F3424" s="48">
        <v>14487</v>
      </c>
      <c r="G3424" s="48">
        <v>11612</v>
      </c>
    </row>
    <row r="3425" spans="3:7">
      <c r="C3425" s="50">
        <f t="shared" si="55"/>
        <v>5</v>
      </c>
      <c r="D3425" s="49">
        <v>42512</v>
      </c>
      <c r="E3425" s="48">
        <v>15</v>
      </c>
      <c r="F3425" s="48">
        <v>14858</v>
      </c>
      <c r="G3425" s="48">
        <v>11957</v>
      </c>
    </row>
    <row r="3426" spans="3:7">
      <c r="C3426" s="50">
        <f t="shared" si="55"/>
        <v>5</v>
      </c>
      <c r="D3426" s="49">
        <v>42512</v>
      </c>
      <c r="E3426" s="48">
        <v>16</v>
      </c>
      <c r="F3426" s="48">
        <v>15095</v>
      </c>
      <c r="G3426" s="48">
        <v>12192</v>
      </c>
    </row>
    <row r="3427" spans="3:7">
      <c r="C3427" s="50">
        <f t="shared" si="55"/>
        <v>5</v>
      </c>
      <c r="D3427" s="49">
        <v>42512</v>
      </c>
      <c r="E3427" s="48">
        <v>17</v>
      </c>
      <c r="F3427" s="48">
        <v>15333</v>
      </c>
      <c r="G3427" s="48">
        <v>12604</v>
      </c>
    </row>
    <row r="3428" spans="3:7">
      <c r="C3428" s="50">
        <f t="shared" si="55"/>
        <v>5</v>
      </c>
      <c r="D3428" s="49">
        <v>42512</v>
      </c>
      <c r="E3428" s="48">
        <v>18</v>
      </c>
      <c r="F3428" s="48">
        <v>15725</v>
      </c>
      <c r="G3428" s="48">
        <v>12966</v>
      </c>
    </row>
    <row r="3429" spans="3:7">
      <c r="C3429" s="50">
        <f t="shared" si="55"/>
        <v>5</v>
      </c>
      <c r="D3429" s="49">
        <v>42512</v>
      </c>
      <c r="E3429" s="48">
        <v>19</v>
      </c>
      <c r="F3429" s="48">
        <v>15989</v>
      </c>
      <c r="G3429" s="48">
        <v>13199</v>
      </c>
    </row>
    <row r="3430" spans="3:7">
      <c r="C3430" s="50">
        <f t="shared" si="55"/>
        <v>5</v>
      </c>
      <c r="D3430" s="49">
        <v>42512</v>
      </c>
      <c r="E3430" s="48">
        <v>20</v>
      </c>
      <c r="F3430" s="48">
        <v>16174</v>
      </c>
      <c r="G3430" s="48">
        <v>13335</v>
      </c>
    </row>
    <row r="3431" spans="3:7">
      <c r="C3431" s="50">
        <f t="shared" si="55"/>
        <v>5</v>
      </c>
      <c r="D3431" s="49">
        <v>42512</v>
      </c>
      <c r="E3431" s="48">
        <v>21</v>
      </c>
      <c r="F3431" s="48">
        <v>16401</v>
      </c>
      <c r="G3431" s="48">
        <v>13520</v>
      </c>
    </row>
    <row r="3432" spans="3:7">
      <c r="C3432" s="50">
        <f t="shared" si="55"/>
        <v>5</v>
      </c>
      <c r="D3432" s="49">
        <v>42512</v>
      </c>
      <c r="E3432" s="48">
        <v>22</v>
      </c>
      <c r="F3432" s="48">
        <v>15907</v>
      </c>
      <c r="G3432" s="48">
        <v>12981</v>
      </c>
    </row>
    <row r="3433" spans="3:7">
      <c r="C3433" s="50">
        <f t="shared" si="55"/>
        <v>5</v>
      </c>
      <c r="D3433" s="49">
        <v>42512</v>
      </c>
      <c r="E3433" s="48">
        <v>23</v>
      </c>
      <c r="F3433" s="48">
        <v>15075</v>
      </c>
      <c r="G3433" s="48">
        <v>12053</v>
      </c>
    </row>
    <row r="3434" spans="3:7">
      <c r="C3434" s="50">
        <f t="shared" si="55"/>
        <v>5</v>
      </c>
      <c r="D3434" s="49">
        <v>42512</v>
      </c>
      <c r="E3434" s="48">
        <v>24</v>
      </c>
      <c r="F3434" s="48">
        <v>14246</v>
      </c>
      <c r="G3434" s="48">
        <v>11275</v>
      </c>
    </row>
    <row r="3435" spans="3:7">
      <c r="C3435" s="50">
        <f t="shared" si="55"/>
        <v>5</v>
      </c>
      <c r="D3435" s="49">
        <v>42513</v>
      </c>
      <c r="E3435" s="48">
        <v>1</v>
      </c>
      <c r="F3435" s="48">
        <v>13780</v>
      </c>
      <c r="G3435" s="48">
        <v>10834</v>
      </c>
    </row>
    <row r="3436" spans="3:7">
      <c r="C3436" s="50">
        <f t="shared" si="55"/>
        <v>5</v>
      </c>
      <c r="D3436" s="49">
        <v>42513</v>
      </c>
      <c r="E3436" s="48">
        <v>2</v>
      </c>
      <c r="F3436" s="48">
        <v>13336</v>
      </c>
      <c r="G3436" s="48">
        <v>10581</v>
      </c>
    </row>
    <row r="3437" spans="3:7">
      <c r="C3437" s="50">
        <f t="shared" si="55"/>
        <v>5</v>
      </c>
      <c r="D3437" s="49">
        <v>42513</v>
      </c>
      <c r="E3437" s="48">
        <v>3</v>
      </c>
      <c r="F3437" s="48">
        <v>12959</v>
      </c>
      <c r="G3437" s="48">
        <v>10461</v>
      </c>
    </row>
    <row r="3438" spans="3:7">
      <c r="C3438" s="50">
        <f t="shared" si="55"/>
        <v>5</v>
      </c>
      <c r="D3438" s="49">
        <v>42513</v>
      </c>
      <c r="E3438" s="48">
        <v>4</v>
      </c>
      <c r="F3438" s="48">
        <v>12942</v>
      </c>
      <c r="G3438" s="48">
        <v>10563</v>
      </c>
    </row>
    <row r="3439" spans="3:7">
      <c r="C3439" s="50">
        <f t="shared" si="55"/>
        <v>5</v>
      </c>
      <c r="D3439" s="49">
        <v>42513</v>
      </c>
      <c r="E3439" s="48">
        <v>5</v>
      </c>
      <c r="F3439" s="48">
        <v>13009</v>
      </c>
      <c r="G3439" s="48">
        <v>10637</v>
      </c>
    </row>
    <row r="3440" spans="3:7">
      <c r="C3440" s="50">
        <f t="shared" si="55"/>
        <v>5</v>
      </c>
      <c r="D3440" s="49">
        <v>42513</v>
      </c>
      <c r="E3440" s="48">
        <v>6</v>
      </c>
      <c r="F3440" s="48">
        <v>13649</v>
      </c>
      <c r="G3440" s="48">
        <v>10783</v>
      </c>
    </row>
    <row r="3441" spans="3:7">
      <c r="C3441" s="50">
        <f t="shared" si="55"/>
        <v>5</v>
      </c>
      <c r="D3441" s="49">
        <v>42513</v>
      </c>
      <c r="E3441" s="48">
        <v>7</v>
      </c>
      <c r="F3441" s="48">
        <v>13828</v>
      </c>
      <c r="G3441" s="48">
        <v>11094</v>
      </c>
    </row>
    <row r="3442" spans="3:7">
      <c r="C3442" s="50">
        <f t="shared" si="55"/>
        <v>5</v>
      </c>
      <c r="D3442" s="49">
        <v>42513</v>
      </c>
      <c r="E3442" s="48">
        <v>8</v>
      </c>
      <c r="F3442" s="48">
        <v>14157</v>
      </c>
      <c r="G3442" s="48">
        <v>11415</v>
      </c>
    </row>
    <row r="3443" spans="3:7">
      <c r="C3443" s="50">
        <f t="shared" si="55"/>
        <v>5</v>
      </c>
      <c r="D3443" s="49">
        <v>42513</v>
      </c>
      <c r="E3443" s="48">
        <v>9</v>
      </c>
      <c r="F3443" s="48">
        <v>14754</v>
      </c>
      <c r="G3443" s="48">
        <v>11909</v>
      </c>
    </row>
    <row r="3444" spans="3:7">
      <c r="C3444" s="50">
        <f t="shared" si="55"/>
        <v>5</v>
      </c>
      <c r="D3444" s="49">
        <v>42513</v>
      </c>
      <c r="E3444" s="48">
        <v>10</v>
      </c>
      <c r="F3444" s="48">
        <v>14974</v>
      </c>
      <c r="G3444" s="48">
        <v>12173</v>
      </c>
    </row>
    <row r="3445" spans="3:7">
      <c r="C3445" s="50">
        <f t="shared" si="55"/>
        <v>5</v>
      </c>
      <c r="D3445" s="49">
        <v>42513</v>
      </c>
      <c r="E3445" s="48">
        <v>11</v>
      </c>
      <c r="F3445" s="48">
        <v>14830</v>
      </c>
      <c r="G3445" s="48">
        <v>12262</v>
      </c>
    </row>
    <row r="3446" spans="3:7">
      <c r="C3446" s="50">
        <f t="shared" si="55"/>
        <v>5</v>
      </c>
      <c r="D3446" s="49">
        <v>42513</v>
      </c>
      <c r="E3446" s="48">
        <v>12</v>
      </c>
      <c r="F3446" s="48">
        <v>14597</v>
      </c>
      <c r="G3446" s="48">
        <v>12387</v>
      </c>
    </row>
    <row r="3447" spans="3:7">
      <c r="C3447" s="50">
        <f t="shared" si="55"/>
        <v>5</v>
      </c>
      <c r="D3447" s="49">
        <v>42513</v>
      </c>
      <c r="E3447" s="48">
        <v>13</v>
      </c>
      <c r="F3447" s="48">
        <v>14672</v>
      </c>
      <c r="G3447" s="48">
        <v>12366</v>
      </c>
    </row>
    <row r="3448" spans="3:7">
      <c r="C3448" s="50">
        <f t="shared" si="55"/>
        <v>5</v>
      </c>
      <c r="D3448" s="49">
        <v>42513</v>
      </c>
      <c r="E3448" s="48">
        <v>14</v>
      </c>
      <c r="F3448" s="48">
        <v>14760</v>
      </c>
      <c r="G3448" s="48">
        <v>12380</v>
      </c>
    </row>
    <row r="3449" spans="3:7">
      <c r="C3449" s="50">
        <f t="shared" si="55"/>
        <v>5</v>
      </c>
      <c r="D3449" s="49">
        <v>42513</v>
      </c>
      <c r="E3449" s="48">
        <v>15</v>
      </c>
      <c r="F3449" s="48">
        <v>15072</v>
      </c>
      <c r="G3449" s="48">
        <v>12525</v>
      </c>
    </row>
    <row r="3450" spans="3:7">
      <c r="C3450" s="50">
        <f t="shared" si="55"/>
        <v>5</v>
      </c>
      <c r="D3450" s="49">
        <v>42513</v>
      </c>
      <c r="E3450" s="48">
        <v>16</v>
      </c>
      <c r="F3450" s="48">
        <v>15421</v>
      </c>
      <c r="G3450" s="48">
        <v>12974</v>
      </c>
    </row>
    <row r="3451" spans="3:7">
      <c r="C3451" s="50">
        <f t="shared" si="55"/>
        <v>5</v>
      </c>
      <c r="D3451" s="49">
        <v>42513</v>
      </c>
      <c r="E3451" s="48">
        <v>17</v>
      </c>
      <c r="F3451" s="48">
        <v>16474</v>
      </c>
      <c r="G3451" s="48">
        <v>13826</v>
      </c>
    </row>
    <row r="3452" spans="3:7">
      <c r="C3452" s="50">
        <f t="shared" si="55"/>
        <v>5</v>
      </c>
      <c r="D3452" s="49">
        <v>42513</v>
      </c>
      <c r="E3452" s="48">
        <v>18</v>
      </c>
      <c r="F3452" s="48">
        <v>16981</v>
      </c>
      <c r="G3452" s="48">
        <v>14336</v>
      </c>
    </row>
    <row r="3453" spans="3:7">
      <c r="C3453" s="50">
        <f t="shared" si="55"/>
        <v>5</v>
      </c>
      <c r="D3453" s="49">
        <v>42513</v>
      </c>
      <c r="E3453" s="48">
        <v>19</v>
      </c>
      <c r="F3453" s="48">
        <v>17021</v>
      </c>
      <c r="G3453" s="48">
        <v>14582</v>
      </c>
    </row>
    <row r="3454" spans="3:7">
      <c r="C3454" s="50">
        <f t="shared" si="55"/>
        <v>5</v>
      </c>
      <c r="D3454" s="49">
        <v>42513</v>
      </c>
      <c r="E3454" s="48">
        <v>20</v>
      </c>
      <c r="F3454" s="48">
        <v>16957</v>
      </c>
      <c r="G3454" s="48">
        <v>14684</v>
      </c>
    </row>
    <row r="3455" spans="3:7">
      <c r="C3455" s="50">
        <f t="shared" si="55"/>
        <v>5</v>
      </c>
      <c r="D3455" s="49">
        <v>42513</v>
      </c>
      <c r="E3455" s="48">
        <v>21</v>
      </c>
      <c r="F3455" s="48">
        <v>17158</v>
      </c>
      <c r="G3455" s="48">
        <v>14976</v>
      </c>
    </row>
    <row r="3456" spans="3:7">
      <c r="C3456" s="50">
        <f t="shared" si="55"/>
        <v>5</v>
      </c>
      <c r="D3456" s="49">
        <v>42513</v>
      </c>
      <c r="E3456" s="48">
        <v>22</v>
      </c>
      <c r="F3456" s="48">
        <v>16432</v>
      </c>
      <c r="G3456" s="48">
        <v>14313</v>
      </c>
    </row>
    <row r="3457" spans="3:7">
      <c r="C3457" s="50">
        <f t="shared" si="55"/>
        <v>5</v>
      </c>
      <c r="D3457" s="49">
        <v>42513</v>
      </c>
      <c r="E3457" s="48">
        <v>23</v>
      </c>
      <c r="F3457" s="48">
        <v>15243</v>
      </c>
      <c r="G3457" s="48">
        <v>12904</v>
      </c>
    </row>
    <row r="3458" spans="3:7">
      <c r="C3458" s="50">
        <f t="shared" si="55"/>
        <v>5</v>
      </c>
      <c r="D3458" s="49">
        <v>42513</v>
      </c>
      <c r="E3458" s="48">
        <v>24</v>
      </c>
      <c r="F3458" s="48">
        <v>14264</v>
      </c>
      <c r="G3458" s="48">
        <v>11853</v>
      </c>
    </row>
    <row r="3459" spans="3:7">
      <c r="C3459" s="50">
        <f t="shared" si="55"/>
        <v>5</v>
      </c>
      <c r="D3459" s="49">
        <v>42514</v>
      </c>
      <c r="E3459" s="48">
        <v>1</v>
      </c>
      <c r="F3459" s="48">
        <v>13465</v>
      </c>
      <c r="G3459" s="48">
        <v>11374</v>
      </c>
    </row>
    <row r="3460" spans="3:7">
      <c r="C3460" s="50">
        <f t="shared" ref="C3460:C3523" si="56">MONTH(D3460)</f>
        <v>5</v>
      </c>
      <c r="D3460" s="49">
        <v>42514</v>
      </c>
      <c r="E3460" s="48">
        <v>2</v>
      </c>
      <c r="F3460" s="48">
        <v>13484</v>
      </c>
      <c r="G3460" s="48">
        <v>11129</v>
      </c>
    </row>
    <row r="3461" spans="3:7">
      <c r="C3461" s="50">
        <f t="shared" si="56"/>
        <v>5</v>
      </c>
      <c r="D3461" s="49">
        <v>42514</v>
      </c>
      <c r="E3461" s="48">
        <v>3</v>
      </c>
      <c r="F3461" s="48">
        <v>13246</v>
      </c>
      <c r="G3461" s="48">
        <v>10958</v>
      </c>
    </row>
    <row r="3462" spans="3:7">
      <c r="C3462" s="50">
        <f t="shared" si="56"/>
        <v>5</v>
      </c>
      <c r="D3462" s="49">
        <v>42514</v>
      </c>
      <c r="E3462" s="48">
        <v>4</v>
      </c>
      <c r="F3462" s="48">
        <v>13536</v>
      </c>
      <c r="G3462" s="48">
        <v>11047</v>
      </c>
    </row>
    <row r="3463" spans="3:7">
      <c r="C3463" s="50">
        <f t="shared" si="56"/>
        <v>5</v>
      </c>
      <c r="D3463" s="49">
        <v>42514</v>
      </c>
      <c r="E3463" s="48">
        <v>5</v>
      </c>
      <c r="F3463" s="48">
        <v>14247</v>
      </c>
      <c r="G3463" s="48">
        <v>11714</v>
      </c>
    </row>
    <row r="3464" spans="3:7">
      <c r="C3464" s="50">
        <f t="shared" si="56"/>
        <v>5</v>
      </c>
      <c r="D3464" s="49">
        <v>42514</v>
      </c>
      <c r="E3464" s="48">
        <v>6</v>
      </c>
      <c r="F3464" s="48">
        <v>15034</v>
      </c>
      <c r="G3464" s="48">
        <v>12604</v>
      </c>
    </row>
    <row r="3465" spans="3:7">
      <c r="C3465" s="50">
        <f t="shared" si="56"/>
        <v>5</v>
      </c>
      <c r="D3465" s="49">
        <v>42514</v>
      </c>
      <c r="E3465" s="48">
        <v>7</v>
      </c>
      <c r="F3465" s="48">
        <v>16244</v>
      </c>
      <c r="G3465" s="48">
        <v>13890</v>
      </c>
    </row>
    <row r="3466" spans="3:7">
      <c r="C3466" s="50">
        <f t="shared" si="56"/>
        <v>5</v>
      </c>
      <c r="D3466" s="49">
        <v>42514</v>
      </c>
      <c r="E3466" s="48">
        <v>8</v>
      </c>
      <c r="F3466" s="48">
        <v>17097</v>
      </c>
      <c r="G3466" s="48">
        <v>14629</v>
      </c>
    </row>
    <row r="3467" spans="3:7">
      <c r="C3467" s="50">
        <f t="shared" si="56"/>
        <v>5</v>
      </c>
      <c r="D3467" s="49">
        <v>42514</v>
      </c>
      <c r="E3467" s="48">
        <v>9</v>
      </c>
      <c r="F3467" s="48">
        <v>17500</v>
      </c>
      <c r="G3467" s="48">
        <v>14794</v>
      </c>
    </row>
    <row r="3468" spans="3:7">
      <c r="C3468" s="50">
        <f t="shared" si="56"/>
        <v>5</v>
      </c>
      <c r="D3468" s="49">
        <v>42514</v>
      </c>
      <c r="E3468" s="48">
        <v>10</v>
      </c>
      <c r="F3468" s="48">
        <v>17733</v>
      </c>
      <c r="G3468" s="48">
        <v>15053</v>
      </c>
    </row>
    <row r="3469" spans="3:7">
      <c r="C3469" s="50">
        <f t="shared" si="56"/>
        <v>5</v>
      </c>
      <c r="D3469" s="49">
        <v>42514</v>
      </c>
      <c r="E3469" s="48">
        <v>11</v>
      </c>
      <c r="F3469" s="48">
        <v>18034</v>
      </c>
      <c r="G3469" s="48">
        <v>15289</v>
      </c>
    </row>
    <row r="3470" spans="3:7">
      <c r="C3470" s="50">
        <f t="shared" si="56"/>
        <v>5</v>
      </c>
      <c r="D3470" s="49">
        <v>42514</v>
      </c>
      <c r="E3470" s="48">
        <v>12</v>
      </c>
      <c r="F3470" s="48">
        <v>18129</v>
      </c>
      <c r="G3470" s="48">
        <v>15468</v>
      </c>
    </row>
    <row r="3471" spans="3:7">
      <c r="C3471" s="50">
        <f t="shared" si="56"/>
        <v>5</v>
      </c>
      <c r="D3471" s="49">
        <v>42514</v>
      </c>
      <c r="E3471" s="48">
        <v>13</v>
      </c>
      <c r="F3471" s="48">
        <v>18358</v>
      </c>
      <c r="G3471" s="48">
        <v>15657</v>
      </c>
    </row>
    <row r="3472" spans="3:7">
      <c r="C3472" s="50">
        <f t="shared" si="56"/>
        <v>5</v>
      </c>
      <c r="D3472" s="49">
        <v>42514</v>
      </c>
      <c r="E3472" s="48">
        <v>14</v>
      </c>
      <c r="F3472" s="48">
        <v>17927</v>
      </c>
      <c r="G3472" s="48">
        <v>15699</v>
      </c>
    </row>
    <row r="3473" spans="3:7">
      <c r="C3473" s="50">
        <f t="shared" si="56"/>
        <v>5</v>
      </c>
      <c r="D3473" s="49">
        <v>42514</v>
      </c>
      <c r="E3473" s="48">
        <v>15</v>
      </c>
      <c r="F3473" s="48">
        <v>18190</v>
      </c>
      <c r="G3473" s="48">
        <v>15984</v>
      </c>
    </row>
    <row r="3474" spans="3:7">
      <c r="C3474" s="50">
        <f t="shared" si="56"/>
        <v>5</v>
      </c>
      <c r="D3474" s="49">
        <v>42514</v>
      </c>
      <c r="E3474" s="48">
        <v>16</v>
      </c>
      <c r="F3474" s="48">
        <v>19106</v>
      </c>
      <c r="G3474" s="48">
        <v>16479</v>
      </c>
    </row>
    <row r="3475" spans="3:7">
      <c r="C3475" s="50">
        <f t="shared" si="56"/>
        <v>5</v>
      </c>
      <c r="D3475" s="49">
        <v>42514</v>
      </c>
      <c r="E3475" s="48">
        <v>17</v>
      </c>
      <c r="F3475" s="48">
        <v>19764</v>
      </c>
      <c r="G3475" s="48">
        <v>16994</v>
      </c>
    </row>
    <row r="3476" spans="3:7">
      <c r="C3476" s="50">
        <f t="shared" si="56"/>
        <v>5</v>
      </c>
      <c r="D3476" s="49">
        <v>42514</v>
      </c>
      <c r="E3476" s="48">
        <v>18</v>
      </c>
      <c r="F3476" s="48">
        <v>19537</v>
      </c>
      <c r="G3476" s="48">
        <v>17184</v>
      </c>
    </row>
    <row r="3477" spans="3:7">
      <c r="C3477" s="50">
        <f t="shared" si="56"/>
        <v>5</v>
      </c>
      <c r="D3477" s="49">
        <v>42514</v>
      </c>
      <c r="E3477" s="48">
        <v>19</v>
      </c>
      <c r="F3477" s="48">
        <v>19656</v>
      </c>
      <c r="G3477" s="48">
        <v>17397</v>
      </c>
    </row>
    <row r="3478" spans="3:7">
      <c r="C3478" s="50">
        <f t="shared" si="56"/>
        <v>5</v>
      </c>
      <c r="D3478" s="49">
        <v>42514</v>
      </c>
      <c r="E3478" s="48">
        <v>20</v>
      </c>
      <c r="F3478" s="48">
        <v>19439</v>
      </c>
      <c r="G3478" s="48">
        <v>17300</v>
      </c>
    </row>
    <row r="3479" spans="3:7">
      <c r="C3479" s="50">
        <f t="shared" si="56"/>
        <v>5</v>
      </c>
      <c r="D3479" s="49">
        <v>42514</v>
      </c>
      <c r="E3479" s="48">
        <v>21</v>
      </c>
      <c r="F3479" s="48">
        <v>19324</v>
      </c>
      <c r="G3479" s="48">
        <v>17141</v>
      </c>
    </row>
    <row r="3480" spans="3:7">
      <c r="C3480" s="50">
        <f t="shared" si="56"/>
        <v>5</v>
      </c>
      <c r="D3480" s="49">
        <v>42514</v>
      </c>
      <c r="E3480" s="48">
        <v>22</v>
      </c>
      <c r="F3480" s="48">
        <v>18111</v>
      </c>
      <c r="G3480" s="48">
        <v>15927</v>
      </c>
    </row>
    <row r="3481" spans="3:7">
      <c r="C3481" s="50">
        <f t="shared" si="56"/>
        <v>5</v>
      </c>
      <c r="D3481" s="49">
        <v>42514</v>
      </c>
      <c r="E3481" s="48">
        <v>23</v>
      </c>
      <c r="F3481" s="48">
        <v>16320</v>
      </c>
      <c r="G3481" s="48">
        <v>14360</v>
      </c>
    </row>
    <row r="3482" spans="3:7">
      <c r="C3482" s="50">
        <f t="shared" si="56"/>
        <v>5</v>
      </c>
      <c r="D3482" s="49">
        <v>42514</v>
      </c>
      <c r="E3482" s="48">
        <v>24</v>
      </c>
      <c r="F3482" s="48">
        <v>15210</v>
      </c>
      <c r="G3482" s="48">
        <v>13011</v>
      </c>
    </row>
    <row r="3483" spans="3:7">
      <c r="C3483" s="50">
        <f t="shared" si="56"/>
        <v>5</v>
      </c>
      <c r="D3483" s="49">
        <v>42515</v>
      </c>
      <c r="E3483" s="48">
        <v>1</v>
      </c>
      <c r="F3483" s="48">
        <v>14680</v>
      </c>
      <c r="G3483" s="48">
        <v>12470</v>
      </c>
    </row>
    <row r="3484" spans="3:7">
      <c r="C3484" s="50">
        <f t="shared" si="56"/>
        <v>5</v>
      </c>
      <c r="D3484" s="49">
        <v>42515</v>
      </c>
      <c r="E3484" s="48">
        <v>2</v>
      </c>
      <c r="F3484" s="48">
        <v>14628</v>
      </c>
      <c r="G3484" s="48">
        <v>12220</v>
      </c>
    </row>
    <row r="3485" spans="3:7">
      <c r="C3485" s="50">
        <f t="shared" si="56"/>
        <v>5</v>
      </c>
      <c r="D3485" s="49">
        <v>42515</v>
      </c>
      <c r="E3485" s="48">
        <v>3</v>
      </c>
      <c r="F3485" s="48">
        <v>14219</v>
      </c>
      <c r="G3485" s="48">
        <v>11976</v>
      </c>
    </row>
    <row r="3486" spans="3:7">
      <c r="C3486" s="50">
        <f t="shared" si="56"/>
        <v>5</v>
      </c>
      <c r="D3486" s="49">
        <v>42515</v>
      </c>
      <c r="E3486" s="48">
        <v>4</v>
      </c>
      <c r="F3486" s="48">
        <v>14183</v>
      </c>
      <c r="G3486" s="48">
        <v>12088</v>
      </c>
    </row>
    <row r="3487" spans="3:7">
      <c r="C3487" s="50">
        <f t="shared" si="56"/>
        <v>5</v>
      </c>
      <c r="D3487" s="49">
        <v>42515</v>
      </c>
      <c r="E3487" s="48">
        <v>5</v>
      </c>
      <c r="F3487" s="48">
        <v>14484</v>
      </c>
      <c r="G3487" s="48">
        <v>12356</v>
      </c>
    </row>
    <row r="3488" spans="3:7">
      <c r="C3488" s="50">
        <f t="shared" si="56"/>
        <v>5</v>
      </c>
      <c r="D3488" s="49">
        <v>42515</v>
      </c>
      <c r="E3488" s="48">
        <v>6</v>
      </c>
      <c r="F3488" s="48">
        <v>15733</v>
      </c>
      <c r="G3488" s="48">
        <v>13394</v>
      </c>
    </row>
    <row r="3489" spans="3:7">
      <c r="C3489" s="50">
        <f t="shared" si="56"/>
        <v>5</v>
      </c>
      <c r="D3489" s="49">
        <v>42515</v>
      </c>
      <c r="E3489" s="48">
        <v>7</v>
      </c>
      <c r="F3489" s="48">
        <v>17239</v>
      </c>
      <c r="G3489" s="48">
        <v>14935</v>
      </c>
    </row>
    <row r="3490" spans="3:7">
      <c r="C3490" s="50">
        <f t="shared" si="56"/>
        <v>5</v>
      </c>
      <c r="D3490" s="49">
        <v>42515</v>
      </c>
      <c r="E3490" s="48">
        <v>8</v>
      </c>
      <c r="F3490" s="48">
        <v>17946</v>
      </c>
      <c r="G3490" s="48">
        <v>15630</v>
      </c>
    </row>
    <row r="3491" spans="3:7">
      <c r="C3491" s="50">
        <f t="shared" si="56"/>
        <v>5</v>
      </c>
      <c r="D3491" s="49">
        <v>42515</v>
      </c>
      <c r="E3491" s="48">
        <v>9</v>
      </c>
      <c r="F3491" s="48">
        <v>18011</v>
      </c>
      <c r="G3491" s="48">
        <v>15796</v>
      </c>
    </row>
    <row r="3492" spans="3:7">
      <c r="C3492" s="50">
        <f t="shared" si="56"/>
        <v>5</v>
      </c>
      <c r="D3492" s="49">
        <v>42515</v>
      </c>
      <c r="E3492" s="48">
        <v>10</v>
      </c>
      <c r="F3492" s="48">
        <v>17842</v>
      </c>
      <c r="G3492" s="48">
        <v>15738</v>
      </c>
    </row>
    <row r="3493" spans="3:7">
      <c r="C3493" s="50">
        <f t="shared" si="56"/>
        <v>5</v>
      </c>
      <c r="D3493" s="49">
        <v>42515</v>
      </c>
      <c r="E3493" s="48">
        <v>11</v>
      </c>
      <c r="F3493" s="48">
        <v>18438</v>
      </c>
      <c r="G3493" s="48">
        <v>16320</v>
      </c>
    </row>
    <row r="3494" spans="3:7">
      <c r="C3494" s="50">
        <f t="shared" si="56"/>
        <v>5</v>
      </c>
      <c r="D3494" s="49">
        <v>42515</v>
      </c>
      <c r="E3494" s="48">
        <v>12</v>
      </c>
      <c r="F3494" s="48">
        <v>18449</v>
      </c>
      <c r="G3494" s="48">
        <v>16373</v>
      </c>
    </row>
    <row r="3495" spans="3:7">
      <c r="C3495" s="50">
        <f t="shared" si="56"/>
        <v>5</v>
      </c>
      <c r="D3495" s="49">
        <v>42515</v>
      </c>
      <c r="E3495" s="48">
        <v>13</v>
      </c>
      <c r="F3495" s="48">
        <v>18732</v>
      </c>
      <c r="G3495" s="48">
        <v>16554</v>
      </c>
    </row>
    <row r="3496" spans="3:7">
      <c r="C3496" s="50">
        <f t="shared" si="56"/>
        <v>5</v>
      </c>
      <c r="D3496" s="49">
        <v>42515</v>
      </c>
      <c r="E3496" s="48">
        <v>14</v>
      </c>
      <c r="F3496" s="48">
        <v>18945</v>
      </c>
      <c r="G3496" s="48">
        <v>16795</v>
      </c>
    </row>
    <row r="3497" spans="3:7">
      <c r="C3497" s="50">
        <f t="shared" si="56"/>
        <v>5</v>
      </c>
      <c r="D3497" s="49">
        <v>42515</v>
      </c>
      <c r="E3497" s="48">
        <v>15</v>
      </c>
      <c r="F3497" s="48">
        <v>19330</v>
      </c>
      <c r="G3497" s="48">
        <v>17133</v>
      </c>
    </row>
    <row r="3498" spans="3:7">
      <c r="C3498" s="50">
        <f t="shared" si="56"/>
        <v>5</v>
      </c>
      <c r="D3498" s="49">
        <v>42515</v>
      </c>
      <c r="E3498" s="48">
        <v>16</v>
      </c>
      <c r="F3498" s="48">
        <v>19730</v>
      </c>
      <c r="G3498" s="48">
        <v>17580</v>
      </c>
    </row>
    <row r="3499" spans="3:7">
      <c r="C3499" s="50">
        <f t="shared" si="56"/>
        <v>5</v>
      </c>
      <c r="D3499" s="49">
        <v>42515</v>
      </c>
      <c r="E3499" s="48">
        <v>17</v>
      </c>
      <c r="F3499" s="48">
        <v>20181</v>
      </c>
      <c r="G3499" s="48">
        <v>17993</v>
      </c>
    </row>
    <row r="3500" spans="3:7">
      <c r="C3500" s="50">
        <f t="shared" si="56"/>
        <v>5</v>
      </c>
      <c r="D3500" s="49">
        <v>42515</v>
      </c>
      <c r="E3500" s="48">
        <v>18</v>
      </c>
      <c r="F3500" s="48">
        <v>20580</v>
      </c>
      <c r="G3500" s="48">
        <v>18246</v>
      </c>
    </row>
    <row r="3501" spans="3:7">
      <c r="C3501" s="50">
        <f t="shared" si="56"/>
        <v>5</v>
      </c>
      <c r="D3501" s="49">
        <v>42515</v>
      </c>
      <c r="E3501" s="48">
        <v>19</v>
      </c>
      <c r="F3501" s="48">
        <v>20382</v>
      </c>
      <c r="G3501" s="48">
        <v>18296</v>
      </c>
    </row>
    <row r="3502" spans="3:7">
      <c r="C3502" s="50">
        <f t="shared" si="56"/>
        <v>5</v>
      </c>
      <c r="D3502" s="49">
        <v>42515</v>
      </c>
      <c r="E3502" s="48">
        <v>20</v>
      </c>
      <c r="F3502" s="48">
        <v>20375</v>
      </c>
      <c r="G3502" s="48">
        <v>18320</v>
      </c>
    </row>
    <row r="3503" spans="3:7">
      <c r="C3503" s="50">
        <f t="shared" si="56"/>
        <v>5</v>
      </c>
      <c r="D3503" s="49">
        <v>42515</v>
      </c>
      <c r="E3503" s="48">
        <v>21</v>
      </c>
      <c r="F3503" s="48">
        <v>20168</v>
      </c>
      <c r="G3503" s="48">
        <v>18307</v>
      </c>
    </row>
    <row r="3504" spans="3:7">
      <c r="C3504" s="50">
        <f t="shared" si="56"/>
        <v>5</v>
      </c>
      <c r="D3504" s="49">
        <v>42515</v>
      </c>
      <c r="E3504" s="48">
        <v>22</v>
      </c>
      <c r="F3504" s="48">
        <v>19011</v>
      </c>
      <c r="G3504" s="48">
        <v>16923</v>
      </c>
    </row>
    <row r="3505" spans="3:7">
      <c r="C3505" s="50">
        <f t="shared" si="56"/>
        <v>5</v>
      </c>
      <c r="D3505" s="49">
        <v>42515</v>
      </c>
      <c r="E3505" s="48">
        <v>23</v>
      </c>
      <c r="F3505" s="48">
        <v>17317</v>
      </c>
      <c r="G3505" s="48">
        <v>15127</v>
      </c>
    </row>
    <row r="3506" spans="3:7">
      <c r="C3506" s="50">
        <f t="shared" si="56"/>
        <v>5</v>
      </c>
      <c r="D3506" s="49">
        <v>42515</v>
      </c>
      <c r="E3506" s="48">
        <v>24</v>
      </c>
      <c r="F3506" s="48">
        <v>16507</v>
      </c>
      <c r="G3506" s="48">
        <v>13926</v>
      </c>
    </row>
    <row r="3507" spans="3:7">
      <c r="C3507" s="50">
        <f t="shared" si="56"/>
        <v>5</v>
      </c>
      <c r="D3507" s="49">
        <v>42516</v>
      </c>
      <c r="E3507" s="48">
        <v>1</v>
      </c>
      <c r="F3507" s="48">
        <v>15506</v>
      </c>
      <c r="G3507" s="48">
        <v>13220</v>
      </c>
    </row>
    <row r="3508" spans="3:7">
      <c r="C3508" s="50">
        <f t="shared" si="56"/>
        <v>5</v>
      </c>
      <c r="D3508" s="49">
        <v>42516</v>
      </c>
      <c r="E3508" s="48">
        <v>2</v>
      </c>
      <c r="F3508" s="48">
        <v>15288</v>
      </c>
      <c r="G3508" s="48">
        <v>12859</v>
      </c>
    </row>
    <row r="3509" spans="3:7">
      <c r="C3509" s="50">
        <f t="shared" si="56"/>
        <v>5</v>
      </c>
      <c r="D3509" s="49">
        <v>42516</v>
      </c>
      <c r="E3509" s="48">
        <v>3</v>
      </c>
      <c r="F3509" s="48">
        <v>15166</v>
      </c>
      <c r="G3509" s="48">
        <v>12623</v>
      </c>
    </row>
    <row r="3510" spans="3:7">
      <c r="C3510" s="50">
        <f t="shared" si="56"/>
        <v>5</v>
      </c>
      <c r="D3510" s="49">
        <v>42516</v>
      </c>
      <c r="E3510" s="48">
        <v>4</v>
      </c>
      <c r="F3510" s="48">
        <v>15024</v>
      </c>
      <c r="G3510" s="48">
        <v>12584</v>
      </c>
    </row>
    <row r="3511" spans="3:7">
      <c r="C3511" s="50">
        <f t="shared" si="56"/>
        <v>5</v>
      </c>
      <c r="D3511" s="49">
        <v>42516</v>
      </c>
      <c r="E3511" s="48">
        <v>5</v>
      </c>
      <c r="F3511" s="48">
        <v>15450</v>
      </c>
      <c r="G3511" s="48">
        <v>12959</v>
      </c>
    </row>
    <row r="3512" spans="3:7">
      <c r="C3512" s="50">
        <f t="shared" si="56"/>
        <v>5</v>
      </c>
      <c r="D3512" s="49">
        <v>42516</v>
      </c>
      <c r="E3512" s="48">
        <v>6</v>
      </c>
      <c r="F3512" s="48">
        <v>16295</v>
      </c>
      <c r="G3512" s="48">
        <v>13805</v>
      </c>
    </row>
    <row r="3513" spans="3:7">
      <c r="C3513" s="50">
        <f t="shared" si="56"/>
        <v>5</v>
      </c>
      <c r="D3513" s="49">
        <v>42516</v>
      </c>
      <c r="E3513" s="48">
        <v>7</v>
      </c>
      <c r="F3513" s="48">
        <v>17030</v>
      </c>
      <c r="G3513" s="48">
        <v>15191</v>
      </c>
    </row>
    <row r="3514" spans="3:7">
      <c r="C3514" s="50">
        <f t="shared" si="56"/>
        <v>5</v>
      </c>
      <c r="D3514" s="49">
        <v>42516</v>
      </c>
      <c r="E3514" s="48">
        <v>8</v>
      </c>
      <c r="F3514" s="48">
        <v>17480</v>
      </c>
      <c r="G3514" s="48">
        <v>15713</v>
      </c>
    </row>
    <row r="3515" spans="3:7">
      <c r="C3515" s="50">
        <f t="shared" si="56"/>
        <v>5</v>
      </c>
      <c r="D3515" s="49">
        <v>42516</v>
      </c>
      <c r="E3515" s="48">
        <v>9</v>
      </c>
      <c r="F3515" s="48">
        <v>17772</v>
      </c>
      <c r="G3515" s="48">
        <v>16011</v>
      </c>
    </row>
    <row r="3516" spans="3:7">
      <c r="C3516" s="50">
        <f t="shared" si="56"/>
        <v>5</v>
      </c>
      <c r="D3516" s="49">
        <v>42516</v>
      </c>
      <c r="E3516" s="48">
        <v>10</v>
      </c>
      <c r="F3516" s="48">
        <v>17872</v>
      </c>
      <c r="G3516" s="48">
        <v>16140</v>
      </c>
    </row>
    <row r="3517" spans="3:7">
      <c r="C3517" s="50">
        <f t="shared" si="56"/>
        <v>5</v>
      </c>
      <c r="D3517" s="49">
        <v>42516</v>
      </c>
      <c r="E3517" s="48">
        <v>11</v>
      </c>
      <c r="F3517" s="48">
        <v>18190</v>
      </c>
      <c r="G3517" s="48">
        <v>16447</v>
      </c>
    </row>
    <row r="3518" spans="3:7">
      <c r="C3518" s="50">
        <f t="shared" si="56"/>
        <v>5</v>
      </c>
      <c r="D3518" s="49">
        <v>42516</v>
      </c>
      <c r="E3518" s="48">
        <v>12</v>
      </c>
      <c r="F3518" s="48">
        <v>18728</v>
      </c>
      <c r="G3518" s="48">
        <v>16716</v>
      </c>
    </row>
    <row r="3519" spans="3:7">
      <c r="C3519" s="50">
        <f t="shared" si="56"/>
        <v>5</v>
      </c>
      <c r="D3519" s="49">
        <v>42516</v>
      </c>
      <c r="E3519" s="48">
        <v>13</v>
      </c>
      <c r="F3519" s="48">
        <v>18829</v>
      </c>
      <c r="G3519" s="48">
        <v>16785</v>
      </c>
    </row>
    <row r="3520" spans="3:7">
      <c r="C3520" s="50">
        <f t="shared" si="56"/>
        <v>5</v>
      </c>
      <c r="D3520" s="49">
        <v>42516</v>
      </c>
      <c r="E3520" s="48">
        <v>14</v>
      </c>
      <c r="F3520" s="48">
        <v>18875</v>
      </c>
      <c r="G3520" s="48">
        <v>16774</v>
      </c>
    </row>
    <row r="3521" spans="3:7">
      <c r="C3521" s="50">
        <f t="shared" si="56"/>
        <v>5</v>
      </c>
      <c r="D3521" s="49">
        <v>42516</v>
      </c>
      <c r="E3521" s="48">
        <v>15</v>
      </c>
      <c r="F3521" s="48">
        <v>18975</v>
      </c>
      <c r="G3521" s="48">
        <v>16966</v>
      </c>
    </row>
    <row r="3522" spans="3:7">
      <c r="C3522" s="50">
        <f t="shared" si="56"/>
        <v>5</v>
      </c>
      <c r="D3522" s="49">
        <v>42516</v>
      </c>
      <c r="E3522" s="48">
        <v>16</v>
      </c>
      <c r="F3522" s="48">
        <v>19483</v>
      </c>
      <c r="G3522" s="48">
        <v>17457</v>
      </c>
    </row>
    <row r="3523" spans="3:7">
      <c r="C3523" s="50">
        <f t="shared" si="56"/>
        <v>5</v>
      </c>
      <c r="D3523" s="49">
        <v>42516</v>
      </c>
      <c r="E3523" s="48">
        <v>17</v>
      </c>
      <c r="F3523" s="48">
        <v>20115</v>
      </c>
      <c r="G3523" s="48">
        <v>18006</v>
      </c>
    </row>
    <row r="3524" spans="3:7">
      <c r="C3524" s="50">
        <f t="shared" ref="C3524:C3587" si="57">MONTH(D3524)</f>
        <v>5</v>
      </c>
      <c r="D3524" s="49">
        <v>42516</v>
      </c>
      <c r="E3524" s="48">
        <v>18</v>
      </c>
      <c r="F3524" s="48">
        <v>20284</v>
      </c>
      <c r="G3524" s="48">
        <v>18130</v>
      </c>
    </row>
    <row r="3525" spans="3:7">
      <c r="C3525" s="50">
        <f t="shared" si="57"/>
        <v>5</v>
      </c>
      <c r="D3525" s="49">
        <v>42516</v>
      </c>
      <c r="E3525" s="48">
        <v>19</v>
      </c>
      <c r="F3525" s="48">
        <v>20280</v>
      </c>
      <c r="G3525" s="48">
        <v>18181</v>
      </c>
    </row>
    <row r="3526" spans="3:7">
      <c r="C3526" s="50">
        <f t="shared" si="57"/>
        <v>5</v>
      </c>
      <c r="D3526" s="49">
        <v>42516</v>
      </c>
      <c r="E3526" s="48">
        <v>20</v>
      </c>
      <c r="F3526" s="48">
        <v>20243</v>
      </c>
      <c r="G3526" s="48">
        <v>18103</v>
      </c>
    </row>
    <row r="3527" spans="3:7">
      <c r="C3527" s="50">
        <f t="shared" si="57"/>
        <v>5</v>
      </c>
      <c r="D3527" s="49">
        <v>42516</v>
      </c>
      <c r="E3527" s="48">
        <v>21</v>
      </c>
      <c r="F3527" s="48">
        <v>20047</v>
      </c>
      <c r="G3527" s="48">
        <v>18050</v>
      </c>
    </row>
    <row r="3528" spans="3:7">
      <c r="C3528" s="50">
        <f t="shared" si="57"/>
        <v>5</v>
      </c>
      <c r="D3528" s="49">
        <v>42516</v>
      </c>
      <c r="E3528" s="48">
        <v>22</v>
      </c>
      <c r="F3528" s="48">
        <v>19376</v>
      </c>
      <c r="G3528" s="48">
        <v>16932</v>
      </c>
    </row>
    <row r="3529" spans="3:7">
      <c r="C3529" s="50">
        <f t="shared" si="57"/>
        <v>5</v>
      </c>
      <c r="D3529" s="49">
        <v>42516</v>
      </c>
      <c r="E3529" s="48">
        <v>23</v>
      </c>
      <c r="F3529" s="48">
        <v>18096</v>
      </c>
      <c r="G3529" s="48">
        <v>15106</v>
      </c>
    </row>
    <row r="3530" spans="3:7">
      <c r="C3530" s="50">
        <f t="shared" si="57"/>
        <v>5</v>
      </c>
      <c r="D3530" s="49">
        <v>42516</v>
      </c>
      <c r="E3530" s="48">
        <v>24</v>
      </c>
      <c r="F3530" s="48">
        <v>16659</v>
      </c>
      <c r="G3530" s="48">
        <v>13808</v>
      </c>
    </row>
    <row r="3531" spans="3:7">
      <c r="C3531" s="50">
        <f t="shared" si="57"/>
        <v>5</v>
      </c>
      <c r="D3531" s="49">
        <v>42517</v>
      </c>
      <c r="E3531" s="48">
        <v>1</v>
      </c>
      <c r="F3531" s="48">
        <v>15692</v>
      </c>
      <c r="G3531" s="48">
        <v>13063</v>
      </c>
    </row>
    <row r="3532" spans="3:7">
      <c r="C3532" s="50">
        <f t="shared" si="57"/>
        <v>5</v>
      </c>
      <c r="D3532" s="49">
        <v>42517</v>
      </c>
      <c r="E3532" s="48">
        <v>2</v>
      </c>
      <c r="F3532" s="48">
        <v>15326</v>
      </c>
      <c r="G3532" s="48">
        <v>12765</v>
      </c>
    </row>
    <row r="3533" spans="3:7">
      <c r="C3533" s="50">
        <f t="shared" si="57"/>
        <v>5</v>
      </c>
      <c r="D3533" s="49">
        <v>42517</v>
      </c>
      <c r="E3533" s="48">
        <v>3</v>
      </c>
      <c r="F3533" s="48">
        <v>14815</v>
      </c>
      <c r="G3533" s="48">
        <v>12462</v>
      </c>
    </row>
    <row r="3534" spans="3:7">
      <c r="C3534" s="50">
        <f t="shared" si="57"/>
        <v>5</v>
      </c>
      <c r="D3534" s="49">
        <v>42517</v>
      </c>
      <c r="E3534" s="48">
        <v>4</v>
      </c>
      <c r="F3534" s="48">
        <v>14952</v>
      </c>
      <c r="G3534" s="48">
        <v>12449</v>
      </c>
    </row>
    <row r="3535" spans="3:7">
      <c r="C3535" s="50">
        <f t="shared" si="57"/>
        <v>5</v>
      </c>
      <c r="D3535" s="49">
        <v>42517</v>
      </c>
      <c r="E3535" s="48">
        <v>5</v>
      </c>
      <c r="F3535" s="48">
        <v>15414</v>
      </c>
      <c r="G3535" s="48">
        <v>12872</v>
      </c>
    </row>
    <row r="3536" spans="3:7">
      <c r="C3536" s="50">
        <f t="shared" si="57"/>
        <v>5</v>
      </c>
      <c r="D3536" s="49">
        <v>42517</v>
      </c>
      <c r="E3536" s="48">
        <v>6</v>
      </c>
      <c r="F3536" s="48">
        <v>15915</v>
      </c>
      <c r="G3536" s="48">
        <v>13704</v>
      </c>
    </row>
    <row r="3537" spans="3:7">
      <c r="C3537" s="50">
        <f t="shared" si="57"/>
        <v>5</v>
      </c>
      <c r="D3537" s="49">
        <v>42517</v>
      </c>
      <c r="E3537" s="48">
        <v>7</v>
      </c>
      <c r="F3537" s="48">
        <v>17042</v>
      </c>
      <c r="G3537" s="48">
        <v>15479</v>
      </c>
    </row>
    <row r="3538" spans="3:7">
      <c r="C3538" s="50">
        <f t="shared" si="57"/>
        <v>5</v>
      </c>
      <c r="D3538" s="49">
        <v>42517</v>
      </c>
      <c r="E3538" s="48">
        <v>8</v>
      </c>
      <c r="F3538" s="48">
        <v>18189</v>
      </c>
      <c r="G3538" s="48">
        <v>16408</v>
      </c>
    </row>
    <row r="3539" spans="3:7">
      <c r="C3539" s="50">
        <f t="shared" si="57"/>
        <v>5</v>
      </c>
      <c r="D3539" s="49">
        <v>42517</v>
      </c>
      <c r="E3539" s="48">
        <v>9</v>
      </c>
      <c r="F3539" s="48">
        <v>19118</v>
      </c>
      <c r="G3539" s="48">
        <v>17047</v>
      </c>
    </row>
    <row r="3540" spans="3:7">
      <c r="C3540" s="50">
        <f t="shared" si="57"/>
        <v>5</v>
      </c>
      <c r="D3540" s="49">
        <v>42517</v>
      </c>
      <c r="E3540" s="48">
        <v>10</v>
      </c>
      <c r="F3540" s="48">
        <v>19325</v>
      </c>
      <c r="G3540" s="48">
        <v>17279</v>
      </c>
    </row>
    <row r="3541" spans="3:7">
      <c r="C3541" s="50">
        <f t="shared" si="57"/>
        <v>5</v>
      </c>
      <c r="D3541" s="49">
        <v>42517</v>
      </c>
      <c r="E3541" s="48">
        <v>11</v>
      </c>
      <c r="F3541" s="48">
        <v>19802</v>
      </c>
      <c r="G3541" s="48">
        <v>17776</v>
      </c>
    </row>
    <row r="3542" spans="3:7">
      <c r="C3542" s="50">
        <f t="shared" si="57"/>
        <v>5</v>
      </c>
      <c r="D3542" s="49">
        <v>42517</v>
      </c>
      <c r="E3542" s="48">
        <v>12</v>
      </c>
      <c r="F3542" s="48">
        <v>20182</v>
      </c>
      <c r="G3542" s="48">
        <v>18163</v>
      </c>
    </row>
    <row r="3543" spans="3:7">
      <c r="C3543" s="50">
        <f t="shared" si="57"/>
        <v>5</v>
      </c>
      <c r="D3543" s="49">
        <v>42517</v>
      </c>
      <c r="E3543" s="48">
        <v>13</v>
      </c>
      <c r="F3543" s="48">
        <v>20597</v>
      </c>
      <c r="G3543" s="48">
        <v>18604</v>
      </c>
    </row>
    <row r="3544" spans="3:7">
      <c r="C3544" s="50">
        <f t="shared" si="57"/>
        <v>5</v>
      </c>
      <c r="D3544" s="49">
        <v>42517</v>
      </c>
      <c r="E3544" s="48">
        <v>14</v>
      </c>
      <c r="F3544" s="48">
        <v>21013</v>
      </c>
      <c r="G3544" s="48">
        <v>18827</v>
      </c>
    </row>
    <row r="3545" spans="3:7">
      <c r="C3545" s="50">
        <f t="shared" si="57"/>
        <v>5</v>
      </c>
      <c r="D3545" s="49">
        <v>42517</v>
      </c>
      <c r="E3545" s="48">
        <v>15</v>
      </c>
      <c r="F3545" s="48">
        <v>21468</v>
      </c>
      <c r="G3545" s="48">
        <v>19026</v>
      </c>
    </row>
    <row r="3546" spans="3:7">
      <c r="C3546" s="50">
        <f t="shared" si="57"/>
        <v>5</v>
      </c>
      <c r="D3546" s="49">
        <v>42517</v>
      </c>
      <c r="E3546" s="48">
        <v>16</v>
      </c>
      <c r="F3546" s="48">
        <v>21682</v>
      </c>
      <c r="G3546" s="48">
        <v>19314</v>
      </c>
    </row>
    <row r="3547" spans="3:7">
      <c r="C3547" s="50">
        <f t="shared" si="57"/>
        <v>5</v>
      </c>
      <c r="D3547" s="49">
        <v>42517</v>
      </c>
      <c r="E3547" s="48">
        <v>17</v>
      </c>
      <c r="F3547" s="48">
        <v>21737</v>
      </c>
      <c r="G3547" s="48">
        <v>19681</v>
      </c>
    </row>
    <row r="3548" spans="3:7">
      <c r="C3548" s="50">
        <f t="shared" si="57"/>
        <v>5</v>
      </c>
      <c r="D3548" s="49">
        <v>42517</v>
      </c>
      <c r="E3548" s="48">
        <v>18</v>
      </c>
      <c r="F3548" s="48">
        <v>21501</v>
      </c>
      <c r="G3548" s="48">
        <v>19668</v>
      </c>
    </row>
    <row r="3549" spans="3:7">
      <c r="C3549" s="50">
        <f t="shared" si="57"/>
        <v>5</v>
      </c>
      <c r="D3549" s="49">
        <v>42517</v>
      </c>
      <c r="E3549" s="48">
        <v>19</v>
      </c>
      <c r="F3549" s="48">
        <v>21246</v>
      </c>
      <c r="G3549" s="48">
        <v>19474</v>
      </c>
    </row>
    <row r="3550" spans="3:7">
      <c r="C3550" s="50">
        <f t="shared" si="57"/>
        <v>5</v>
      </c>
      <c r="D3550" s="49">
        <v>42517</v>
      </c>
      <c r="E3550" s="48">
        <v>20</v>
      </c>
      <c r="F3550" s="48">
        <v>20977</v>
      </c>
      <c r="G3550" s="48">
        <v>19260</v>
      </c>
    </row>
    <row r="3551" spans="3:7">
      <c r="C3551" s="50">
        <f t="shared" si="57"/>
        <v>5</v>
      </c>
      <c r="D3551" s="49">
        <v>42517</v>
      </c>
      <c r="E3551" s="48">
        <v>21</v>
      </c>
      <c r="F3551" s="48">
        <v>21048</v>
      </c>
      <c r="G3551" s="48">
        <v>19219</v>
      </c>
    </row>
    <row r="3552" spans="3:7">
      <c r="C3552" s="50">
        <f t="shared" si="57"/>
        <v>5</v>
      </c>
      <c r="D3552" s="49">
        <v>42517</v>
      </c>
      <c r="E3552" s="48">
        <v>22</v>
      </c>
      <c r="F3552" s="48">
        <v>19900</v>
      </c>
      <c r="G3552" s="48">
        <v>17988</v>
      </c>
    </row>
    <row r="3553" spans="3:7">
      <c r="C3553" s="50">
        <f t="shared" si="57"/>
        <v>5</v>
      </c>
      <c r="D3553" s="49">
        <v>42517</v>
      </c>
      <c r="E3553" s="48">
        <v>23</v>
      </c>
      <c r="F3553" s="48">
        <v>18678</v>
      </c>
      <c r="G3553" s="48">
        <v>16379</v>
      </c>
    </row>
    <row r="3554" spans="3:7">
      <c r="C3554" s="50">
        <f t="shared" si="57"/>
        <v>5</v>
      </c>
      <c r="D3554" s="49">
        <v>42517</v>
      </c>
      <c r="E3554" s="48">
        <v>24</v>
      </c>
      <c r="F3554" s="48">
        <v>17093</v>
      </c>
      <c r="G3554" s="48">
        <v>14970</v>
      </c>
    </row>
    <row r="3555" spans="3:7">
      <c r="C3555" s="50">
        <f t="shared" si="57"/>
        <v>5</v>
      </c>
      <c r="D3555" s="49">
        <v>42518</v>
      </c>
      <c r="E3555" s="48">
        <v>1</v>
      </c>
      <c r="F3555" s="48">
        <v>16259</v>
      </c>
      <c r="G3555" s="48">
        <v>14007</v>
      </c>
    </row>
    <row r="3556" spans="3:7">
      <c r="C3556" s="50">
        <f t="shared" si="57"/>
        <v>5</v>
      </c>
      <c r="D3556" s="49">
        <v>42518</v>
      </c>
      <c r="E3556" s="48">
        <v>2</v>
      </c>
      <c r="F3556" s="48">
        <v>15701</v>
      </c>
      <c r="G3556" s="48">
        <v>13301</v>
      </c>
    </row>
    <row r="3557" spans="3:7">
      <c r="C3557" s="50">
        <f t="shared" si="57"/>
        <v>5</v>
      </c>
      <c r="D3557" s="49">
        <v>42518</v>
      </c>
      <c r="E3557" s="48">
        <v>3</v>
      </c>
      <c r="F3557" s="48">
        <v>15320</v>
      </c>
      <c r="G3557" s="48">
        <v>12838</v>
      </c>
    </row>
    <row r="3558" spans="3:7">
      <c r="C3558" s="50">
        <f t="shared" si="57"/>
        <v>5</v>
      </c>
      <c r="D3558" s="49">
        <v>42518</v>
      </c>
      <c r="E3558" s="48">
        <v>4</v>
      </c>
      <c r="F3558" s="48">
        <v>15394</v>
      </c>
      <c r="G3558" s="48">
        <v>12608</v>
      </c>
    </row>
    <row r="3559" spans="3:7">
      <c r="C3559" s="50">
        <f t="shared" si="57"/>
        <v>5</v>
      </c>
      <c r="D3559" s="49">
        <v>42518</v>
      </c>
      <c r="E3559" s="48">
        <v>5</v>
      </c>
      <c r="F3559" s="48">
        <v>15314</v>
      </c>
      <c r="G3559" s="48">
        <v>12453</v>
      </c>
    </row>
    <row r="3560" spans="3:7">
      <c r="C3560" s="50">
        <f t="shared" si="57"/>
        <v>5</v>
      </c>
      <c r="D3560" s="49">
        <v>42518</v>
      </c>
      <c r="E3560" s="48">
        <v>6</v>
      </c>
      <c r="F3560" s="48">
        <v>15385</v>
      </c>
      <c r="G3560" s="48">
        <v>12703</v>
      </c>
    </row>
    <row r="3561" spans="3:7">
      <c r="C3561" s="50">
        <f t="shared" si="57"/>
        <v>5</v>
      </c>
      <c r="D3561" s="49">
        <v>42518</v>
      </c>
      <c r="E3561" s="48">
        <v>7</v>
      </c>
      <c r="F3561" s="48">
        <v>16317</v>
      </c>
      <c r="G3561" s="48">
        <v>13603</v>
      </c>
    </row>
    <row r="3562" spans="3:7">
      <c r="C3562" s="50">
        <f t="shared" si="57"/>
        <v>5</v>
      </c>
      <c r="D3562" s="49">
        <v>42518</v>
      </c>
      <c r="E3562" s="48">
        <v>8</v>
      </c>
      <c r="F3562" s="48">
        <v>17633</v>
      </c>
      <c r="G3562" s="48">
        <v>14910</v>
      </c>
    </row>
    <row r="3563" spans="3:7">
      <c r="C3563" s="50">
        <f t="shared" si="57"/>
        <v>5</v>
      </c>
      <c r="D3563" s="49">
        <v>42518</v>
      </c>
      <c r="E3563" s="48">
        <v>9</v>
      </c>
      <c r="F3563" s="48">
        <v>18659</v>
      </c>
      <c r="G3563" s="48">
        <v>16005</v>
      </c>
    </row>
    <row r="3564" spans="3:7">
      <c r="C3564" s="50">
        <f t="shared" si="57"/>
        <v>5</v>
      </c>
      <c r="D3564" s="49">
        <v>42518</v>
      </c>
      <c r="E3564" s="48">
        <v>10</v>
      </c>
      <c r="F3564" s="48">
        <v>19562</v>
      </c>
      <c r="G3564" s="48">
        <v>16982</v>
      </c>
    </row>
    <row r="3565" spans="3:7">
      <c r="C3565" s="50">
        <f t="shared" si="57"/>
        <v>5</v>
      </c>
      <c r="D3565" s="49">
        <v>42518</v>
      </c>
      <c r="E3565" s="48">
        <v>11</v>
      </c>
      <c r="F3565" s="48">
        <v>19824</v>
      </c>
      <c r="G3565" s="48">
        <v>17365</v>
      </c>
    </row>
    <row r="3566" spans="3:7">
      <c r="C3566" s="50">
        <f t="shared" si="57"/>
        <v>5</v>
      </c>
      <c r="D3566" s="49">
        <v>42518</v>
      </c>
      <c r="E3566" s="48">
        <v>12</v>
      </c>
      <c r="F3566" s="48">
        <v>20001</v>
      </c>
      <c r="G3566" s="48">
        <v>17930</v>
      </c>
    </row>
    <row r="3567" spans="3:7">
      <c r="C3567" s="50">
        <f t="shared" si="57"/>
        <v>5</v>
      </c>
      <c r="D3567" s="49">
        <v>42518</v>
      </c>
      <c r="E3567" s="48">
        <v>13</v>
      </c>
      <c r="F3567" s="48">
        <v>19859</v>
      </c>
      <c r="G3567" s="48">
        <v>18140</v>
      </c>
    </row>
    <row r="3568" spans="3:7">
      <c r="C3568" s="50">
        <f t="shared" si="57"/>
        <v>5</v>
      </c>
      <c r="D3568" s="49">
        <v>42518</v>
      </c>
      <c r="E3568" s="48">
        <v>14</v>
      </c>
      <c r="F3568" s="48">
        <v>20526</v>
      </c>
      <c r="G3568" s="48">
        <v>18353</v>
      </c>
    </row>
    <row r="3569" spans="3:7">
      <c r="C3569" s="50">
        <f t="shared" si="57"/>
        <v>5</v>
      </c>
      <c r="D3569" s="49">
        <v>42518</v>
      </c>
      <c r="E3569" s="48">
        <v>15</v>
      </c>
      <c r="F3569" s="48">
        <v>20875</v>
      </c>
      <c r="G3569" s="48">
        <v>18599</v>
      </c>
    </row>
    <row r="3570" spans="3:7">
      <c r="C3570" s="50">
        <f t="shared" si="57"/>
        <v>5</v>
      </c>
      <c r="D3570" s="49">
        <v>42518</v>
      </c>
      <c r="E3570" s="48">
        <v>16</v>
      </c>
      <c r="F3570" s="48">
        <v>21453</v>
      </c>
      <c r="G3570" s="48">
        <v>19049</v>
      </c>
    </row>
    <row r="3571" spans="3:7">
      <c r="C3571" s="50">
        <f t="shared" si="57"/>
        <v>5</v>
      </c>
      <c r="D3571" s="49">
        <v>42518</v>
      </c>
      <c r="E3571" s="48">
        <v>17</v>
      </c>
      <c r="F3571" s="48">
        <v>21897</v>
      </c>
      <c r="G3571" s="48">
        <v>19338</v>
      </c>
    </row>
    <row r="3572" spans="3:7">
      <c r="C3572" s="50">
        <f t="shared" si="57"/>
        <v>5</v>
      </c>
      <c r="D3572" s="49">
        <v>42518</v>
      </c>
      <c r="E3572" s="48">
        <v>18</v>
      </c>
      <c r="F3572" s="48">
        <v>21610</v>
      </c>
      <c r="G3572" s="48">
        <v>19150</v>
      </c>
    </row>
    <row r="3573" spans="3:7">
      <c r="C3573" s="50">
        <f t="shared" si="57"/>
        <v>5</v>
      </c>
      <c r="D3573" s="49">
        <v>42518</v>
      </c>
      <c r="E3573" s="48">
        <v>19</v>
      </c>
      <c r="F3573" s="48">
        <v>21132</v>
      </c>
      <c r="G3573" s="48">
        <v>18723</v>
      </c>
    </row>
    <row r="3574" spans="3:7">
      <c r="C3574" s="50">
        <f t="shared" si="57"/>
        <v>5</v>
      </c>
      <c r="D3574" s="49">
        <v>42518</v>
      </c>
      <c r="E3574" s="48">
        <v>20</v>
      </c>
      <c r="F3574" s="48">
        <v>20704</v>
      </c>
      <c r="G3574" s="48">
        <v>18324</v>
      </c>
    </row>
    <row r="3575" spans="3:7">
      <c r="C3575" s="50">
        <f t="shared" si="57"/>
        <v>5</v>
      </c>
      <c r="D3575" s="49">
        <v>42518</v>
      </c>
      <c r="E3575" s="48">
        <v>21</v>
      </c>
      <c r="F3575" s="48">
        <v>20877</v>
      </c>
      <c r="G3575" s="48">
        <v>18314</v>
      </c>
    </row>
    <row r="3576" spans="3:7">
      <c r="C3576" s="50">
        <f t="shared" si="57"/>
        <v>5</v>
      </c>
      <c r="D3576" s="49">
        <v>42518</v>
      </c>
      <c r="E3576" s="48">
        <v>22</v>
      </c>
      <c r="F3576" s="48">
        <v>19821</v>
      </c>
      <c r="G3576" s="48">
        <v>17325</v>
      </c>
    </row>
    <row r="3577" spans="3:7">
      <c r="C3577" s="50">
        <f t="shared" si="57"/>
        <v>5</v>
      </c>
      <c r="D3577" s="49">
        <v>42518</v>
      </c>
      <c r="E3577" s="48">
        <v>23</v>
      </c>
      <c r="F3577" s="48">
        <v>18433</v>
      </c>
      <c r="G3577" s="48">
        <v>16045</v>
      </c>
    </row>
    <row r="3578" spans="3:7">
      <c r="C3578" s="50">
        <f t="shared" si="57"/>
        <v>5</v>
      </c>
      <c r="D3578" s="49">
        <v>42518</v>
      </c>
      <c r="E3578" s="48">
        <v>24</v>
      </c>
      <c r="F3578" s="48">
        <v>17636</v>
      </c>
      <c r="G3578" s="48">
        <v>14932</v>
      </c>
    </row>
    <row r="3579" spans="3:7">
      <c r="C3579" s="50">
        <f t="shared" si="57"/>
        <v>5</v>
      </c>
      <c r="D3579" s="49">
        <v>42519</v>
      </c>
      <c r="E3579" s="48">
        <v>1</v>
      </c>
      <c r="F3579" s="48">
        <v>16923</v>
      </c>
      <c r="G3579" s="48">
        <v>14134</v>
      </c>
    </row>
    <row r="3580" spans="3:7">
      <c r="C3580" s="50">
        <f t="shared" si="57"/>
        <v>5</v>
      </c>
      <c r="D3580" s="49">
        <v>42519</v>
      </c>
      <c r="E3580" s="48">
        <v>2</v>
      </c>
      <c r="F3580" s="48">
        <v>15901</v>
      </c>
      <c r="G3580" s="48">
        <v>13304</v>
      </c>
    </row>
    <row r="3581" spans="3:7">
      <c r="C3581" s="50">
        <f t="shared" si="57"/>
        <v>5</v>
      </c>
      <c r="D3581" s="49">
        <v>42519</v>
      </c>
      <c r="E3581" s="48">
        <v>3</v>
      </c>
      <c r="F3581" s="48">
        <v>15323</v>
      </c>
      <c r="G3581" s="48">
        <v>12891</v>
      </c>
    </row>
    <row r="3582" spans="3:7">
      <c r="C3582" s="50">
        <f t="shared" si="57"/>
        <v>5</v>
      </c>
      <c r="D3582" s="49">
        <v>42519</v>
      </c>
      <c r="E3582" s="48">
        <v>4</v>
      </c>
      <c r="F3582" s="48">
        <v>15119</v>
      </c>
      <c r="G3582" s="48">
        <v>12537</v>
      </c>
    </row>
    <row r="3583" spans="3:7">
      <c r="C3583" s="50">
        <f t="shared" si="57"/>
        <v>5</v>
      </c>
      <c r="D3583" s="49">
        <v>42519</v>
      </c>
      <c r="E3583" s="48">
        <v>5</v>
      </c>
      <c r="F3583" s="48">
        <v>14919</v>
      </c>
      <c r="G3583" s="48">
        <v>12332</v>
      </c>
    </row>
    <row r="3584" spans="3:7">
      <c r="C3584" s="50">
        <f t="shared" si="57"/>
        <v>5</v>
      </c>
      <c r="D3584" s="49">
        <v>42519</v>
      </c>
      <c r="E3584" s="48">
        <v>6</v>
      </c>
      <c r="F3584" s="48">
        <v>14973</v>
      </c>
      <c r="G3584" s="48">
        <v>12520</v>
      </c>
    </row>
    <row r="3585" spans="3:7">
      <c r="C3585" s="50">
        <f t="shared" si="57"/>
        <v>5</v>
      </c>
      <c r="D3585" s="49">
        <v>42519</v>
      </c>
      <c r="E3585" s="48">
        <v>7</v>
      </c>
      <c r="F3585" s="48">
        <v>15983</v>
      </c>
      <c r="G3585" s="48">
        <v>13242</v>
      </c>
    </row>
    <row r="3586" spans="3:7">
      <c r="C3586" s="50">
        <f t="shared" si="57"/>
        <v>5</v>
      </c>
      <c r="D3586" s="49">
        <v>42519</v>
      </c>
      <c r="E3586" s="48">
        <v>8</v>
      </c>
      <c r="F3586" s="48">
        <v>17174</v>
      </c>
      <c r="G3586" s="48">
        <v>14544</v>
      </c>
    </row>
    <row r="3587" spans="3:7">
      <c r="C3587" s="50">
        <f t="shared" si="57"/>
        <v>5</v>
      </c>
      <c r="D3587" s="49">
        <v>42519</v>
      </c>
      <c r="E3587" s="48">
        <v>9</v>
      </c>
      <c r="F3587" s="48">
        <v>18342</v>
      </c>
      <c r="G3587" s="48">
        <v>15736</v>
      </c>
    </row>
    <row r="3588" spans="3:7">
      <c r="C3588" s="50">
        <f t="shared" ref="C3588:C3651" si="58">MONTH(D3588)</f>
        <v>5</v>
      </c>
      <c r="D3588" s="49">
        <v>42519</v>
      </c>
      <c r="E3588" s="48">
        <v>10</v>
      </c>
      <c r="F3588" s="48">
        <v>19159</v>
      </c>
      <c r="G3588" s="48">
        <v>16417</v>
      </c>
    </row>
    <row r="3589" spans="3:7">
      <c r="C3589" s="50">
        <f t="shared" si="58"/>
        <v>5</v>
      </c>
      <c r="D3589" s="49">
        <v>42519</v>
      </c>
      <c r="E3589" s="48">
        <v>11</v>
      </c>
      <c r="F3589" s="48">
        <v>19591</v>
      </c>
      <c r="G3589" s="48">
        <v>16996</v>
      </c>
    </row>
    <row r="3590" spans="3:7">
      <c r="C3590" s="50">
        <f t="shared" si="58"/>
        <v>5</v>
      </c>
      <c r="D3590" s="49">
        <v>42519</v>
      </c>
      <c r="E3590" s="48">
        <v>12</v>
      </c>
      <c r="F3590" s="48">
        <v>19830</v>
      </c>
      <c r="G3590" s="48">
        <v>17502</v>
      </c>
    </row>
    <row r="3591" spans="3:7">
      <c r="C3591" s="50">
        <f t="shared" si="58"/>
        <v>5</v>
      </c>
      <c r="D3591" s="49">
        <v>42519</v>
      </c>
      <c r="E3591" s="48">
        <v>13</v>
      </c>
      <c r="F3591" s="48">
        <v>20262</v>
      </c>
      <c r="G3591" s="48">
        <v>17799</v>
      </c>
    </row>
    <row r="3592" spans="3:7">
      <c r="C3592" s="50">
        <f t="shared" si="58"/>
        <v>5</v>
      </c>
      <c r="D3592" s="49">
        <v>42519</v>
      </c>
      <c r="E3592" s="48">
        <v>14</v>
      </c>
      <c r="F3592" s="48">
        <v>20543</v>
      </c>
      <c r="G3592" s="48">
        <v>18096</v>
      </c>
    </row>
    <row r="3593" spans="3:7">
      <c r="C3593" s="50">
        <f t="shared" si="58"/>
        <v>5</v>
      </c>
      <c r="D3593" s="49">
        <v>42519</v>
      </c>
      <c r="E3593" s="48">
        <v>15</v>
      </c>
      <c r="F3593" s="48">
        <v>20914</v>
      </c>
      <c r="G3593" s="48">
        <v>18416</v>
      </c>
    </row>
    <row r="3594" spans="3:7">
      <c r="C3594" s="50">
        <f t="shared" si="58"/>
        <v>5</v>
      </c>
      <c r="D3594" s="49">
        <v>42519</v>
      </c>
      <c r="E3594" s="48">
        <v>16</v>
      </c>
      <c r="F3594" s="48">
        <v>21338</v>
      </c>
      <c r="G3594" s="48">
        <v>18699</v>
      </c>
    </row>
    <row r="3595" spans="3:7">
      <c r="C3595" s="50">
        <f t="shared" si="58"/>
        <v>5</v>
      </c>
      <c r="D3595" s="49">
        <v>42519</v>
      </c>
      <c r="E3595" s="48">
        <v>17</v>
      </c>
      <c r="F3595" s="48">
        <v>21551</v>
      </c>
      <c r="G3595" s="48">
        <v>18959</v>
      </c>
    </row>
    <row r="3596" spans="3:7">
      <c r="C3596" s="50">
        <f t="shared" si="58"/>
        <v>5</v>
      </c>
      <c r="D3596" s="49">
        <v>42519</v>
      </c>
      <c r="E3596" s="48">
        <v>18</v>
      </c>
      <c r="F3596" s="48">
        <v>21194</v>
      </c>
      <c r="G3596" s="48">
        <v>18731</v>
      </c>
    </row>
    <row r="3597" spans="3:7">
      <c r="C3597" s="50">
        <f t="shared" si="58"/>
        <v>5</v>
      </c>
      <c r="D3597" s="49">
        <v>42519</v>
      </c>
      <c r="E3597" s="48">
        <v>19</v>
      </c>
      <c r="F3597" s="48">
        <v>20751</v>
      </c>
      <c r="G3597" s="48">
        <v>18555</v>
      </c>
    </row>
    <row r="3598" spans="3:7">
      <c r="C3598" s="50">
        <f t="shared" si="58"/>
        <v>5</v>
      </c>
      <c r="D3598" s="49">
        <v>42519</v>
      </c>
      <c r="E3598" s="48">
        <v>20</v>
      </c>
      <c r="F3598" s="48">
        <v>20246</v>
      </c>
      <c r="G3598" s="48">
        <v>18021</v>
      </c>
    </row>
    <row r="3599" spans="3:7">
      <c r="C3599" s="50">
        <f t="shared" si="58"/>
        <v>5</v>
      </c>
      <c r="D3599" s="49">
        <v>42519</v>
      </c>
      <c r="E3599" s="48">
        <v>21</v>
      </c>
      <c r="F3599" s="48">
        <v>20409</v>
      </c>
      <c r="G3599" s="48">
        <v>18119</v>
      </c>
    </row>
    <row r="3600" spans="3:7">
      <c r="C3600" s="50">
        <f t="shared" si="58"/>
        <v>5</v>
      </c>
      <c r="D3600" s="49">
        <v>42519</v>
      </c>
      <c r="E3600" s="48">
        <v>22</v>
      </c>
      <c r="F3600" s="48">
        <v>18944</v>
      </c>
      <c r="G3600" s="48">
        <v>17110</v>
      </c>
    </row>
    <row r="3601" spans="3:7">
      <c r="C3601" s="50">
        <f t="shared" si="58"/>
        <v>5</v>
      </c>
      <c r="D3601" s="49">
        <v>42519</v>
      </c>
      <c r="E3601" s="48">
        <v>23</v>
      </c>
      <c r="F3601" s="48">
        <v>17407</v>
      </c>
      <c r="G3601" s="48">
        <v>15575</v>
      </c>
    </row>
    <row r="3602" spans="3:7">
      <c r="C3602" s="50">
        <f t="shared" si="58"/>
        <v>5</v>
      </c>
      <c r="D3602" s="49">
        <v>42519</v>
      </c>
      <c r="E3602" s="48">
        <v>24</v>
      </c>
      <c r="F3602" s="48">
        <v>16723</v>
      </c>
      <c r="G3602" s="48">
        <v>14445</v>
      </c>
    </row>
    <row r="3603" spans="3:7">
      <c r="C3603" s="50">
        <f t="shared" si="58"/>
        <v>5</v>
      </c>
      <c r="D3603" s="49">
        <v>42520</v>
      </c>
      <c r="E3603" s="48">
        <v>1</v>
      </c>
      <c r="F3603" s="48">
        <v>16260</v>
      </c>
      <c r="G3603" s="48">
        <v>13718</v>
      </c>
    </row>
    <row r="3604" spans="3:7">
      <c r="C3604" s="50">
        <f t="shared" si="58"/>
        <v>5</v>
      </c>
      <c r="D3604" s="49">
        <v>42520</v>
      </c>
      <c r="E3604" s="48">
        <v>2</v>
      </c>
      <c r="F3604" s="48">
        <v>15543</v>
      </c>
      <c r="G3604" s="48">
        <v>13181</v>
      </c>
    </row>
    <row r="3605" spans="3:7">
      <c r="C3605" s="50">
        <f t="shared" si="58"/>
        <v>5</v>
      </c>
      <c r="D3605" s="49">
        <v>42520</v>
      </c>
      <c r="E3605" s="48">
        <v>3</v>
      </c>
      <c r="F3605" s="48">
        <v>15392</v>
      </c>
      <c r="G3605" s="48">
        <v>12835</v>
      </c>
    </row>
    <row r="3606" spans="3:7">
      <c r="C3606" s="50">
        <f t="shared" si="58"/>
        <v>5</v>
      </c>
      <c r="D3606" s="49">
        <v>42520</v>
      </c>
      <c r="E3606" s="48">
        <v>4</v>
      </c>
      <c r="F3606" s="48">
        <v>15357</v>
      </c>
      <c r="G3606" s="48">
        <v>12858</v>
      </c>
    </row>
    <row r="3607" spans="3:7">
      <c r="C3607" s="50">
        <f t="shared" si="58"/>
        <v>5</v>
      </c>
      <c r="D3607" s="49">
        <v>42520</v>
      </c>
      <c r="E3607" s="48">
        <v>5</v>
      </c>
      <c r="F3607" s="48">
        <v>15733</v>
      </c>
      <c r="G3607" s="48">
        <v>13244</v>
      </c>
    </row>
    <row r="3608" spans="3:7">
      <c r="C3608" s="50">
        <f t="shared" si="58"/>
        <v>5</v>
      </c>
      <c r="D3608" s="49">
        <v>42520</v>
      </c>
      <c r="E3608" s="48">
        <v>6</v>
      </c>
      <c r="F3608" s="48">
        <v>16203</v>
      </c>
      <c r="G3608" s="48">
        <v>14450</v>
      </c>
    </row>
    <row r="3609" spans="3:7">
      <c r="C3609" s="50">
        <f t="shared" si="58"/>
        <v>5</v>
      </c>
      <c r="D3609" s="49">
        <v>42520</v>
      </c>
      <c r="E3609" s="48">
        <v>7</v>
      </c>
      <c r="F3609" s="48">
        <v>17475</v>
      </c>
      <c r="G3609" s="48">
        <v>16171</v>
      </c>
    </row>
    <row r="3610" spans="3:7">
      <c r="C3610" s="50">
        <f t="shared" si="58"/>
        <v>5</v>
      </c>
      <c r="D3610" s="49">
        <v>42520</v>
      </c>
      <c r="E3610" s="48">
        <v>8</v>
      </c>
      <c r="F3610" s="48">
        <v>18693</v>
      </c>
      <c r="G3610" s="48">
        <v>17241</v>
      </c>
    </row>
    <row r="3611" spans="3:7">
      <c r="C3611" s="50">
        <f t="shared" si="58"/>
        <v>5</v>
      </c>
      <c r="D3611" s="49">
        <v>42520</v>
      </c>
      <c r="E3611" s="48">
        <v>9</v>
      </c>
      <c r="F3611" s="48">
        <v>19271</v>
      </c>
      <c r="G3611" s="48">
        <v>17780</v>
      </c>
    </row>
    <row r="3612" spans="3:7">
      <c r="C3612" s="50">
        <f t="shared" si="58"/>
        <v>5</v>
      </c>
      <c r="D3612" s="49">
        <v>42520</v>
      </c>
      <c r="E3612" s="48">
        <v>10</v>
      </c>
      <c r="F3612" s="48">
        <v>19458</v>
      </c>
      <c r="G3612" s="48">
        <v>18133</v>
      </c>
    </row>
    <row r="3613" spans="3:7">
      <c r="C3613" s="50">
        <f t="shared" si="58"/>
        <v>5</v>
      </c>
      <c r="D3613" s="49">
        <v>42520</v>
      </c>
      <c r="E3613" s="48">
        <v>11</v>
      </c>
      <c r="F3613" s="48">
        <v>20344</v>
      </c>
      <c r="G3613" s="48">
        <v>18438</v>
      </c>
    </row>
    <row r="3614" spans="3:7">
      <c r="C3614" s="50">
        <f t="shared" si="58"/>
        <v>5</v>
      </c>
      <c r="D3614" s="49">
        <v>42520</v>
      </c>
      <c r="E3614" s="48">
        <v>12</v>
      </c>
      <c r="F3614" s="48">
        <v>20354</v>
      </c>
      <c r="G3614" s="48">
        <v>18527</v>
      </c>
    </row>
    <row r="3615" spans="3:7">
      <c r="C3615" s="50">
        <f t="shared" si="58"/>
        <v>5</v>
      </c>
      <c r="D3615" s="49">
        <v>42520</v>
      </c>
      <c r="E3615" s="48">
        <v>13</v>
      </c>
      <c r="F3615" s="48">
        <v>20846</v>
      </c>
      <c r="G3615" s="48">
        <v>18668</v>
      </c>
    </row>
    <row r="3616" spans="3:7">
      <c r="C3616" s="50">
        <f t="shared" si="58"/>
        <v>5</v>
      </c>
      <c r="D3616" s="49">
        <v>42520</v>
      </c>
      <c r="E3616" s="48">
        <v>14</v>
      </c>
      <c r="F3616" s="48">
        <v>20913</v>
      </c>
      <c r="G3616" s="48">
        <v>18836</v>
      </c>
    </row>
    <row r="3617" spans="3:7">
      <c r="C3617" s="50">
        <f t="shared" si="58"/>
        <v>5</v>
      </c>
      <c r="D3617" s="49">
        <v>42520</v>
      </c>
      <c r="E3617" s="48">
        <v>15</v>
      </c>
      <c r="F3617" s="48">
        <v>21511</v>
      </c>
      <c r="G3617" s="48">
        <v>19114</v>
      </c>
    </row>
    <row r="3618" spans="3:7">
      <c r="C3618" s="50">
        <f t="shared" si="58"/>
        <v>5</v>
      </c>
      <c r="D3618" s="49">
        <v>42520</v>
      </c>
      <c r="E3618" s="48">
        <v>16</v>
      </c>
      <c r="F3618" s="48">
        <v>21415</v>
      </c>
      <c r="G3618" s="48">
        <v>19626</v>
      </c>
    </row>
    <row r="3619" spans="3:7">
      <c r="C3619" s="50">
        <f t="shared" si="58"/>
        <v>5</v>
      </c>
      <c r="D3619" s="49">
        <v>42520</v>
      </c>
      <c r="E3619" s="48">
        <v>17</v>
      </c>
      <c r="F3619" s="48">
        <v>21150</v>
      </c>
      <c r="G3619" s="48">
        <v>19881</v>
      </c>
    </row>
    <row r="3620" spans="3:7">
      <c r="C3620" s="50">
        <f t="shared" si="58"/>
        <v>5</v>
      </c>
      <c r="D3620" s="49">
        <v>42520</v>
      </c>
      <c r="E3620" s="48">
        <v>18</v>
      </c>
      <c r="F3620" s="48">
        <v>20494</v>
      </c>
      <c r="G3620" s="48">
        <v>19834</v>
      </c>
    </row>
    <row r="3621" spans="3:7">
      <c r="C3621" s="50">
        <f t="shared" si="58"/>
        <v>5</v>
      </c>
      <c r="D3621" s="49">
        <v>42520</v>
      </c>
      <c r="E3621" s="48">
        <v>19</v>
      </c>
      <c r="F3621" s="48">
        <v>20916</v>
      </c>
      <c r="G3621" s="48">
        <v>19885</v>
      </c>
    </row>
    <row r="3622" spans="3:7">
      <c r="C3622" s="50">
        <f t="shared" si="58"/>
        <v>5</v>
      </c>
      <c r="D3622" s="49">
        <v>42520</v>
      </c>
      <c r="E3622" s="48">
        <v>20</v>
      </c>
      <c r="F3622" s="48">
        <v>20510</v>
      </c>
      <c r="G3622" s="48">
        <v>19504</v>
      </c>
    </row>
    <row r="3623" spans="3:7">
      <c r="C3623" s="50">
        <f t="shared" si="58"/>
        <v>5</v>
      </c>
      <c r="D3623" s="49">
        <v>42520</v>
      </c>
      <c r="E3623" s="48">
        <v>21</v>
      </c>
      <c r="F3623" s="48">
        <v>20068</v>
      </c>
      <c r="G3623" s="48">
        <v>19059</v>
      </c>
    </row>
    <row r="3624" spans="3:7">
      <c r="C3624" s="50">
        <f t="shared" si="58"/>
        <v>5</v>
      </c>
      <c r="D3624" s="49">
        <v>42520</v>
      </c>
      <c r="E3624" s="48">
        <v>22</v>
      </c>
      <c r="F3624" s="48">
        <v>18802</v>
      </c>
      <c r="G3624" s="48">
        <v>17731</v>
      </c>
    </row>
    <row r="3625" spans="3:7">
      <c r="C3625" s="50">
        <f t="shared" si="58"/>
        <v>5</v>
      </c>
      <c r="D3625" s="49">
        <v>42520</v>
      </c>
      <c r="E3625" s="48">
        <v>23</v>
      </c>
      <c r="F3625" s="48">
        <v>17174</v>
      </c>
      <c r="G3625" s="48">
        <v>16025</v>
      </c>
    </row>
    <row r="3626" spans="3:7">
      <c r="C3626" s="50">
        <f t="shared" si="58"/>
        <v>5</v>
      </c>
      <c r="D3626" s="49">
        <v>42520</v>
      </c>
      <c r="E3626" s="48">
        <v>24</v>
      </c>
      <c r="F3626" s="48">
        <v>15826</v>
      </c>
      <c r="G3626" s="48">
        <v>14549</v>
      </c>
    </row>
    <row r="3627" spans="3:7">
      <c r="C3627" s="50">
        <f t="shared" si="58"/>
        <v>5</v>
      </c>
      <c r="D3627" s="49">
        <v>42521</v>
      </c>
      <c r="E3627" s="48">
        <v>1</v>
      </c>
      <c r="F3627" s="48">
        <v>15442</v>
      </c>
      <c r="G3627" s="48">
        <v>13811</v>
      </c>
    </row>
    <row r="3628" spans="3:7">
      <c r="C3628" s="50">
        <f t="shared" si="58"/>
        <v>5</v>
      </c>
      <c r="D3628" s="49">
        <v>42521</v>
      </c>
      <c r="E3628" s="48">
        <v>2</v>
      </c>
      <c r="F3628" s="48">
        <v>15114</v>
      </c>
      <c r="G3628" s="48">
        <v>13370</v>
      </c>
    </row>
    <row r="3629" spans="3:7">
      <c r="C3629" s="50">
        <f t="shared" si="58"/>
        <v>5</v>
      </c>
      <c r="D3629" s="49">
        <v>42521</v>
      </c>
      <c r="E3629" s="48">
        <v>3</v>
      </c>
      <c r="F3629" s="48">
        <v>14788</v>
      </c>
      <c r="G3629" s="48">
        <v>12992</v>
      </c>
    </row>
    <row r="3630" spans="3:7">
      <c r="C3630" s="50">
        <f t="shared" si="58"/>
        <v>5</v>
      </c>
      <c r="D3630" s="49">
        <v>42521</v>
      </c>
      <c r="E3630" s="48">
        <v>4</v>
      </c>
      <c r="F3630" s="48">
        <v>14673</v>
      </c>
      <c r="G3630" s="48">
        <v>12887</v>
      </c>
    </row>
    <row r="3631" spans="3:7">
      <c r="C3631" s="50">
        <f t="shared" si="58"/>
        <v>5</v>
      </c>
      <c r="D3631" s="49">
        <v>42521</v>
      </c>
      <c r="E3631" s="48">
        <v>5</v>
      </c>
      <c r="F3631" s="48">
        <v>15192</v>
      </c>
      <c r="G3631" s="48">
        <v>13182</v>
      </c>
    </row>
    <row r="3632" spans="3:7">
      <c r="C3632" s="50">
        <f t="shared" si="58"/>
        <v>5</v>
      </c>
      <c r="D3632" s="49">
        <v>42521</v>
      </c>
      <c r="E3632" s="48">
        <v>6</v>
      </c>
      <c r="F3632" s="48">
        <v>15871</v>
      </c>
      <c r="G3632" s="48">
        <v>13924</v>
      </c>
    </row>
    <row r="3633" spans="3:7">
      <c r="C3633" s="50">
        <f t="shared" si="58"/>
        <v>5</v>
      </c>
      <c r="D3633" s="49">
        <v>42521</v>
      </c>
      <c r="E3633" s="48">
        <v>7</v>
      </c>
      <c r="F3633" s="48">
        <v>17439</v>
      </c>
      <c r="G3633" s="48">
        <v>15547</v>
      </c>
    </row>
    <row r="3634" spans="3:7">
      <c r="C3634" s="50">
        <f t="shared" si="58"/>
        <v>5</v>
      </c>
      <c r="D3634" s="49">
        <v>42521</v>
      </c>
      <c r="E3634" s="48">
        <v>8</v>
      </c>
      <c r="F3634" s="48">
        <v>18104</v>
      </c>
      <c r="G3634" s="48">
        <v>16189</v>
      </c>
    </row>
    <row r="3635" spans="3:7">
      <c r="C3635" s="50">
        <f t="shared" si="58"/>
        <v>5</v>
      </c>
      <c r="D3635" s="49">
        <v>42521</v>
      </c>
      <c r="E3635" s="48">
        <v>9</v>
      </c>
      <c r="F3635" s="48">
        <v>18641</v>
      </c>
      <c r="G3635" s="48">
        <v>16526</v>
      </c>
    </row>
    <row r="3636" spans="3:7">
      <c r="C3636" s="50">
        <f t="shared" si="58"/>
        <v>5</v>
      </c>
      <c r="D3636" s="49">
        <v>42521</v>
      </c>
      <c r="E3636" s="48">
        <v>10</v>
      </c>
      <c r="F3636" s="48">
        <v>19070</v>
      </c>
      <c r="G3636" s="48">
        <v>16821</v>
      </c>
    </row>
    <row r="3637" spans="3:7">
      <c r="C3637" s="50">
        <f t="shared" si="58"/>
        <v>5</v>
      </c>
      <c r="D3637" s="49">
        <v>42521</v>
      </c>
      <c r="E3637" s="48">
        <v>11</v>
      </c>
      <c r="F3637" s="48">
        <v>19198</v>
      </c>
      <c r="G3637" s="48">
        <v>17028</v>
      </c>
    </row>
    <row r="3638" spans="3:7">
      <c r="C3638" s="50">
        <f t="shared" si="58"/>
        <v>5</v>
      </c>
      <c r="D3638" s="49">
        <v>42521</v>
      </c>
      <c r="E3638" s="48">
        <v>12</v>
      </c>
      <c r="F3638" s="48">
        <v>19437</v>
      </c>
      <c r="G3638" s="48">
        <v>17215</v>
      </c>
    </row>
    <row r="3639" spans="3:7">
      <c r="C3639" s="50">
        <f t="shared" si="58"/>
        <v>5</v>
      </c>
      <c r="D3639" s="49">
        <v>42521</v>
      </c>
      <c r="E3639" s="48">
        <v>13</v>
      </c>
      <c r="F3639" s="48">
        <v>19629</v>
      </c>
      <c r="G3639" s="48">
        <v>17432</v>
      </c>
    </row>
    <row r="3640" spans="3:7">
      <c r="C3640" s="50">
        <f t="shared" si="58"/>
        <v>5</v>
      </c>
      <c r="D3640" s="49">
        <v>42521</v>
      </c>
      <c r="E3640" s="48">
        <v>14</v>
      </c>
      <c r="F3640" s="48">
        <v>19554</v>
      </c>
      <c r="G3640" s="48">
        <v>17545</v>
      </c>
    </row>
    <row r="3641" spans="3:7">
      <c r="C3641" s="50">
        <f t="shared" si="58"/>
        <v>5</v>
      </c>
      <c r="D3641" s="49">
        <v>42521</v>
      </c>
      <c r="E3641" s="48">
        <v>15</v>
      </c>
      <c r="F3641" s="48">
        <v>19851</v>
      </c>
      <c r="G3641" s="48">
        <v>17820</v>
      </c>
    </row>
    <row r="3642" spans="3:7">
      <c r="C3642" s="50">
        <f t="shared" si="58"/>
        <v>5</v>
      </c>
      <c r="D3642" s="49">
        <v>42521</v>
      </c>
      <c r="E3642" s="48">
        <v>16</v>
      </c>
      <c r="F3642" s="48">
        <v>20435</v>
      </c>
      <c r="G3642" s="48">
        <v>18189</v>
      </c>
    </row>
    <row r="3643" spans="3:7">
      <c r="C3643" s="50">
        <f t="shared" si="58"/>
        <v>5</v>
      </c>
      <c r="D3643" s="49">
        <v>42521</v>
      </c>
      <c r="E3643" s="48">
        <v>17</v>
      </c>
      <c r="F3643" s="48">
        <v>20713</v>
      </c>
      <c r="G3643" s="48">
        <v>18542</v>
      </c>
    </row>
    <row r="3644" spans="3:7">
      <c r="C3644" s="50">
        <f t="shared" si="58"/>
        <v>5</v>
      </c>
      <c r="D3644" s="49">
        <v>42521</v>
      </c>
      <c r="E3644" s="48">
        <v>18</v>
      </c>
      <c r="F3644" s="48">
        <v>20449</v>
      </c>
      <c r="G3644" s="48">
        <v>18400</v>
      </c>
    </row>
    <row r="3645" spans="3:7">
      <c r="C3645" s="50">
        <f t="shared" si="58"/>
        <v>5</v>
      </c>
      <c r="D3645" s="49">
        <v>42521</v>
      </c>
      <c r="E3645" s="48">
        <v>19</v>
      </c>
      <c r="F3645" s="48">
        <v>19957</v>
      </c>
      <c r="G3645" s="48">
        <v>18003</v>
      </c>
    </row>
    <row r="3646" spans="3:7">
      <c r="C3646" s="50">
        <f t="shared" si="58"/>
        <v>5</v>
      </c>
      <c r="D3646" s="49">
        <v>42521</v>
      </c>
      <c r="E3646" s="48">
        <v>20</v>
      </c>
      <c r="F3646" s="48">
        <v>19489</v>
      </c>
      <c r="G3646" s="48">
        <v>17572</v>
      </c>
    </row>
    <row r="3647" spans="3:7">
      <c r="C3647" s="50">
        <f t="shared" si="58"/>
        <v>5</v>
      </c>
      <c r="D3647" s="49">
        <v>42521</v>
      </c>
      <c r="E3647" s="48">
        <v>21</v>
      </c>
      <c r="F3647" s="48">
        <v>19673</v>
      </c>
      <c r="G3647" s="48">
        <v>17489</v>
      </c>
    </row>
    <row r="3648" spans="3:7">
      <c r="C3648" s="50">
        <f t="shared" si="58"/>
        <v>5</v>
      </c>
      <c r="D3648" s="49">
        <v>42521</v>
      </c>
      <c r="E3648" s="48">
        <v>22</v>
      </c>
      <c r="F3648" s="48">
        <v>18114</v>
      </c>
      <c r="G3648" s="48">
        <v>16111</v>
      </c>
    </row>
    <row r="3649" spans="3:7">
      <c r="C3649" s="50">
        <f t="shared" si="58"/>
        <v>5</v>
      </c>
      <c r="D3649" s="49">
        <v>42521</v>
      </c>
      <c r="E3649" s="48">
        <v>23</v>
      </c>
      <c r="F3649" s="48">
        <v>16527</v>
      </c>
      <c r="G3649" s="48">
        <v>14366</v>
      </c>
    </row>
    <row r="3650" spans="3:7">
      <c r="C3650" s="50">
        <f t="shared" si="58"/>
        <v>5</v>
      </c>
      <c r="D3650" s="49">
        <v>42521</v>
      </c>
      <c r="E3650" s="48">
        <v>24</v>
      </c>
      <c r="F3650" s="48">
        <v>15350</v>
      </c>
      <c r="G3650" s="48">
        <v>13312</v>
      </c>
    </row>
    <row r="3651" spans="3:7">
      <c r="C3651" s="50">
        <f t="shared" si="58"/>
        <v>6</v>
      </c>
      <c r="D3651" s="49">
        <v>42522</v>
      </c>
      <c r="E3651" s="48">
        <v>1</v>
      </c>
      <c r="F3651" s="48">
        <v>14514</v>
      </c>
      <c r="G3651" s="48">
        <v>12440</v>
      </c>
    </row>
    <row r="3652" spans="3:7">
      <c r="C3652" s="50">
        <f t="shared" ref="C3652:C3715" si="59">MONTH(D3652)</f>
        <v>6</v>
      </c>
      <c r="D3652" s="49">
        <v>42522</v>
      </c>
      <c r="E3652" s="48">
        <v>2</v>
      </c>
      <c r="F3652" s="48">
        <v>14827</v>
      </c>
      <c r="G3652" s="48">
        <v>12228</v>
      </c>
    </row>
    <row r="3653" spans="3:7">
      <c r="C3653" s="50">
        <f t="shared" si="59"/>
        <v>6</v>
      </c>
      <c r="D3653" s="49">
        <v>42522</v>
      </c>
      <c r="E3653" s="48">
        <v>3</v>
      </c>
      <c r="F3653" s="48">
        <v>14977</v>
      </c>
      <c r="G3653" s="48">
        <v>12116</v>
      </c>
    </row>
    <row r="3654" spans="3:7">
      <c r="C3654" s="50">
        <f t="shared" si="59"/>
        <v>6</v>
      </c>
      <c r="D3654" s="49">
        <v>42522</v>
      </c>
      <c r="E3654" s="48">
        <v>4</v>
      </c>
      <c r="F3654" s="48">
        <v>15056</v>
      </c>
      <c r="G3654" s="48">
        <v>12142</v>
      </c>
    </row>
    <row r="3655" spans="3:7">
      <c r="C3655" s="50">
        <f t="shared" si="59"/>
        <v>6</v>
      </c>
      <c r="D3655" s="49">
        <v>42522</v>
      </c>
      <c r="E3655" s="48">
        <v>5</v>
      </c>
      <c r="F3655" s="48">
        <v>15173</v>
      </c>
      <c r="G3655" s="48">
        <v>12275</v>
      </c>
    </row>
    <row r="3656" spans="3:7">
      <c r="C3656" s="50">
        <f t="shared" si="59"/>
        <v>6</v>
      </c>
      <c r="D3656" s="49">
        <v>42522</v>
      </c>
      <c r="E3656" s="48">
        <v>6</v>
      </c>
      <c r="F3656" s="48">
        <v>15770</v>
      </c>
      <c r="G3656" s="48">
        <v>13350</v>
      </c>
    </row>
    <row r="3657" spans="3:7">
      <c r="C3657" s="50">
        <f t="shared" si="59"/>
        <v>6</v>
      </c>
      <c r="D3657" s="49">
        <v>42522</v>
      </c>
      <c r="E3657" s="48">
        <v>7</v>
      </c>
      <c r="F3657" s="48">
        <v>16872</v>
      </c>
      <c r="G3657" s="48">
        <v>14452</v>
      </c>
    </row>
    <row r="3658" spans="3:7">
      <c r="C3658" s="50">
        <f t="shared" si="59"/>
        <v>6</v>
      </c>
      <c r="D3658" s="49">
        <v>42522</v>
      </c>
      <c r="E3658" s="48">
        <v>8</v>
      </c>
      <c r="F3658" s="48">
        <v>16758</v>
      </c>
      <c r="G3658" s="48">
        <v>14999</v>
      </c>
    </row>
    <row r="3659" spans="3:7">
      <c r="C3659" s="50">
        <f t="shared" si="59"/>
        <v>6</v>
      </c>
      <c r="D3659" s="49">
        <v>42522</v>
      </c>
      <c r="E3659" s="48">
        <v>9</v>
      </c>
      <c r="F3659" s="48">
        <v>17024</v>
      </c>
      <c r="G3659" s="48">
        <v>15097</v>
      </c>
    </row>
    <row r="3660" spans="3:7">
      <c r="C3660" s="50">
        <f t="shared" si="59"/>
        <v>6</v>
      </c>
      <c r="D3660" s="49">
        <v>42522</v>
      </c>
      <c r="E3660" s="48">
        <v>10</v>
      </c>
      <c r="F3660" s="48">
        <v>17551</v>
      </c>
      <c r="G3660" s="48">
        <v>15367</v>
      </c>
    </row>
    <row r="3661" spans="3:7">
      <c r="C3661" s="50">
        <f t="shared" si="59"/>
        <v>6</v>
      </c>
      <c r="D3661" s="49">
        <v>42522</v>
      </c>
      <c r="E3661" s="48">
        <v>11</v>
      </c>
      <c r="F3661" s="48">
        <v>17899</v>
      </c>
      <c r="G3661" s="48">
        <v>15472</v>
      </c>
    </row>
    <row r="3662" spans="3:7">
      <c r="C3662" s="50">
        <f t="shared" si="59"/>
        <v>6</v>
      </c>
      <c r="D3662" s="49">
        <v>42522</v>
      </c>
      <c r="E3662" s="48">
        <v>12</v>
      </c>
      <c r="F3662" s="48">
        <v>17992</v>
      </c>
      <c r="G3662" s="48">
        <v>15523</v>
      </c>
    </row>
    <row r="3663" spans="3:7">
      <c r="C3663" s="50">
        <f t="shared" si="59"/>
        <v>6</v>
      </c>
      <c r="D3663" s="49">
        <v>42522</v>
      </c>
      <c r="E3663" s="48">
        <v>13</v>
      </c>
      <c r="F3663" s="48">
        <v>18168</v>
      </c>
      <c r="G3663" s="48">
        <v>15785</v>
      </c>
    </row>
    <row r="3664" spans="3:7">
      <c r="C3664" s="50">
        <f t="shared" si="59"/>
        <v>6</v>
      </c>
      <c r="D3664" s="49">
        <v>42522</v>
      </c>
      <c r="E3664" s="48">
        <v>14</v>
      </c>
      <c r="F3664" s="48">
        <v>18251</v>
      </c>
      <c r="G3664" s="48">
        <v>15931</v>
      </c>
    </row>
    <row r="3665" spans="3:7">
      <c r="C3665" s="50">
        <f t="shared" si="59"/>
        <v>6</v>
      </c>
      <c r="D3665" s="49">
        <v>42522</v>
      </c>
      <c r="E3665" s="48">
        <v>15</v>
      </c>
      <c r="F3665" s="48">
        <v>18658</v>
      </c>
      <c r="G3665" s="48">
        <v>16245</v>
      </c>
    </row>
    <row r="3666" spans="3:7">
      <c r="C3666" s="50">
        <f t="shared" si="59"/>
        <v>6</v>
      </c>
      <c r="D3666" s="49">
        <v>42522</v>
      </c>
      <c r="E3666" s="48">
        <v>16</v>
      </c>
      <c r="F3666" s="48">
        <v>18808</v>
      </c>
      <c r="G3666" s="48">
        <v>16615</v>
      </c>
    </row>
    <row r="3667" spans="3:7">
      <c r="C3667" s="50">
        <f t="shared" si="59"/>
        <v>6</v>
      </c>
      <c r="D3667" s="49">
        <v>42522</v>
      </c>
      <c r="E3667" s="48">
        <v>17</v>
      </c>
      <c r="F3667" s="48">
        <v>19255</v>
      </c>
      <c r="G3667" s="48">
        <v>16933</v>
      </c>
    </row>
    <row r="3668" spans="3:7">
      <c r="C3668" s="50">
        <f t="shared" si="59"/>
        <v>6</v>
      </c>
      <c r="D3668" s="49">
        <v>42522</v>
      </c>
      <c r="E3668" s="48">
        <v>18</v>
      </c>
      <c r="F3668" s="48">
        <v>18899</v>
      </c>
      <c r="G3668" s="48">
        <v>17063</v>
      </c>
    </row>
    <row r="3669" spans="3:7">
      <c r="C3669" s="50">
        <f t="shared" si="59"/>
        <v>6</v>
      </c>
      <c r="D3669" s="49">
        <v>42522</v>
      </c>
      <c r="E3669" s="48">
        <v>19</v>
      </c>
      <c r="F3669" s="48">
        <v>19090</v>
      </c>
      <c r="G3669" s="48">
        <v>17163</v>
      </c>
    </row>
    <row r="3670" spans="3:7">
      <c r="C3670" s="50">
        <f t="shared" si="59"/>
        <v>6</v>
      </c>
      <c r="D3670" s="49">
        <v>42522</v>
      </c>
      <c r="E3670" s="48">
        <v>20</v>
      </c>
      <c r="F3670" s="48">
        <v>18821</v>
      </c>
      <c r="G3670" s="48">
        <v>17051</v>
      </c>
    </row>
    <row r="3671" spans="3:7">
      <c r="C3671" s="50">
        <f t="shared" si="59"/>
        <v>6</v>
      </c>
      <c r="D3671" s="49">
        <v>42522</v>
      </c>
      <c r="E3671" s="48">
        <v>21</v>
      </c>
      <c r="F3671" s="48">
        <v>18904</v>
      </c>
      <c r="G3671" s="48">
        <v>17040</v>
      </c>
    </row>
    <row r="3672" spans="3:7">
      <c r="C3672" s="50">
        <f t="shared" si="59"/>
        <v>6</v>
      </c>
      <c r="D3672" s="49">
        <v>42522</v>
      </c>
      <c r="E3672" s="48">
        <v>22</v>
      </c>
      <c r="F3672" s="48">
        <v>17984</v>
      </c>
      <c r="G3672" s="48">
        <v>16012</v>
      </c>
    </row>
    <row r="3673" spans="3:7">
      <c r="C3673" s="50">
        <f t="shared" si="59"/>
        <v>6</v>
      </c>
      <c r="D3673" s="49">
        <v>42522</v>
      </c>
      <c r="E3673" s="48">
        <v>23</v>
      </c>
      <c r="F3673" s="48">
        <v>16727</v>
      </c>
      <c r="G3673" s="48">
        <v>14470</v>
      </c>
    </row>
    <row r="3674" spans="3:7">
      <c r="C3674" s="50">
        <f t="shared" si="59"/>
        <v>6</v>
      </c>
      <c r="D3674" s="49">
        <v>42522</v>
      </c>
      <c r="E3674" s="48">
        <v>24</v>
      </c>
      <c r="F3674" s="48">
        <v>16048</v>
      </c>
      <c r="G3674" s="48">
        <v>13514</v>
      </c>
    </row>
    <row r="3675" spans="3:7">
      <c r="C3675" s="50">
        <f t="shared" si="59"/>
        <v>6</v>
      </c>
      <c r="D3675" s="49">
        <v>42523</v>
      </c>
      <c r="E3675" s="48">
        <v>1</v>
      </c>
      <c r="F3675" s="48">
        <v>15451</v>
      </c>
      <c r="G3675" s="48">
        <v>12874</v>
      </c>
    </row>
    <row r="3676" spans="3:7">
      <c r="C3676" s="50">
        <f t="shared" si="59"/>
        <v>6</v>
      </c>
      <c r="D3676" s="49">
        <v>42523</v>
      </c>
      <c r="E3676" s="48">
        <v>2</v>
      </c>
      <c r="F3676" s="48">
        <v>15195</v>
      </c>
      <c r="G3676" s="48">
        <v>12662</v>
      </c>
    </row>
    <row r="3677" spans="3:7">
      <c r="C3677" s="50">
        <f t="shared" si="59"/>
        <v>6</v>
      </c>
      <c r="D3677" s="49">
        <v>42523</v>
      </c>
      <c r="E3677" s="48">
        <v>3</v>
      </c>
      <c r="F3677" s="48">
        <v>15125</v>
      </c>
      <c r="G3677" s="48">
        <v>12479</v>
      </c>
    </row>
    <row r="3678" spans="3:7">
      <c r="C3678" s="50">
        <f t="shared" si="59"/>
        <v>6</v>
      </c>
      <c r="D3678" s="49">
        <v>42523</v>
      </c>
      <c r="E3678" s="48">
        <v>4</v>
      </c>
      <c r="F3678" s="48">
        <v>15067</v>
      </c>
      <c r="G3678" s="48">
        <v>12458</v>
      </c>
    </row>
    <row r="3679" spans="3:7">
      <c r="C3679" s="50">
        <f t="shared" si="59"/>
        <v>6</v>
      </c>
      <c r="D3679" s="49">
        <v>42523</v>
      </c>
      <c r="E3679" s="48">
        <v>5</v>
      </c>
      <c r="F3679" s="48">
        <v>15210</v>
      </c>
      <c r="G3679" s="48">
        <v>12792</v>
      </c>
    </row>
    <row r="3680" spans="3:7">
      <c r="C3680" s="50">
        <f t="shared" si="59"/>
        <v>6</v>
      </c>
      <c r="D3680" s="49">
        <v>42523</v>
      </c>
      <c r="E3680" s="48">
        <v>6</v>
      </c>
      <c r="F3680" s="48">
        <v>15937</v>
      </c>
      <c r="G3680" s="48">
        <v>13763</v>
      </c>
    </row>
    <row r="3681" spans="3:7">
      <c r="C3681" s="50">
        <f t="shared" si="59"/>
        <v>6</v>
      </c>
      <c r="D3681" s="49">
        <v>42523</v>
      </c>
      <c r="E3681" s="48">
        <v>7</v>
      </c>
      <c r="F3681" s="48">
        <v>16755</v>
      </c>
      <c r="G3681" s="48">
        <v>15068</v>
      </c>
    </row>
    <row r="3682" spans="3:7">
      <c r="C3682" s="50">
        <f t="shared" si="59"/>
        <v>6</v>
      </c>
      <c r="D3682" s="49">
        <v>42523</v>
      </c>
      <c r="E3682" s="48">
        <v>8</v>
      </c>
      <c r="F3682" s="48">
        <v>17729</v>
      </c>
      <c r="G3682" s="48">
        <v>15910</v>
      </c>
    </row>
    <row r="3683" spans="3:7">
      <c r="C3683" s="50">
        <f t="shared" si="59"/>
        <v>6</v>
      </c>
      <c r="D3683" s="49">
        <v>42523</v>
      </c>
      <c r="E3683" s="48">
        <v>9</v>
      </c>
      <c r="F3683" s="48">
        <v>18317</v>
      </c>
      <c r="G3683" s="48">
        <v>16166</v>
      </c>
    </row>
    <row r="3684" spans="3:7">
      <c r="C3684" s="50">
        <f t="shared" si="59"/>
        <v>6</v>
      </c>
      <c r="D3684" s="49">
        <v>42523</v>
      </c>
      <c r="E3684" s="48">
        <v>10</v>
      </c>
      <c r="F3684" s="48">
        <v>18739</v>
      </c>
      <c r="G3684" s="48">
        <v>16535</v>
      </c>
    </row>
    <row r="3685" spans="3:7">
      <c r="C3685" s="50">
        <f t="shared" si="59"/>
        <v>6</v>
      </c>
      <c r="D3685" s="49">
        <v>42523</v>
      </c>
      <c r="E3685" s="48">
        <v>11</v>
      </c>
      <c r="F3685" s="48">
        <v>19374</v>
      </c>
      <c r="G3685" s="48">
        <v>16885</v>
      </c>
    </row>
    <row r="3686" spans="3:7">
      <c r="C3686" s="50">
        <f t="shared" si="59"/>
        <v>6</v>
      </c>
      <c r="D3686" s="49">
        <v>42523</v>
      </c>
      <c r="E3686" s="48">
        <v>12</v>
      </c>
      <c r="F3686" s="48">
        <v>19865</v>
      </c>
      <c r="G3686" s="48">
        <v>17187</v>
      </c>
    </row>
    <row r="3687" spans="3:7">
      <c r="C3687" s="50">
        <f t="shared" si="59"/>
        <v>6</v>
      </c>
      <c r="D3687" s="49">
        <v>42523</v>
      </c>
      <c r="E3687" s="48">
        <v>13</v>
      </c>
      <c r="F3687" s="48">
        <v>20185</v>
      </c>
      <c r="G3687" s="48">
        <v>17608</v>
      </c>
    </row>
    <row r="3688" spans="3:7">
      <c r="C3688" s="50">
        <f t="shared" si="59"/>
        <v>6</v>
      </c>
      <c r="D3688" s="49">
        <v>42523</v>
      </c>
      <c r="E3688" s="48">
        <v>14</v>
      </c>
      <c r="F3688" s="48">
        <v>20232</v>
      </c>
      <c r="G3688" s="48">
        <v>17742</v>
      </c>
    </row>
    <row r="3689" spans="3:7">
      <c r="C3689" s="50">
        <f t="shared" si="59"/>
        <v>6</v>
      </c>
      <c r="D3689" s="49">
        <v>42523</v>
      </c>
      <c r="E3689" s="48">
        <v>15</v>
      </c>
      <c r="F3689" s="48">
        <v>20408</v>
      </c>
      <c r="G3689" s="48">
        <v>18067</v>
      </c>
    </row>
    <row r="3690" spans="3:7">
      <c r="C3690" s="50">
        <f t="shared" si="59"/>
        <v>6</v>
      </c>
      <c r="D3690" s="49">
        <v>42523</v>
      </c>
      <c r="E3690" s="48">
        <v>16</v>
      </c>
      <c r="F3690" s="48">
        <v>20712</v>
      </c>
      <c r="G3690" s="48">
        <v>18444</v>
      </c>
    </row>
    <row r="3691" spans="3:7">
      <c r="C3691" s="50">
        <f t="shared" si="59"/>
        <v>6</v>
      </c>
      <c r="D3691" s="49">
        <v>42523</v>
      </c>
      <c r="E3691" s="48">
        <v>17</v>
      </c>
      <c r="F3691" s="48">
        <v>21002</v>
      </c>
      <c r="G3691" s="48">
        <v>18751</v>
      </c>
    </row>
    <row r="3692" spans="3:7">
      <c r="C3692" s="50">
        <f t="shared" si="59"/>
        <v>6</v>
      </c>
      <c r="D3692" s="49">
        <v>42523</v>
      </c>
      <c r="E3692" s="48">
        <v>18</v>
      </c>
      <c r="F3692" s="48">
        <v>20945</v>
      </c>
      <c r="G3692" s="48">
        <v>18817</v>
      </c>
    </row>
    <row r="3693" spans="3:7">
      <c r="C3693" s="50">
        <f t="shared" si="59"/>
        <v>6</v>
      </c>
      <c r="D3693" s="49">
        <v>42523</v>
      </c>
      <c r="E3693" s="48">
        <v>19</v>
      </c>
      <c r="F3693" s="48">
        <v>20992</v>
      </c>
      <c r="G3693" s="48">
        <v>18779</v>
      </c>
    </row>
    <row r="3694" spans="3:7">
      <c r="C3694" s="50">
        <f t="shared" si="59"/>
        <v>6</v>
      </c>
      <c r="D3694" s="49">
        <v>42523</v>
      </c>
      <c r="E3694" s="48">
        <v>20</v>
      </c>
      <c r="F3694" s="48">
        <v>20882</v>
      </c>
      <c r="G3694" s="48">
        <v>18567</v>
      </c>
    </row>
    <row r="3695" spans="3:7">
      <c r="C3695" s="50">
        <f t="shared" si="59"/>
        <v>6</v>
      </c>
      <c r="D3695" s="49">
        <v>42523</v>
      </c>
      <c r="E3695" s="48">
        <v>21</v>
      </c>
      <c r="F3695" s="48">
        <v>20758</v>
      </c>
      <c r="G3695" s="48">
        <v>18495</v>
      </c>
    </row>
    <row r="3696" spans="3:7">
      <c r="C3696" s="50">
        <f t="shared" si="59"/>
        <v>6</v>
      </c>
      <c r="D3696" s="49">
        <v>42523</v>
      </c>
      <c r="E3696" s="48">
        <v>22</v>
      </c>
      <c r="F3696" s="48">
        <v>19667</v>
      </c>
      <c r="G3696" s="48">
        <v>17384</v>
      </c>
    </row>
    <row r="3697" spans="3:7">
      <c r="C3697" s="50">
        <f t="shared" si="59"/>
        <v>6</v>
      </c>
      <c r="D3697" s="49">
        <v>42523</v>
      </c>
      <c r="E3697" s="48">
        <v>23</v>
      </c>
      <c r="F3697" s="48">
        <v>17922</v>
      </c>
      <c r="G3697" s="48">
        <v>15636</v>
      </c>
    </row>
    <row r="3698" spans="3:7">
      <c r="C3698" s="50">
        <f t="shared" si="59"/>
        <v>6</v>
      </c>
      <c r="D3698" s="49">
        <v>42523</v>
      </c>
      <c r="E3698" s="48">
        <v>24</v>
      </c>
      <c r="F3698" s="48">
        <v>16364</v>
      </c>
      <c r="G3698" s="48">
        <v>14268</v>
      </c>
    </row>
    <row r="3699" spans="3:7">
      <c r="C3699" s="50">
        <f t="shared" si="59"/>
        <v>6</v>
      </c>
      <c r="D3699" s="49">
        <v>42524</v>
      </c>
      <c r="E3699" s="48">
        <v>1</v>
      </c>
      <c r="F3699" s="48">
        <v>15899</v>
      </c>
      <c r="G3699" s="48">
        <v>13464</v>
      </c>
    </row>
    <row r="3700" spans="3:7">
      <c r="C3700" s="50">
        <f t="shared" si="59"/>
        <v>6</v>
      </c>
      <c r="D3700" s="49">
        <v>42524</v>
      </c>
      <c r="E3700" s="48">
        <v>2</v>
      </c>
      <c r="F3700" s="48">
        <v>15117</v>
      </c>
      <c r="G3700" s="48">
        <v>12903</v>
      </c>
    </row>
    <row r="3701" spans="3:7">
      <c r="C3701" s="50">
        <f t="shared" si="59"/>
        <v>6</v>
      </c>
      <c r="D3701" s="49">
        <v>42524</v>
      </c>
      <c r="E3701" s="48">
        <v>3</v>
      </c>
      <c r="F3701" s="48">
        <v>14942</v>
      </c>
      <c r="G3701" s="48">
        <v>12659</v>
      </c>
    </row>
    <row r="3702" spans="3:7">
      <c r="C3702" s="50">
        <f t="shared" si="59"/>
        <v>6</v>
      </c>
      <c r="D3702" s="49">
        <v>42524</v>
      </c>
      <c r="E3702" s="48">
        <v>4</v>
      </c>
      <c r="F3702" s="48">
        <v>14893</v>
      </c>
      <c r="G3702" s="48">
        <v>12551</v>
      </c>
    </row>
    <row r="3703" spans="3:7">
      <c r="C3703" s="50">
        <f t="shared" si="59"/>
        <v>6</v>
      </c>
      <c r="D3703" s="49">
        <v>42524</v>
      </c>
      <c r="E3703" s="48">
        <v>5</v>
      </c>
      <c r="F3703" s="48">
        <v>15230</v>
      </c>
      <c r="G3703" s="48">
        <v>12772</v>
      </c>
    </row>
    <row r="3704" spans="3:7">
      <c r="C3704" s="50">
        <f t="shared" si="59"/>
        <v>6</v>
      </c>
      <c r="D3704" s="49">
        <v>42524</v>
      </c>
      <c r="E3704" s="48">
        <v>6</v>
      </c>
      <c r="F3704" s="48">
        <v>16176</v>
      </c>
      <c r="G3704" s="48">
        <v>13711</v>
      </c>
    </row>
    <row r="3705" spans="3:7">
      <c r="C3705" s="50">
        <f t="shared" si="59"/>
        <v>6</v>
      </c>
      <c r="D3705" s="49">
        <v>42524</v>
      </c>
      <c r="E3705" s="48">
        <v>7</v>
      </c>
      <c r="F3705" s="48">
        <v>17571</v>
      </c>
      <c r="G3705" s="48">
        <v>15148</v>
      </c>
    </row>
    <row r="3706" spans="3:7">
      <c r="C3706" s="50">
        <f t="shared" si="59"/>
        <v>6</v>
      </c>
      <c r="D3706" s="49">
        <v>42524</v>
      </c>
      <c r="E3706" s="48">
        <v>8</v>
      </c>
      <c r="F3706" s="48">
        <v>18243</v>
      </c>
      <c r="G3706" s="48">
        <v>15835</v>
      </c>
    </row>
    <row r="3707" spans="3:7">
      <c r="C3707" s="50">
        <f t="shared" si="59"/>
        <v>6</v>
      </c>
      <c r="D3707" s="49">
        <v>42524</v>
      </c>
      <c r="E3707" s="48">
        <v>9</v>
      </c>
      <c r="F3707" s="48">
        <v>18578</v>
      </c>
      <c r="G3707" s="48">
        <v>16130</v>
      </c>
    </row>
    <row r="3708" spans="3:7">
      <c r="C3708" s="50">
        <f t="shared" si="59"/>
        <v>6</v>
      </c>
      <c r="D3708" s="49">
        <v>42524</v>
      </c>
      <c r="E3708" s="48">
        <v>10</v>
      </c>
      <c r="F3708" s="48">
        <v>18827</v>
      </c>
      <c r="G3708" s="48">
        <v>16398</v>
      </c>
    </row>
    <row r="3709" spans="3:7">
      <c r="C3709" s="50">
        <f t="shared" si="59"/>
        <v>6</v>
      </c>
      <c r="D3709" s="49">
        <v>42524</v>
      </c>
      <c r="E3709" s="48">
        <v>11</v>
      </c>
      <c r="F3709" s="48">
        <v>19120</v>
      </c>
      <c r="G3709" s="48">
        <v>16650</v>
      </c>
    </row>
    <row r="3710" spans="3:7">
      <c r="C3710" s="50">
        <f t="shared" si="59"/>
        <v>6</v>
      </c>
      <c r="D3710" s="49">
        <v>42524</v>
      </c>
      <c r="E3710" s="48">
        <v>12</v>
      </c>
      <c r="F3710" s="48">
        <v>19276</v>
      </c>
      <c r="G3710" s="48">
        <v>16870</v>
      </c>
    </row>
    <row r="3711" spans="3:7">
      <c r="C3711" s="50">
        <f t="shared" si="59"/>
        <v>6</v>
      </c>
      <c r="D3711" s="49">
        <v>42524</v>
      </c>
      <c r="E3711" s="48">
        <v>13</v>
      </c>
      <c r="F3711" s="48">
        <v>19548</v>
      </c>
      <c r="G3711" s="48">
        <v>17056</v>
      </c>
    </row>
    <row r="3712" spans="3:7">
      <c r="C3712" s="50">
        <f t="shared" si="59"/>
        <v>6</v>
      </c>
      <c r="D3712" s="49">
        <v>42524</v>
      </c>
      <c r="E3712" s="48">
        <v>14</v>
      </c>
      <c r="F3712" s="48">
        <v>19903</v>
      </c>
      <c r="G3712" s="48">
        <v>17209</v>
      </c>
    </row>
    <row r="3713" spans="3:7">
      <c r="C3713" s="50">
        <f t="shared" si="59"/>
        <v>6</v>
      </c>
      <c r="D3713" s="49">
        <v>42524</v>
      </c>
      <c r="E3713" s="48">
        <v>15</v>
      </c>
      <c r="F3713" s="48">
        <v>20159</v>
      </c>
      <c r="G3713" s="48">
        <v>17442</v>
      </c>
    </row>
    <row r="3714" spans="3:7">
      <c r="C3714" s="50">
        <f t="shared" si="59"/>
        <v>6</v>
      </c>
      <c r="D3714" s="49">
        <v>42524</v>
      </c>
      <c r="E3714" s="48">
        <v>16</v>
      </c>
      <c r="F3714" s="48">
        <v>20273</v>
      </c>
      <c r="G3714" s="48">
        <v>17651</v>
      </c>
    </row>
    <row r="3715" spans="3:7">
      <c r="C3715" s="50">
        <f t="shared" si="59"/>
        <v>6</v>
      </c>
      <c r="D3715" s="49">
        <v>42524</v>
      </c>
      <c r="E3715" s="48">
        <v>17</v>
      </c>
      <c r="F3715" s="48">
        <v>20677</v>
      </c>
      <c r="G3715" s="48">
        <v>17951</v>
      </c>
    </row>
    <row r="3716" spans="3:7">
      <c r="C3716" s="50">
        <f t="shared" ref="C3716:C3779" si="60">MONTH(D3716)</f>
        <v>6</v>
      </c>
      <c r="D3716" s="49">
        <v>42524</v>
      </c>
      <c r="E3716" s="48">
        <v>18</v>
      </c>
      <c r="F3716" s="48">
        <v>20615</v>
      </c>
      <c r="G3716" s="48">
        <v>18026</v>
      </c>
    </row>
    <row r="3717" spans="3:7">
      <c r="C3717" s="50">
        <f t="shared" si="60"/>
        <v>6</v>
      </c>
      <c r="D3717" s="49">
        <v>42524</v>
      </c>
      <c r="E3717" s="48">
        <v>19</v>
      </c>
      <c r="F3717" s="48">
        <v>20388</v>
      </c>
      <c r="G3717" s="48">
        <v>17950</v>
      </c>
    </row>
    <row r="3718" spans="3:7">
      <c r="C3718" s="50">
        <f t="shared" si="60"/>
        <v>6</v>
      </c>
      <c r="D3718" s="49">
        <v>42524</v>
      </c>
      <c r="E3718" s="48">
        <v>20</v>
      </c>
      <c r="F3718" s="48">
        <v>20085</v>
      </c>
      <c r="G3718" s="48">
        <v>17664</v>
      </c>
    </row>
    <row r="3719" spans="3:7">
      <c r="C3719" s="50">
        <f t="shared" si="60"/>
        <v>6</v>
      </c>
      <c r="D3719" s="49">
        <v>42524</v>
      </c>
      <c r="E3719" s="48">
        <v>21</v>
      </c>
      <c r="F3719" s="48">
        <v>19618</v>
      </c>
      <c r="G3719" s="48">
        <v>17536</v>
      </c>
    </row>
    <row r="3720" spans="3:7">
      <c r="C3720" s="50">
        <f t="shared" si="60"/>
        <v>6</v>
      </c>
      <c r="D3720" s="49">
        <v>42524</v>
      </c>
      <c r="E3720" s="48">
        <v>22</v>
      </c>
      <c r="F3720" s="48">
        <v>18616</v>
      </c>
      <c r="G3720" s="48">
        <v>16593</v>
      </c>
    </row>
    <row r="3721" spans="3:7">
      <c r="C3721" s="50">
        <f t="shared" si="60"/>
        <v>6</v>
      </c>
      <c r="D3721" s="49">
        <v>42524</v>
      </c>
      <c r="E3721" s="48">
        <v>23</v>
      </c>
      <c r="F3721" s="48">
        <v>17021</v>
      </c>
      <c r="G3721" s="48">
        <v>15079</v>
      </c>
    </row>
    <row r="3722" spans="3:7">
      <c r="C3722" s="50">
        <f t="shared" si="60"/>
        <v>6</v>
      </c>
      <c r="D3722" s="49">
        <v>42524</v>
      </c>
      <c r="E3722" s="48">
        <v>24</v>
      </c>
      <c r="F3722" s="48">
        <v>15962</v>
      </c>
      <c r="G3722" s="48">
        <v>13773</v>
      </c>
    </row>
    <row r="3723" spans="3:7">
      <c r="C3723" s="50">
        <f t="shared" si="60"/>
        <v>6</v>
      </c>
      <c r="D3723" s="49">
        <v>42525</v>
      </c>
      <c r="E3723" s="48">
        <v>1</v>
      </c>
      <c r="F3723" s="48">
        <v>15535</v>
      </c>
      <c r="G3723" s="48">
        <v>13016</v>
      </c>
    </row>
    <row r="3724" spans="3:7">
      <c r="C3724" s="50">
        <f t="shared" si="60"/>
        <v>6</v>
      </c>
      <c r="D3724" s="49">
        <v>42525</v>
      </c>
      <c r="E3724" s="48">
        <v>2</v>
      </c>
      <c r="F3724" s="48">
        <v>15285</v>
      </c>
      <c r="G3724" s="48">
        <v>12464</v>
      </c>
    </row>
    <row r="3725" spans="3:7">
      <c r="C3725" s="50">
        <f t="shared" si="60"/>
        <v>6</v>
      </c>
      <c r="D3725" s="49">
        <v>42525</v>
      </c>
      <c r="E3725" s="48">
        <v>3</v>
      </c>
      <c r="F3725" s="48">
        <v>15086</v>
      </c>
      <c r="G3725" s="48">
        <v>12151</v>
      </c>
    </row>
    <row r="3726" spans="3:7">
      <c r="C3726" s="50">
        <f t="shared" si="60"/>
        <v>6</v>
      </c>
      <c r="D3726" s="49">
        <v>42525</v>
      </c>
      <c r="E3726" s="48">
        <v>4</v>
      </c>
      <c r="F3726" s="48">
        <v>14772</v>
      </c>
      <c r="G3726" s="48">
        <v>11914</v>
      </c>
    </row>
    <row r="3727" spans="3:7">
      <c r="C3727" s="50">
        <f t="shared" si="60"/>
        <v>6</v>
      </c>
      <c r="D3727" s="49">
        <v>42525</v>
      </c>
      <c r="E3727" s="48">
        <v>5</v>
      </c>
      <c r="F3727" s="48">
        <v>14518</v>
      </c>
      <c r="G3727" s="48">
        <v>11808</v>
      </c>
    </row>
    <row r="3728" spans="3:7">
      <c r="C3728" s="50">
        <f t="shared" si="60"/>
        <v>6</v>
      </c>
      <c r="D3728" s="49">
        <v>42525</v>
      </c>
      <c r="E3728" s="48">
        <v>6</v>
      </c>
      <c r="F3728" s="48">
        <v>14403</v>
      </c>
      <c r="G3728" s="48">
        <v>11839</v>
      </c>
    </row>
    <row r="3729" spans="3:7">
      <c r="C3729" s="50">
        <f t="shared" si="60"/>
        <v>6</v>
      </c>
      <c r="D3729" s="49">
        <v>42525</v>
      </c>
      <c r="E3729" s="48">
        <v>7</v>
      </c>
      <c r="F3729" s="48">
        <v>15038</v>
      </c>
      <c r="G3729" s="48">
        <v>12599</v>
      </c>
    </row>
    <row r="3730" spans="3:7">
      <c r="C3730" s="50">
        <f t="shared" si="60"/>
        <v>6</v>
      </c>
      <c r="D3730" s="49">
        <v>42525</v>
      </c>
      <c r="E3730" s="48">
        <v>8</v>
      </c>
      <c r="F3730" s="48">
        <v>15791</v>
      </c>
      <c r="G3730" s="48">
        <v>13484</v>
      </c>
    </row>
    <row r="3731" spans="3:7">
      <c r="C3731" s="50">
        <f t="shared" si="60"/>
        <v>6</v>
      </c>
      <c r="D3731" s="49">
        <v>42525</v>
      </c>
      <c r="E3731" s="48">
        <v>9</v>
      </c>
      <c r="F3731" s="48">
        <v>16449</v>
      </c>
      <c r="G3731" s="48">
        <v>14191</v>
      </c>
    </row>
    <row r="3732" spans="3:7">
      <c r="C3732" s="50">
        <f t="shared" si="60"/>
        <v>6</v>
      </c>
      <c r="D3732" s="49">
        <v>42525</v>
      </c>
      <c r="E3732" s="48">
        <v>10</v>
      </c>
      <c r="F3732" s="48">
        <v>16943</v>
      </c>
      <c r="G3732" s="48">
        <v>14598</v>
      </c>
    </row>
    <row r="3733" spans="3:7">
      <c r="C3733" s="50">
        <f t="shared" si="60"/>
        <v>6</v>
      </c>
      <c r="D3733" s="49">
        <v>42525</v>
      </c>
      <c r="E3733" s="48">
        <v>11</v>
      </c>
      <c r="F3733" s="48">
        <v>17294</v>
      </c>
      <c r="G3733" s="48">
        <v>14950</v>
      </c>
    </row>
    <row r="3734" spans="3:7">
      <c r="C3734" s="50">
        <f t="shared" si="60"/>
        <v>6</v>
      </c>
      <c r="D3734" s="49">
        <v>42525</v>
      </c>
      <c r="E3734" s="48">
        <v>12</v>
      </c>
      <c r="F3734" s="48">
        <v>17423</v>
      </c>
      <c r="G3734" s="48">
        <v>15219</v>
      </c>
    </row>
    <row r="3735" spans="3:7">
      <c r="C3735" s="50">
        <f t="shared" si="60"/>
        <v>6</v>
      </c>
      <c r="D3735" s="49">
        <v>42525</v>
      </c>
      <c r="E3735" s="48">
        <v>13</v>
      </c>
      <c r="F3735" s="48">
        <v>17655</v>
      </c>
      <c r="G3735" s="48">
        <v>15352</v>
      </c>
    </row>
    <row r="3736" spans="3:7">
      <c r="C3736" s="50">
        <f t="shared" si="60"/>
        <v>6</v>
      </c>
      <c r="D3736" s="49">
        <v>42525</v>
      </c>
      <c r="E3736" s="48">
        <v>14</v>
      </c>
      <c r="F3736" s="48">
        <v>17896</v>
      </c>
      <c r="G3736" s="48">
        <v>15555</v>
      </c>
    </row>
    <row r="3737" spans="3:7">
      <c r="C3737" s="50">
        <f t="shared" si="60"/>
        <v>6</v>
      </c>
      <c r="D3737" s="49">
        <v>42525</v>
      </c>
      <c r="E3737" s="48">
        <v>15</v>
      </c>
      <c r="F3737" s="48">
        <v>17963</v>
      </c>
      <c r="G3737" s="48">
        <v>15823</v>
      </c>
    </row>
    <row r="3738" spans="3:7">
      <c r="C3738" s="50">
        <f t="shared" si="60"/>
        <v>6</v>
      </c>
      <c r="D3738" s="49">
        <v>42525</v>
      </c>
      <c r="E3738" s="48">
        <v>16</v>
      </c>
      <c r="F3738" s="48">
        <v>18482</v>
      </c>
      <c r="G3738" s="48">
        <v>16170</v>
      </c>
    </row>
    <row r="3739" spans="3:7">
      <c r="C3739" s="50">
        <f t="shared" si="60"/>
        <v>6</v>
      </c>
      <c r="D3739" s="49">
        <v>42525</v>
      </c>
      <c r="E3739" s="48">
        <v>17</v>
      </c>
      <c r="F3739" s="48">
        <v>18936</v>
      </c>
      <c r="G3739" s="48">
        <v>16775</v>
      </c>
    </row>
    <row r="3740" spans="3:7">
      <c r="C3740" s="50">
        <f t="shared" si="60"/>
        <v>6</v>
      </c>
      <c r="D3740" s="49">
        <v>42525</v>
      </c>
      <c r="E3740" s="48">
        <v>18</v>
      </c>
      <c r="F3740" s="48">
        <v>19002</v>
      </c>
      <c r="G3740" s="48">
        <v>16805</v>
      </c>
    </row>
    <row r="3741" spans="3:7">
      <c r="C3741" s="50">
        <f t="shared" si="60"/>
        <v>6</v>
      </c>
      <c r="D3741" s="49">
        <v>42525</v>
      </c>
      <c r="E3741" s="48">
        <v>19</v>
      </c>
      <c r="F3741" s="48">
        <v>18730</v>
      </c>
      <c r="G3741" s="48">
        <v>16534</v>
      </c>
    </row>
    <row r="3742" spans="3:7">
      <c r="C3742" s="50">
        <f t="shared" si="60"/>
        <v>6</v>
      </c>
      <c r="D3742" s="49">
        <v>42525</v>
      </c>
      <c r="E3742" s="48">
        <v>20</v>
      </c>
      <c r="F3742" s="48">
        <v>18187</v>
      </c>
      <c r="G3742" s="48">
        <v>15986</v>
      </c>
    </row>
    <row r="3743" spans="3:7">
      <c r="C3743" s="50">
        <f t="shared" si="60"/>
        <v>6</v>
      </c>
      <c r="D3743" s="49">
        <v>42525</v>
      </c>
      <c r="E3743" s="48">
        <v>21</v>
      </c>
      <c r="F3743" s="48">
        <v>18356</v>
      </c>
      <c r="G3743" s="48">
        <v>16035</v>
      </c>
    </row>
    <row r="3744" spans="3:7">
      <c r="C3744" s="50">
        <f t="shared" si="60"/>
        <v>6</v>
      </c>
      <c r="D3744" s="49">
        <v>42525</v>
      </c>
      <c r="E3744" s="48">
        <v>22</v>
      </c>
      <c r="F3744" s="48">
        <v>17496</v>
      </c>
      <c r="G3744" s="48">
        <v>15170</v>
      </c>
    </row>
    <row r="3745" spans="3:7">
      <c r="C3745" s="50">
        <f t="shared" si="60"/>
        <v>6</v>
      </c>
      <c r="D3745" s="49">
        <v>42525</v>
      </c>
      <c r="E3745" s="48">
        <v>23</v>
      </c>
      <c r="F3745" s="48">
        <v>16567</v>
      </c>
      <c r="G3745" s="48">
        <v>14078</v>
      </c>
    </row>
    <row r="3746" spans="3:7">
      <c r="C3746" s="50">
        <f t="shared" si="60"/>
        <v>6</v>
      </c>
      <c r="D3746" s="49">
        <v>42525</v>
      </c>
      <c r="E3746" s="48">
        <v>24</v>
      </c>
      <c r="F3746" s="48">
        <v>15666</v>
      </c>
      <c r="G3746" s="48">
        <v>13091</v>
      </c>
    </row>
    <row r="3747" spans="3:7">
      <c r="C3747" s="50">
        <f t="shared" si="60"/>
        <v>6</v>
      </c>
      <c r="D3747" s="49">
        <v>42526</v>
      </c>
      <c r="E3747" s="48">
        <v>1</v>
      </c>
      <c r="F3747" s="48">
        <v>15258</v>
      </c>
      <c r="G3747" s="48">
        <v>12267</v>
      </c>
    </row>
    <row r="3748" spans="3:7">
      <c r="C3748" s="50">
        <f t="shared" si="60"/>
        <v>6</v>
      </c>
      <c r="D3748" s="49">
        <v>42526</v>
      </c>
      <c r="E3748" s="48">
        <v>2</v>
      </c>
      <c r="F3748" s="48">
        <v>14942</v>
      </c>
      <c r="G3748" s="48">
        <v>11900</v>
      </c>
    </row>
    <row r="3749" spans="3:7">
      <c r="C3749" s="50">
        <f t="shared" si="60"/>
        <v>6</v>
      </c>
      <c r="D3749" s="49">
        <v>42526</v>
      </c>
      <c r="E3749" s="48">
        <v>3</v>
      </c>
      <c r="F3749" s="48">
        <v>14647</v>
      </c>
      <c r="G3749" s="48">
        <v>11641</v>
      </c>
    </row>
    <row r="3750" spans="3:7">
      <c r="C3750" s="50">
        <f t="shared" si="60"/>
        <v>6</v>
      </c>
      <c r="D3750" s="49">
        <v>42526</v>
      </c>
      <c r="E3750" s="48">
        <v>4</v>
      </c>
      <c r="F3750" s="48">
        <v>14230</v>
      </c>
      <c r="G3750" s="48">
        <v>11437</v>
      </c>
    </row>
    <row r="3751" spans="3:7">
      <c r="C3751" s="50">
        <f t="shared" si="60"/>
        <v>6</v>
      </c>
      <c r="D3751" s="49">
        <v>42526</v>
      </c>
      <c r="E3751" s="48">
        <v>5</v>
      </c>
      <c r="F3751" s="48">
        <v>14530</v>
      </c>
      <c r="G3751" s="48">
        <v>11536</v>
      </c>
    </row>
    <row r="3752" spans="3:7">
      <c r="C3752" s="50">
        <f t="shared" si="60"/>
        <v>6</v>
      </c>
      <c r="D3752" s="49">
        <v>42526</v>
      </c>
      <c r="E3752" s="48">
        <v>6</v>
      </c>
      <c r="F3752" s="48">
        <v>14476</v>
      </c>
      <c r="G3752" s="48">
        <v>11742</v>
      </c>
    </row>
    <row r="3753" spans="3:7">
      <c r="C3753" s="50">
        <f t="shared" si="60"/>
        <v>6</v>
      </c>
      <c r="D3753" s="49">
        <v>42526</v>
      </c>
      <c r="E3753" s="48">
        <v>7</v>
      </c>
      <c r="F3753" s="48">
        <v>15189</v>
      </c>
      <c r="G3753" s="48">
        <v>12331</v>
      </c>
    </row>
    <row r="3754" spans="3:7">
      <c r="C3754" s="50">
        <f t="shared" si="60"/>
        <v>6</v>
      </c>
      <c r="D3754" s="49">
        <v>42526</v>
      </c>
      <c r="E3754" s="48">
        <v>8</v>
      </c>
      <c r="F3754" s="48">
        <v>15640</v>
      </c>
      <c r="G3754" s="48">
        <v>13001</v>
      </c>
    </row>
    <row r="3755" spans="3:7">
      <c r="C3755" s="50">
        <f t="shared" si="60"/>
        <v>6</v>
      </c>
      <c r="D3755" s="49">
        <v>42526</v>
      </c>
      <c r="E3755" s="48">
        <v>9</v>
      </c>
      <c r="F3755" s="48">
        <v>16317</v>
      </c>
      <c r="G3755" s="48">
        <v>13831</v>
      </c>
    </row>
    <row r="3756" spans="3:7">
      <c r="C3756" s="50">
        <f t="shared" si="60"/>
        <v>6</v>
      </c>
      <c r="D3756" s="49">
        <v>42526</v>
      </c>
      <c r="E3756" s="48">
        <v>10</v>
      </c>
      <c r="F3756" s="48">
        <v>17051</v>
      </c>
      <c r="G3756" s="48">
        <v>14484</v>
      </c>
    </row>
    <row r="3757" spans="3:7">
      <c r="C3757" s="50">
        <f t="shared" si="60"/>
        <v>6</v>
      </c>
      <c r="D3757" s="49">
        <v>42526</v>
      </c>
      <c r="E3757" s="48">
        <v>11</v>
      </c>
      <c r="F3757" s="48">
        <v>17478</v>
      </c>
      <c r="G3757" s="48">
        <v>14797</v>
      </c>
    </row>
    <row r="3758" spans="3:7">
      <c r="C3758" s="50">
        <f t="shared" si="60"/>
        <v>6</v>
      </c>
      <c r="D3758" s="49">
        <v>42526</v>
      </c>
      <c r="E3758" s="48">
        <v>12</v>
      </c>
      <c r="F3758" s="48">
        <v>17683</v>
      </c>
      <c r="G3758" s="48">
        <v>14997</v>
      </c>
    </row>
    <row r="3759" spans="3:7">
      <c r="C3759" s="50">
        <f t="shared" si="60"/>
        <v>6</v>
      </c>
      <c r="D3759" s="49">
        <v>42526</v>
      </c>
      <c r="E3759" s="48">
        <v>13</v>
      </c>
      <c r="F3759" s="48">
        <v>17795</v>
      </c>
      <c r="G3759" s="48">
        <v>15176</v>
      </c>
    </row>
    <row r="3760" spans="3:7">
      <c r="C3760" s="50">
        <f t="shared" si="60"/>
        <v>6</v>
      </c>
      <c r="D3760" s="49">
        <v>42526</v>
      </c>
      <c r="E3760" s="48">
        <v>14</v>
      </c>
      <c r="F3760" s="48">
        <v>17629</v>
      </c>
      <c r="G3760" s="48">
        <v>15283</v>
      </c>
    </row>
    <row r="3761" spans="3:7">
      <c r="C3761" s="50">
        <f t="shared" si="60"/>
        <v>6</v>
      </c>
      <c r="D3761" s="49">
        <v>42526</v>
      </c>
      <c r="E3761" s="48">
        <v>15</v>
      </c>
      <c r="F3761" s="48">
        <v>17234</v>
      </c>
      <c r="G3761" s="48">
        <v>15079</v>
      </c>
    </row>
    <row r="3762" spans="3:7">
      <c r="C3762" s="50">
        <f t="shared" si="60"/>
        <v>6</v>
      </c>
      <c r="D3762" s="49">
        <v>42526</v>
      </c>
      <c r="E3762" s="48">
        <v>16</v>
      </c>
      <c r="F3762" s="48">
        <v>17616</v>
      </c>
      <c r="G3762" s="48">
        <v>15437</v>
      </c>
    </row>
    <row r="3763" spans="3:7">
      <c r="C3763" s="50">
        <f t="shared" si="60"/>
        <v>6</v>
      </c>
      <c r="D3763" s="49">
        <v>42526</v>
      </c>
      <c r="E3763" s="48">
        <v>17</v>
      </c>
      <c r="F3763" s="48">
        <v>17791</v>
      </c>
      <c r="G3763" s="48">
        <v>15666</v>
      </c>
    </row>
    <row r="3764" spans="3:7">
      <c r="C3764" s="50">
        <f t="shared" si="60"/>
        <v>6</v>
      </c>
      <c r="D3764" s="49">
        <v>42526</v>
      </c>
      <c r="E3764" s="48">
        <v>18</v>
      </c>
      <c r="F3764" s="48">
        <v>17627</v>
      </c>
      <c r="G3764" s="48">
        <v>15653</v>
      </c>
    </row>
    <row r="3765" spans="3:7">
      <c r="C3765" s="50">
        <f t="shared" si="60"/>
        <v>6</v>
      </c>
      <c r="D3765" s="49">
        <v>42526</v>
      </c>
      <c r="E3765" s="48">
        <v>19</v>
      </c>
      <c r="F3765" s="48">
        <v>17700</v>
      </c>
      <c r="G3765" s="48">
        <v>15589</v>
      </c>
    </row>
    <row r="3766" spans="3:7">
      <c r="C3766" s="50">
        <f t="shared" si="60"/>
        <v>6</v>
      </c>
      <c r="D3766" s="49">
        <v>42526</v>
      </c>
      <c r="E3766" s="48">
        <v>20</v>
      </c>
      <c r="F3766" s="48">
        <v>17531</v>
      </c>
      <c r="G3766" s="48">
        <v>15453</v>
      </c>
    </row>
    <row r="3767" spans="3:7">
      <c r="C3767" s="50">
        <f t="shared" si="60"/>
        <v>6</v>
      </c>
      <c r="D3767" s="49">
        <v>42526</v>
      </c>
      <c r="E3767" s="48">
        <v>21</v>
      </c>
      <c r="F3767" s="48">
        <v>17728</v>
      </c>
      <c r="G3767" s="48">
        <v>15620</v>
      </c>
    </row>
    <row r="3768" spans="3:7">
      <c r="C3768" s="50">
        <f t="shared" si="60"/>
        <v>6</v>
      </c>
      <c r="D3768" s="49">
        <v>42526</v>
      </c>
      <c r="E3768" s="48">
        <v>22</v>
      </c>
      <c r="F3768" s="48">
        <v>17330</v>
      </c>
      <c r="G3768" s="48">
        <v>14827</v>
      </c>
    </row>
    <row r="3769" spans="3:7">
      <c r="C3769" s="50">
        <f t="shared" si="60"/>
        <v>6</v>
      </c>
      <c r="D3769" s="49">
        <v>42526</v>
      </c>
      <c r="E3769" s="48">
        <v>23</v>
      </c>
      <c r="F3769" s="48">
        <v>16196</v>
      </c>
      <c r="G3769" s="48">
        <v>13571</v>
      </c>
    </row>
    <row r="3770" spans="3:7">
      <c r="C3770" s="50">
        <f t="shared" si="60"/>
        <v>6</v>
      </c>
      <c r="D3770" s="49">
        <v>42526</v>
      </c>
      <c r="E3770" s="48">
        <v>24</v>
      </c>
      <c r="F3770" s="48">
        <v>15548</v>
      </c>
      <c r="G3770" s="48">
        <v>12686</v>
      </c>
    </row>
    <row r="3771" spans="3:7">
      <c r="C3771" s="50">
        <f t="shared" si="60"/>
        <v>6</v>
      </c>
      <c r="D3771" s="49">
        <v>42527</v>
      </c>
      <c r="E3771" s="48">
        <v>1</v>
      </c>
      <c r="F3771" s="48">
        <v>14870</v>
      </c>
      <c r="G3771" s="48">
        <v>12131</v>
      </c>
    </row>
    <row r="3772" spans="3:7">
      <c r="C3772" s="50">
        <f t="shared" si="60"/>
        <v>6</v>
      </c>
      <c r="D3772" s="49">
        <v>42527</v>
      </c>
      <c r="E3772" s="48">
        <v>2</v>
      </c>
      <c r="F3772" s="48">
        <v>14136</v>
      </c>
      <c r="G3772" s="48">
        <v>11840</v>
      </c>
    </row>
    <row r="3773" spans="3:7">
      <c r="C3773" s="50">
        <f t="shared" si="60"/>
        <v>6</v>
      </c>
      <c r="D3773" s="49">
        <v>42527</v>
      </c>
      <c r="E3773" s="48">
        <v>3</v>
      </c>
      <c r="F3773" s="48">
        <v>14128</v>
      </c>
      <c r="G3773" s="48">
        <v>11745</v>
      </c>
    </row>
    <row r="3774" spans="3:7">
      <c r="C3774" s="50">
        <f t="shared" si="60"/>
        <v>6</v>
      </c>
      <c r="D3774" s="49">
        <v>42527</v>
      </c>
      <c r="E3774" s="48">
        <v>4</v>
      </c>
      <c r="F3774" s="48">
        <v>13874</v>
      </c>
      <c r="G3774" s="48">
        <v>11713</v>
      </c>
    </row>
    <row r="3775" spans="3:7">
      <c r="C3775" s="50">
        <f t="shared" si="60"/>
        <v>6</v>
      </c>
      <c r="D3775" s="49">
        <v>42527</v>
      </c>
      <c r="E3775" s="48">
        <v>5</v>
      </c>
      <c r="F3775" s="48">
        <v>14556</v>
      </c>
      <c r="G3775" s="48">
        <v>12107</v>
      </c>
    </row>
    <row r="3776" spans="3:7">
      <c r="C3776" s="50">
        <f t="shared" si="60"/>
        <v>6</v>
      </c>
      <c r="D3776" s="49">
        <v>42527</v>
      </c>
      <c r="E3776" s="48">
        <v>6</v>
      </c>
      <c r="F3776" s="48">
        <v>15507</v>
      </c>
      <c r="G3776" s="48">
        <v>13137</v>
      </c>
    </row>
    <row r="3777" spans="3:7">
      <c r="C3777" s="50">
        <f t="shared" si="60"/>
        <v>6</v>
      </c>
      <c r="D3777" s="49">
        <v>42527</v>
      </c>
      <c r="E3777" s="48">
        <v>7</v>
      </c>
      <c r="F3777" s="48">
        <v>17308</v>
      </c>
      <c r="G3777" s="48">
        <v>14629</v>
      </c>
    </row>
    <row r="3778" spans="3:7">
      <c r="C3778" s="50">
        <f t="shared" si="60"/>
        <v>6</v>
      </c>
      <c r="D3778" s="49">
        <v>42527</v>
      </c>
      <c r="E3778" s="48">
        <v>8</v>
      </c>
      <c r="F3778" s="48">
        <v>18194</v>
      </c>
      <c r="G3778" s="48">
        <v>15333</v>
      </c>
    </row>
    <row r="3779" spans="3:7">
      <c r="C3779" s="50">
        <f t="shared" si="60"/>
        <v>6</v>
      </c>
      <c r="D3779" s="49">
        <v>42527</v>
      </c>
      <c r="E3779" s="48">
        <v>9</v>
      </c>
      <c r="F3779" s="48">
        <v>17556</v>
      </c>
      <c r="G3779" s="48">
        <v>15420</v>
      </c>
    </row>
    <row r="3780" spans="3:7">
      <c r="C3780" s="50">
        <f t="shared" ref="C3780:C3843" si="61">MONTH(D3780)</f>
        <v>6</v>
      </c>
      <c r="D3780" s="49">
        <v>42527</v>
      </c>
      <c r="E3780" s="48">
        <v>10</v>
      </c>
      <c r="F3780" s="48">
        <v>17981</v>
      </c>
      <c r="G3780" s="48">
        <v>15640</v>
      </c>
    </row>
    <row r="3781" spans="3:7">
      <c r="C3781" s="50">
        <f t="shared" si="61"/>
        <v>6</v>
      </c>
      <c r="D3781" s="49">
        <v>42527</v>
      </c>
      <c r="E3781" s="48">
        <v>11</v>
      </c>
      <c r="F3781" s="48">
        <v>17979</v>
      </c>
      <c r="G3781" s="48">
        <v>15650</v>
      </c>
    </row>
    <row r="3782" spans="3:7">
      <c r="C3782" s="50">
        <f t="shared" si="61"/>
        <v>6</v>
      </c>
      <c r="D3782" s="49">
        <v>42527</v>
      </c>
      <c r="E3782" s="48">
        <v>12</v>
      </c>
      <c r="F3782" s="48">
        <v>18185</v>
      </c>
      <c r="G3782" s="48">
        <v>15772</v>
      </c>
    </row>
    <row r="3783" spans="3:7">
      <c r="C3783" s="50">
        <f t="shared" si="61"/>
        <v>6</v>
      </c>
      <c r="D3783" s="49">
        <v>42527</v>
      </c>
      <c r="E3783" s="48">
        <v>13</v>
      </c>
      <c r="F3783" s="48">
        <v>18271</v>
      </c>
      <c r="G3783" s="48">
        <v>15864</v>
      </c>
    </row>
    <row r="3784" spans="3:7">
      <c r="C3784" s="50">
        <f t="shared" si="61"/>
        <v>6</v>
      </c>
      <c r="D3784" s="49">
        <v>42527</v>
      </c>
      <c r="E3784" s="48">
        <v>14</v>
      </c>
      <c r="F3784" s="48">
        <v>18528</v>
      </c>
      <c r="G3784" s="48">
        <v>16135</v>
      </c>
    </row>
    <row r="3785" spans="3:7">
      <c r="C3785" s="50">
        <f t="shared" si="61"/>
        <v>6</v>
      </c>
      <c r="D3785" s="49">
        <v>42527</v>
      </c>
      <c r="E3785" s="48">
        <v>15</v>
      </c>
      <c r="F3785" s="48">
        <v>18785</v>
      </c>
      <c r="G3785" s="48">
        <v>16342</v>
      </c>
    </row>
    <row r="3786" spans="3:7">
      <c r="C3786" s="50">
        <f t="shared" si="61"/>
        <v>6</v>
      </c>
      <c r="D3786" s="49">
        <v>42527</v>
      </c>
      <c r="E3786" s="48">
        <v>16</v>
      </c>
      <c r="F3786" s="48">
        <v>19103</v>
      </c>
      <c r="G3786" s="48">
        <v>16775</v>
      </c>
    </row>
    <row r="3787" spans="3:7">
      <c r="C3787" s="50">
        <f t="shared" si="61"/>
        <v>6</v>
      </c>
      <c r="D3787" s="49">
        <v>42527</v>
      </c>
      <c r="E3787" s="48">
        <v>17</v>
      </c>
      <c r="F3787" s="48">
        <v>19272</v>
      </c>
      <c r="G3787" s="48">
        <v>17238</v>
      </c>
    </row>
    <row r="3788" spans="3:7">
      <c r="C3788" s="50">
        <f t="shared" si="61"/>
        <v>6</v>
      </c>
      <c r="D3788" s="49">
        <v>42527</v>
      </c>
      <c r="E3788" s="48">
        <v>18</v>
      </c>
      <c r="F3788" s="48">
        <v>18726</v>
      </c>
      <c r="G3788" s="48">
        <v>17273</v>
      </c>
    </row>
    <row r="3789" spans="3:7">
      <c r="C3789" s="50">
        <f t="shared" si="61"/>
        <v>6</v>
      </c>
      <c r="D3789" s="49">
        <v>42527</v>
      </c>
      <c r="E3789" s="48">
        <v>19</v>
      </c>
      <c r="F3789" s="48">
        <v>18414</v>
      </c>
      <c r="G3789" s="48">
        <v>17118</v>
      </c>
    </row>
    <row r="3790" spans="3:7">
      <c r="C3790" s="50">
        <f t="shared" si="61"/>
        <v>6</v>
      </c>
      <c r="D3790" s="49">
        <v>42527</v>
      </c>
      <c r="E3790" s="48">
        <v>20</v>
      </c>
      <c r="F3790" s="48">
        <v>18043</v>
      </c>
      <c r="G3790" s="48">
        <v>17027</v>
      </c>
    </row>
    <row r="3791" spans="3:7">
      <c r="C3791" s="50">
        <f t="shared" si="61"/>
        <v>6</v>
      </c>
      <c r="D3791" s="49">
        <v>42527</v>
      </c>
      <c r="E3791" s="48">
        <v>21</v>
      </c>
      <c r="F3791" s="48">
        <v>18514</v>
      </c>
      <c r="G3791" s="48">
        <v>16715</v>
      </c>
    </row>
    <row r="3792" spans="3:7">
      <c r="C3792" s="50">
        <f t="shared" si="61"/>
        <v>6</v>
      </c>
      <c r="D3792" s="49">
        <v>42527</v>
      </c>
      <c r="E3792" s="48">
        <v>22</v>
      </c>
      <c r="F3792" s="48">
        <v>17565</v>
      </c>
      <c r="G3792" s="48">
        <v>15526</v>
      </c>
    </row>
    <row r="3793" spans="3:7">
      <c r="C3793" s="50">
        <f t="shared" si="61"/>
        <v>6</v>
      </c>
      <c r="D3793" s="49">
        <v>42527</v>
      </c>
      <c r="E3793" s="48">
        <v>23</v>
      </c>
      <c r="F3793" s="48">
        <v>15806</v>
      </c>
      <c r="G3793" s="48">
        <v>14013</v>
      </c>
    </row>
    <row r="3794" spans="3:7">
      <c r="C3794" s="50">
        <f t="shared" si="61"/>
        <v>6</v>
      </c>
      <c r="D3794" s="49">
        <v>42527</v>
      </c>
      <c r="E3794" s="48">
        <v>24</v>
      </c>
      <c r="F3794" s="48">
        <v>15169</v>
      </c>
      <c r="G3794" s="48">
        <v>12983</v>
      </c>
    </row>
    <row r="3795" spans="3:7">
      <c r="C3795" s="50">
        <f t="shared" si="61"/>
        <v>6</v>
      </c>
      <c r="D3795" s="49">
        <v>42528</v>
      </c>
      <c r="E3795" s="48">
        <v>1</v>
      </c>
      <c r="F3795" s="48">
        <v>14944</v>
      </c>
      <c r="G3795" s="48">
        <v>12649</v>
      </c>
    </row>
    <row r="3796" spans="3:7">
      <c r="C3796" s="50">
        <f t="shared" si="61"/>
        <v>6</v>
      </c>
      <c r="D3796" s="49">
        <v>42528</v>
      </c>
      <c r="E3796" s="48">
        <v>2</v>
      </c>
      <c r="F3796" s="48">
        <v>14350</v>
      </c>
      <c r="G3796" s="48">
        <v>12268</v>
      </c>
    </row>
    <row r="3797" spans="3:7">
      <c r="C3797" s="50">
        <f t="shared" si="61"/>
        <v>6</v>
      </c>
      <c r="D3797" s="49">
        <v>42528</v>
      </c>
      <c r="E3797" s="48">
        <v>3</v>
      </c>
      <c r="F3797" s="48">
        <v>14389</v>
      </c>
      <c r="G3797" s="48">
        <v>12096</v>
      </c>
    </row>
    <row r="3798" spans="3:7">
      <c r="C3798" s="50">
        <f t="shared" si="61"/>
        <v>6</v>
      </c>
      <c r="D3798" s="49">
        <v>42528</v>
      </c>
      <c r="E3798" s="48">
        <v>4</v>
      </c>
      <c r="F3798" s="48">
        <v>14176</v>
      </c>
      <c r="G3798" s="48">
        <v>12106</v>
      </c>
    </row>
    <row r="3799" spans="3:7">
      <c r="C3799" s="50">
        <f t="shared" si="61"/>
        <v>6</v>
      </c>
      <c r="D3799" s="49">
        <v>42528</v>
      </c>
      <c r="E3799" s="48">
        <v>5</v>
      </c>
      <c r="F3799" s="48">
        <v>14606</v>
      </c>
      <c r="G3799" s="48">
        <v>12314</v>
      </c>
    </row>
    <row r="3800" spans="3:7">
      <c r="C3800" s="50">
        <f t="shared" si="61"/>
        <v>6</v>
      </c>
      <c r="D3800" s="49">
        <v>42528</v>
      </c>
      <c r="E3800" s="48">
        <v>6</v>
      </c>
      <c r="F3800" s="48">
        <v>15392</v>
      </c>
      <c r="G3800" s="48">
        <v>13228</v>
      </c>
    </row>
    <row r="3801" spans="3:7">
      <c r="C3801" s="50">
        <f t="shared" si="61"/>
        <v>6</v>
      </c>
      <c r="D3801" s="49">
        <v>42528</v>
      </c>
      <c r="E3801" s="48">
        <v>7</v>
      </c>
      <c r="F3801" s="48">
        <v>16864</v>
      </c>
      <c r="G3801" s="48">
        <v>14673</v>
      </c>
    </row>
    <row r="3802" spans="3:7">
      <c r="C3802" s="50">
        <f t="shared" si="61"/>
        <v>6</v>
      </c>
      <c r="D3802" s="49">
        <v>42528</v>
      </c>
      <c r="E3802" s="48">
        <v>8</v>
      </c>
      <c r="F3802" s="48">
        <v>17311</v>
      </c>
      <c r="G3802" s="48">
        <v>15005</v>
      </c>
    </row>
    <row r="3803" spans="3:7">
      <c r="C3803" s="50">
        <f t="shared" si="61"/>
        <v>6</v>
      </c>
      <c r="D3803" s="49">
        <v>42528</v>
      </c>
      <c r="E3803" s="48">
        <v>9</v>
      </c>
      <c r="F3803" s="48">
        <v>16971</v>
      </c>
      <c r="G3803" s="48">
        <v>15214</v>
      </c>
    </row>
    <row r="3804" spans="3:7">
      <c r="C3804" s="50">
        <f t="shared" si="61"/>
        <v>6</v>
      </c>
      <c r="D3804" s="49">
        <v>42528</v>
      </c>
      <c r="E3804" s="48">
        <v>10</v>
      </c>
      <c r="F3804" s="48">
        <v>16603</v>
      </c>
      <c r="G3804" s="48">
        <v>15137</v>
      </c>
    </row>
    <row r="3805" spans="3:7">
      <c r="C3805" s="50">
        <f t="shared" si="61"/>
        <v>6</v>
      </c>
      <c r="D3805" s="49">
        <v>42528</v>
      </c>
      <c r="E3805" s="48">
        <v>11</v>
      </c>
      <c r="F3805" s="48">
        <v>17020</v>
      </c>
      <c r="G3805" s="48">
        <v>15392</v>
      </c>
    </row>
    <row r="3806" spans="3:7">
      <c r="C3806" s="50">
        <f t="shared" si="61"/>
        <v>6</v>
      </c>
      <c r="D3806" s="49">
        <v>42528</v>
      </c>
      <c r="E3806" s="48">
        <v>12</v>
      </c>
      <c r="F3806" s="48">
        <v>17228</v>
      </c>
      <c r="G3806" s="48">
        <v>15180</v>
      </c>
    </row>
    <row r="3807" spans="3:7">
      <c r="C3807" s="50">
        <f t="shared" si="61"/>
        <v>6</v>
      </c>
      <c r="D3807" s="49">
        <v>42528</v>
      </c>
      <c r="E3807" s="48">
        <v>13</v>
      </c>
      <c r="F3807" s="48">
        <v>17419</v>
      </c>
      <c r="G3807" s="48">
        <v>15304</v>
      </c>
    </row>
    <row r="3808" spans="3:7">
      <c r="C3808" s="50">
        <f t="shared" si="61"/>
        <v>6</v>
      </c>
      <c r="D3808" s="49">
        <v>42528</v>
      </c>
      <c r="E3808" s="48">
        <v>14</v>
      </c>
      <c r="F3808" s="48">
        <v>17055</v>
      </c>
      <c r="G3808" s="48">
        <v>15224</v>
      </c>
    </row>
    <row r="3809" spans="3:7">
      <c r="C3809" s="50">
        <f t="shared" si="61"/>
        <v>6</v>
      </c>
      <c r="D3809" s="49">
        <v>42528</v>
      </c>
      <c r="E3809" s="48">
        <v>15</v>
      </c>
      <c r="F3809" s="48">
        <v>17158</v>
      </c>
      <c r="G3809" s="48">
        <v>15219</v>
      </c>
    </row>
    <row r="3810" spans="3:7">
      <c r="C3810" s="50">
        <f t="shared" si="61"/>
        <v>6</v>
      </c>
      <c r="D3810" s="49">
        <v>42528</v>
      </c>
      <c r="E3810" s="48">
        <v>16</v>
      </c>
      <c r="F3810" s="48">
        <v>17546</v>
      </c>
      <c r="G3810" s="48">
        <v>15478</v>
      </c>
    </row>
    <row r="3811" spans="3:7">
      <c r="C3811" s="50">
        <f t="shared" si="61"/>
        <v>6</v>
      </c>
      <c r="D3811" s="49">
        <v>42528</v>
      </c>
      <c r="E3811" s="48">
        <v>17</v>
      </c>
      <c r="F3811" s="48">
        <v>17185</v>
      </c>
      <c r="G3811" s="48">
        <v>15652</v>
      </c>
    </row>
    <row r="3812" spans="3:7">
      <c r="C3812" s="50">
        <f t="shared" si="61"/>
        <v>6</v>
      </c>
      <c r="D3812" s="49">
        <v>42528</v>
      </c>
      <c r="E3812" s="48">
        <v>18</v>
      </c>
      <c r="F3812" s="48">
        <v>17011</v>
      </c>
      <c r="G3812" s="48">
        <v>15553</v>
      </c>
    </row>
    <row r="3813" spans="3:7">
      <c r="C3813" s="50">
        <f t="shared" si="61"/>
        <v>6</v>
      </c>
      <c r="D3813" s="49">
        <v>42528</v>
      </c>
      <c r="E3813" s="48">
        <v>19</v>
      </c>
      <c r="F3813" s="48">
        <v>16801</v>
      </c>
      <c r="G3813" s="48">
        <v>15452</v>
      </c>
    </row>
    <row r="3814" spans="3:7">
      <c r="C3814" s="50">
        <f t="shared" si="61"/>
        <v>6</v>
      </c>
      <c r="D3814" s="49">
        <v>42528</v>
      </c>
      <c r="E3814" s="48">
        <v>20</v>
      </c>
      <c r="F3814" s="48">
        <v>16967</v>
      </c>
      <c r="G3814" s="48">
        <v>15549</v>
      </c>
    </row>
    <row r="3815" spans="3:7">
      <c r="C3815" s="50">
        <f t="shared" si="61"/>
        <v>6</v>
      </c>
      <c r="D3815" s="49">
        <v>42528</v>
      </c>
      <c r="E3815" s="48">
        <v>21</v>
      </c>
      <c r="F3815" s="48">
        <v>17318</v>
      </c>
      <c r="G3815" s="48">
        <v>15480</v>
      </c>
    </row>
    <row r="3816" spans="3:7">
      <c r="C3816" s="50">
        <f t="shared" si="61"/>
        <v>6</v>
      </c>
      <c r="D3816" s="49">
        <v>42528</v>
      </c>
      <c r="E3816" s="48">
        <v>22</v>
      </c>
      <c r="F3816" s="48">
        <v>16438</v>
      </c>
      <c r="G3816" s="48">
        <v>14477</v>
      </c>
    </row>
    <row r="3817" spans="3:7">
      <c r="C3817" s="50">
        <f t="shared" si="61"/>
        <v>6</v>
      </c>
      <c r="D3817" s="49">
        <v>42528</v>
      </c>
      <c r="E3817" s="48">
        <v>23</v>
      </c>
      <c r="F3817" s="48">
        <v>15198</v>
      </c>
      <c r="G3817" s="48">
        <v>13198</v>
      </c>
    </row>
    <row r="3818" spans="3:7">
      <c r="C3818" s="50">
        <f t="shared" si="61"/>
        <v>6</v>
      </c>
      <c r="D3818" s="49">
        <v>42528</v>
      </c>
      <c r="E3818" s="48">
        <v>24</v>
      </c>
      <c r="F3818" s="48">
        <v>14810</v>
      </c>
      <c r="G3818" s="48">
        <v>12328</v>
      </c>
    </row>
    <row r="3819" spans="3:7">
      <c r="C3819" s="50">
        <f t="shared" si="61"/>
        <v>6</v>
      </c>
      <c r="D3819" s="49">
        <v>42529</v>
      </c>
      <c r="E3819" s="48">
        <v>1</v>
      </c>
      <c r="F3819" s="48">
        <v>14679</v>
      </c>
      <c r="G3819" s="48">
        <v>11974</v>
      </c>
    </row>
    <row r="3820" spans="3:7">
      <c r="C3820" s="50">
        <f t="shared" si="61"/>
        <v>6</v>
      </c>
      <c r="D3820" s="49">
        <v>42529</v>
      </c>
      <c r="E3820" s="48">
        <v>2</v>
      </c>
      <c r="F3820" s="48">
        <v>14235</v>
      </c>
      <c r="G3820" s="48">
        <v>11668</v>
      </c>
    </row>
    <row r="3821" spans="3:7">
      <c r="C3821" s="50">
        <f t="shared" si="61"/>
        <v>6</v>
      </c>
      <c r="D3821" s="49">
        <v>42529</v>
      </c>
      <c r="E3821" s="48">
        <v>3</v>
      </c>
      <c r="F3821" s="48">
        <v>14089</v>
      </c>
      <c r="G3821" s="48">
        <v>11549</v>
      </c>
    </row>
    <row r="3822" spans="3:7">
      <c r="C3822" s="50">
        <f t="shared" si="61"/>
        <v>6</v>
      </c>
      <c r="D3822" s="49">
        <v>42529</v>
      </c>
      <c r="E3822" s="48">
        <v>4</v>
      </c>
      <c r="F3822" s="48">
        <v>14181</v>
      </c>
      <c r="G3822" s="48">
        <v>11569</v>
      </c>
    </row>
    <row r="3823" spans="3:7">
      <c r="C3823" s="50">
        <f t="shared" si="61"/>
        <v>6</v>
      </c>
      <c r="D3823" s="49">
        <v>42529</v>
      </c>
      <c r="E3823" s="48">
        <v>5</v>
      </c>
      <c r="F3823" s="48">
        <v>14537</v>
      </c>
      <c r="G3823" s="48">
        <v>11893</v>
      </c>
    </row>
    <row r="3824" spans="3:7">
      <c r="C3824" s="50">
        <f t="shared" si="61"/>
        <v>6</v>
      </c>
      <c r="D3824" s="49">
        <v>42529</v>
      </c>
      <c r="E3824" s="48">
        <v>6</v>
      </c>
      <c r="F3824" s="48">
        <v>15314</v>
      </c>
      <c r="G3824" s="48">
        <v>12802</v>
      </c>
    </row>
    <row r="3825" spans="3:7">
      <c r="C3825" s="50">
        <f t="shared" si="61"/>
        <v>6</v>
      </c>
      <c r="D3825" s="49">
        <v>42529</v>
      </c>
      <c r="E3825" s="48">
        <v>7</v>
      </c>
      <c r="F3825" s="48">
        <v>15648</v>
      </c>
      <c r="G3825" s="48">
        <v>14068</v>
      </c>
    </row>
    <row r="3826" spans="3:7">
      <c r="C3826" s="50">
        <f t="shared" si="61"/>
        <v>6</v>
      </c>
      <c r="D3826" s="49">
        <v>42529</v>
      </c>
      <c r="E3826" s="48">
        <v>8</v>
      </c>
      <c r="F3826" s="48">
        <v>15567</v>
      </c>
      <c r="G3826" s="48">
        <v>14375</v>
      </c>
    </row>
    <row r="3827" spans="3:7">
      <c r="C3827" s="50">
        <f t="shared" si="61"/>
        <v>6</v>
      </c>
      <c r="D3827" s="49">
        <v>42529</v>
      </c>
      <c r="E3827" s="48">
        <v>9</v>
      </c>
      <c r="F3827" s="48">
        <v>15485</v>
      </c>
      <c r="G3827" s="48">
        <v>14320</v>
      </c>
    </row>
    <row r="3828" spans="3:7">
      <c r="C3828" s="50">
        <f t="shared" si="61"/>
        <v>6</v>
      </c>
      <c r="D3828" s="49">
        <v>42529</v>
      </c>
      <c r="E3828" s="48">
        <v>10</v>
      </c>
      <c r="F3828" s="48">
        <v>16301</v>
      </c>
      <c r="G3828" s="48">
        <v>14406</v>
      </c>
    </row>
    <row r="3829" spans="3:7">
      <c r="C3829" s="50">
        <f t="shared" si="61"/>
        <v>6</v>
      </c>
      <c r="D3829" s="49">
        <v>42529</v>
      </c>
      <c r="E3829" s="48">
        <v>11</v>
      </c>
      <c r="F3829" s="48">
        <v>16322</v>
      </c>
      <c r="G3829" s="48">
        <v>14430</v>
      </c>
    </row>
    <row r="3830" spans="3:7">
      <c r="C3830" s="50">
        <f t="shared" si="61"/>
        <v>6</v>
      </c>
      <c r="D3830" s="49">
        <v>42529</v>
      </c>
      <c r="E3830" s="48">
        <v>12</v>
      </c>
      <c r="F3830" s="48">
        <v>16624</v>
      </c>
      <c r="G3830" s="48">
        <v>14519</v>
      </c>
    </row>
    <row r="3831" spans="3:7">
      <c r="C3831" s="50">
        <f t="shared" si="61"/>
        <v>6</v>
      </c>
      <c r="D3831" s="49">
        <v>42529</v>
      </c>
      <c r="E3831" s="48">
        <v>13</v>
      </c>
      <c r="F3831" s="48">
        <v>16918</v>
      </c>
      <c r="G3831" s="48">
        <v>14556</v>
      </c>
    </row>
    <row r="3832" spans="3:7">
      <c r="C3832" s="50">
        <f t="shared" si="61"/>
        <v>6</v>
      </c>
      <c r="D3832" s="49">
        <v>42529</v>
      </c>
      <c r="E3832" s="48">
        <v>14</v>
      </c>
      <c r="F3832" s="48">
        <v>16793</v>
      </c>
      <c r="G3832" s="48">
        <v>14511</v>
      </c>
    </row>
    <row r="3833" spans="3:7">
      <c r="C3833" s="50">
        <f t="shared" si="61"/>
        <v>6</v>
      </c>
      <c r="D3833" s="49">
        <v>42529</v>
      </c>
      <c r="E3833" s="48">
        <v>15</v>
      </c>
      <c r="F3833" s="48">
        <v>16924</v>
      </c>
      <c r="G3833" s="48">
        <v>14584</v>
      </c>
    </row>
    <row r="3834" spans="3:7">
      <c r="C3834" s="50">
        <f t="shared" si="61"/>
        <v>6</v>
      </c>
      <c r="D3834" s="49">
        <v>42529</v>
      </c>
      <c r="E3834" s="48">
        <v>16</v>
      </c>
      <c r="F3834" s="48">
        <v>17027</v>
      </c>
      <c r="G3834" s="48">
        <v>14813</v>
      </c>
    </row>
    <row r="3835" spans="3:7">
      <c r="C3835" s="50">
        <f t="shared" si="61"/>
        <v>6</v>
      </c>
      <c r="D3835" s="49">
        <v>42529</v>
      </c>
      <c r="E3835" s="48">
        <v>17</v>
      </c>
      <c r="F3835" s="48">
        <v>17214</v>
      </c>
      <c r="G3835" s="48">
        <v>14974</v>
      </c>
    </row>
    <row r="3836" spans="3:7">
      <c r="C3836" s="50">
        <f t="shared" si="61"/>
        <v>6</v>
      </c>
      <c r="D3836" s="49">
        <v>42529</v>
      </c>
      <c r="E3836" s="48">
        <v>18</v>
      </c>
      <c r="F3836" s="48">
        <v>17135</v>
      </c>
      <c r="G3836" s="48">
        <v>14982</v>
      </c>
    </row>
    <row r="3837" spans="3:7">
      <c r="C3837" s="50">
        <f t="shared" si="61"/>
        <v>6</v>
      </c>
      <c r="D3837" s="49">
        <v>42529</v>
      </c>
      <c r="E3837" s="48">
        <v>19</v>
      </c>
      <c r="F3837" s="48">
        <v>17252</v>
      </c>
      <c r="G3837" s="48">
        <v>15177</v>
      </c>
    </row>
    <row r="3838" spans="3:7">
      <c r="C3838" s="50">
        <f t="shared" si="61"/>
        <v>6</v>
      </c>
      <c r="D3838" s="49">
        <v>42529</v>
      </c>
      <c r="E3838" s="48">
        <v>20</v>
      </c>
      <c r="F3838" s="48">
        <v>17793</v>
      </c>
      <c r="G3838" s="48">
        <v>15669</v>
      </c>
    </row>
    <row r="3839" spans="3:7">
      <c r="C3839" s="50">
        <f t="shared" si="61"/>
        <v>6</v>
      </c>
      <c r="D3839" s="49">
        <v>42529</v>
      </c>
      <c r="E3839" s="48">
        <v>21</v>
      </c>
      <c r="F3839" s="48">
        <v>17438</v>
      </c>
      <c r="G3839" s="48">
        <v>15774</v>
      </c>
    </row>
    <row r="3840" spans="3:7">
      <c r="C3840" s="50">
        <f t="shared" si="61"/>
        <v>6</v>
      </c>
      <c r="D3840" s="49">
        <v>42529</v>
      </c>
      <c r="E3840" s="48">
        <v>22</v>
      </c>
      <c r="F3840" s="48">
        <v>16456</v>
      </c>
      <c r="G3840" s="48">
        <v>14828</v>
      </c>
    </row>
    <row r="3841" spans="3:7">
      <c r="C3841" s="50">
        <f t="shared" si="61"/>
        <v>6</v>
      </c>
      <c r="D3841" s="49">
        <v>42529</v>
      </c>
      <c r="E3841" s="48">
        <v>23</v>
      </c>
      <c r="F3841" s="48">
        <v>15347</v>
      </c>
      <c r="G3841" s="48">
        <v>13490</v>
      </c>
    </row>
    <row r="3842" spans="3:7">
      <c r="C3842" s="50">
        <f t="shared" si="61"/>
        <v>6</v>
      </c>
      <c r="D3842" s="49">
        <v>42529</v>
      </c>
      <c r="E3842" s="48">
        <v>24</v>
      </c>
      <c r="F3842" s="48">
        <v>14429</v>
      </c>
      <c r="G3842" s="48">
        <v>12533</v>
      </c>
    </row>
    <row r="3843" spans="3:7">
      <c r="C3843" s="50">
        <f t="shared" si="61"/>
        <v>6</v>
      </c>
      <c r="D3843" s="49">
        <v>42530</v>
      </c>
      <c r="E3843" s="48">
        <v>1</v>
      </c>
      <c r="F3843" s="48">
        <v>14567</v>
      </c>
      <c r="G3843" s="48">
        <v>12039</v>
      </c>
    </row>
    <row r="3844" spans="3:7">
      <c r="C3844" s="50">
        <f t="shared" ref="C3844:C3907" si="62">MONTH(D3844)</f>
        <v>6</v>
      </c>
      <c r="D3844" s="49">
        <v>42530</v>
      </c>
      <c r="E3844" s="48">
        <v>2</v>
      </c>
      <c r="F3844" s="48">
        <v>13900</v>
      </c>
      <c r="G3844" s="48">
        <v>11813</v>
      </c>
    </row>
    <row r="3845" spans="3:7">
      <c r="C3845" s="50">
        <f t="shared" si="62"/>
        <v>6</v>
      </c>
      <c r="D3845" s="49">
        <v>42530</v>
      </c>
      <c r="E3845" s="48">
        <v>3</v>
      </c>
      <c r="F3845" s="48">
        <v>13960</v>
      </c>
      <c r="G3845" s="48">
        <v>11751</v>
      </c>
    </row>
    <row r="3846" spans="3:7">
      <c r="C3846" s="50">
        <f t="shared" si="62"/>
        <v>6</v>
      </c>
      <c r="D3846" s="49">
        <v>42530</v>
      </c>
      <c r="E3846" s="48">
        <v>4</v>
      </c>
      <c r="F3846" s="48">
        <v>14186</v>
      </c>
      <c r="G3846" s="48">
        <v>11760</v>
      </c>
    </row>
    <row r="3847" spans="3:7">
      <c r="C3847" s="50">
        <f t="shared" si="62"/>
        <v>6</v>
      </c>
      <c r="D3847" s="49">
        <v>42530</v>
      </c>
      <c r="E3847" s="48">
        <v>5</v>
      </c>
      <c r="F3847" s="48">
        <v>14729</v>
      </c>
      <c r="G3847" s="48">
        <v>12188</v>
      </c>
    </row>
    <row r="3848" spans="3:7">
      <c r="C3848" s="50">
        <f t="shared" si="62"/>
        <v>6</v>
      </c>
      <c r="D3848" s="49">
        <v>42530</v>
      </c>
      <c r="E3848" s="48">
        <v>6</v>
      </c>
      <c r="F3848" s="48">
        <v>14990</v>
      </c>
      <c r="G3848" s="48">
        <v>13160</v>
      </c>
    </row>
    <row r="3849" spans="3:7">
      <c r="C3849" s="50">
        <f t="shared" si="62"/>
        <v>6</v>
      </c>
      <c r="D3849" s="49">
        <v>42530</v>
      </c>
      <c r="E3849" s="48">
        <v>7</v>
      </c>
      <c r="F3849" s="48">
        <v>16192</v>
      </c>
      <c r="G3849" s="48">
        <v>14471</v>
      </c>
    </row>
    <row r="3850" spans="3:7">
      <c r="C3850" s="50">
        <f t="shared" si="62"/>
        <v>6</v>
      </c>
      <c r="D3850" s="49">
        <v>42530</v>
      </c>
      <c r="E3850" s="48">
        <v>8</v>
      </c>
      <c r="F3850" s="48">
        <v>16509</v>
      </c>
      <c r="G3850" s="48">
        <v>14734</v>
      </c>
    </row>
    <row r="3851" spans="3:7">
      <c r="C3851" s="50">
        <f t="shared" si="62"/>
        <v>6</v>
      </c>
      <c r="D3851" s="49">
        <v>42530</v>
      </c>
      <c r="E3851" s="48">
        <v>9</v>
      </c>
      <c r="F3851" s="48">
        <v>16436</v>
      </c>
      <c r="G3851" s="48">
        <v>14608</v>
      </c>
    </row>
    <row r="3852" spans="3:7">
      <c r="C3852" s="50">
        <f t="shared" si="62"/>
        <v>6</v>
      </c>
      <c r="D3852" s="49">
        <v>42530</v>
      </c>
      <c r="E3852" s="48">
        <v>10</v>
      </c>
      <c r="F3852" s="48">
        <v>16047</v>
      </c>
      <c r="G3852" s="48">
        <v>14307</v>
      </c>
    </row>
    <row r="3853" spans="3:7">
      <c r="C3853" s="50">
        <f t="shared" si="62"/>
        <v>6</v>
      </c>
      <c r="D3853" s="49">
        <v>42530</v>
      </c>
      <c r="E3853" s="48">
        <v>11</v>
      </c>
      <c r="F3853" s="48">
        <v>16443</v>
      </c>
      <c r="G3853" s="48">
        <v>14444</v>
      </c>
    </row>
    <row r="3854" spans="3:7">
      <c r="C3854" s="50">
        <f t="shared" si="62"/>
        <v>6</v>
      </c>
      <c r="D3854" s="49">
        <v>42530</v>
      </c>
      <c r="E3854" s="48">
        <v>12</v>
      </c>
      <c r="F3854" s="48">
        <v>16455</v>
      </c>
      <c r="G3854" s="48">
        <v>14407</v>
      </c>
    </row>
    <row r="3855" spans="3:7">
      <c r="C3855" s="50">
        <f t="shared" si="62"/>
        <v>6</v>
      </c>
      <c r="D3855" s="49">
        <v>42530</v>
      </c>
      <c r="E3855" s="48">
        <v>13</v>
      </c>
      <c r="F3855" s="48">
        <v>15866</v>
      </c>
      <c r="G3855" s="48">
        <v>14265</v>
      </c>
    </row>
    <row r="3856" spans="3:7">
      <c r="C3856" s="50">
        <f t="shared" si="62"/>
        <v>6</v>
      </c>
      <c r="D3856" s="49">
        <v>42530</v>
      </c>
      <c r="E3856" s="48">
        <v>14</v>
      </c>
      <c r="F3856" s="48">
        <v>16086</v>
      </c>
      <c r="G3856" s="48">
        <v>14192</v>
      </c>
    </row>
    <row r="3857" spans="3:7">
      <c r="C3857" s="50">
        <f t="shared" si="62"/>
        <v>6</v>
      </c>
      <c r="D3857" s="49">
        <v>42530</v>
      </c>
      <c r="E3857" s="48">
        <v>15</v>
      </c>
      <c r="F3857" s="48">
        <v>16290</v>
      </c>
      <c r="G3857" s="48">
        <v>14274</v>
      </c>
    </row>
    <row r="3858" spans="3:7">
      <c r="C3858" s="50">
        <f t="shared" si="62"/>
        <v>6</v>
      </c>
      <c r="D3858" s="49">
        <v>42530</v>
      </c>
      <c r="E3858" s="48">
        <v>16</v>
      </c>
      <c r="F3858" s="48">
        <v>16379</v>
      </c>
      <c r="G3858" s="48">
        <v>14539</v>
      </c>
    </row>
    <row r="3859" spans="3:7">
      <c r="C3859" s="50">
        <f t="shared" si="62"/>
        <v>6</v>
      </c>
      <c r="D3859" s="49">
        <v>42530</v>
      </c>
      <c r="E3859" s="48">
        <v>17</v>
      </c>
      <c r="F3859" s="48">
        <v>16451</v>
      </c>
      <c r="G3859" s="48">
        <v>14829</v>
      </c>
    </row>
    <row r="3860" spans="3:7">
      <c r="C3860" s="50">
        <f t="shared" si="62"/>
        <v>6</v>
      </c>
      <c r="D3860" s="49">
        <v>42530</v>
      </c>
      <c r="E3860" s="48">
        <v>18</v>
      </c>
      <c r="F3860" s="48">
        <v>16696</v>
      </c>
      <c r="G3860" s="48">
        <v>15087</v>
      </c>
    </row>
    <row r="3861" spans="3:7">
      <c r="C3861" s="50">
        <f t="shared" si="62"/>
        <v>6</v>
      </c>
      <c r="D3861" s="49">
        <v>42530</v>
      </c>
      <c r="E3861" s="48">
        <v>19</v>
      </c>
      <c r="F3861" s="48">
        <v>16962</v>
      </c>
      <c r="G3861" s="48">
        <v>15427</v>
      </c>
    </row>
    <row r="3862" spans="3:7">
      <c r="C3862" s="50">
        <f t="shared" si="62"/>
        <v>6</v>
      </c>
      <c r="D3862" s="49">
        <v>42530</v>
      </c>
      <c r="E3862" s="48">
        <v>20</v>
      </c>
      <c r="F3862" s="48">
        <v>17467</v>
      </c>
      <c r="G3862" s="48">
        <v>15787</v>
      </c>
    </row>
    <row r="3863" spans="3:7">
      <c r="C3863" s="50">
        <f t="shared" si="62"/>
        <v>6</v>
      </c>
      <c r="D3863" s="49">
        <v>42530</v>
      </c>
      <c r="E3863" s="48">
        <v>21</v>
      </c>
      <c r="F3863" s="48">
        <v>17347</v>
      </c>
      <c r="G3863" s="48">
        <v>15826</v>
      </c>
    </row>
    <row r="3864" spans="3:7">
      <c r="C3864" s="50">
        <f t="shared" si="62"/>
        <v>6</v>
      </c>
      <c r="D3864" s="49">
        <v>42530</v>
      </c>
      <c r="E3864" s="48">
        <v>22</v>
      </c>
      <c r="F3864" s="48">
        <v>16560</v>
      </c>
      <c r="G3864" s="48">
        <v>14947</v>
      </c>
    </row>
    <row r="3865" spans="3:7">
      <c r="C3865" s="50">
        <f t="shared" si="62"/>
        <v>6</v>
      </c>
      <c r="D3865" s="49">
        <v>42530</v>
      </c>
      <c r="E3865" s="48">
        <v>23</v>
      </c>
      <c r="F3865" s="48">
        <v>14827</v>
      </c>
      <c r="G3865" s="48">
        <v>13685</v>
      </c>
    </row>
    <row r="3866" spans="3:7">
      <c r="C3866" s="50">
        <f t="shared" si="62"/>
        <v>6</v>
      </c>
      <c r="D3866" s="49">
        <v>42530</v>
      </c>
      <c r="E3866" s="48">
        <v>24</v>
      </c>
      <c r="F3866" s="48">
        <v>14491</v>
      </c>
      <c r="G3866" s="48">
        <v>12720</v>
      </c>
    </row>
    <row r="3867" spans="3:7">
      <c r="C3867" s="50">
        <f t="shared" si="62"/>
        <v>6</v>
      </c>
      <c r="D3867" s="49">
        <v>42531</v>
      </c>
      <c r="E3867" s="48">
        <v>1</v>
      </c>
      <c r="F3867" s="48">
        <v>14340</v>
      </c>
      <c r="G3867" s="48">
        <v>12232</v>
      </c>
    </row>
    <row r="3868" spans="3:7">
      <c r="C3868" s="50">
        <f t="shared" si="62"/>
        <v>6</v>
      </c>
      <c r="D3868" s="49">
        <v>42531</v>
      </c>
      <c r="E3868" s="48">
        <v>2</v>
      </c>
      <c r="F3868" s="48">
        <v>14104</v>
      </c>
      <c r="G3868" s="48">
        <v>11936</v>
      </c>
    </row>
    <row r="3869" spans="3:7">
      <c r="C3869" s="50">
        <f t="shared" si="62"/>
        <v>6</v>
      </c>
      <c r="D3869" s="49">
        <v>42531</v>
      </c>
      <c r="E3869" s="48">
        <v>3</v>
      </c>
      <c r="F3869" s="48">
        <v>13839</v>
      </c>
      <c r="G3869" s="48">
        <v>11811</v>
      </c>
    </row>
    <row r="3870" spans="3:7">
      <c r="C3870" s="50">
        <f t="shared" si="62"/>
        <v>6</v>
      </c>
      <c r="D3870" s="49">
        <v>42531</v>
      </c>
      <c r="E3870" s="48">
        <v>4</v>
      </c>
      <c r="F3870" s="48">
        <v>14035</v>
      </c>
      <c r="G3870" s="48">
        <v>11844</v>
      </c>
    </row>
    <row r="3871" spans="3:7">
      <c r="C3871" s="50">
        <f t="shared" si="62"/>
        <v>6</v>
      </c>
      <c r="D3871" s="49">
        <v>42531</v>
      </c>
      <c r="E3871" s="48">
        <v>5</v>
      </c>
      <c r="F3871" s="48">
        <v>14863</v>
      </c>
      <c r="G3871" s="48">
        <v>12129</v>
      </c>
    </row>
    <row r="3872" spans="3:7">
      <c r="C3872" s="50">
        <f t="shared" si="62"/>
        <v>6</v>
      </c>
      <c r="D3872" s="49">
        <v>42531</v>
      </c>
      <c r="E3872" s="48">
        <v>6</v>
      </c>
      <c r="F3872" s="48">
        <v>14962</v>
      </c>
      <c r="G3872" s="48">
        <v>12849</v>
      </c>
    </row>
    <row r="3873" spans="3:7">
      <c r="C3873" s="50">
        <f t="shared" si="62"/>
        <v>6</v>
      </c>
      <c r="D3873" s="49">
        <v>42531</v>
      </c>
      <c r="E3873" s="48">
        <v>7</v>
      </c>
      <c r="F3873" s="48">
        <v>16234</v>
      </c>
      <c r="G3873" s="48">
        <v>14286</v>
      </c>
    </row>
    <row r="3874" spans="3:7">
      <c r="C3874" s="50">
        <f t="shared" si="62"/>
        <v>6</v>
      </c>
      <c r="D3874" s="49">
        <v>42531</v>
      </c>
      <c r="E3874" s="48">
        <v>8</v>
      </c>
      <c r="F3874" s="48">
        <v>16295</v>
      </c>
      <c r="G3874" s="48">
        <v>14419</v>
      </c>
    </row>
    <row r="3875" spans="3:7">
      <c r="C3875" s="50">
        <f t="shared" si="62"/>
        <v>6</v>
      </c>
      <c r="D3875" s="49">
        <v>42531</v>
      </c>
      <c r="E3875" s="48">
        <v>9</v>
      </c>
      <c r="F3875" s="48">
        <v>16604</v>
      </c>
      <c r="G3875" s="48">
        <v>14660</v>
      </c>
    </row>
    <row r="3876" spans="3:7">
      <c r="C3876" s="50">
        <f t="shared" si="62"/>
        <v>6</v>
      </c>
      <c r="D3876" s="49">
        <v>42531</v>
      </c>
      <c r="E3876" s="48">
        <v>10</v>
      </c>
      <c r="F3876" s="48">
        <v>16808</v>
      </c>
      <c r="G3876" s="48">
        <v>14859</v>
      </c>
    </row>
    <row r="3877" spans="3:7">
      <c r="C3877" s="50">
        <f t="shared" si="62"/>
        <v>6</v>
      </c>
      <c r="D3877" s="49">
        <v>42531</v>
      </c>
      <c r="E3877" s="48">
        <v>11</v>
      </c>
      <c r="F3877" s="48">
        <v>16811</v>
      </c>
      <c r="G3877" s="48">
        <v>14923</v>
      </c>
    </row>
    <row r="3878" spans="3:7">
      <c r="C3878" s="50">
        <f t="shared" si="62"/>
        <v>6</v>
      </c>
      <c r="D3878" s="49">
        <v>42531</v>
      </c>
      <c r="E3878" s="48">
        <v>12</v>
      </c>
      <c r="F3878" s="48">
        <v>16775</v>
      </c>
      <c r="G3878" s="48">
        <v>14838</v>
      </c>
    </row>
    <row r="3879" spans="3:7">
      <c r="C3879" s="50">
        <f t="shared" si="62"/>
        <v>6</v>
      </c>
      <c r="D3879" s="49">
        <v>42531</v>
      </c>
      <c r="E3879" s="48">
        <v>13</v>
      </c>
      <c r="F3879" s="48">
        <v>16793</v>
      </c>
      <c r="G3879" s="48">
        <v>14946</v>
      </c>
    </row>
    <row r="3880" spans="3:7">
      <c r="C3880" s="50">
        <f t="shared" si="62"/>
        <v>6</v>
      </c>
      <c r="D3880" s="49">
        <v>42531</v>
      </c>
      <c r="E3880" s="48">
        <v>14</v>
      </c>
      <c r="F3880" s="48">
        <v>16795</v>
      </c>
      <c r="G3880" s="48">
        <v>15038</v>
      </c>
    </row>
    <row r="3881" spans="3:7">
      <c r="C3881" s="50">
        <f t="shared" si="62"/>
        <v>6</v>
      </c>
      <c r="D3881" s="49">
        <v>42531</v>
      </c>
      <c r="E3881" s="48">
        <v>15</v>
      </c>
      <c r="F3881" s="48">
        <v>16818</v>
      </c>
      <c r="G3881" s="48">
        <v>15112</v>
      </c>
    </row>
    <row r="3882" spans="3:7">
      <c r="C3882" s="50">
        <f t="shared" si="62"/>
        <v>6</v>
      </c>
      <c r="D3882" s="49">
        <v>42531</v>
      </c>
      <c r="E3882" s="48">
        <v>16</v>
      </c>
      <c r="F3882" s="48">
        <v>17122</v>
      </c>
      <c r="G3882" s="48">
        <v>15385</v>
      </c>
    </row>
    <row r="3883" spans="3:7">
      <c r="C3883" s="50">
        <f t="shared" si="62"/>
        <v>6</v>
      </c>
      <c r="D3883" s="49">
        <v>42531</v>
      </c>
      <c r="E3883" s="48">
        <v>17</v>
      </c>
      <c r="F3883" s="48">
        <v>17130</v>
      </c>
      <c r="G3883" s="48">
        <v>15561</v>
      </c>
    </row>
    <row r="3884" spans="3:7">
      <c r="C3884" s="50">
        <f t="shared" si="62"/>
        <v>6</v>
      </c>
      <c r="D3884" s="49">
        <v>42531</v>
      </c>
      <c r="E3884" s="48">
        <v>18</v>
      </c>
      <c r="F3884" s="48">
        <v>17435</v>
      </c>
      <c r="G3884" s="48">
        <v>15797</v>
      </c>
    </row>
    <row r="3885" spans="3:7">
      <c r="C3885" s="50">
        <f t="shared" si="62"/>
        <v>6</v>
      </c>
      <c r="D3885" s="49">
        <v>42531</v>
      </c>
      <c r="E3885" s="48">
        <v>19</v>
      </c>
      <c r="F3885" s="48">
        <v>17604</v>
      </c>
      <c r="G3885" s="48">
        <v>16040</v>
      </c>
    </row>
    <row r="3886" spans="3:7">
      <c r="C3886" s="50">
        <f t="shared" si="62"/>
        <v>6</v>
      </c>
      <c r="D3886" s="49">
        <v>42531</v>
      </c>
      <c r="E3886" s="48">
        <v>20</v>
      </c>
      <c r="F3886" s="48">
        <v>17336</v>
      </c>
      <c r="G3886" s="48">
        <v>15959</v>
      </c>
    </row>
    <row r="3887" spans="3:7">
      <c r="C3887" s="50">
        <f t="shared" si="62"/>
        <v>6</v>
      </c>
      <c r="D3887" s="49">
        <v>42531</v>
      </c>
      <c r="E3887" s="48">
        <v>21</v>
      </c>
      <c r="F3887" s="48">
        <v>17255</v>
      </c>
      <c r="G3887" s="48">
        <v>15763</v>
      </c>
    </row>
    <row r="3888" spans="3:7">
      <c r="C3888" s="50">
        <f t="shared" si="62"/>
        <v>6</v>
      </c>
      <c r="D3888" s="49">
        <v>42531</v>
      </c>
      <c r="E3888" s="48">
        <v>22</v>
      </c>
      <c r="F3888" s="48">
        <v>16708</v>
      </c>
      <c r="G3888" s="48">
        <v>14858</v>
      </c>
    </row>
    <row r="3889" spans="3:7">
      <c r="C3889" s="50">
        <f t="shared" si="62"/>
        <v>6</v>
      </c>
      <c r="D3889" s="49">
        <v>42531</v>
      </c>
      <c r="E3889" s="48">
        <v>23</v>
      </c>
      <c r="F3889" s="48">
        <v>15381</v>
      </c>
      <c r="G3889" s="48">
        <v>13472</v>
      </c>
    </row>
    <row r="3890" spans="3:7">
      <c r="C3890" s="50">
        <f t="shared" si="62"/>
        <v>6</v>
      </c>
      <c r="D3890" s="49">
        <v>42531</v>
      </c>
      <c r="E3890" s="48">
        <v>24</v>
      </c>
      <c r="F3890" s="48">
        <v>15060</v>
      </c>
      <c r="G3890" s="48">
        <v>12485</v>
      </c>
    </row>
    <row r="3891" spans="3:7">
      <c r="C3891" s="50">
        <f t="shared" si="62"/>
        <v>6</v>
      </c>
      <c r="D3891" s="49">
        <v>42532</v>
      </c>
      <c r="E3891" s="48">
        <v>1</v>
      </c>
      <c r="F3891" s="48">
        <v>14385</v>
      </c>
      <c r="G3891" s="48">
        <v>11477</v>
      </c>
    </row>
    <row r="3892" spans="3:7">
      <c r="C3892" s="50">
        <f t="shared" si="62"/>
        <v>6</v>
      </c>
      <c r="D3892" s="49">
        <v>42532</v>
      </c>
      <c r="E3892" s="48">
        <v>2</v>
      </c>
      <c r="F3892" s="48">
        <v>14230</v>
      </c>
      <c r="G3892" s="48">
        <v>11041</v>
      </c>
    </row>
    <row r="3893" spans="3:7">
      <c r="C3893" s="50">
        <f t="shared" si="62"/>
        <v>6</v>
      </c>
      <c r="D3893" s="49">
        <v>42532</v>
      </c>
      <c r="E3893" s="48">
        <v>3</v>
      </c>
      <c r="F3893" s="48">
        <v>14381</v>
      </c>
      <c r="G3893" s="48">
        <v>11275</v>
      </c>
    </row>
    <row r="3894" spans="3:7">
      <c r="C3894" s="50">
        <f t="shared" si="62"/>
        <v>6</v>
      </c>
      <c r="D3894" s="49">
        <v>42532</v>
      </c>
      <c r="E3894" s="48">
        <v>4</v>
      </c>
      <c r="F3894" s="48">
        <v>14090</v>
      </c>
      <c r="G3894" s="48">
        <v>11200</v>
      </c>
    </row>
    <row r="3895" spans="3:7">
      <c r="C3895" s="50">
        <f t="shared" si="62"/>
        <v>6</v>
      </c>
      <c r="D3895" s="49">
        <v>42532</v>
      </c>
      <c r="E3895" s="48">
        <v>5</v>
      </c>
      <c r="F3895" s="48">
        <v>14125</v>
      </c>
      <c r="G3895" s="48">
        <v>11282</v>
      </c>
    </row>
    <row r="3896" spans="3:7">
      <c r="C3896" s="50">
        <f t="shared" si="62"/>
        <v>6</v>
      </c>
      <c r="D3896" s="49">
        <v>42532</v>
      </c>
      <c r="E3896" s="48">
        <v>6</v>
      </c>
      <c r="F3896" s="48">
        <v>13959</v>
      </c>
      <c r="G3896" s="48">
        <v>11545</v>
      </c>
    </row>
    <row r="3897" spans="3:7">
      <c r="C3897" s="50">
        <f t="shared" si="62"/>
        <v>6</v>
      </c>
      <c r="D3897" s="49">
        <v>42532</v>
      </c>
      <c r="E3897" s="48">
        <v>7</v>
      </c>
      <c r="F3897" s="48">
        <v>14445</v>
      </c>
      <c r="G3897" s="48">
        <v>12237</v>
      </c>
    </row>
    <row r="3898" spans="3:7">
      <c r="C3898" s="50">
        <f t="shared" si="62"/>
        <v>6</v>
      </c>
      <c r="D3898" s="49">
        <v>42532</v>
      </c>
      <c r="E3898" s="48">
        <v>8</v>
      </c>
      <c r="F3898" s="48">
        <v>15149</v>
      </c>
      <c r="G3898" s="48">
        <v>13256</v>
      </c>
    </row>
    <row r="3899" spans="3:7">
      <c r="C3899" s="50">
        <f t="shared" si="62"/>
        <v>6</v>
      </c>
      <c r="D3899" s="49">
        <v>42532</v>
      </c>
      <c r="E3899" s="48">
        <v>9</v>
      </c>
      <c r="F3899" s="48">
        <v>16023</v>
      </c>
      <c r="G3899" s="48">
        <v>14151</v>
      </c>
    </row>
    <row r="3900" spans="3:7">
      <c r="C3900" s="50">
        <f t="shared" si="62"/>
        <v>6</v>
      </c>
      <c r="D3900" s="49">
        <v>42532</v>
      </c>
      <c r="E3900" s="48">
        <v>10</v>
      </c>
      <c r="F3900" s="48">
        <v>16635</v>
      </c>
      <c r="G3900" s="48">
        <v>14951</v>
      </c>
    </row>
    <row r="3901" spans="3:7">
      <c r="C3901" s="50">
        <f t="shared" si="62"/>
        <v>6</v>
      </c>
      <c r="D3901" s="49">
        <v>42532</v>
      </c>
      <c r="E3901" s="48">
        <v>11</v>
      </c>
      <c r="F3901" s="48">
        <v>17107</v>
      </c>
      <c r="G3901" s="48">
        <v>15507</v>
      </c>
    </row>
    <row r="3902" spans="3:7">
      <c r="C3902" s="50">
        <f t="shared" si="62"/>
        <v>6</v>
      </c>
      <c r="D3902" s="49">
        <v>42532</v>
      </c>
      <c r="E3902" s="48">
        <v>12</v>
      </c>
      <c r="F3902" s="48">
        <v>17400</v>
      </c>
      <c r="G3902" s="48">
        <v>15748</v>
      </c>
    </row>
    <row r="3903" spans="3:7">
      <c r="C3903" s="50">
        <f t="shared" si="62"/>
        <v>6</v>
      </c>
      <c r="D3903" s="49">
        <v>42532</v>
      </c>
      <c r="E3903" s="48">
        <v>13</v>
      </c>
      <c r="F3903" s="48">
        <v>17707</v>
      </c>
      <c r="G3903" s="48">
        <v>15989</v>
      </c>
    </row>
    <row r="3904" spans="3:7">
      <c r="C3904" s="50">
        <f t="shared" si="62"/>
        <v>6</v>
      </c>
      <c r="D3904" s="49">
        <v>42532</v>
      </c>
      <c r="E3904" s="48">
        <v>14</v>
      </c>
      <c r="F3904" s="48">
        <v>17669</v>
      </c>
      <c r="G3904" s="48">
        <v>15928</v>
      </c>
    </row>
    <row r="3905" spans="3:7">
      <c r="C3905" s="50">
        <f t="shared" si="62"/>
        <v>6</v>
      </c>
      <c r="D3905" s="49">
        <v>42532</v>
      </c>
      <c r="E3905" s="48">
        <v>15</v>
      </c>
      <c r="F3905" s="48">
        <v>17813</v>
      </c>
      <c r="G3905" s="48">
        <v>16054</v>
      </c>
    </row>
    <row r="3906" spans="3:7">
      <c r="C3906" s="50">
        <f t="shared" si="62"/>
        <v>6</v>
      </c>
      <c r="D3906" s="49">
        <v>42532</v>
      </c>
      <c r="E3906" s="48">
        <v>16</v>
      </c>
      <c r="F3906" s="48">
        <v>18151</v>
      </c>
      <c r="G3906" s="48">
        <v>16500</v>
      </c>
    </row>
    <row r="3907" spans="3:7">
      <c r="C3907" s="50">
        <f t="shared" si="62"/>
        <v>6</v>
      </c>
      <c r="D3907" s="49">
        <v>42532</v>
      </c>
      <c r="E3907" s="48">
        <v>17</v>
      </c>
      <c r="F3907" s="48">
        <v>18880</v>
      </c>
      <c r="G3907" s="48">
        <v>17041</v>
      </c>
    </row>
    <row r="3908" spans="3:7">
      <c r="C3908" s="50">
        <f t="shared" ref="C3908:C3971" si="63">MONTH(D3908)</f>
        <v>6</v>
      </c>
      <c r="D3908" s="49">
        <v>42532</v>
      </c>
      <c r="E3908" s="48">
        <v>18</v>
      </c>
      <c r="F3908" s="48">
        <v>19281</v>
      </c>
      <c r="G3908" s="48">
        <v>17355</v>
      </c>
    </row>
    <row r="3909" spans="3:7">
      <c r="C3909" s="50">
        <f t="shared" si="63"/>
        <v>6</v>
      </c>
      <c r="D3909" s="49">
        <v>42532</v>
      </c>
      <c r="E3909" s="48">
        <v>19</v>
      </c>
      <c r="F3909" s="48">
        <v>19137</v>
      </c>
      <c r="G3909" s="48">
        <v>17454</v>
      </c>
    </row>
    <row r="3910" spans="3:7">
      <c r="C3910" s="50">
        <f t="shared" si="63"/>
        <v>6</v>
      </c>
      <c r="D3910" s="49">
        <v>42532</v>
      </c>
      <c r="E3910" s="48">
        <v>20</v>
      </c>
      <c r="F3910" s="48">
        <v>18677</v>
      </c>
      <c r="G3910" s="48">
        <v>17201</v>
      </c>
    </row>
    <row r="3911" spans="3:7">
      <c r="C3911" s="50">
        <f t="shared" si="63"/>
        <v>6</v>
      </c>
      <c r="D3911" s="49">
        <v>42532</v>
      </c>
      <c r="E3911" s="48">
        <v>21</v>
      </c>
      <c r="F3911" s="48">
        <v>18581</v>
      </c>
      <c r="G3911" s="48">
        <v>17034</v>
      </c>
    </row>
    <row r="3912" spans="3:7">
      <c r="C3912" s="50">
        <f t="shared" si="63"/>
        <v>6</v>
      </c>
      <c r="D3912" s="49">
        <v>42532</v>
      </c>
      <c r="E3912" s="48">
        <v>22</v>
      </c>
      <c r="F3912" s="48">
        <v>18324</v>
      </c>
      <c r="G3912" s="48">
        <v>16319</v>
      </c>
    </row>
    <row r="3913" spans="3:7">
      <c r="C3913" s="50">
        <f t="shared" si="63"/>
        <v>6</v>
      </c>
      <c r="D3913" s="49">
        <v>42532</v>
      </c>
      <c r="E3913" s="48">
        <v>23</v>
      </c>
      <c r="F3913" s="48">
        <v>17186</v>
      </c>
      <c r="G3913" s="48">
        <v>14706</v>
      </c>
    </row>
    <row r="3914" spans="3:7">
      <c r="C3914" s="50">
        <f t="shared" si="63"/>
        <v>6</v>
      </c>
      <c r="D3914" s="49">
        <v>42532</v>
      </c>
      <c r="E3914" s="48">
        <v>24</v>
      </c>
      <c r="F3914" s="48">
        <v>16207</v>
      </c>
      <c r="G3914" s="48">
        <v>13540</v>
      </c>
    </row>
    <row r="3915" spans="3:7">
      <c r="C3915" s="50">
        <f t="shared" si="63"/>
        <v>6</v>
      </c>
      <c r="D3915" s="49">
        <v>42533</v>
      </c>
      <c r="E3915" s="48">
        <v>1</v>
      </c>
      <c r="F3915" s="48">
        <v>14851</v>
      </c>
      <c r="G3915" s="48">
        <v>12536</v>
      </c>
    </row>
    <row r="3916" spans="3:7">
      <c r="C3916" s="50">
        <f t="shared" si="63"/>
        <v>6</v>
      </c>
      <c r="D3916" s="49">
        <v>42533</v>
      </c>
      <c r="E3916" s="48">
        <v>2</v>
      </c>
      <c r="F3916" s="48">
        <v>14052</v>
      </c>
      <c r="G3916" s="48">
        <v>11747</v>
      </c>
    </row>
    <row r="3917" spans="3:7">
      <c r="C3917" s="50">
        <f t="shared" si="63"/>
        <v>6</v>
      </c>
      <c r="D3917" s="49">
        <v>42533</v>
      </c>
      <c r="E3917" s="48">
        <v>3</v>
      </c>
      <c r="F3917" s="48">
        <v>13629</v>
      </c>
      <c r="G3917" s="48">
        <v>11421</v>
      </c>
    </row>
    <row r="3918" spans="3:7">
      <c r="C3918" s="50">
        <f t="shared" si="63"/>
        <v>6</v>
      </c>
      <c r="D3918" s="49">
        <v>42533</v>
      </c>
      <c r="E3918" s="48">
        <v>4</v>
      </c>
      <c r="F3918" s="48">
        <v>13380</v>
      </c>
      <c r="G3918" s="48">
        <v>11104</v>
      </c>
    </row>
    <row r="3919" spans="3:7">
      <c r="C3919" s="50">
        <f t="shared" si="63"/>
        <v>6</v>
      </c>
      <c r="D3919" s="49">
        <v>42533</v>
      </c>
      <c r="E3919" s="48">
        <v>5</v>
      </c>
      <c r="F3919" s="48">
        <v>13013</v>
      </c>
      <c r="G3919" s="48">
        <v>10782</v>
      </c>
    </row>
    <row r="3920" spans="3:7">
      <c r="C3920" s="50">
        <f t="shared" si="63"/>
        <v>6</v>
      </c>
      <c r="D3920" s="49">
        <v>42533</v>
      </c>
      <c r="E3920" s="48">
        <v>6</v>
      </c>
      <c r="F3920" s="48">
        <v>12814</v>
      </c>
      <c r="G3920" s="48">
        <v>10596</v>
      </c>
    </row>
    <row r="3921" spans="3:7">
      <c r="C3921" s="50">
        <f t="shared" si="63"/>
        <v>6</v>
      </c>
      <c r="D3921" s="49">
        <v>42533</v>
      </c>
      <c r="E3921" s="48">
        <v>7</v>
      </c>
      <c r="F3921" s="48">
        <v>13282</v>
      </c>
      <c r="G3921" s="48">
        <v>11199</v>
      </c>
    </row>
    <row r="3922" spans="3:7">
      <c r="C3922" s="50">
        <f t="shared" si="63"/>
        <v>6</v>
      </c>
      <c r="D3922" s="49">
        <v>42533</v>
      </c>
      <c r="E3922" s="48">
        <v>8</v>
      </c>
      <c r="F3922" s="48">
        <v>14097</v>
      </c>
      <c r="G3922" s="48">
        <v>11940</v>
      </c>
    </row>
    <row r="3923" spans="3:7">
      <c r="C3923" s="50">
        <f t="shared" si="63"/>
        <v>6</v>
      </c>
      <c r="D3923" s="49">
        <v>42533</v>
      </c>
      <c r="E3923" s="48">
        <v>9</v>
      </c>
      <c r="F3923" s="48">
        <v>14697</v>
      </c>
      <c r="G3923" s="48">
        <v>12480</v>
      </c>
    </row>
    <row r="3924" spans="3:7">
      <c r="C3924" s="50">
        <f t="shared" si="63"/>
        <v>6</v>
      </c>
      <c r="D3924" s="49">
        <v>42533</v>
      </c>
      <c r="E3924" s="48">
        <v>10</v>
      </c>
      <c r="F3924" s="48">
        <v>15123</v>
      </c>
      <c r="G3924" s="48">
        <v>12932</v>
      </c>
    </row>
    <row r="3925" spans="3:7">
      <c r="C3925" s="50">
        <f t="shared" si="63"/>
        <v>6</v>
      </c>
      <c r="D3925" s="49">
        <v>42533</v>
      </c>
      <c r="E3925" s="48">
        <v>11</v>
      </c>
      <c r="F3925" s="48">
        <v>15387</v>
      </c>
      <c r="G3925" s="48">
        <v>13276</v>
      </c>
    </row>
    <row r="3926" spans="3:7">
      <c r="C3926" s="50">
        <f t="shared" si="63"/>
        <v>6</v>
      </c>
      <c r="D3926" s="49">
        <v>42533</v>
      </c>
      <c r="E3926" s="48">
        <v>12</v>
      </c>
      <c r="F3926" s="48">
        <v>15530</v>
      </c>
      <c r="G3926" s="48">
        <v>13459</v>
      </c>
    </row>
    <row r="3927" spans="3:7">
      <c r="C3927" s="50">
        <f t="shared" si="63"/>
        <v>6</v>
      </c>
      <c r="D3927" s="49">
        <v>42533</v>
      </c>
      <c r="E3927" s="48">
        <v>13</v>
      </c>
      <c r="F3927" s="48">
        <v>15462</v>
      </c>
      <c r="G3927" s="48">
        <v>13413</v>
      </c>
    </row>
    <row r="3928" spans="3:7">
      <c r="C3928" s="50">
        <f t="shared" si="63"/>
        <v>6</v>
      </c>
      <c r="D3928" s="49">
        <v>42533</v>
      </c>
      <c r="E3928" s="48">
        <v>14</v>
      </c>
      <c r="F3928" s="48">
        <v>15472</v>
      </c>
      <c r="G3928" s="48">
        <v>13244</v>
      </c>
    </row>
    <row r="3929" spans="3:7">
      <c r="C3929" s="50">
        <f t="shared" si="63"/>
        <v>6</v>
      </c>
      <c r="D3929" s="49">
        <v>42533</v>
      </c>
      <c r="E3929" s="48">
        <v>15</v>
      </c>
      <c r="F3929" s="48">
        <v>15749</v>
      </c>
      <c r="G3929" s="48">
        <v>13366</v>
      </c>
    </row>
    <row r="3930" spans="3:7">
      <c r="C3930" s="50">
        <f t="shared" si="63"/>
        <v>6</v>
      </c>
      <c r="D3930" s="49">
        <v>42533</v>
      </c>
      <c r="E3930" s="48">
        <v>16</v>
      </c>
      <c r="F3930" s="48">
        <v>15954</v>
      </c>
      <c r="G3930" s="48">
        <v>13721</v>
      </c>
    </row>
    <row r="3931" spans="3:7">
      <c r="C3931" s="50">
        <f t="shared" si="63"/>
        <v>6</v>
      </c>
      <c r="D3931" s="49">
        <v>42533</v>
      </c>
      <c r="E3931" s="48">
        <v>17</v>
      </c>
      <c r="F3931" s="48">
        <v>16720</v>
      </c>
      <c r="G3931" s="48">
        <v>14280</v>
      </c>
    </row>
    <row r="3932" spans="3:7">
      <c r="C3932" s="50">
        <f t="shared" si="63"/>
        <v>6</v>
      </c>
      <c r="D3932" s="49">
        <v>42533</v>
      </c>
      <c r="E3932" s="48">
        <v>18</v>
      </c>
      <c r="F3932" s="48">
        <v>16840</v>
      </c>
      <c r="G3932" s="48">
        <v>14570</v>
      </c>
    </row>
    <row r="3933" spans="3:7">
      <c r="C3933" s="50">
        <f t="shared" si="63"/>
        <v>6</v>
      </c>
      <c r="D3933" s="49">
        <v>42533</v>
      </c>
      <c r="E3933" s="48">
        <v>19</v>
      </c>
      <c r="F3933" s="48">
        <v>16126</v>
      </c>
      <c r="G3933" s="48">
        <v>14461</v>
      </c>
    </row>
    <row r="3934" spans="3:7">
      <c r="C3934" s="50">
        <f t="shared" si="63"/>
        <v>6</v>
      </c>
      <c r="D3934" s="49">
        <v>42533</v>
      </c>
      <c r="E3934" s="48">
        <v>20</v>
      </c>
      <c r="F3934" s="48">
        <v>16158</v>
      </c>
      <c r="G3934" s="48">
        <v>14512</v>
      </c>
    </row>
    <row r="3935" spans="3:7">
      <c r="C3935" s="50">
        <f t="shared" si="63"/>
        <v>6</v>
      </c>
      <c r="D3935" s="49">
        <v>42533</v>
      </c>
      <c r="E3935" s="48">
        <v>21</v>
      </c>
      <c r="F3935" s="48">
        <v>16249</v>
      </c>
      <c r="G3935" s="48">
        <v>14775</v>
      </c>
    </row>
    <row r="3936" spans="3:7">
      <c r="C3936" s="50">
        <f t="shared" si="63"/>
        <v>6</v>
      </c>
      <c r="D3936" s="49">
        <v>42533</v>
      </c>
      <c r="E3936" s="48">
        <v>22</v>
      </c>
      <c r="F3936" s="48">
        <v>15782</v>
      </c>
      <c r="G3936" s="48">
        <v>14139</v>
      </c>
    </row>
    <row r="3937" spans="3:7">
      <c r="C3937" s="50">
        <f t="shared" si="63"/>
        <v>6</v>
      </c>
      <c r="D3937" s="49">
        <v>42533</v>
      </c>
      <c r="E3937" s="48">
        <v>23</v>
      </c>
      <c r="F3937" s="48">
        <v>15115</v>
      </c>
      <c r="G3937" s="48">
        <v>13087</v>
      </c>
    </row>
    <row r="3938" spans="3:7">
      <c r="C3938" s="50">
        <f t="shared" si="63"/>
        <v>6</v>
      </c>
      <c r="D3938" s="49">
        <v>42533</v>
      </c>
      <c r="E3938" s="48">
        <v>24</v>
      </c>
      <c r="F3938" s="48">
        <v>14429</v>
      </c>
      <c r="G3938" s="48">
        <v>12285</v>
      </c>
    </row>
    <row r="3939" spans="3:7">
      <c r="C3939" s="50">
        <f t="shared" si="63"/>
        <v>6</v>
      </c>
      <c r="D3939" s="49">
        <v>42534</v>
      </c>
      <c r="E3939" s="48">
        <v>1</v>
      </c>
      <c r="F3939" s="48">
        <v>13847</v>
      </c>
      <c r="G3939" s="48">
        <v>11648</v>
      </c>
    </row>
    <row r="3940" spans="3:7">
      <c r="C3940" s="50">
        <f t="shared" si="63"/>
        <v>6</v>
      </c>
      <c r="D3940" s="49">
        <v>42534</v>
      </c>
      <c r="E3940" s="48">
        <v>2</v>
      </c>
      <c r="F3940" s="48">
        <v>13538</v>
      </c>
      <c r="G3940" s="48">
        <v>11371</v>
      </c>
    </row>
    <row r="3941" spans="3:7">
      <c r="C3941" s="50">
        <f t="shared" si="63"/>
        <v>6</v>
      </c>
      <c r="D3941" s="49">
        <v>42534</v>
      </c>
      <c r="E3941" s="48">
        <v>3</v>
      </c>
      <c r="F3941" s="48">
        <v>13548</v>
      </c>
      <c r="G3941" s="48">
        <v>11378</v>
      </c>
    </row>
    <row r="3942" spans="3:7">
      <c r="C3942" s="50">
        <f t="shared" si="63"/>
        <v>6</v>
      </c>
      <c r="D3942" s="49">
        <v>42534</v>
      </c>
      <c r="E3942" s="48">
        <v>4</v>
      </c>
      <c r="F3942" s="48">
        <v>13601</v>
      </c>
      <c r="G3942" s="48">
        <v>11371</v>
      </c>
    </row>
    <row r="3943" spans="3:7">
      <c r="C3943" s="50">
        <f t="shared" si="63"/>
        <v>6</v>
      </c>
      <c r="D3943" s="49">
        <v>42534</v>
      </c>
      <c r="E3943" s="48">
        <v>5</v>
      </c>
      <c r="F3943" s="48">
        <v>14036</v>
      </c>
      <c r="G3943" s="48">
        <v>11702</v>
      </c>
    </row>
    <row r="3944" spans="3:7">
      <c r="C3944" s="50">
        <f t="shared" si="63"/>
        <v>6</v>
      </c>
      <c r="D3944" s="49">
        <v>42534</v>
      </c>
      <c r="E3944" s="48">
        <v>6</v>
      </c>
      <c r="F3944" s="48">
        <v>14830</v>
      </c>
      <c r="G3944" s="48">
        <v>12728</v>
      </c>
    </row>
    <row r="3945" spans="3:7">
      <c r="C3945" s="50">
        <f t="shared" si="63"/>
        <v>6</v>
      </c>
      <c r="D3945" s="49">
        <v>42534</v>
      </c>
      <c r="E3945" s="48">
        <v>7</v>
      </c>
      <c r="F3945" s="48">
        <v>16228</v>
      </c>
      <c r="G3945" s="48">
        <v>14310</v>
      </c>
    </row>
    <row r="3946" spans="3:7">
      <c r="C3946" s="50">
        <f t="shared" si="63"/>
        <v>6</v>
      </c>
      <c r="D3946" s="49">
        <v>42534</v>
      </c>
      <c r="E3946" s="48">
        <v>8</v>
      </c>
      <c r="F3946" s="48">
        <v>16836</v>
      </c>
      <c r="G3946" s="48">
        <v>14958</v>
      </c>
    </row>
    <row r="3947" spans="3:7">
      <c r="C3947" s="50">
        <f t="shared" si="63"/>
        <v>6</v>
      </c>
      <c r="D3947" s="49">
        <v>42534</v>
      </c>
      <c r="E3947" s="48">
        <v>9</v>
      </c>
      <c r="F3947" s="48">
        <v>17135</v>
      </c>
      <c r="G3947" s="48">
        <v>15225</v>
      </c>
    </row>
    <row r="3948" spans="3:7">
      <c r="C3948" s="50">
        <f t="shared" si="63"/>
        <v>6</v>
      </c>
      <c r="D3948" s="49">
        <v>42534</v>
      </c>
      <c r="E3948" s="48">
        <v>10</v>
      </c>
      <c r="F3948" s="48">
        <v>17274</v>
      </c>
      <c r="G3948" s="48">
        <v>15383</v>
      </c>
    </row>
    <row r="3949" spans="3:7">
      <c r="C3949" s="50">
        <f t="shared" si="63"/>
        <v>6</v>
      </c>
      <c r="D3949" s="49">
        <v>42534</v>
      </c>
      <c r="E3949" s="48">
        <v>11</v>
      </c>
      <c r="F3949" s="48">
        <v>17458</v>
      </c>
      <c r="G3949" s="48">
        <v>15358</v>
      </c>
    </row>
    <row r="3950" spans="3:7">
      <c r="C3950" s="50">
        <f t="shared" si="63"/>
        <v>6</v>
      </c>
      <c r="D3950" s="49">
        <v>42534</v>
      </c>
      <c r="E3950" s="48">
        <v>12</v>
      </c>
      <c r="F3950" s="48">
        <v>17425</v>
      </c>
      <c r="G3950" s="48">
        <v>15395</v>
      </c>
    </row>
    <row r="3951" spans="3:7">
      <c r="C3951" s="50">
        <f t="shared" si="63"/>
        <v>6</v>
      </c>
      <c r="D3951" s="49">
        <v>42534</v>
      </c>
      <c r="E3951" s="48">
        <v>13</v>
      </c>
      <c r="F3951" s="48">
        <v>17438</v>
      </c>
      <c r="G3951" s="48">
        <v>15408</v>
      </c>
    </row>
    <row r="3952" spans="3:7">
      <c r="C3952" s="50">
        <f t="shared" si="63"/>
        <v>6</v>
      </c>
      <c r="D3952" s="49">
        <v>42534</v>
      </c>
      <c r="E3952" s="48">
        <v>14</v>
      </c>
      <c r="F3952" s="48">
        <v>17356</v>
      </c>
      <c r="G3952" s="48">
        <v>15423</v>
      </c>
    </row>
    <row r="3953" spans="3:7">
      <c r="C3953" s="50">
        <f t="shared" si="63"/>
        <v>6</v>
      </c>
      <c r="D3953" s="49">
        <v>42534</v>
      </c>
      <c r="E3953" s="48">
        <v>15</v>
      </c>
      <c r="F3953" s="48">
        <v>17161</v>
      </c>
      <c r="G3953" s="48">
        <v>15432</v>
      </c>
    </row>
    <row r="3954" spans="3:7">
      <c r="C3954" s="50">
        <f t="shared" si="63"/>
        <v>6</v>
      </c>
      <c r="D3954" s="49">
        <v>42534</v>
      </c>
      <c r="E3954" s="48">
        <v>16</v>
      </c>
      <c r="F3954" s="48">
        <v>17208</v>
      </c>
      <c r="G3954" s="48">
        <v>15577</v>
      </c>
    </row>
    <row r="3955" spans="3:7">
      <c r="C3955" s="50">
        <f t="shared" si="63"/>
        <v>6</v>
      </c>
      <c r="D3955" s="49">
        <v>42534</v>
      </c>
      <c r="E3955" s="48">
        <v>17</v>
      </c>
      <c r="F3955" s="48">
        <v>17319</v>
      </c>
      <c r="G3955" s="48">
        <v>15670</v>
      </c>
    </row>
    <row r="3956" spans="3:7">
      <c r="C3956" s="50">
        <f t="shared" si="63"/>
        <v>6</v>
      </c>
      <c r="D3956" s="49">
        <v>42534</v>
      </c>
      <c r="E3956" s="48">
        <v>18</v>
      </c>
      <c r="F3956" s="48">
        <v>17127</v>
      </c>
      <c r="G3956" s="48">
        <v>15537</v>
      </c>
    </row>
    <row r="3957" spans="3:7">
      <c r="C3957" s="50">
        <f t="shared" si="63"/>
        <v>6</v>
      </c>
      <c r="D3957" s="49">
        <v>42534</v>
      </c>
      <c r="E3957" s="48">
        <v>19</v>
      </c>
      <c r="F3957" s="48">
        <v>17211</v>
      </c>
      <c r="G3957" s="48">
        <v>15685</v>
      </c>
    </row>
    <row r="3958" spans="3:7">
      <c r="C3958" s="50">
        <f t="shared" si="63"/>
        <v>6</v>
      </c>
      <c r="D3958" s="49">
        <v>42534</v>
      </c>
      <c r="E3958" s="48">
        <v>20</v>
      </c>
      <c r="F3958" s="48">
        <v>17341</v>
      </c>
      <c r="G3958" s="48">
        <v>15833</v>
      </c>
    </row>
    <row r="3959" spans="3:7">
      <c r="C3959" s="50">
        <f t="shared" si="63"/>
        <v>6</v>
      </c>
      <c r="D3959" s="49">
        <v>42534</v>
      </c>
      <c r="E3959" s="48">
        <v>21</v>
      </c>
      <c r="F3959" s="48">
        <v>17421</v>
      </c>
      <c r="G3959" s="48">
        <v>15914</v>
      </c>
    </row>
    <row r="3960" spans="3:7">
      <c r="C3960" s="50">
        <f t="shared" si="63"/>
        <v>6</v>
      </c>
      <c r="D3960" s="49">
        <v>42534</v>
      </c>
      <c r="E3960" s="48">
        <v>22</v>
      </c>
      <c r="F3960" s="48">
        <v>16846</v>
      </c>
      <c r="G3960" s="48">
        <v>15071</v>
      </c>
    </row>
    <row r="3961" spans="3:7">
      <c r="C3961" s="50">
        <f t="shared" si="63"/>
        <v>6</v>
      </c>
      <c r="D3961" s="49">
        <v>42534</v>
      </c>
      <c r="E3961" s="48">
        <v>23</v>
      </c>
      <c r="F3961" s="48">
        <v>15528</v>
      </c>
      <c r="G3961" s="48">
        <v>13766</v>
      </c>
    </row>
    <row r="3962" spans="3:7">
      <c r="C3962" s="50">
        <f t="shared" si="63"/>
        <v>6</v>
      </c>
      <c r="D3962" s="49">
        <v>42534</v>
      </c>
      <c r="E3962" s="48">
        <v>24</v>
      </c>
      <c r="F3962" s="48">
        <v>14965</v>
      </c>
      <c r="G3962" s="48">
        <v>12821</v>
      </c>
    </row>
    <row r="3963" spans="3:7">
      <c r="C3963" s="50">
        <f t="shared" si="63"/>
        <v>6</v>
      </c>
      <c r="D3963" s="49">
        <v>42535</v>
      </c>
      <c r="E3963" s="48">
        <v>1</v>
      </c>
      <c r="F3963" s="48">
        <v>14673</v>
      </c>
      <c r="G3963" s="48">
        <v>12251</v>
      </c>
    </row>
    <row r="3964" spans="3:7">
      <c r="C3964" s="50">
        <f t="shared" si="63"/>
        <v>6</v>
      </c>
      <c r="D3964" s="49">
        <v>42535</v>
      </c>
      <c r="E3964" s="48">
        <v>2</v>
      </c>
      <c r="F3964" s="48">
        <v>14263</v>
      </c>
      <c r="G3964" s="48">
        <v>11943</v>
      </c>
    </row>
    <row r="3965" spans="3:7">
      <c r="C3965" s="50">
        <f t="shared" si="63"/>
        <v>6</v>
      </c>
      <c r="D3965" s="49">
        <v>42535</v>
      </c>
      <c r="E3965" s="48">
        <v>3</v>
      </c>
      <c r="F3965" s="48">
        <v>14203</v>
      </c>
      <c r="G3965" s="48">
        <v>11824</v>
      </c>
    </row>
    <row r="3966" spans="3:7">
      <c r="C3966" s="50">
        <f t="shared" si="63"/>
        <v>6</v>
      </c>
      <c r="D3966" s="49">
        <v>42535</v>
      </c>
      <c r="E3966" s="48">
        <v>4</v>
      </c>
      <c r="F3966" s="48">
        <v>14213</v>
      </c>
      <c r="G3966" s="48">
        <v>11810</v>
      </c>
    </row>
    <row r="3967" spans="3:7">
      <c r="C3967" s="50">
        <f t="shared" si="63"/>
        <v>6</v>
      </c>
      <c r="D3967" s="49">
        <v>42535</v>
      </c>
      <c r="E3967" s="48">
        <v>5</v>
      </c>
      <c r="F3967" s="48">
        <v>14679</v>
      </c>
      <c r="G3967" s="48">
        <v>12162</v>
      </c>
    </row>
    <row r="3968" spans="3:7">
      <c r="C3968" s="50">
        <f t="shared" si="63"/>
        <v>6</v>
      </c>
      <c r="D3968" s="49">
        <v>42535</v>
      </c>
      <c r="E3968" s="48">
        <v>6</v>
      </c>
      <c r="F3968" s="48">
        <v>15214</v>
      </c>
      <c r="G3968" s="48">
        <v>13084</v>
      </c>
    </row>
    <row r="3969" spans="3:7">
      <c r="C3969" s="50">
        <f t="shared" si="63"/>
        <v>6</v>
      </c>
      <c r="D3969" s="49">
        <v>42535</v>
      </c>
      <c r="E3969" s="48">
        <v>7</v>
      </c>
      <c r="F3969" s="48">
        <v>16368</v>
      </c>
      <c r="G3969" s="48">
        <v>14359</v>
      </c>
    </row>
    <row r="3970" spans="3:7">
      <c r="C3970" s="50">
        <f t="shared" si="63"/>
        <v>6</v>
      </c>
      <c r="D3970" s="49">
        <v>42535</v>
      </c>
      <c r="E3970" s="48">
        <v>8</v>
      </c>
      <c r="F3970" s="48">
        <v>16724</v>
      </c>
      <c r="G3970" s="48">
        <v>14605</v>
      </c>
    </row>
    <row r="3971" spans="3:7">
      <c r="C3971" s="50">
        <f t="shared" si="63"/>
        <v>6</v>
      </c>
      <c r="D3971" s="49">
        <v>42535</v>
      </c>
      <c r="E3971" s="48">
        <v>9</v>
      </c>
      <c r="F3971" s="48">
        <v>16577</v>
      </c>
      <c r="G3971" s="48">
        <v>14468</v>
      </c>
    </row>
    <row r="3972" spans="3:7">
      <c r="C3972" s="50">
        <f t="shared" ref="C3972:C4035" si="64">MONTH(D3972)</f>
        <v>6</v>
      </c>
      <c r="D3972" s="49">
        <v>42535</v>
      </c>
      <c r="E3972" s="48">
        <v>10</v>
      </c>
      <c r="F3972" s="48">
        <v>16483</v>
      </c>
      <c r="G3972" s="48">
        <v>14589</v>
      </c>
    </row>
    <row r="3973" spans="3:7">
      <c r="C3973" s="50">
        <f t="shared" si="64"/>
        <v>6</v>
      </c>
      <c r="D3973" s="49">
        <v>42535</v>
      </c>
      <c r="E3973" s="48">
        <v>11</v>
      </c>
      <c r="F3973" s="48">
        <v>16294</v>
      </c>
      <c r="G3973" s="48">
        <v>14727</v>
      </c>
    </row>
    <row r="3974" spans="3:7">
      <c r="C3974" s="50">
        <f t="shared" si="64"/>
        <v>6</v>
      </c>
      <c r="D3974" s="49">
        <v>42535</v>
      </c>
      <c r="E3974" s="48">
        <v>12</v>
      </c>
      <c r="F3974" s="48">
        <v>16477</v>
      </c>
      <c r="G3974" s="48">
        <v>14824</v>
      </c>
    </row>
    <row r="3975" spans="3:7">
      <c r="C3975" s="50">
        <f t="shared" si="64"/>
        <v>6</v>
      </c>
      <c r="D3975" s="49">
        <v>42535</v>
      </c>
      <c r="E3975" s="48">
        <v>13</v>
      </c>
      <c r="F3975" s="48">
        <v>16822</v>
      </c>
      <c r="G3975" s="48">
        <v>14990</v>
      </c>
    </row>
    <row r="3976" spans="3:7">
      <c r="C3976" s="50">
        <f t="shared" si="64"/>
        <v>6</v>
      </c>
      <c r="D3976" s="49">
        <v>42535</v>
      </c>
      <c r="E3976" s="48">
        <v>14</v>
      </c>
      <c r="F3976" s="48">
        <v>16911</v>
      </c>
      <c r="G3976" s="48">
        <v>15090</v>
      </c>
    </row>
    <row r="3977" spans="3:7">
      <c r="C3977" s="50">
        <f t="shared" si="64"/>
        <v>6</v>
      </c>
      <c r="D3977" s="49">
        <v>42535</v>
      </c>
      <c r="E3977" s="48">
        <v>15</v>
      </c>
      <c r="F3977" s="48">
        <v>16944</v>
      </c>
      <c r="G3977" s="48">
        <v>15282</v>
      </c>
    </row>
    <row r="3978" spans="3:7">
      <c r="C3978" s="50">
        <f t="shared" si="64"/>
        <v>6</v>
      </c>
      <c r="D3978" s="49">
        <v>42535</v>
      </c>
      <c r="E3978" s="48">
        <v>16</v>
      </c>
      <c r="F3978" s="48">
        <v>17405</v>
      </c>
      <c r="G3978" s="48">
        <v>15671</v>
      </c>
    </row>
    <row r="3979" spans="3:7">
      <c r="C3979" s="50">
        <f t="shared" si="64"/>
        <v>6</v>
      </c>
      <c r="D3979" s="49">
        <v>42535</v>
      </c>
      <c r="E3979" s="48">
        <v>17</v>
      </c>
      <c r="F3979" s="48">
        <v>17686</v>
      </c>
      <c r="G3979" s="48">
        <v>16030</v>
      </c>
    </row>
    <row r="3980" spans="3:7">
      <c r="C3980" s="50">
        <f t="shared" si="64"/>
        <v>6</v>
      </c>
      <c r="D3980" s="49">
        <v>42535</v>
      </c>
      <c r="E3980" s="48">
        <v>18</v>
      </c>
      <c r="F3980" s="48">
        <v>17659</v>
      </c>
      <c r="G3980" s="48">
        <v>16227</v>
      </c>
    </row>
    <row r="3981" spans="3:7">
      <c r="C3981" s="50">
        <f t="shared" si="64"/>
        <v>6</v>
      </c>
      <c r="D3981" s="49">
        <v>42535</v>
      </c>
      <c r="E3981" s="48">
        <v>19</v>
      </c>
      <c r="F3981" s="48">
        <v>17875</v>
      </c>
      <c r="G3981" s="48">
        <v>16518</v>
      </c>
    </row>
    <row r="3982" spans="3:7">
      <c r="C3982" s="50">
        <f t="shared" si="64"/>
        <v>6</v>
      </c>
      <c r="D3982" s="49">
        <v>42535</v>
      </c>
      <c r="E3982" s="48">
        <v>20</v>
      </c>
      <c r="F3982" s="48">
        <v>17748</v>
      </c>
      <c r="G3982" s="48">
        <v>16590</v>
      </c>
    </row>
    <row r="3983" spans="3:7">
      <c r="C3983" s="50">
        <f t="shared" si="64"/>
        <v>6</v>
      </c>
      <c r="D3983" s="49">
        <v>42535</v>
      </c>
      <c r="E3983" s="48">
        <v>21</v>
      </c>
      <c r="F3983" s="48">
        <v>17837</v>
      </c>
      <c r="G3983" s="48">
        <v>16620</v>
      </c>
    </row>
    <row r="3984" spans="3:7">
      <c r="C3984" s="50">
        <f t="shared" si="64"/>
        <v>6</v>
      </c>
      <c r="D3984" s="49">
        <v>42535</v>
      </c>
      <c r="E3984" s="48">
        <v>22</v>
      </c>
      <c r="F3984" s="48">
        <v>17085</v>
      </c>
      <c r="G3984" s="48">
        <v>15588</v>
      </c>
    </row>
    <row r="3985" spans="3:7">
      <c r="C3985" s="50">
        <f t="shared" si="64"/>
        <v>6</v>
      </c>
      <c r="D3985" s="49">
        <v>42535</v>
      </c>
      <c r="E3985" s="48">
        <v>23</v>
      </c>
      <c r="F3985" s="48">
        <v>15731</v>
      </c>
      <c r="G3985" s="48">
        <v>14115</v>
      </c>
    </row>
    <row r="3986" spans="3:7">
      <c r="C3986" s="50">
        <f t="shared" si="64"/>
        <v>6</v>
      </c>
      <c r="D3986" s="49">
        <v>42535</v>
      </c>
      <c r="E3986" s="48">
        <v>24</v>
      </c>
      <c r="F3986" s="48">
        <v>15275</v>
      </c>
      <c r="G3986" s="48">
        <v>13080</v>
      </c>
    </row>
    <row r="3987" spans="3:7">
      <c r="C3987" s="50">
        <f t="shared" si="64"/>
        <v>6</v>
      </c>
      <c r="D3987" s="49">
        <v>42536</v>
      </c>
      <c r="E3987" s="48">
        <v>1</v>
      </c>
      <c r="F3987" s="48">
        <v>15169</v>
      </c>
      <c r="G3987" s="48">
        <v>12475</v>
      </c>
    </row>
    <row r="3988" spans="3:7">
      <c r="C3988" s="50">
        <f t="shared" si="64"/>
        <v>6</v>
      </c>
      <c r="D3988" s="49">
        <v>42536</v>
      </c>
      <c r="E3988" s="48">
        <v>2</v>
      </c>
      <c r="F3988" s="48">
        <v>14638</v>
      </c>
      <c r="G3988" s="48">
        <v>12144</v>
      </c>
    </row>
    <row r="3989" spans="3:7">
      <c r="C3989" s="50">
        <f t="shared" si="64"/>
        <v>6</v>
      </c>
      <c r="D3989" s="49">
        <v>42536</v>
      </c>
      <c r="E3989" s="48">
        <v>3</v>
      </c>
      <c r="F3989" s="48">
        <v>14392</v>
      </c>
      <c r="G3989" s="48">
        <v>11971</v>
      </c>
    </row>
    <row r="3990" spans="3:7">
      <c r="C3990" s="50">
        <f t="shared" si="64"/>
        <v>6</v>
      </c>
      <c r="D3990" s="49">
        <v>42536</v>
      </c>
      <c r="E3990" s="48">
        <v>4</v>
      </c>
      <c r="F3990" s="48">
        <v>14440</v>
      </c>
      <c r="G3990" s="48">
        <v>11886</v>
      </c>
    </row>
    <row r="3991" spans="3:7">
      <c r="C3991" s="50">
        <f t="shared" si="64"/>
        <v>6</v>
      </c>
      <c r="D3991" s="49">
        <v>42536</v>
      </c>
      <c r="E3991" s="48">
        <v>5</v>
      </c>
      <c r="F3991" s="48">
        <v>14808</v>
      </c>
      <c r="G3991" s="48">
        <v>12232</v>
      </c>
    </row>
    <row r="3992" spans="3:7">
      <c r="C3992" s="50">
        <f t="shared" si="64"/>
        <v>6</v>
      </c>
      <c r="D3992" s="49">
        <v>42536</v>
      </c>
      <c r="E3992" s="48">
        <v>6</v>
      </c>
      <c r="F3992" s="48">
        <v>15444</v>
      </c>
      <c r="G3992" s="48">
        <v>13204</v>
      </c>
    </row>
    <row r="3993" spans="3:7">
      <c r="C3993" s="50">
        <f t="shared" si="64"/>
        <v>6</v>
      </c>
      <c r="D3993" s="49">
        <v>42536</v>
      </c>
      <c r="E3993" s="48">
        <v>7</v>
      </c>
      <c r="F3993" s="48">
        <v>16202</v>
      </c>
      <c r="G3993" s="48">
        <v>14518</v>
      </c>
    </row>
    <row r="3994" spans="3:7">
      <c r="C3994" s="50">
        <f t="shared" si="64"/>
        <v>6</v>
      </c>
      <c r="D3994" s="49">
        <v>42536</v>
      </c>
      <c r="E3994" s="48">
        <v>8</v>
      </c>
      <c r="F3994" s="48">
        <v>16389</v>
      </c>
      <c r="G3994" s="48">
        <v>14918</v>
      </c>
    </row>
    <row r="3995" spans="3:7">
      <c r="C3995" s="50">
        <f t="shared" si="64"/>
        <v>6</v>
      </c>
      <c r="D3995" s="49">
        <v>42536</v>
      </c>
      <c r="E3995" s="48">
        <v>9</v>
      </c>
      <c r="F3995" s="48">
        <v>16885</v>
      </c>
      <c r="G3995" s="48">
        <v>15174</v>
      </c>
    </row>
    <row r="3996" spans="3:7">
      <c r="C3996" s="50">
        <f t="shared" si="64"/>
        <v>6</v>
      </c>
      <c r="D3996" s="49">
        <v>42536</v>
      </c>
      <c r="E3996" s="48">
        <v>10</v>
      </c>
      <c r="F3996" s="48">
        <v>17350</v>
      </c>
      <c r="G3996" s="48">
        <v>15522</v>
      </c>
    </row>
    <row r="3997" spans="3:7">
      <c r="C3997" s="50">
        <f t="shared" si="64"/>
        <v>6</v>
      </c>
      <c r="D3997" s="49">
        <v>42536</v>
      </c>
      <c r="E3997" s="48">
        <v>11</v>
      </c>
      <c r="F3997" s="48">
        <v>17819</v>
      </c>
      <c r="G3997" s="48">
        <v>15782</v>
      </c>
    </row>
    <row r="3998" spans="3:7">
      <c r="C3998" s="50">
        <f t="shared" si="64"/>
        <v>6</v>
      </c>
      <c r="D3998" s="49">
        <v>42536</v>
      </c>
      <c r="E3998" s="48">
        <v>12</v>
      </c>
      <c r="F3998" s="48">
        <v>18115</v>
      </c>
      <c r="G3998" s="48">
        <v>16014</v>
      </c>
    </row>
    <row r="3999" spans="3:7">
      <c r="C3999" s="50">
        <f t="shared" si="64"/>
        <v>6</v>
      </c>
      <c r="D3999" s="49">
        <v>42536</v>
      </c>
      <c r="E3999" s="48">
        <v>13</v>
      </c>
      <c r="F3999" s="48">
        <v>18058</v>
      </c>
      <c r="G3999" s="48">
        <v>16249</v>
      </c>
    </row>
    <row r="4000" spans="3:7">
      <c r="C4000" s="50">
        <f t="shared" si="64"/>
        <v>6</v>
      </c>
      <c r="D4000" s="49">
        <v>42536</v>
      </c>
      <c r="E4000" s="48">
        <v>14</v>
      </c>
      <c r="F4000" s="48">
        <v>18124</v>
      </c>
      <c r="G4000" s="48">
        <v>16497</v>
      </c>
    </row>
    <row r="4001" spans="3:7">
      <c r="C4001" s="50">
        <f t="shared" si="64"/>
        <v>6</v>
      </c>
      <c r="D4001" s="49">
        <v>42536</v>
      </c>
      <c r="E4001" s="48">
        <v>15</v>
      </c>
      <c r="F4001" s="48">
        <v>18164</v>
      </c>
      <c r="G4001" s="48">
        <v>16653</v>
      </c>
    </row>
    <row r="4002" spans="3:7">
      <c r="C4002" s="50">
        <f t="shared" si="64"/>
        <v>6</v>
      </c>
      <c r="D4002" s="49">
        <v>42536</v>
      </c>
      <c r="E4002" s="48">
        <v>16</v>
      </c>
      <c r="F4002" s="48">
        <v>17941</v>
      </c>
      <c r="G4002" s="48">
        <v>16765</v>
      </c>
    </row>
    <row r="4003" spans="3:7">
      <c r="C4003" s="50">
        <f t="shared" si="64"/>
        <v>6</v>
      </c>
      <c r="D4003" s="49">
        <v>42536</v>
      </c>
      <c r="E4003" s="48">
        <v>17</v>
      </c>
      <c r="F4003" s="48">
        <v>18503</v>
      </c>
      <c r="G4003" s="48">
        <v>16947</v>
      </c>
    </row>
    <row r="4004" spans="3:7">
      <c r="C4004" s="50">
        <f t="shared" si="64"/>
        <v>6</v>
      </c>
      <c r="D4004" s="49">
        <v>42536</v>
      </c>
      <c r="E4004" s="48">
        <v>18</v>
      </c>
      <c r="F4004" s="48">
        <v>18278</v>
      </c>
      <c r="G4004" s="48">
        <v>16721</v>
      </c>
    </row>
    <row r="4005" spans="3:7">
      <c r="C4005" s="50">
        <f t="shared" si="64"/>
        <v>6</v>
      </c>
      <c r="D4005" s="49">
        <v>42536</v>
      </c>
      <c r="E4005" s="48">
        <v>19</v>
      </c>
      <c r="F4005" s="48">
        <v>18191</v>
      </c>
      <c r="G4005" s="48">
        <v>16614</v>
      </c>
    </row>
    <row r="4006" spans="3:7">
      <c r="C4006" s="50">
        <f t="shared" si="64"/>
        <v>6</v>
      </c>
      <c r="D4006" s="49">
        <v>42536</v>
      </c>
      <c r="E4006" s="48">
        <v>20</v>
      </c>
      <c r="F4006" s="48">
        <v>18132</v>
      </c>
      <c r="G4006" s="48">
        <v>16639</v>
      </c>
    </row>
    <row r="4007" spans="3:7">
      <c r="C4007" s="50">
        <f t="shared" si="64"/>
        <v>6</v>
      </c>
      <c r="D4007" s="49">
        <v>42536</v>
      </c>
      <c r="E4007" s="48">
        <v>21</v>
      </c>
      <c r="F4007" s="48">
        <v>18385</v>
      </c>
      <c r="G4007" s="48">
        <v>16803</v>
      </c>
    </row>
    <row r="4008" spans="3:7">
      <c r="C4008" s="50">
        <f t="shared" si="64"/>
        <v>6</v>
      </c>
      <c r="D4008" s="49">
        <v>42536</v>
      </c>
      <c r="E4008" s="48">
        <v>22</v>
      </c>
      <c r="F4008" s="48">
        <v>17470</v>
      </c>
      <c r="G4008" s="48">
        <v>15614</v>
      </c>
    </row>
    <row r="4009" spans="3:7">
      <c r="C4009" s="50">
        <f t="shared" si="64"/>
        <v>6</v>
      </c>
      <c r="D4009" s="49">
        <v>42536</v>
      </c>
      <c r="E4009" s="48">
        <v>23</v>
      </c>
      <c r="F4009" s="48">
        <v>15956</v>
      </c>
      <c r="G4009" s="48">
        <v>14030</v>
      </c>
    </row>
    <row r="4010" spans="3:7">
      <c r="C4010" s="50">
        <f t="shared" si="64"/>
        <v>6</v>
      </c>
      <c r="D4010" s="49">
        <v>42536</v>
      </c>
      <c r="E4010" s="48">
        <v>24</v>
      </c>
      <c r="F4010" s="48">
        <v>15161</v>
      </c>
      <c r="G4010" s="48">
        <v>13047</v>
      </c>
    </row>
    <row r="4011" spans="3:7">
      <c r="C4011" s="50">
        <f t="shared" si="64"/>
        <v>6</v>
      </c>
      <c r="D4011" s="49">
        <v>42537</v>
      </c>
      <c r="E4011" s="48">
        <v>1</v>
      </c>
      <c r="F4011" s="48">
        <v>14627</v>
      </c>
      <c r="G4011" s="48">
        <v>12589</v>
      </c>
    </row>
    <row r="4012" spans="3:7">
      <c r="C4012" s="50">
        <f t="shared" si="64"/>
        <v>6</v>
      </c>
      <c r="D4012" s="49">
        <v>42537</v>
      </c>
      <c r="E4012" s="48">
        <v>2</v>
      </c>
      <c r="F4012" s="48">
        <v>14760</v>
      </c>
      <c r="G4012" s="48">
        <v>12262</v>
      </c>
    </row>
    <row r="4013" spans="3:7">
      <c r="C4013" s="50">
        <f t="shared" si="64"/>
        <v>6</v>
      </c>
      <c r="D4013" s="49">
        <v>42537</v>
      </c>
      <c r="E4013" s="48">
        <v>3</v>
      </c>
      <c r="F4013" s="48">
        <v>14732</v>
      </c>
      <c r="G4013" s="48">
        <v>12099</v>
      </c>
    </row>
    <row r="4014" spans="3:7">
      <c r="C4014" s="50">
        <f t="shared" si="64"/>
        <v>6</v>
      </c>
      <c r="D4014" s="49">
        <v>42537</v>
      </c>
      <c r="E4014" s="48">
        <v>4</v>
      </c>
      <c r="F4014" s="48">
        <v>14597</v>
      </c>
      <c r="G4014" s="48">
        <v>12038</v>
      </c>
    </row>
    <row r="4015" spans="3:7">
      <c r="C4015" s="50">
        <f t="shared" si="64"/>
        <v>6</v>
      </c>
      <c r="D4015" s="49">
        <v>42537</v>
      </c>
      <c r="E4015" s="48">
        <v>5</v>
      </c>
      <c r="F4015" s="48">
        <v>14628</v>
      </c>
      <c r="G4015" s="48">
        <v>12372</v>
      </c>
    </row>
    <row r="4016" spans="3:7">
      <c r="C4016" s="50">
        <f t="shared" si="64"/>
        <v>6</v>
      </c>
      <c r="D4016" s="49">
        <v>42537</v>
      </c>
      <c r="E4016" s="48">
        <v>6</v>
      </c>
      <c r="F4016" s="48">
        <v>15441</v>
      </c>
      <c r="G4016" s="48">
        <v>13308</v>
      </c>
    </row>
    <row r="4017" spans="3:7">
      <c r="C4017" s="50">
        <f t="shared" si="64"/>
        <v>6</v>
      </c>
      <c r="D4017" s="49">
        <v>42537</v>
      </c>
      <c r="E4017" s="48">
        <v>7</v>
      </c>
      <c r="F4017" s="48">
        <v>16866</v>
      </c>
      <c r="G4017" s="48">
        <v>14816</v>
      </c>
    </row>
    <row r="4018" spans="3:7">
      <c r="C4018" s="50">
        <f t="shared" si="64"/>
        <v>6</v>
      </c>
      <c r="D4018" s="49">
        <v>42537</v>
      </c>
      <c r="E4018" s="48">
        <v>8</v>
      </c>
      <c r="F4018" s="48">
        <v>17113</v>
      </c>
      <c r="G4018" s="48">
        <v>15541</v>
      </c>
    </row>
    <row r="4019" spans="3:7">
      <c r="C4019" s="50">
        <f t="shared" si="64"/>
        <v>6</v>
      </c>
      <c r="D4019" s="49">
        <v>42537</v>
      </c>
      <c r="E4019" s="48">
        <v>9</v>
      </c>
      <c r="F4019" s="48">
        <v>17506</v>
      </c>
      <c r="G4019" s="48">
        <v>15964</v>
      </c>
    </row>
    <row r="4020" spans="3:7">
      <c r="C4020" s="50">
        <f t="shared" si="64"/>
        <v>6</v>
      </c>
      <c r="D4020" s="49">
        <v>42537</v>
      </c>
      <c r="E4020" s="48">
        <v>10</v>
      </c>
      <c r="F4020" s="48">
        <v>17749</v>
      </c>
      <c r="G4020" s="48">
        <v>16267</v>
      </c>
    </row>
    <row r="4021" spans="3:7">
      <c r="C4021" s="50">
        <f t="shared" si="64"/>
        <v>6</v>
      </c>
      <c r="D4021" s="49">
        <v>42537</v>
      </c>
      <c r="E4021" s="48">
        <v>11</v>
      </c>
      <c r="F4021" s="48">
        <v>17700</v>
      </c>
      <c r="G4021" s="48">
        <v>16414</v>
      </c>
    </row>
    <row r="4022" spans="3:7">
      <c r="C4022" s="50">
        <f t="shared" si="64"/>
        <v>6</v>
      </c>
      <c r="D4022" s="49">
        <v>42537</v>
      </c>
      <c r="E4022" s="48">
        <v>12</v>
      </c>
      <c r="F4022" s="48">
        <v>18180</v>
      </c>
      <c r="G4022" s="48">
        <v>16490</v>
      </c>
    </row>
    <row r="4023" spans="3:7">
      <c r="C4023" s="50">
        <f t="shared" si="64"/>
        <v>6</v>
      </c>
      <c r="D4023" s="49">
        <v>42537</v>
      </c>
      <c r="E4023" s="48">
        <v>13</v>
      </c>
      <c r="F4023" s="48">
        <v>18329</v>
      </c>
      <c r="G4023" s="48">
        <v>16606</v>
      </c>
    </row>
    <row r="4024" spans="3:7">
      <c r="C4024" s="50">
        <f t="shared" si="64"/>
        <v>6</v>
      </c>
      <c r="D4024" s="49">
        <v>42537</v>
      </c>
      <c r="E4024" s="48">
        <v>14</v>
      </c>
      <c r="F4024" s="48">
        <v>18748</v>
      </c>
      <c r="G4024" s="48">
        <v>16863</v>
      </c>
    </row>
    <row r="4025" spans="3:7">
      <c r="C4025" s="50">
        <f t="shared" si="64"/>
        <v>6</v>
      </c>
      <c r="D4025" s="49">
        <v>42537</v>
      </c>
      <c r="E4025" s="48">
        <v>15</v>
      </c>
      <c r="F4025" s="48">
        <v>18938</v>
      </c>
      <c r="G4025" s="48">
        <v>17061</v>
      </c>
    </row>
    <row r="4026" spans="3:7">
      <c r="C4026" s="50">
        <f t="shared" si="64"/>
        <v>6</v>
      </c>
      <c r="D4026" s="49">
        <v>42537</v>
      </c>
      <c r="E4026" s="48">
        <v>16</v>
      </c>
      <c r="F4026" s="48">
        <v>19284</v>
      </c>
      <c r="G4026" s="48">
        <v>17548</v>
      </c>
    </row>
    <row r="4027" spans="3:7">
      <c r="C4027" s="50">
        <f t="shared" si="64"/>
        <v>6</v>
      </c>
      <c r="D4027" s="49">
        <v>42537</v>
      </c>
      <c r="E4027" s="48">
        <v>17</v>
      </c>
      <c r="F4027" s="48">
        <v>19086</v>
      </c>
      <c r="G4027" s="48">
        <v>17749</v>
      </c>
    </row>
    <row r="4028" spans="3:7">
      <c r="C4028" s="50">
        <f t="shared" si="64"/>
        <v>6</v>
      </c>
      <c r="D4028" s="49">
        <v>42537</v>
      </c>
      <c r="E4028" s="48">
        <v>18</v>
      </c>
      <c r="F4028" s="48">
        <v>19245</v>
      </c>
      <c r="G4028" s="48">
        <v>17733</v>
      </c>
    </row>
    <row r="4029" spans="3:7">
      <c r="C4029" s="50">
        <f t="shared" si="64"/>
        <v>6</v>
      </c>
      <c r="D4029" s="49">
        <v>42537</v>
      </c>
      <c r="E4029" s="48">
        <v>19</v>
      </c>
      <c r="F4029" s="48">
        <v>19598</v>
      </c>
      <c r="G4029" s="48">
        <v>17915</v>
      </c>
    </row>
    <row r="4030" spans="3:7">
      <c r="C4030" s="50">
        <f t="shared" si="64"/>
        <v>6</v>
      </c>
      <c r="D4030" s="49">
        <v>42537</v>
      </c>
      <c r="E4030" s="48">
        <v>20</v>
      </c>
      <c r="F4030" s="48">
        <v>19347</v>
      </c>
      <c r="G4030" s="48">
        <v>17787</v>
      </c>
    </row>
    <row r="4031" spans="3:7">
      <c r="C4031" s="50">
        <f t="shared" si="64"/>
        <v>6</v>
      </c>
      <c r="D4031" s="49">
        <v>42537</v>
      </c>
      <c r="E4031" s="48">
        <v>21</v>
      </c>
      <c r="F4031" s="48">
        <v>18935</v>
      </c>
      <c r="G4031" s="48">
        <v>17637</v>
      </c>
    </row>
    <row r="4032" spans="3:7">
      <c r="C4032" s="50">
        <f t="shared" si="64"/>
        <v>6</v>
      </c>
      <c r="D4032" s="49">
        <v>42537</v>
      </c>
      <c r="E4032" s="48">
        <v>22</v>
      </c>
      <c r="F4032" s="48">
        <v>18341</v>
      </c>
      <c r="G4032" s="48">
        <v>16640</v>
      </c>
    </row>
    <row r="4033" spans="3:7">
      <c r="C4033" s="50">
        <f t="shared" si="64"/>
        <v>6</v>
      </c>
      <c r="D4033" s="49">
        <v>42537</v>
      </c>
      <c r="E4033" s="48">
        <v>23</v>
      </c>
      <c r="F4033" s="48">
        <v>16854</v>
      </c>
      <c r="G4033" s="48">
        <v>15143</v>
      </c>
    </row>
    <row r="4034" spans="3:7">
      <c r="C4034" s="50">
        <f t="shared" si="64"/>
        <v>6</v>
      </c>
      <c r="D4034" s="49">
        <v>42537</v>
      </c>
      <c r="E4034" s="48">
        <v>24</v>
      </c>
      <c r="F4034" s="48">
        <v>16238</v>
      </c>
      <c r="G4034" s="48">
        <v>13893</v>
      </c>
    </row>
    <row r="4035" spans="3:7">
      <c r="C4035" s="50">
        <f t="shared" si="64"/>
        <v>6</v>
      </c>
      <c r="D4035" s="49">
        <v>42538</v>
      </c>
      <c r="E4035" s="48">
        <v>1</v>
      </c>
      <c r="F4035" s="48">
        <v>15321</v>
      </c>
      <c r="G4035" s="48">
        <v>13122</v>
      </c>
    </row>
    <row r="4036" spans="3:7">
      <c r="C4036" s="50">
        <f t="shared" ref="C4036:C4099" si="65">MONTH(D4036)</f>
        <v>6</v>
      </c>
      <c r="D4036" s="49">
        <v>42538</v>
      </c>
      <c r="E4036" s="48">
        <v>2</v>
      </c>
      <c r="F4036" s="48">
        <v>14703</v>
      </c>
      <c r="G4036" s="48">
        <v>12375</v>
      </c>
    </row>
    <row r="4037" spans="3:7">
      <c r="C4037" s="50">
        <f t="shared" si="65"/>
        <v>6</v>
      </c>
      <c r="D4037" s="49">
        <v>42538</v>
      </c>
      <c r="E4037" s="48">
        <v>3</v>
      </c>
      <c r="F4037" s="48">
        <v>14537</v>
      </c>
      <c r="G4037" s="48">
        <v>12239</v>
      </c>
    </row>
    <row r="4038" spans="3:7">
      <c r="C4038" s="50">
        <f t="shared" si="65"/>
        <v>6</v>
      </c>
      <c r="D4038" s="49">
        <v>42538</v>
      </c>
      <c r="E4038" s="48">
        <v>4</v>
      </c>
      <c r="F4038" s="48">
        <v>14507</v>
      </c>
      <c r="G4038" s="48">
        <v>12217</v>
      </c>
    </row>
    <row r="4039" spans="3:7">
      <c r="C4039" s="50">
        <f t="shared" si="65"/>
        <v>6</v>
      </c>
      <c r="D4039" s="49">
        <v>42538</v>
      </c>
      <c r="E4039" s="48">
        <v>5</v>
      </c>
      <c r="F4039" s="48">
        <v>14913</v>
      </c>
      <c r="G4039" s="48">
        <v>12491</v>
      </c>
    </row>
    <row r="4040" spans="3:7">
      <c r="C4040" s="50">
        <f t="shared" si="65"/>
        <v>6</v>
      </c>
      <c r="D4040" s="49">
        <v>42538</v>
      </c>
      <c r="E4040" s="48">
        <v>6</v>
      </c>
      <c r="F4040" s="48">
        <v>15501</v>
      </c>
      <c r="G4040" s="48">
        <v>13395</v>
      </c>
    </row>
    <row r="4041" spans="3:7">
      <c r="C4041" s="50">
        <f t="shared" si="65"/>
        <v>6</v>
      </c>
      <c r="D4041" s="49">
        <v>42538</v>
      </c>
      <c r="E4041" s="48">
        <v>7</v>
      </c>
      <c r="F4041" s="48">
        <v>16294</v>
      </c>
      <c r="G4041" s="48">
        <v>14925</v>
      </c>
    </row>
    <row r="4042" spans="3:7">
      <c r="C4042" s="50">
        <f t="shared" si="65"/>
        <v>6</v>
      </c>
      <c r="D4042" s="49">
        <v>42538</v>
      </c>
      <c r="E4042" s="48">
        <v>8</v>
      </c>
      <c r="F4042" s="48">
        <v>17646</v>
      </c>
      <c r="G4042" s="48">
        <v>15906</v>
      </c>
    </row>
    <row r="4043" spans="3:7">
      <c r="C4043" s="50">
        <f t="shared" si="65"/>
        <v>6</v>
      </c>
      <c r="D4043" s="49">
        <v>42538</v>
      </c>
      <c r="E4043" s="48">
        <v>9</v>
      </c>
      <c r="F4043" s="48">
        <v>17644</v>
      </c>
      <c r="G4043" s="48">
        <v>16323</v>
      </c>
    </row>
    <row r="4044" spans="3:7">
      <c r="C4044" s="50">
        <f t="shared" si="65"/>
        <v>6</v>
      </c>
      <c r="D4044" s="49">
        <v>42538</v>
      </c>
      <c r="E4044" s="48">
        <v>10</v>
      </c>
      <c r="F4044" s="48">
        <v>18051</v>
      </c>
      <c r="G4044" s="48">
        <v>16722</v>
      </c>
    </row>
    <row r="4045" spans="3:7">
      <c r="C4045" s="50">
        <f t="shared" si="65"/>
        <v>6</v>
      </c>
      <c r="D4045" s="49">
        <v>42538</v>
      </c>
      <c r="E4045" s="48">
        <v>11</v>
      </c>
      <c r="F4045" s="48">
        <v>18459</v>
      </c>
      <c r="G4045" s="48">
        <v>17275</v>
      </c>
    </row>
    <row r="4046" spans="3:7">
      <c r="C4046" s="50">
        <f t="shared" si="65"/>
        <v>6</v>
      </c>
      <c r="D4046" s="49">
        <v>42538</v>
      </c>
      <c r="E4046" s="48">
        <v>12</v>
      </c>
      <c r="F4046" s="48">
        <v>18711</v>
      </c>
      <c r="G4046" s="48">
        <v>17499</v>
      </c>
    </row>
    <row r="4047" spans="3:7">
      <c r="C4047" s="50">
        <f t="shared" si="65"/>
        <v>6</v>
      </c>
      <c r="D4047" s="49">
        <v>42538</v>
      </c>
      <c r="E4047" s="48">
        <v>13</v>
      </c>
      <c r="F4047" s="48">
        <v>18891</v>
      </c>
      <c r="G4047" s="48">
        <v>17743</v>
      </c>
    </row>
    <row r="4048" spans="3:7">
      <c r="C4048" s="50">
        <f t="shared" si="65"/>
        <v>6</v>
      </c>
      <c r="D4048" s="49">
        <v>42538</v>
      </c>
      <c r="E4048" s="48">
        <v>14</v>
      </c>
      <c r="F4048" s="48">
        <v>19294</v>
      </c>
      <c r="G4048" s="48">
        <v>18051</v>
      </c>
    </row>
    <row r="4049" spans="3:7">
      <c r="C4049" s="50">
        <f t="shared" si="65"/>
        <v>6</v>
      </c>
      <c r="D4049" s="49">
        <v>42538</v>
      </c>
      <c r="E4049" s="48">
        <v>15</v>
      </c>
      <c r="F4049" s="48">
        <v>19710</v>
      </c>
      <c r="G4049" s="48">
        <v>18447</v>
      </c>
    </row>
    <row r="4050" spans="3:7">
      <c r="C4050" s="50">
        <f t="shared" si="65"/>
        <v>6</v>
      </c>
      <c r="D4050" s="49">
        <v>42538</v>
      </c>
      <c r="E4050" s="48">
        <v>16</v>
      </c>
      <c r="F4050" s="48">
        <v>20172</v>
      </c>
      <c r="G4050" s="48">
        <v>18993</v>
      </c>
    </row>
    <row r="4051" spans="3:7">
      <c r="C4051" s="50">
        <f t="shared" si="65"/>
        <v>6</v>
      </c>
      <c r="D4051" s="49">
        <v>42538</v>
      </c>
      <c r="E4051" s="48">
        <v>17</v>
      </c>
      <c r="F4051" s="48">
        <v>20491</v>
      </c>
      <c r="G4051" s="48">
        <v>19333</v>
      </c>
    </row>
    <row r="4052" spans="3:7">
      <c r="C4052" s="50">
        <f t="shared" si="65"/>
        <v>6</v>
      </c>
      <c r="D4052" s="49">
        <v>42538</v>
      </c>
      <c r="E4052" s="48">
        <v>18</v>
      </c>
      <c r="F4052" s="48">
        <v>20735</v>
      </c>
      <c r="G4052" s="48">
        <v>19550</v>
      </c>
    </row>
    <row r="4053" spans="3:7">
      <c r="C4053" s="50">
        <f t="shared" si="65"/>
        <v>6</v>
      </c>
      <c r="D4053" s="49">
        <v>42538</v>
      </c>
      <c r="E4053" s="48">
        <v>19</v>
      </c>
      <c r="F4053" s="48">
        <v>20747</v>
      </c>
      <c r="G4053" s="48">
        <v>19670</v>
      </c>
    </row>
    <row r="4054" spans="3:7">
      <c r="C4054" s="50">
        <f t="shared" si="65"/>
        <v>6</v>
      </c>
      <c r="D4054" s="49">
        <v>42538</v>
      </c>
      <c r="E4054" s="48">
        <v>20</v>
      </c>
      <c r="F4054" s="48">
        <v>20450</v>
      </c>
      <c r="G4054" s="48">
        <v>19373</v>
      </c>
    </row>
    <row r="4055" spans="3:7">
      <c r="C4055" s="50">
        <f t="shared" si="65"/>
        <v>6</v>
      </c>
      <c r="D4055" s="49">
        <v>42538</v>
      </c>
      <c r="E4055" s="48">
        <v>21</v>
      </c>
      <c r="F4055" s="48">
        <v>19543</v>
      </c>
      <c r="G4055" s="48">
        <v>18921</v>
      </c>
    </row>
    <row r="4056" spans="3:7">
      <c r="C4056" s="50">
        <f t="shared" si="65"/>
        <v>6</v>
      </c>
      <c r="D4056" s="49">
        <v>42538</v>
      </c>
      <c r="E4056" s="48">
        <v>22</v>
      </c>
      <c r="F4056" s="48">
        <v>18929</v>
      </c>
      <c r="G4056" s="48">
        <v>17832</v>
      </c>
    </row>
    <row r="4057" spans="3:7">
      <c r="C4057" s="50">
        <f t="shared" si="65"/>
        <v>6</v>
      </c>
      <c r="D4057" s="49">
        <v>42538</v>
      </c>
      <c r="E4057" s="48">
        <v>23</v>
      </c>
      <c r="F4057" s="48">
        <v>17842</v>
      </c>
      <c r="G4057" s="48">
        <v>16135</v>
      </c>
    </row>
    <row r="4058" spans="3:7">
      <c r="C4058" s="50">
        <f t="shared" si="65"/>
        <v>6</v>
      </c>
      <c r="D4058" s="49">
        <v>42538</v>
      </c>
      <c r="E4058" s="48">
        <v>24</v>
      </c>
      <c r="F4058" s="48">
        <v>16672</v>
      </c>
      <c r="G4058" s="48">
        <v>14673</v>
      </c>
    </row>
    <row r="4059" spans="3:7">
      <c r="C4059" s="50">
        <f t="shared" si="65"/>
        <v>6</v>
      </c>
      <c r="D4059" s="49">
        <v>42539</v>
      </c>
      <c r="E4059" s="48">
        <v>1</v>
      </c>
      <c r="F4059" s="48">
        <v>16388</v>
      </c>
      <c r="G4059" s="48">
        <v>13773</v>
      </c>
    </row>
    <row r="4060" spans="3:7">
      <c r="C4060" s="50">
        <f t="shared" si="65"/>
        <v>6</v>
      </c>
      <c r="D4060" s="49">
        <v>42539</v>
      </c>
      <c r="E4060" s="48">
        <v>2</v>
      </c>
      <c r="F4060" s="48">
        <v>15835</v>
      </c>
      <c r="G4060" s="48">
        <v>13093</v>
      </c>
    </row>
    <row r="4061" spans="3:7">
      <c r="C4061" s="50">
        <f t="shared" si="65"/>
        <v>6</v>
      </c>
      <c r="D4061" s="49">
        <v>42539</v>
      </c>
      <c r="E4061" s="48">
        <v>3</v>
      </c>
      <c r="F4061" s="48">
        <v>15521</v>
      </c>
      <c r="G4061" s="48">
        <v>12659</v>
      </c>
    </row>
    <row r="4062" spans="3:7">
      <c r="C4062" s="50">
        <f t="shared" si="65"/>
        <v>6</v>
      </c>
      <c r="D4062" s="49">
        <v>42539</v>
      </c>
      <c r="E4062" s="48">
        <v>4</v>
      </c>
      <c r="F4062" s="48">
        <v>15212</v>
      </c>
      <c r="G4062" s="48">
        <v>12311</v>
      </c>
    </row>
    <row r="4063" spans="3:7">
      <c r="C4063" s="50">
        <f t="shared" si="65"/>
        <v>6</v>
      </c>
      <c r="D4063" s="49">
        <v>42539</v>
      </c>
      <c r="E4063" s="48">
        <v>5</v>
      </c>
      <c r="F4063" s="48">
        <v>14621</v>
      </c>
      <c r="G4063" s="48">
        <v>12150</v>
      </c>
    </row>
    <row r="4064" spans="3:7">
      <c r="C4064" s="50">
        <f t="shared" si="65"/>
        <v>6</v>
      </c>
      <c r="D4064" s="49">
        <v>42539</v>
      </c>
      <c r="E4064" s="48">
        <v>6</v>
      </c>
      <c r="F4064" s="48">
        <v>14570</v>
      </c>
      <c r="G4064" s="48">
        <v>12315</v>
      </c>
    </row>
    <row r="4065" spans="3:7">
      <c r="C4065" s="50">
        <f t="shared" si="65"/>
        <v>6</v>
      </c>
      <c r="D4065" s="49">
        <v>42539</v>
      </c>
      <c r="E4065" s="48">
        <v>7</v>
      </c>
      <c r="F4065" s="48">
        <v>15521</v>
      </c>
      <c r="G4065" s="48">
        <v>13276</v>
      </c>
    </row>
    <row r="4066" spans="3:7">
      <c r="C4066" s="50">
        <f t="shared" si="65"/>
        <v>6</v>
      </c>
      <c r="D4066" s="49">
        <v>42539</v>
      </c>
      <c r="E4066" s="48">
        <v>8</v>
      </c>
      <c r="F4066" s="48">
        <v>16197</v>
      </c>
      <c r="G4066" s="48">
        <v>14467</v>
      </c>
    </row>
    <row r="4067" spans="3:7">
      <c r="C4067" s="50">
        <f t="shared" si="65"/>
        <v>6</v>
      </c>
      <c r="D4067" s="49">
        <v>42539</v>
      </c>
      <c r="E4067" s="48">
        <v>9</v>
      </c>
      <c r="F4067" s="48">
        <v>17170</v>
      </c>
      <c r="G4067" s="48">
        <v>15485</v>
      </c>
    </row>
    <row r="4068" spans="3:7">
      <c r="C4068" s="50">
        <f t="shared" si="65"/>
        <v>6</v>
      </c>
      <c r="D4068" s="49">
        <v>42539</v>
      </c>
      <c r="E4068" s="48">
        <v>10</v>
      </c>
      <c r="F4068" s="48">
        <v>17847</v>
      </c>
      <c r="G4068" s="48">
        <v>16134</v>
      </c>
    </row>
    <row r="4069" spans="3:7">
      <c r="C4069" s="50">
        <f t="shared" si="65"/>
        <v>6</v>
      </c>
      <c r="D4069" s="49">
        <v>42539</v>
      </c>
      <c r="E4069" s="48">
        <v>11</v>
      </c>
      <c r="F4069" s="48">
        <v>18825</v>
      </c>
      <c r="G4069" s="48">
        <v>16947</v>
      </c>
    </row>
    <row r="4070" spans="3:7">
      <c r="C4070" s="50">
        <f t="shared" si="65"/>
        <v>6</v>
      </c>
      <c r="D4070" s="49">
        <v>42539</v>
      </c>
      <c r="E4070" s="48">
        <v>12</v>
      </c>
      <c r="F4070" s="48">
        <v>19267</v>
      </c>
      <c r="G4070" s="48">
        <v>17412</v>
      </c>
    </row>
    <row r="4071" spans="3:7">
      <c r="C4071" s="50">
        <f t="shared" si="65"/>
        <v>6</v>
      </c>
      <c r="D4071" s="49">
        <v>42539</v>
      </c>
      <c r="E4071" s="48">
        <v>13</v>
      </c>
      <c r="F4071" s="48">
        <v>19318</v>
      </c>
      <c r="G4071" s="48">
        <v>17507</v>
      </c>
    </row>
    <row r="4072" spans="3:7">
      <c r="C4072" s="50">
        <f t="shared" si="65"/>
        <v>6</v>
      </c>
      <c r="D4072" s="49">
        <v>42539</v>
      </c>
      <c r="E4072" s="48">
        <v>14</v>
      </c>
      <c r="F4072" s="48">
        <v>19452</v>
      </c>
      <c r="G4072" s="48">
        <v>17719</v>
      </c>
    </row>
    <row r="4073" spans="3:7">
      <c r="C4073" s="50">
        <f t="shared" si="65"/>
        <v>6</v>
      </c>
      <c r="D4073" s="49">
        <v>42539</v>
      </c>
      <c r="E4073" s="48">
        <v>15</v>
      </c>
      <c r="F4073" s="48">
        <v>20150</v>
      </c>
      <c r="G4073" s="48">
        <v>18254</v>
      </c>
    </row>
    <row r="4074" spans="3:7">
      <c r="C4074" s="50">
        <f t="shared" si="65"/>
        <v>6</v>
      </c>
      <c r="D4074" s="49">
        <v>42539</v>
      </c>
      <c r="E4074" s="48">
        <v>16</v>
      </c>
      <c r="F4074" s="48">
        <v>20650</v>
      </c>
      <c r="G4074" s="48">
        <v>18675</v>
      </c>
    </row>
    <row r="4075" spans="3:7">
      <c r="C4075" s="50">
        <f t="shared" si="65"/>
        <v>6</v>
      </c>
      <c r="D4075" s="49">
        <v>42539</v>
      </c>
      <c r="E4075" s="48">
        <v>17</v>
      </c>
      <c r="F4075" s="48">
        <v>20906</v>
      </c>
      <c r="G4075" s="48">
        <v>18994</v>
      </c>
    </row>
    <row r="4076" spans="3:7">
      <c r="C4076" s="50">
        <f t="shared" si="65"/>
        <v>6</v>
      </c>
      <c r="D4076" s="49">
        <v>42539</v>
      </c>
      <c r="E4076" s="48">
        <v>18</v>
      </c>
      <c r="F4076" s="48">
        <v>21049</v>
      </c>
      <c r="G4076" s="48">
        <v>19070</v>
      </c>
    </row>
    <row r="4077" spans="3:7">
      <c r="C4077" s="50">
        <f t="shared" si="65"/>
        <v>6</v>
      </c>
      <c r="D4077" s="49">
        <v>42539</v>
      </c>
      <c r="E4077" s="48">
        <v>19</v>
      </c>
      <c r="F4077" s="48">
        <v>20812</v>
      </c>
      <c r="G4077" s="48">
        <v>18984</v>
      </c>
    </row>
    <row r="4078" spans="3:7">
      <c r="C4078" s="50">
        <f t="shared" si="65"/>
        <v>6</v>
      </c>
      <c r="D4078" s="49">
        <v>42539</v>
      </c>
      <c r="E4078" s="48">
        <v>20</v>
      </c>
      <c r="F4078" s="48">
        <v>20444</v>
      </c>
      <c r="G4078" s="48">
        <v>18590</v>
      </c>
    </row>
    <row r="4079" spans="3:7">
      <c r="C4079" s="50">
        <f t="shared" si="65"/>
        <v>6</v>
      </c>
      <c r="D4079" s="49">
        <v>42539</v>
      </c>
      <c r="E4079" s="48">
        <v>21</v>
      </c>
      <c r="F4079" s="48">
        <v>19968</v>
      </c>
      <c r="G4079" s="48">
        <v>18219</v>
      </c>
    </row>
    <row r="4080" spans="3:7">
      <c r="C4080" s="50">
        <f t="shared" si="65"/>
        <v>6</v>
      </c>
      <c r="D4080" s="49">
        <v>42539</v>
      </c>
      <c r="E4080" s="48">
        <v>22</v>
      </c>
      <c r="F4080" s="48">
        <v>19380</v>
      </c>
      <c r="G4080" s="48">
        <v>17475</v>
      </c>
    </row>
    <row r="4081" spans="3:7">
      <c r="C4081" s="50">
        <f t="shared" si="65"/>
        <v>6</v>
      </c>
      <c r="D4081" s="49">
        <v>42539</v>
      </c>
      <c r="E4081" s="48">
        <v>23</v>
      </c>
      <c r="F4081" s="48">
        <v>18215</v>
      </c>
      <c r="G4081" s="48">
        <v>16055</v>
      </c>
    </row>
    <row r="4082" spans="3:7">
      <c r="C4082" s="50">
        <f t="shared" si="65"/>
        <v>6</v>
      </c>
      <c r="D4082" s="49">
        <v>42539</v>
      </c>
      <c r="E4082" s="48">
        <v>24</v>
      </c>
      <c r="F4082" s="48">
        <v>17290</v>
      </c>
      <c r="G4082" s="48">
        <v>14719</v>
      </c>
    </row>
    <row r="4083" spans="3:7">
      <c r="C4083" s="50">
        <f t="shared" si="65"/>
        <v>6</v>
      </c>
      <c r="D4083" s="49">
        <v>42540</v>
      </c>
      <c r="E4083" s="48">
        <v>1</v>
      </c>
      <c r="F4083" s="48">
        <v>16432</v>
      </c>
      <c r="G4083" s="48">
        <v>13755</v>
      </c>
    </row>
    <row r="4084" spans="3:7">
      <c r="C4084" s="50">
        <f t="shared" si="65"/>
        <v>6</v>
      </c>
      <c r="D4084" s="49">
        <v>42540</v>
      </c>
      <c r="E4084" s="48">
        <v>2</v>
      </c>
      <c r="F4084" s="48">
        <v>15952</v>
      </c>
      <c r="G4084" s="48">
        <v>13075</v>
      </c>
    </row>
    <row r="4085" spans="3:7">
      <c r="C4085" s="50">
        <f t="shared" si="65"/>
        <v>6</v>
      </c>
      <c r="D4085" s="49">
        <v>42540</v>
      </c>
      <c r="E4085" s="48">
        <v>3</v>
      </c>
      <c r="F4085" s="48">
        <v>15347</v>
      </c>
      <c r="G4085" s="48">
        <v>12655</v>
      </c>
    </row>
    <row r="4086" spans="3:7">
      <c r="C4086" s="50">
        <f t="shared" si="65"/>
        <v>6</v>
      </c>
      <c r="D4086" s="49">
        <v>42540</v>
      </c>
      <c r="E4086" s="48">
        <v>4</v>
      </c>
      <c r="F4086" s="48">
        <v>14960</v>
      </c>
      <c r="G4086" s="48">
        <v>12372</v>
      </c>
    </row>
    <row r="4087" spans="3:7">
      <c r="C4087" s="50">
        <f t="shared" si="65"/>
        <v>6</v>
      </c>
      <c r="D4087" s="49">
        <v>42540</v>
      </c>
      <c r="E4087" s="48">
        <v>5</v>
      </c>
      <c r="F4087" s="48">
        <v>14312</v>
      </c>
      <c r="G4087" s="48">
        <v>12127</v>
      </c>
    </row>
    <row r="4088" spans="3:7">
      <c r="C4088" s="50">
        <f t="shared" si="65"/>
        <v>6</v>
      </c>
      <c r="D4088" s="49">
        <v>42540</v>
      </c>
      <c r="E4088" s="48">
        <v>6</v>
      </c>
      <c r="F4088" s="48">
        <v>13953</v>
      </c>
      <c r="G4088" s="48">
        <v>12018</v>
      </c>
    </row>
    <row r="4089" spans="3:7">
      <c r="C4089" s="50">
        <f t="shared" si="65"/>
        <v>6</v>
      </c>
      <c r="D4089" s="49">
        <v>42540</v>
      </c>
      <c r="E4089" s="48">
        <v>7</v>
      </c>
      <c r="F4089" s="48">
        <v>14392</v>
      </c>
      <c r="G4089" s="48">
        <v>12692</v>
      </c>
    </row>
    <row r="4090" spans="3:7">
      <c r="C4090" s="50">
        <f t="shared" si="65"/>
        <v>6</v>
      </c>
      <c r="D4090" s="49">
        <v>42540</v>
      </c>
      <c r="E4090" s="48">
        <v>8</v>
      </c>
      <c r="F4090" s="48">
        <v>15781</v>
      </c>
      <c r="G4090" s="48">
        <v>13874</v>
      </c>
    </row>
    <row r="4091" spans="3:7">
      <c r="C4091" s="50">
        <f t="shared" si="65"/>
        <v>6</v>
      </c>
      <c r="D4091" s="49">
        <v>42540</v>
      </c>
      <c r="E4091" s="48">
        <v>9</v>
      </c>
      <c r="F4091" s="48">
        <v>16976</v>
      </c>
      <c r="G4091" s="48">
        <v>15125</v>
      </c>
    </row>
    <row r="4092" spans="3:7">
      <c r="C4092" s="50">
        <f t="shared" si="65"/>
        <v>6</v>
      </c>
      <c r="D4092" s="49">
        <v>42540</v>
      </c>
      <c r="E4092" s="48">
        <v>10</v>
      </c>
      <c r="F4092" s="48">
        <v>17705</v>
      </c>
      <c r="G4092" s="48">
        <v>15978</v>
      </c>
    </row>
    <row r="4093" spans="3:7">
      <c r="C4093" s="50">
        <f t="shared" si="65"/>
        <v>6</v>
      </c>
      <c r="D4093" s="49">
        <v>42540</v>
      </c>
      <c r="E4093" s="48">
        <v>11</v>
      </c>
      <c r="F4093" s="48">
        <v>18636</v>
      </c>
      <c r="G4093" s="48">
        <v>16635</v>
      </c>
    </row>
    <row r="4094" spans="3:7">
      <c r="C4094" s="50">
        <f t="shared" si="65"/>
        <v>6</v>
      </c>
      <c r="D4094" s="49">
        <v>42540</v>
      </c>
      <c r="E4094" s="48">
        <v>12</v>
      </c>
      <c r="F4094" s="48">
        <v>18863</v>
      </c>
      <c r="G4094" s="48">
        <v>17150</v>
      </c>
    </row>
    <row r="4095" spans="3:7">
      <c r="C4095" s="50">
        <f t="shared" si="65"/>
        <v>6</v>
      </c>
      <c r="D4095" s="49">
        <v>42540</v>
      </c>
      <c r="E4095" s="48">
        <v>13</v>
      </c>
      <c r="F4095" s="48">
        <v>19246</v>
      </c>
      <c r="G4095" s="48">
        <v>17559</v>
      </c>
    </row>
    <row r="4096" spans="3:7">
      <c r="C4096" s="50">
        <f t="shared" si="65"/>
        <v>6</v>
      </c>
      <c r="D4096" s="49">
        <v>42540</v>
      </c>
      <c r="E4096" s="48">
        <v>14</v>
      </c>
      <c r="F4096" s="48">
        <v>19644</v>
      </c>
      <c r="G4096" s="48">
        <v>17856</v>
      </c>
    </row>
    <row r="4097" spans="3:7">
      <c r="C4097" s="50">
        <f t="shared" si="65"/>
        <v>6</v>
      </c>
      <c r="D4097" s="49">
        <v>42540</v>
      </c>
      <c r="E4097" s="48">
        <v>15</v>
      </c>
      <c r="F4097" s="48">
        <v>20381</v>
      </c>
      <c r="G4097" s="48">
        <v>18351</v>
      </c>
    </row>
    <row r="4098" spans="3:7">
      <c r="C4098" s="50">
        <f t="shared" si="65"/>
        <v>6</v>
      </c>
      <c r="D4098" s="49">
        <v>42540</v>
      </c>
      <c r="E4098" s="48">
        <v>16</v>
      </c>
      <c r="F4098" s="48">
        <v>21118</v>
      </c>
      <c r="G4098" s="48">
        <v>19107</v>
      </c>
    </row>
    <row r="4099" spans="3:7">
      <c r="C4099" s="50">
        <f t="shared" si="65"/>
        <v>6</v>
      </c>
      <c r="D4099" s="49">
        <v>42540</v>
      </c>
      <c r="E4099" s="48">
        <v>17</v>
      </c>
      <c r="F4099" s="48">
        <v>21738</v>
      </c>
      <c r="G4099" s="48">
        <v>19643</v>
      </c>
    </row>
    <row r="4100" spans="3:7">
      <c r="C4100" s="50">
        <f t="shared" ref="C4100:C4163" si="66">MONTH(D4100)</f>
        <v>6</v>
      </c>
      <c r="D4100" s="49">
        <v>42540</v>
      </c>
      <c r="E4100" s="48">
        <v>18</v>
      </c>
      <c r="F4100" s="48">
        <v>21298</v>
      </c>
      <c r="G4100" s="48">
        <v>19874</v>
      </c>
    </row>
    <row r="4101" spans="3:7">
      <c r="C4101" s="50">
        <f t="shared" si="66"/>
        <v>6</v>
      </c>
      <c r="D4101" s="49">
        <v>42540</v>
      </c>
      <c r="E4101" s="48">
        <v>19</v>
      </c>
      <c r="F4101" s="48">
        <v>21371</v>
      </c>
      <c r="G4101" s="48">
        <v>20038</v>
      </c>
    </row>
    <row r="4102" spans="3:7">
      <c r="C4102" s="50">
        <f t="shared" si="66"/>
        <v>6</v>
      </c>
      <c r="D4102" s="49">
        <v>42540</v>
      </c>
      <c r="E4102" s="48">
        <v>20</v>
      </c>
      <c r="F4102" s="48">
        <v>21137</v>
      </c>
      <c r="G4102" s="48">
        <v>19801</v>
      </c>
    </row>
    <row r="4103" spans="3:7">
      <c r="C4103" s="50">
        <f t="shared" si="66"/>
        <v>6</v>
      </c>
      <c r="D4103" s="49">
        <v>42540</v>
      </c>
      <c r="E4103" s="48">
        <v>21</v>
      </c>
      <c r="F4103" s="48">
        <v>20811</v>
      </c>
      <c r="G4103" s="48">
        <v>19398</v>
      </c>
    </row>
    <row r="4104" spans="3:7">
      <c r="C4104" s="50">
        <f t="shared" si="66"/>
        <v>6</v>
      </c>
      <c r="D4104" s="49">
        <v>42540</v>
      </c>
      <c r="E4104" s="48">
        <v>22</v>
      </c>
      <c r="F4104" s="48">
        <v>19800</v>
      </c>
      <c r="G4104" s="48">
        <v>18369</v>
      </c>
    </row>
    <row r="4105" spans="3:7">
      <c r="C4105" s="50">
        <f t="shared" si="66"/>
        <v>6</v>
      </c>
      <c r="D4105" s="49">
        <v>42540</v>
      </c>
      <c r="E4105" s="48">
        <v>23</v>
      </c>
      <c r="F4105" s="48">
        <v>18688</v>
      </c>
      <c r="G4105" s="48">
        <v>16884</v>
      </c>
    </row>
    <row r="4106" spans="3:7">
      <c r="C4106" s="50">
        <f t="shared" si="66"/>
        <v>6</v>
      </c>
      <c r="D4106" s="49">
        <v>42540</v>
      </c>
      <c r="E4106" s="48">
        <v>24</v>
      </c>
      <c r="F4106" s="48">
        <v>18106</v>
      </c>
      <c r="G4106" s="48">
        <v>15655</v>
      </c>
    </row>
    <row r="4107" spans="3:7">
      <c r="C4107" s="50">
        <f t="shared" si="66"/>
        <v>6</v>
      </c>
      <c r="D4107" s="49">
        <v>42541</v>
      </c>
      <c r="E4107" s="48">
        <v>1</v>
      </c>
      <c r="F4107" s="48">
        <v>17525</v>
      </c>
      <c r="G4107" s="48">
        <v>14736</v>
      </c>
    </row>
    <row r="4108" spans="3:7">
      <c r="C4108" s="50">
        <f t="shared" si="66"/>
        <v>6</v>
      </c>
      <c r="D4108" s="49">
        <v>42541</v>
      </c>
      <c r="E4108" s="48">
        <v>2</v>
      </c>
      <c r="F4108" s="48">
        <v>16799</v>
      </c>
      <c r="G4108" s="48">
        <v>14021</v>
      </c>
    </row>
    <row r="4109" spans="3:7">
      <c r="C4109" s="50">
        <f t="shared" si="66"/>
        <v>6</v>
      </c>
      <c r="D4109" s="49">
        <v>42541</v>
      </c>
      <c r="E4109" s="48">
        <v>3</v>
      </c>
      <c r="F4109" s="48">
        <v>16542</v>
      </c>
      <c r="G4109" s="48">
        <v>13702</v>
      </c>
    </row>
    <row r="4110" spans="3:7">
      <c r="C4110" s="50">
        <f t="shared" si="66"/>
        <v>6</v>
      </c>
      <c r="D4110" s="49">
        <v>42541</v>
      </c>
      <c r="E4110" s="48">
        <v>4</v>
      </c>
      <c r="F4110" s="48">
        <v>16358</v>
      </c>
      <c r="G4110" s="48">
        <v>13541</v>
      </c>
    </row>
    <row r="4111" spans="3:7">
      <c r="C4111" s="50">
        <f t="shared" si="66"/>
        <v>6</v>
      </c>
      <c r="D4111" s="49">
        <v>42541</v>
      </c>
      <c r="E4111" s="48">
        <v>5</v>
      </c>
      <c r="F4111" s="48">
        <v>16498</v>
      </c>
      <c r="G4111" s="48">
        <v>13656</v>
      </c>
    </row>
    <row r="4112" spans="3:7">
      <c r="C4112" s="50">
        <f t="shared" si="66"/>
        <v>6</v>
      </c>
      <c r="D4112" s="49">
        <v>42541</v>
      </c>
      <c r="E4112" s="48">
        <v>6</v>
      </c>
      <c r="F4112" s="48">
        <v>17399</v>
      </c>
      <c r="G4112" s="48">
        <v>14818</v>
      </c>
    </row>
    <row r="4113" spans="3:7">
      <c r="C4113" s="50">
        <f t="shared" si="66"/>
        <v>6</v>
      </c>
      <c r="D4113" s="49">
        <v>42541</v>
      </c>
      <c r="E4113" s="48">
        <v>7</v>
      </c>
      <c r="F4113" s="48">
        <v>18871</v>
      </c>
      <c r="G4113" s="48">
        <v>16668</v>
      </c>
    </row>
    <row r="4114" spans="3:7">
      <c r="C4114" s="50">
        <f t="shared" si="66"/>
        <v>6</v>
      </c>
      <c r="D4114" s="49">
        <v>42541</v>
      </c>
      <c r="E4114" s="48">
        <v>8</v>
      </c>
      <c r="F4114" s="48">
        <v>19795</v>
      </c>
      <c r="G4114" s="48">
        <v>17846</v>
      </c>
    </row>
    <row r="4115" spans="3:7">
      <c r="C4115" s="50">
        <f t="shared" si="66"/>
        <v>6</v>
      </c>
      <c r="D4115" s="49">
        <v>42541</v>
      </c>
      <c r="E4115" s="48">
        <v>9</v>
      </c>
      <c r="F4115" s="48">
        <v>20480</v>
      </c>
      <c r="G4115" s="48">
        <v>18730</v>
      </c>
    </row>
    <row r="4116" spans="3:7">
      <c r="C4116" s="50">
        <f t="shared" si="66"/>
        <v>6</v>
      </c>
      <c r="D4116" s="49">
        <v>42541</v>
      </c>
      <c r="E4116" s="48">
        <v>10</v>
      </c>
      <c r="F4116" s="48">
        <v>20779</v>
      </c>
      <c r="G4116" s="48">
        <v>19276</v>
      </c>
    </row>
    <row r="4117" spans="3:7">
      <c r="C4117" s="50">
        <f t="shared" si="66"/>
        <v>6</v>
      </c>
      <c r="D4117" s="49">
        <v>42541</v>
      </c>
      <c r="E4117" s="48">
        <v>11</v>
      </c>
      <c r="F4117" s="48">
        <v>21373</v>
      </c>
      <c r="G4117" s="48">
        <v>19780</v>
      </c>
    </row>
    <row r="4118" spans="3:7">
      <c r="C4118" s="50">
        <f t="shared" si="66"/>
        <v>6</v>
      </c>
      <c r="D4118" s="49">
        <v>42541</v>
      </c>
      <c r="E4118" s="48">
        <v>12</v>
      </c>
      <c r="F4118" s="48">
        <v>21786</v>
      </c>
      <c r="G4118" s="48">
        <v>20023</v>
      </c>
    </row>
    <row r="4119" spans="3:7">
      <c r="C4119" s="50">
        <f t="shared" si="66"/>
        <v>6</v>
      </c>
      <c r="D4119" s="49">
        <v>42541</v>
      </c>
      <c r="E4119" s="48">
        <v>13</v>
      </c>
      <c r="F4119" s="48">
        <v>22087</v>
      </c>
      <c r="G4119" s="48">
        <v>20401</v>
      </c>
    </row>
    <row r="4120" spans="3:7">
      <c r="C4120" s="50">
        <f t="shared" si="66"/>
        <v>6</v>
      </c>
      <c r="D4120" s="49">
        <v>42541</v>
      </c>
      <c r="E4120" s="48">
        <v>14</v>
      </c>
      <c r="F4120" s="48">
        <v>22562</v>
      </c>
      <c r="G4120" s="48">
        <v>20595</v>
      </c>
    </row>
    <row r="4121" spans="3:7">
      <c r="C4121" s="50">
        <f t="shared" si="66"/>
        <v>6</v>
      </c>
      <c r="D4121" s="49">
        <v>42541</v>
      </c>
      <c r="E4121" s="48">
        <v>15</v>
      </c>
      <c r="F4121" s="48">
        <v>22646</v>
      </c>
      <c r="G4121" s="48">
        <v>20936</v>
      </c>
    </row>
    <row r="4122" spans="3:7">
      <c r="C4122" s="50">
        <f t="shared" si="66"/>
        <v>6</v>
      </c>
      <c r="D4122" s="49">
        <v>42541</v>
      </c>
      <c r="E4122" s="48">
        <v>16</v>
      </c>
      <c r="F4122" s="48">
        <v>22784</v>
      </c>
      <c r="G4122" s="48">
        <v>21219</v>
      </c>
    </row>
    <row r="4123" spans="3:7">
      <c r="C4123" s="50">
        <f t="shared" si="66"/>
        <v>6</v>
      </c>
      <c r="D4123" s="49">
        <v>42541</v>
      </c>
      <c r="E4123" s="48">
        <v>17</v>
      </c>
      <c r="F4123" s="48">
        <v>23138</v>
      </c>
      <c r="G4123" s="48">
        <v>21505</v>
      </c>
    </row>
    <row r="4124" spans="3:7">
      <c r="C4124" s="50">
        <f t="shared" si="66"/>
        <v>6</v>
      </c>
      <c r="D4124" s="49">
        <v>42541</v>
      </c>
      <c r="E4124" s="48">
        <v>18</v>
      </c>
      <c r="F4124" s="48">
        <v>23185</v>
      </c>
      <c r="G4124" s="48">
        <v>21692</v>
      </c>
    </row>
    <row r="4125" spans="3:7">
      <c r="C4125" s="50">
        <f t="shared" si="66"/>
        <v>6</v>
      </c>
      <c r="D4125" s="49">
        <v>42541</v>
      </c>
      <c r="E4125" s="48">
        <v>19</v>
      </c>
      <c r="F4125" s="48">
        <v>22356</v>
      </c>
      <c r="G4125" s="48">
        <v>21327</v>
      </c>
    </row>
    <row r="4126" spans="3:7">
      <c r="C4126" s="50">
        <f t="shared" si="66"/>
        <v>6</v>
      </c>
      <c r="D4126" s="49">
        <v>42541</v>
      </c>
      <c r="E4126" s="48">
        <v>20</v>
      </c>
      <c r="F4126" s="48">
        <v>22086</v>
      </c>
      <c r="G4126" s="48">
        <v>21057</v>
      </c>
    </row>
    <row r="4127" spans="3:7">
      <c r="C4127" s="50">
        <f t="shared" si="66"/>
        <v>6</v>
      </c>
      <c r="D4127" s="49">
        <v>42541</v>
      </c>
      <c r="E4127" s="48">
        <v>21</v>
      </c>
      <c r="F4127" s="48">
        <v>22014</v>
      </c>
      <c r="G4127" s="48">
        <v>20932</v>
      </c>
    </row>
    <row r="4128" spans="3:7">
      <c r="C4128" s="50">
        <f t="shared" si="66"/>
        <v>6</v>
      </c>
      <c r="D4128" s="49">
        <v>42541</v>
      </c>
      <c r="E4128" s="48">
        <v>22</v>
      </c>
      <c r="F4128" s="48">
        <v>20819</v>
      </c>
      <c r="G4128" s="48">
        <v>19270</v>
      </c>
    </row>
    <row r="4129" spans="3:7">
      <c r="C4129" s="50">
        <f t="shared" si="66"/>
        <v>6</v>
      </c>
      <c r="D4129" s="49">
        <v>42541</v>
      </c>
      <c r="E4129" s="48">
        <v>23</v>
      </c>
      <c r="F4129" s="48">
        <v>18932</v>
      </c>
      <c r="G4129" s="48">
        <v>17170</v>
      </c>
    </row>
    <row r="4130" spans="3:7">
      <c r="C4130" s="50">
        <f t="shared" si="66"/>
        <v>6</v>
      </c>
      <c r="D4130" s="49">
        <v>42541</v>
      </c>
      <c r="E4130" s="48">
        <v>24</v>
      </c>
      <c r="F4130" s="48">
        <v>17009</v>
      </c>
      <c r="G4130" s="48">
        <v>15244</v>
      </c>
    </row>
    <row r="4131" spans="3:7">
      <c r="C4131" s="50">
        <f t="shared" si="66"/>
        <v>6</v>
      </c>
      <c r="D4131" s="49">
        <v>42542</v>
      </c>
      <c r="E4131" s="48">
        <v>1</v>
      </c>
      <c r="F4131" s="48">
        <v>16493</v>
      </c>
      <c r="G4131" s="48">
        <v>13851</v>
      </c>
    </row>
    <row r="4132" spans="3:7">
      <c r="C4132" s="50">
        <f t="shared" si="66"/>
        <v>6</v>
      </c>
      <c r="D4132" s="49">
        <v>42542</v>
      </c>
      <c r="E4132" s="48">
        <v>2</v>
      </c>
      <c r="F4132" s="48">
        <v>16456</v>
      </c>
      <c r="G4132" s="48">
        <v>13673</v>
      </c>
    </row>
    <row r="4133" spans="3:7">
      <c r="C4133" s="50">
        <f t="shared" si="66"/>
        <v>6</v>
      </c>
      <c r="D4133" s="49">
        <v>42542</v>
      </c>
      <c r="E4133" s="48">
        <v>3</v>
      </c>
      <c r="F4133" s="48">
        <v>16088</v>
      </c>
      <c r="G4133" s="48">
        <v>13293</v>
      </c>
    </row>
    <row r="4134" spans="3:7">
      <c r="C4134" s="50">
        <f t="shared" si="66"/>
        <v>6</v>
      </c>
      <c r="D4134" s="49">
        <v>42542</v>
      </c>
      <c r="E4134" s="48">
        <v>4</v>
      </c>
      <c r="F4134" s="48">
        <v>15809</v>
      </c>
      <c r="G4134" s="48">
        <v>13194</v>
      </c>
    </row>
    <row r="4135" spans="3:7">
      <c r="C4135" s="50">
        <f t="shared" si="66"/>
        <v>6</v>
      </c>
      <c r="D4135" s="49">
        <v>42542</v>
      </c>
      <c r="E4135" s="48">
        <v>5</v>
      </c>
      <c r="F4135" s="48">
        <v>15934</v>
      </c>
      <c r="G4135" s="48">
        <v>13253</v>
      </c>
    </row>
    <row r="4136" spans="3:7">
      <c r="C4136" s="50">
        <f t="shared" si="66"/>
        <v>6</v>
      </c>
      <c r="D4136" s="49">
        <v>42542</v>
      </c>
      <c r="E4136" s="48">
        <v>6</v>
      </c>
      <c r="F4136" s="48">
        <v>16611</v>
      </c>
      <c r="G4136" s="48">
        <v>14076</v>
      </c>
    </row>
    <row r="4137" spans="3:7">
      <c r="C4137" s="50">
        <f t="shared" si="66"/>
        <v>6</v>
      </c>
      <c r="D4137" s="49">
        <v>42542</v>
      </c>
      <c r="E4137" s="48">
        <v>7</v>
      </c>
      <c r="F4137" s="48">
        <v>17844</v>
      </c>
      <c r="G4137" s="48">
        <v>15457</v>
      </c>
    </row>
    <row r="4138" spans="3:7">
      <c r="C4138" s="50">
        <f t="shared" si="66"/>
        <v>6</v>
      </c>
      <c r="D4138" s="49">
        <v>42542</v>
      </c>
      <c r="E4138" s="48">
        <v>8</v>
      </c>
      <c r="F4138" s="48">
        <v>17925</v>
      </c>
      <c r="G4138" s="48">
        <v>15935</v>
      </c>
    </row>
    <row r="4139" spans="3:7">
      <c r="C4139" s="50">
        <f t="shared" si="66"/>
        <v>6</v>
      </c>
      <c r="D4139" s="49">
        <v>42542</v>
      </c>
      <c r="E4139" s="48">
        <v>9</v>
      </c>
      <c r="F4139" s="48">
        <v>18449</v>
      </c>
      <c r="G4139" s="48">
        <v>16267</v>
      </c>
    </row>
    <row r="4140" spans="3:7">
      <c r="C4140" s="50">
        <f t="shared" si="66"/>
        <v>6</v>
      </c>
      <c r="D4140" s="49">
        <v>42542</v>
      </c>
      <c r="E4140" s="48">
        <v>10</v>
      </c>
      <c r="F4140" s="48">
        <v>18578</v>
      </c>
      <c r="G4140" s="48">
        <v>16473</v>
      </c>
    </row>
    <row r="4141" spans="3:7">
      <c r="C4141" s="50">
        <f t="shared" si="66"/>
        <v>6</v>
      </c>
      <c r="D4141" s="49">
        <v>42542</v>
      </c>
      <c r="E4141" s="48">
        <v>11</v>
      </c>
      <c r="F4141" s="48">
        <v>18874</v>
      </c>
      <c r="G4141" s="48">
        <v>16649</v>
      </c>
    </row>
    <row r="4142" spans="3:7">
      <c r="C4142" s="50">
        <f t="shared" si="66"/>
        <v>6</v>
      </c>
      <c r="D4142" s="49">
        <v>42542</v>
      </c>
      <c r="E4142" s="48">
        <v>12</v>
      </c>
      <c r="F4142" s="48">
        <v>19408</v>
      </c>
      <c r="G4142" s="48">
        <v>16841</v>
      </c>
    </row>
    <row r="4143" spans="3:7">
      <c r="C4143" s="50">
        <f t="shared" si="66"/>
        <v>6</v>
      </c>
      <c r="D4143" s="49">
        <v>42542</v>
      </c>
      <c r="E4143" s="48">
        <v>13</v>
      </c>
      <c r="F4143" s="48">
        <v>19277</v>
      </c>
      <c r="G4143" s="48">
        <v>16999</v>
      </c>
    </row>
    <row r="4144" spans="3:7">
      <c r="C4144" s="50">
        <f t="shared" si="66"/>
        <v>6</v>
      </c>
      <c r="D4144" s="49">
        <v>42542</v>
      </c>
      <c r="E4144" s="48">
        <v>14</v>
      </c>
      <c r="F4144" s="48">
        <v>19356</v>
      </c>
      <c r="G4144" s="48">
        <v>17192</v>
      </c>
    </row>
    <row r="4145" spans="3:7">
      <c r="C4145" s="50">
        <f t="shared" si="66"/>
        <v>6</v>
      </c>
      <c r="D4145" s="49">
        <v>42542</v>
      </c>
      <c r="E4145" s="48">
        <v>15</v>
      </c>
      <c r="F4145" s="48">
        <v>19551</v>
      </c>
      <c r="G4145" s="48">
        <v>17401</v>
      </c>
    </row>
    <row r="4146" spans="3:7">
      <c r="C4146" s="50">
        <f t="shared" si="66"/>
        <v>6</v>
      </c>
      <c r="D4146" s="49">
        <v>42542</v>
      </c>
      <c r="E4146" s="48">
        <v>16</v>
      </c>
      <c r="F4146" s="48">
        <v>19852</v>
      </c>
      <c r="G4146" s="48">
        <v>17890</v>
      </c>
    </row>
    <row r="4147" spans="3:7">
      <c r="C4147" s="50">
        <f t="shared" si="66"/>
        <v>6</v>
      </c>
      <c r="D4147" s="49">
        <v>42542</v>
      </c>
      <c r="E4147" s="48">
        <v>17</v>
      </c>
      <c r="F4147" s="48">
        <v>20535</v>
      </c>
      <c r="G4147" s="48">
        <v>18487</v>
      </c>
    </row>
    <row r="4148" spans="3:7">
      <c r="C4148" s="50">
        <f t="shared" si="66"/>
        <v>6</v>
      </c>
      <c r="D4148" s="49">
        <v>42542</v>
      </c>
      <c r="E4148" s="48">
        <v>18</v>
      </c>
      <c r="F4148" s="48">
        <v>20236</v>
      </c>
      <c r="G4148" s="48">
        <v>18451</v>
      </c>
    </row>
    <row r="4149" spans="3:7">
      <c r="C4149" s="50">
        <f t="shared" si="66"/>
        <v>6</v>
      </c>
      <c r="D4149" s="49">
        <v>42542</v>
      </c>
      <c r="E4149" s="48">
        <v>19</v>
      </c>
      <c r="F4149" s="48">
        <v>19800</v>
      </c>
      <c r="G4149" s="48">
        <v>18409</v>
      </c>
    </row>
    <row r="4150" spans="3:7">
      <c r="C4150" s="50">
        <f t="shared" si="66"/>
        <v>6</v>
      </c>
      <c r="D4150" s="49">
        <v>42542</v>
      </c>
      <c r="E4150" s="48">
        <v>20</v>
      </c>
      <c r="F4150" s="48">
        <v>19664</v>
      </c>
      <c r="G4150" s="48">
        <v>18187</v>
      </c>
    </row>
    <row r="4151" spans="3:7">
      <c r="C4151" s="50">
        <f t="shared" si="66"/>
        <v>6</v>
      </c>
      <c r="D4151" s="49">
        <v>42542</v>
      </c>
      <c r="E4151" s="48">
        <v>21</v>
      </c>
      <c r="F4151" s="48">
        <v>19711</v>
      </c>
      <c r="G4151" s="48">
        <v>18067</v>
      </c>
    </row>
    <row r="4152" spans="3:7">
      <c r="C4152" s="50">
        <f t="shared" si="66"/>
        <v>6</v>
      </c>
      <c r="D4152" s="49">
        <v>42542</v>
      </c>
      <c r="E4152" s="48">
        <v>22</v>
      </c>
      <c r="F4152" s="48">
        <v>18919</v>
      </c>
      <c r="G4152" s="48">
        <v>16982</v>
      </c>
    </row>
    <row r="4153" spans="3:7">
      <c r="C4153" s="50">
        <f t="shared" si="66"/>
        <v>6</v>
      </c>
      <c r="D4153" s="49">
        <v>42542</v>
      </c>
      <c r="E4153" s="48">
        <v>23</v>
      </c>
      <c r="F4153" s="48">
        <v>17469</v>
      </c>
      <c r="G4153" s="48">
        <v>15225</v>
      </c>
    </row>
    <row r="4154" spans="3:7">
      <c r="C4154" s="50">
        <f t="shared" si="66"/>
        <v>6</v>
      </c>
      <c r="D4154" s="49">
        <v>42542</v>
      </c>
      <c r="E4154" s="48">
        <v>24</v>
      </c>
      <c r="F4154" s="48">
        <v>17160</v>
      </c>
      <c r="G4154" s="48">
        <v>14318</v>
      </c>
    </row>
    <row r="4155" spans="3:7">
      <c r="C4155" s="50">
        <f t="shared" si="66"/>
        <v>6</v>
      </c>
      <c r="D4155" s="49">
        <v>42543</v>
      </c>
      <c r="E4155" s="48">
        <v>1</v>
      </c>
      <c r="F4155" s="48">
        <v>16348</v>
      </c>
      <c r="G4155" s="48">
        <v>13424</v>
      </c>
    </row>
    <row r="4156" spans="3:7">
      <c r="C4156" s="50">
        <f t="shared" si="66"/>
        <v>6</v>
      </c>
      <c r="D4156" s="49">
        <v>42543</v>
      </c>
      <c r="E4156" s="48">
        <v>2</v>
      </c>
      <c r="F4156" s="48">
        <v>15634</v>
      </c>
      <c r="G4156" s="48">
        <v>12772</v>
      </c>
    </row>
    <row r="4157" spans="3:7">
      <c r="C4157" s="50">
        <f t="shared" si="66"/>
        <v>6</v>
      </c>
      <c r="D4157" s="49">
        <v>42543</v>
      </c>
      <c r="E4157" s="48">
        <v>3</v>
      </c>
      <c r="F4157" s="48">
        <v>15472</v>
      </c>
      <c r="G4157" s="48">
        <v>12619</v>
      </c>
    </row>
    <row r="4158" spans="3:7">
      <c r="C4158" s="50">
        <f t="shared" si="66"/>
        <v>6</v>
      </c>
      <c r="D4158" s="49">
        <v>42543</v>
      </c>
      <c r="E4158" s="48">
        <v>4</v>
      </c>
      <c r="F4158" s="48">
        <v>15532</v>
      </c>
      <c r="G4158" s="48">
        <v>12547</v>
      </c>
    </row>
    <row r="4159" spans="3:7">
      <c r="C4159" s="50">
        <f t="shared" si="66"/>
        <v>6</v>
      </c>
      <c r="D4159" s="49">
        <v>42543</v>
      </c>
      <c r="E4159" s="48">
        <v>5</v>
      </c>
      <c r="F4159" s="48">
        <v>15755</v>
      </c>
      <c r="G4159" s="48">
        <v>12876</v>
      </c>
    </row>
    <row r="4160" spans="3:7">
      <c r="C4160" s="50">
        <f t="shared" si="66"/>
        <v>6</v>
      </c>
      <c r="D4160" s="49">
        <v>42543</v>
      </c>
      <c r="E4160" s="48">
        <v>6</v>
      </c>
      <c r="F4160" s="48">
        <v>16738</v>
      </c>
      <c r="G4160" s="48">
        <v>13830</v>
      </c>
    </row>
    <row r="4161" spans="3:7">
      <c r="C4161" s="50">
        <f t="shared" si="66"/>
        <v>6</v>
      </c>
      <c r="D4161" s="49">
        <v>42543</v>
      </c>
      <c r="E4161" s="48">
        <v>7</v>
      </c>
      <c r="F4161" s="48">
        <v>17841</v>
      </c>
      <c r="G4161" s="48">
        <v>15345</v>
      </c>
    </row>
    <row r="4162" spans="3:7">
      <c r="C4162" s="50">
        <f t="shared" si="66"/>
        <v>6</v>
      </c>
      <c r="D4162" s="49">
        <v>42543</v>
      </c>
      <c r="E4162" s="48">
        <v>8</v>
      </c>
      <c r="F4162" s="48">
        <v>18317</v>
      </c>
      <c r="G4162" s="48">
        <v>15947</v>
      </c>
    </row>
    <row r="4163" spans="3:7">
      <c r="C4163" s="50">
        <f t="shared" si="66"/>
        <v>6</v>
      </c>
      <c r="D4163" s="49">
        <v>42543</v>
      </c>
      <c r="E4163" s="48">
        <v>9</v>
      </c>
      <c r="F4163" s="48">
        <v>18593</v>
      </c>
      <c r="G4163" s="48">
        <v>16152</v>
      </c>
    </row>
    <row r="4164" spans="3:7">
      <c r="C4164" s="50">
        <f t="shared" ref="C4164:C4227" si="67">MONTH(D4164)</f>
        <v>6</v>
      </c>
      <c r="D4164" s="49">
        <v>42543</v>
      </c>
      <c r="E4164" s="48">
        <v>10</v>
      </c>
      <c r="F4164" s="48">
        <v>18464</v>
      </c>
      <c r="G4164" s="48">
        <v>16400</v>
      </c>
    </row>
    <row r="4165" spans="3:7">
      <c r="C4165" s="50">
        <f t="shared" si="67"/>
        <v>6</v>
      </c>
      <c r="D4165" s="49">
        <v>42543</v>
      </c>
      <c r="E4165" s="48">
        <v>11</v>
      </c>
      <c r="F4165" s="48">
        <v>18197</v>
      </c>
      <c r="G4165" s="48">
        <v>16477</v>
      </c>
    </row>
    <row r="4166" spans="3:7">
      <c r="C4166" s="50">
        <f t="shared" si="67"/>
        <v>6</v>
      </c>
      <c r="D4166" s="49">
        <v>42543</v>
      </c>
      <c r="E4166" s="48">
        <v>12</v>
      </c>
      <c r="F4166" s="48">
        <v>18597</v>
      </c>
      <c r="G4166" s="48">
        <v>16605</v>
      </c>
    </row>
    <row r="4167" spans="3:7">
      <c r="C4167" s="50">
        <f t="shared" si="67"/>
        <v>6</v>
      </c>
      <c r="D4167" s="49">
        <v>42543</v>
      </c>
      <c r="E4167" s="48">
        <v>13</v>
      </c>
      <c r="F4167" s="48">
        <v>19272</v>
      </c>
      <c r="G4167" s="48">
        <v>16789</v>
      </c>
    </row>
    <row r="4168" spans="3:7">
      <c r="C4168" s="50">
        <f t="shared" si="67"/>
        <v>6</v>
      </c>
      <c r="D4168" s="49">
        <v>42543</v>
      </c>
      <c r="E4168" s="48">
        <v>14</v>
      </c>
      <c r="F4168" s="48">
        <v>19606</v>
      </c>
      <c r="G4168" s="48">
        <v>17002</v>
      </c>
    </row>
    <row r="4169" spans="3:7">
      <c r="C4169" s="50">
        <f t="shared" si="67"/>
        <v>6</v>
      </c>
      <c r="D4169" s="49">
        <v>42543</v>
      </c>
      <c r="E4169" s="48">
        <v>15</v>
      </c>
      <c r="F4169" s="48">
        <v>19961</v>
      </c>
      <c r="G4169" s="48">
        <v>17272</v>
      </c>
    </row>
    <row r="4170" spans="3:7">
      <c r="C4170" s="50">
        <f t="shared" si="67"/>
        <v>6</v>
      </c>
      <c r="D4170" s="49">
        <v>42543</v>
      </c>
      <c r="E4170" s="48">
        <v>16</v>
      </c>
      <c r="F4170" s="48">
        <v>20318</v>
      </c>
      <c r="G4170" s="48">
        <v>17773</v>
      </c>
    </row>
    <row r="4171" spans="3:7">
      <c r="C4171" s="50">
        <f t="shared" si="67"/>
        <v>6</v>
      </c>
      <c r="D4171" s="49">
        <v>42543</v>
      </c>
      <c r="E4171" s="48">
        <v>17</v>
      </c>
      <c r="F4171" s="48">
        <v>20477</v>
      </c>
      <c r="G4171" s="48">
        <v>18150</v>
      </c>
    </row>
    <row r="4172" spans="3:7">
      <c r="C4172" s="50">
        <f t="shared" si="67"/>
        <v>6</v>
      </c>
      <c r="D4172" s="49">
        <v>42543</v>
      </c>
      <c r="E4172" s="48">
        <v>18</v>
      </c>
      <c r="F4172" s="48">
        <v>20340</v>
      </c>
      <c r="G4172" s="48">
        <v>18243</v>
      </c>
    </row>
    <row r="4173" spans="3:7">
      <c r="C4173" s="50">
        <f t="shared" si="67"/>
        <v>6</v>
      </c>
      <c r="D4173" s="49">
        <v>42543</v>
      </c>
      <c r="E4173" s="48">
        <v>19</v>
      </c>
      <c r="F4173" s="48">
        <v>20145</v>
      </c>
      <c r="G4173" s="48">
        <v>18257</v>
      </c>
    </row>
    <row r="4174" spans="3:7">
      <c r="C4174" s="50">
        <f t="shared" si="67"/>
        <v>6</v>
      </c>
      <c r="D4174" s="49">
        <v>42543</v>
      </c>
      <c r="E4174" s="48">
        <v>20</v>
      </c>
      <c r="F4174" s="48">
        <v>20086</v>
      </c>
      <c r="G4174" s="48">
        <v>18167</v>
      </c>
    </row>
    <row r="4175" spans="3:7">
      <c r="C4175" s="50">
        <f t="shared" si="67"/>
        <v>6</v>
      </c>
      <c r="D4175" s="49">
        <v>42543</v>
      </c>
      <c r="E4175" s="48">
        <v>21</v>
      </c>
      <c r="F4175" s="48">
        <v>19799</v>
      </c>
      <c r="G4175" s="48">
        <v>17790</v>
      </c>
    </row>
    <row r="4176" spans="3:7">
      <c r="C4176" s="50">
        <f t="shared" si="67"/>
        <v>6</v>
      </c>
      <c r="D4176" s="49">
        <v>42543</v>
      </c>
      <c r="E4176" s="48">
        <v>22</v>
      </c>
      <c r="F4176" s="48">
        <v>18848</v>
      </c>
      <c r="G4176" s="48">
        <v>16804</v>
      </c>
    </row>
    <row r="4177" spans="3:7">
      <c r="C4177" s="50">
        <f t="shared" si="67"/>
        <v>6</v>
      </c>
      <c r="D4177" s="49">
        <v>42543</v>
      </c>
      <c r="E4177" s="48">
        <v>23</v>
      </c>
      <c r="F4177" s="48">
        <v>17581</v>
      </c>
      <c r="G4177" s="48">
        <v>15317</v>
      </c>
    </row>
    <row r="4178" spans="3:7">
      <c r="C4178" s="50">
        <f t="shared" si="67"/>
        <v>6</v>
      </c>
      <c r="D4178" s="49">
        <v>42543</v>
      </c>
      <c r="E4178" s="48">
        <v>24</v>
      </c>
      <c r="F4178" s="48">
        <v>16826</v>
      </c>
      <c r="G4178" s="48">
        <v>14048</v>
      </c>
    </row>
    <row r="4179" spans="3:7">
      <c r="C4179" s="50">
        <f t="shared" si="67"/>
        <v>6</v>
      </c>
      <c r="D4179" s="49">
        <v>42544</v>
      </c>
      <c r="E4179" s="48">
        <v>1</v>
      </c>
      <c r="F4179" s="48">
        <v>16049</v>
      </c>
      <c r="G4179" s="48">
        <v>13220</v>
      </c>
    </row>
    <row r="4180" spans="3:7">
      <c r="C4180" s="50">
        <f t="shared" si="67"/>
        <v>6</v>
      </c>
      <c r="D4180" s="49">
        <v>42544</v>
      </c>
      <c r="E4180" s="48">
        <v>2</v>
      </c>
      <c r="F4180" s="48">
        <v>15750</v>
      </c>
      <c r="G4180" s="48">
        <v>12801</v>
      </c>
    </row>
    <row r="4181" spans="3:7">
      <c r="C4181" s="50">
        <f t="shared" si="67"/>
        <v>6</v>
      </c>
      <c r="D4181" s="49">
        <v>42544</v>
      </c>
      <c r="E4181" s="48">
        <v>3</v>
      </c>
      <c r="F4181" s="48">
        <v>15336</v>
      </c>
      <c r="G4181" s="48">
        <v>12528</v>
      </c>
    </row>
    <row r="4182" spans="3:7">
      <c r="C4182" s="50">
        <f t="shared" si="67"/>
        <v>6</v>
      </c>
      <c r="D4182" s="49">
        <v>42544</v>
      </c>
      <c r="E4182" s="48">
        <v>4</v>
      </c>
      <c r="F4182" s="48">
        <v>15458</v>
      </c>
      <c r="G4182" s="48">
        <v>12440</v>
      </c>
    </row>
    <row r="4183" spans="3:7">
      <c r="C4183" s="50">
        <f t="shared" si="67"/>
        <v>6</v>
      </c>
      <c r="D4183" s="49">
        <v>42544</v>
      </c>
      <c r="E4183" s="48">
        <v>5</v>
      </c>
      <c r="F4183" s="48">
        <v>15658</v>
      </c>
      <c r="G4183" s="48">
        <v>12645</v>
      </c>
    </row>
    <row r="4184" spans="3:7">
      <c r="C4184" s="50">
        <f t="shared" si="67"/>
        <v>6</v>
      </c>
      <c r="D4184" s="49">
        <v>42544</v>
      </c>
      <c r="E4184" s="48">
        <v>6</v>
      </c>
      <c r="F4184" s="48">
        <v>15977</v>
      </c>
      <c r="G4184" s="48">
        <v>13477</v>
      </c>
    </row>
    <row r="4185" spans="3:7">
      <c r="C4185" s="50">
        <f t="shared" si="67"/>
        <v>6</v>
      </c>
      <c r="D4185" s="49">
        <v>42544</v>
      </c>
      <c r="E4185" s="48">
        <v>7</v>
      </c>
      <c r="F4185" s="48">
        <v>17421</v>
      </c>
      <c r="G4185" s="48">
        <v>14765</v>
      </c>
    </row>
    <row r="4186" spans="3:7">
      <c r="C4186" s="50">
        <f t="shared" si="67"/>
        <v>6</v>
      </c>
      <c r="D4186" s="49">
        <v>42544</v>
      </c>
      <c r="E4186" s="48">
        <v>8</v>
      </c>
      <c r="F4186" s="48">
        <v>17828</v>
      </c>
      <c r="G4186" s="48">
        <v>15341</v>
      </c>
    </row>
    <row r="4187" spans="3:7">
      <c r="C4187" s="50">
        <f t="shared" si="67"/>
        <v>6</v>
      </c>
      <c r="D4187" s="49">
        <v>42544</v>
      </c>
      <c r="E4187" s="48">
        <v>9</v>
      </c>
      <c r="F4187" s="48">
        <v>18646</v>
      </c>
      <c r="G4187" s="48">
        <v>16058</v>
      </c>
    </row>
    <row r="4188" spans="3:7">
      <c r="C4188" s="50">
        <f t="shared" si="67"/>
        <v>6</v>
      </c>
      <c r="D4188" s="49">
        <v>42544</v>
      </c>
      <c r="E4188" s="48">
        <v>10</v>
      </c>
      <c r="F4188" s="48">
        <v>18879</v>
      </c>
      <c r="G4188" s="48">
        <v>16410</v>
      </c>
    </row>
    <row r="4189" spans="3:7">
      <c r="C4189" s="50">
        <f t="shared" si="67"/>
        <v>6</v>
      </c>
      <c r="D4189" s="49">
        <v>42544</v>
      </c>
      <c r="E4189" s="48">
        <v>11</v>
      </c>
      <c r="F4189" s="48">
        <v>19081</v>
      </c>
      <c r="G4189" s="48">
        <v>16455</v>
      </c>
    </row>
    <row r="4190" spans="3:7">
      <c r="C4190" s="50">
        <f t="shared" si="67"/>
        <v>6</v>
      </c>
      <c r="D4190" s="49">
        <v>42544</v>
      </c>
      <c r="E4190" s="48">
        <v>12</v>
      </c>
      <c r="F4190" s="48">
        <v>19260</v>
      </c>
      <c r="G4190" s="48">
        <v>16684</v>
      </c>
    </row>
    <row r="4191" spans="3:7">
      <c r="C4191" s="50">
        <f t="shared" si="67"/>
        <v>6</v>
      </c>
      <c r="D4191" s="49">
        <v>42544</v>
      </c>
      <c r="E4191" s="48">
        <v>13</v>
      </c>
      <c r="F4191" s="48">
        <v>19124</v>
      </c>
      <c r="G4191" s="48">
        <v>16866</v>
      </c>
    </row>
    <row r="4192" spans="3:7">
      <c r="C4192" s="50">
        <f t="shared" si="67"/>
        <v>6</v>
      </c>
      <c r="D4192" s="49">
        <v>42544</v>
      </c>
      <c r="E4192" s="48">
        <v>14</v>
      </c>
      <c r="F4192" s="48">
        <v>19181</v>
      </c>
      <c r="G4192" s="48">
        <v>17008</v>
      </c>
    </row>
    <row r="4193" spans="3:7">
      <c r="C4193" s="50">
        <f t="shared" si="67"/>
        <v>6</v>
      </c>
      <c r="D4193" s="49">
        <v>42544</v>
      </c>
      <c r="E4193" s="48">
        <v>15</v>
      </c>
      <c r="F4193" s="48">
        <v>19073</v>
      </c>
      <c r="G4193" s="48">
        <v>16983</v>
      </c>
    </row>
    <row r="4194" spans="3:7">
      <c r="C4194" s="50">
        <f t="shared" si="67"/>
        <v>6</v>
      </c>
      <c r="D4194" s="49">
        <v>42544</v>
      </c>
      <c r="E4194" s="48">
        <v>16</v>
      </c>
      <c r="F4194" s="48">
        <v>19074</v>
      </c>
      <c r="G4194" s="48">
        <v>17185</v>
      </c>
    </row>
    <row r="4195" spans="3:7">
      <c r="C4195" s="50">
        <f t="shared" si="67"/>
        <v>6</v>
      </c>
      <c r="D4195" s="49">
        <v>42544</v>
      </c>
      <c r="E4195" s="48">
        <v>17</v>
      </c>
      <c r="F4195" s="48">
        <v>19295</v>
      </c>
      <c r="G4195" s="48">
        <v>17426</v>
      </c>
    </row>
    <row r="4196" spans="3:7">
      <c r="C4196" s="50">
        <f t="shared" si="67"/>
        <v>6</v>
      </c>
      <c r="D4196" s="49">
        <v>42544</v>
      </c>
      <c r="E4196" s="48">
        <v>18</v>
      </c>
      <c r="F4196" s="48">
        <v>19701</v>
      </c>
      <c r="G4196" s="48">
        <v>17774</v>
      </c>
    </row>
    <row r="4197" spans="3:7">
      <c r="C4197" s="50">
        <f t="shared" si="67"/>
        <v>6</v>
      </c>
      <c r="D4197" s="49">
        <v>42544</v>
      </c>
      <c r="E4197" s="48">
        <v>19</v>
      </c>
      <c r="F4197" s="48">
        <v>19874</v>
      </c>
      <c r="G4197" s="48">
        <v>18066</v>
      </c>
    </row>
    <row r="4198" spans="3:7">
      <c r="C4198" s="50">
        <f t="shared" si="67"/>
        <v>6</v>
      </c>
      <c r="D4198" s="49">
        <v>42544</v>
      </c>
      <c r="E4198" s="48">
        <v>20</v>
      </c>
      <c r="F4198" s="48">
        <v>19716</v>
      </c>
      <c r="G4198" s="48">
        <v>17938</v>
      </c>
    </row>
    <row r="4199" spans="3:7">
      <c r="C4199" s="50">
        <f t="shared" si="67"/>
        <v>6</v>
      </c>
      <c r="D4199" s="49">
        <v>42544</v>
      </c>
      <c r="E4199" s="48">
        <v>21</v>
      </c>
      <c r="F4199" s="48">
        <v>19608</v>
      </c>
      <c r="G4199" s="48">
        <v>17561</v>
      </c>
    </row>
    <row r="4200" spans="3:7">
      <c r="C4200" s="50">
        <f t="shared" si="67"/>
        <v>6</v>
      </c>
      <c r="D4200" s="49">
        <v>42544</v>
      </c>
      <c r="E4200" s="48">
        <v>22</v>
      </c>
      <c r="F4200" s="48">
        <v>18805</v>
      </c>
      <c r="G4200" s="48">
        <v>16490</v>
      </c>
    </row>
    <row r="4201" spans="3:7">
      <c r="C4201" s="50">
        <f t="shared" si="67"/>
        <v>6</v>
      </c>
      <c r="D4201" s="49">
        <v>42544</v>
      </c>
      <c r="E4201" s="48">
        <v>23</v>
      </c>
      <c r="F4201" s="48">
        <v>17497</v>
      </c>
      <c r="G4201" s="48">
        <v>15100</v>
      </c>
    </row>
    <row r="4202" spans="3:7">
      <c r="C4202" s="50">
        <f t="shared" si="67"/>
        <v>6</v>
      </c>
      <c r="D4202" s="49">
        <v>42544</v>
      </c>
      <c r="E4202" s="48">
        <v>24</v>
      </c>
      <c r="F4202" s="48">
        <v>16542</v>
      </c>
      <c r="G4202" s="48">
        <v>14008</v>
      </c>
    </row>
    <row r="4203" spans="3:7">
      <c r="C4203" s="50">
        <f t="shared" si="67"/>
        <v>6</v>
      </c>
      <c r="D4203" s="49">
        <v>42545</v>
      </c>
      <c r="E4203" s="48">
        <v>1</v>
      </c>
      <c r="F4203" s="48">
        <v>16080</v>
      </c>
      <c r="G4203" s="48">
        <v>13206</v>
      </c>
    </row>
    <row r="4204" spans="3:7">
      <c r="C4204" s="50">
        <f t="shared" si="67"/>
        <v>6</v>
      </c>
      <c r="D4204" s="49">
        <v>42545</v>
      </c>
      <c r="E4204" s="48">
        <v>2</v>
      </c>
      <c r="F4204" s="48">
        <v>15402</v>
      </c>
      <c r="G4204" s="48">
        <v>12615</v>
      </c>
    </row>
    <row r="4205" spans="3:7">
      <c r="C4205" s="50">
        <f t="shared" si="67"/>
        <v>6</v>
      </c>
      <c r="D4205" s="49">
        <v>42545</v>
      </c>
      <c r="E4205" s="48">
        <v>3</v>
      </c>
      <c r="F4205" s="48">
        <v>15317</v>
      </c>
      <c r="G4205" s="48">
        <v>12472</v>
      </c>
    </row>
    <row r="4206" spans="3:7">
      <c r="C4206" s="50">
        <f t="shared" si="67"/>
        <v>6</v>
      </c>
      <c r="D4206" s="49">
        <v>42545</v>
      </c>
      <c r="E4206" s="48">
        <v>4</v>
      </c>
      <c r="F4206" s="48">
        <v>15326</v>
      </c>
      <c r="G4206" s="48">
        <v>12416</v>
      </c>
    </row>
    <row r="4207" spans="3:7">
      <c r="C4207" s="50">
        <f t="shared" si="67"/>
        <v>6</v>
      </c>
      <c r="D4207" s="49">
        <v>42545</v>
      </c>
      <c r="E4207" s="48">
        <v>5</v>
      </c>
      <c r="F4207" s="48">
        <v>15647</v>
      </c>
      <c r="G4207" s="48">
        <v>12688</v>
      </c>
    </row>
    <row r="4208" spans="3:7">
      <c r="C4208" s="50">
        <f t="shared" si="67"/>
        <v>6</v>
      </c>
      <c r="D4208" s="49">
        <v>42545</v>
      </c>
      <c r="E4208" s="48">
        <v>6</v>
      </c>
      <c r="F4208" s="48">
        <v>16440</v>
      </c>
      <c r="G4208" s="48">
        <v>13636</v>
      </c>
    </row>
    <row r="4209" spans="3:7">
      <c r="C4209" s="50">
        <f t="shared" si="67"/>
        <v>6</v>
      </c>
      <c r="D4209" s="49">
        <v>42545</v>
      </c>
      <c r="E4209" s="48">
        <v>7</v>
      </c>
      <c r="F4209" s="48">
        <v>17510</v>
      </c>
      <c r="G4209" s="48">
        <v>15173</v>
      </c>
    </row>
    <row r="4210" spans="3:7">
      <c r="C4210" s="50">
        <f t="shared" si="67"/>
        <v>6</v>
      </c>
      <c r="D4210" s="49">
        <v>42545</v>
      </c>
      <c r="E4210" s="48">
        <v>8</v>
      </c>
      <c r="F4210" s="48">
        <v>18007</v>
      </c>
      <c r="G4210" s="48">
        <v>15783</v>
      </c>
    </row>
    <row r="4211" spans="3:7">
      <c r="C4211" s="50">
        <f t="shared" si="67"/>
        <v>6</v>
      </c>
      <c r="D4211" s="49">
        <v>42545</v>
      </c>
      <c r="E4211" s="48">
        <v>9</v>
      </c>
      <c r="F4211" s="48">
        <v>18347</v>
      </c>
      <c r="G4211" s="48">
        <v>16155</v>
      </c>
    </row>
    <row r="4212" spans="3:7">
      <c r="C4212" s="50">
        <f t="shared" si="67"/>
        <v>6</v>
      </c>
      <c r="D4212" s="49">
        <v>42545</v>
      </c>
      <c r="E4212" s="48">
        <v>10</v>
      </c>
      <c r="F4212" s="48">
        <v>18826</v>
      </c>
      <c r="G4212" s="48">
        <v>16534</v>
      </c>
    </row>
    <row r="4213" spans="3:7">
      <c r="C4213" s="50">
        <f t="shared" si="67"/>
        <v>6</v>
      </c>
      <c r="D4213" s="49">
        <v>42545</v>
      </c>
      <c r="E4213" s="48">
        <v>11</v>
      </c>
      <c r="F4213" s="48">
        <v>19154</v>
      </c>
      <c r="G4213" s="48">
        <v>16854</v>
      </c>
    </row>
    <row r="4214" spans="3:7">
      <c r="C4214" s="50">
        <f t="shared" si="67"/>
        <v>6</v>
      </c>
      <c r="D4214" s="49">
        <v>42545</v>
      </c>
      <c r="E4214" s="48">
        <v>12</v>
      </c>
      <c r="F4214" s="48">
        <v>19455</v>
      </c>
      <c r="G4214" s="48">
        <v>17097</v>
      </c>
    </row>
    <row r="4215" spans="3:7">
      <c r="C4215" s="50">
        <f t="shared" si="67"/>
        <v>6</v>
      </c>
      <c r="D4215" s="49">
        <v>42545</v>
      </c>
      <c r="E4215" s="48">
        <v>13</v>
      </c>
      <c r="F4215" s="48">
        <v>19692</v>
      </c>
      <c r="G4215" s="48">
        <v>17416</v>
      </c>
    </row>
    <row r="4216" spans="3:7">
      <c r="C4216" s="50">
        <f t="shared" si="67"/>
        <v>6</v>
      </c>
      <c r="D4216" s="49">
        <v>42545</v>
      </c>
      <c r="E4216" s="48">
        <v>14</v>
      </c>
      <c r="F4216" s="48">
        <v>19613</v>
      </c>
      <c r="G4216" s="48">
        <v>17619</v>
      </c>
    </row>
    <row r="4217" spans="3:7">
      <c r="C4217" s="50">
        <f t="shared" si="67"/>
        <v>6</v>
      </c>
      <c r="D4217" s="49">
        <v>42545</v>
      </c>
      <c r="E4217" s="48">
        <v>15</v>
      </c>
      <c r="F4217" s="48">
        <v>19922</v>
      </c>
      <c r="G4217" s="48">
        <v>17884</v>
      </c>
    </row>
    <row r="4218" spans="3:7">
      <c r="C4218" s="50">
        <f t="shared" si="67"/>
        <v>6</v>
      </c>
      <c r="D4218" s="49">
        <v>42545</v>
      </c>
      <c r="E4218" s="48">
        <v>16</v>
      </c>
      <c r="F4218" s="48">
        <v>20693</v>
      </c>
      <c r="G4218" s="48">
        <v>18297</v>
      </c>
    </row>
    <row r="4219" spans="3:7">
      <c r="C4219" s="50">
        <f t="shared" si="67"/>
        <v>6</v>
      </c>
      <c r="D4219" s="49">
        <v>42545</v>
      </c>
      <c r="E4219" s="48">
        <v>17</v>
      </c>
      <c r="F4219" s="48">
        <v>21438</v>
      </c>
      <c r="G4219" s="48">
        <v>18755</v>
      </c>
    </row>
    <row r="4220" spans="3:7">
      <c r="C4220" s="50">
        <f t="shared" si="67"/>
        <v>6</v>
      </c>
      <c r="D4220" s="49">
        <v>42545</v>
      </c>
      <c r="E4220" s="48">
        <v>18</v>
      </c>
      <c r="F4220" s="48">
        <v>21097</v>
      </c>
      <c r="G4220" s="48">
        <v>18977</v>
      </c>
    </row>
    <row r="4221" spans="3:7">
      <c r="C4221" s="50">
        <f t="shared" si="67"/>
        <v>6</v>
      </c>
      <c r="D4221" s="49">
        <v>42545</v>
      </c>
      <c r="E4221" s="48">
        <v>19</v>
      </c>
      <c r="F4221" s="48">
        <v>21171</v>
      </c>
      <c r="G4221" s="48">
        <v>19090</v>
      </c>
    </row>
    <row r="4222" spans="3:7">
      <c r="C4222" s="50">
        <f t="shared" si="67"/>
        <v>6</v>
      </c>
      <c r="D4222" s="49">
        <v>42545</v>
      </c>
      <c r="E4222" s="48">
        <v>20</v>
      </c>
      <c r="F4222" s="48">
        <v>20437</v>
      </c>
      <c r="G4222" s="48">
        <v>18624</v>
      </c>
    </row>
    <row r="4223" spans="3:7">
      <c r="C4223" s="50">
        <f t="shared" si="67"/>
        <v>6</v>
      </c>
      <c r="D4223" s="49">
        <v>42545</v>
      </c>
      <c r="E4223" s="48">
        <v>21</v>
      </c>
      <c r="F4223" s="48">
        <v>20127</v>
      </c>
      <c r="G4223" s="48">
        <v>18151</v>
      </c>
    </row>
    <row r="4224" spans="3:7">
      <c r="C4224" s="50">
        <f t="shared" si="67"/>
        <v>6</v>
      </c>
      <c r="D4224" s="49">
        <v>42545</v>
      </c>
      <c r="E4224" s="48">
        <v>22</v>
      </c>
      <c r="F4224" s="48">
        <v>18963</v>
      </c>
      <c r="G4224" s="48">
        <v>17041</v>
      </c>
    </row>
    <row r="4225" spans="3:7">
      <c r="C4225" s="50">
        <f t="shared" si="67"/>
        <v>6</v>
      </c>
      <c r="D4225" s="49">
        <v>42545</v>
      </c>
      <c r="E4225" s="48">
        <v>23</v>
      </c>
      <c r="F4225" s="48">
        <v>17696</v>
      </c>
      <c r="G4225" s="48">
        <v>15336</v>
      </c>
    </row>
    <row r="4226" spans="3:7">
      <c r="C4226" s="50">
        <f t="shared" si="67"/>
        <v>6</v>
      </c>
      <c r="D4226" s="49">
        <v>42545</v>
      </c>
      <c r="E4226" s="48">
        <v>24</v>
      </c>
      <c r="F4226" s="48">
        <v>17085</v>
      </c>
      <c r="G4226" s="48">
        <v>14302</v>
      </c>
    </row>
    <row r="4227" spans="3:7">
      <c r="C4227" s="50">
        <f t="shared" si="67"/>
        <v>6</v>
      </c>
      <c r="D4227" s="49">
        <v>42546</v>
      </c>
      <c r="E4227" s="48">
        <v>1</v>
      </c>
      <c r="F4227" s="48">
        <v>16318</v>
      </c>
      <c r="G4227" s="48">
        <v>13479</v>
      </c>
    </row>
    <row r="4228" spans="3:7">
      <c r="C4228" s="50">
        <f t="shared" ref="C4228:C4291" si="68">MONTH(D4228)</f>
        <v>6</v>
      </c>
      <c r="D4228" s="49">
        <v>42546</v>
      </c>
      <c r="E4228" s="48">
        <v>2</v>
      </c>
      <c r="F4228" s="48">
        <v>15748</v>
      </c>
      <c r="G4228" s="48">
        <v>12914</v>
      </c>
    </row>
    <row r="4229" spans="3:7">
      <c r="C4229" s="50">
        <f t="shared" si="68"/>
        <v>6</v>
      </c>
      <c r="D4229" s="49">
        <v>42546</v>
      </c>
      <c r="E4229" s="48">
        <v>3</v>
      </c>
      <c r="F4229" s="48">
        <v>15343</v>
      </c>
      <c r="G4229" s="48">
        <v>12560</v>
      </c>
    </row>
    <row r="4230" spans="3:7">
      <c r="C4230" s="50">
        <f t="shared" si="68"/>
        <v>6</v>
      </c>
      <c r="D4230" s="49">
        <v>42546</v>
      </c>
      <c r="E4230" s="48">
        <v>4</v>
      </c>
      <c r="F4230" s="48">
        <v>15247</v>
      </c>
      <c r="G4230" s="48">
        <v>12315</v>
      </c>
    </row>
    <row r="4231" spans="3:7">
      <c r="C4231" s="50">
        <f t="shared" si="68"/>
        <v>6</v>
      </c>
      <c r="D4231" s="49">
        <v>42546</v>
      </c>
      <c r="E4231" s="48">
        <v>5</v>
      </c>
      <c r="F4231" s="48">
        <v>15048</v>
      </c>
      <c r="G4231" s="48">
        <v>12217</v>
      </c>
    </row>
    <row r="4232" spans="3:7">
      <c r="C4232" s="50">
        <f t="shared" si="68"/>
        <v>6</v>
      </c>
      <c r="D4232" s="49">
        <v>42546</v>
      </c>
      <c r="E4232" s="48">
        <v>6</v>
      </c>
      <c r="F4232" s="48">
        <v>15126</v>
      </c>
      <c r="G4232" s="48">
        <v>12396</v>
      </c>
    </row>
    <row r="4233" spans="3:7">
      <c r="C4233" s="50">
        <f t="shared" si="68"/>
        <v>6</v>
      </c>
      <c r="D4233" s="49">
        <v>42546</v>
      </c>
      <c r="E4233" s="48">
        <v>7</v>
      </c>
      <c r="F4233" s="48">
        <v>16152</v>
      </c>
      <c r="G4233" s="48">
        <v>13222</v>
      </c>
    </row>
    <row r="4234" spans="3:7">
      <c r="C4234" s="50">
        <f t="shared" si="68"/>
        <v>6</v>
      </c>
      <c r="D4234" s="49">
        <v>42546</v>
      </c>
      <c r="E4234" s="48">
        <v>8</v>
      </c>
      <c r="F4234" s="48">
        <v>16672</v>
      </c>
      <c r="G4234" s="48">
        <v>14292</v>
      </c>
    </row>
    <row r="4235" spans="3:7">
      <c r="C4235" s="50">
        <f t="shared" si="68"/>
        <v>6</v>
      </c>
      <c r="D4235" s="49">
        <v>42546</v>
      </c>
      <c r="E4235" s="48">
        <v>9</v>
      </c>
      <c r="F4235" s="48">
        <v>17534</v>
      </c>
      <c r="G4235" s="48">
        <v>15315</v>
      </c>
    </row>
    <row r="4236" spans="3:7">
      <c r="C4236" s="50">
        <f t="shared" si="68"/>
        <v>6</v>
      </c>
      <c r="D4236" s="49">
        <v>42546</v>
      </c>
      <c r="E4236" s="48">
        <v>10</v>
      </c>
      <c r="F4236" s="48">
        <v>18380</v>
      </c>
      <c r="G4236" s="48">
        <v>15920</v>
      </c>
    </row>
    <row r="4237" spans="3:7">
      <c r="C4237" s="50">
        <f t="shared" si="68"/>
        <v>6</v>
      </c>
      <c r="D4237" s="49">
        <v>42546</v>
      </c>
      <c r="E4237" s="48">
        <v>11</v>
      </c>
      <c r="F4237" s="48">
        <v>19053</v>
      </c>
      <c r="G4237" s="48">
        <v>16347</v>
      </c>
    </row>
    <row r="4238" spans="3:7">
      <c r="C4238" s="50">
        <f t="shared" si="68"/>
        <v>6</v>
      </c>
      <c r="D4238" s="49">
        <v>42546</v>
      </c>
      <c r="E4238" s="48">
        <v>12</v>
      </c>
      <c r="F4238" s="48">
        <v>19653</v>
      </c>
      <c r="G4238" s="48">
        <v>16778</v>
      </c>
    </row>
    <row r="4239" spans="3:7">
      <c r="C4239" s="50">
        <f t="shared" si="68"/>
        <v>6</v>
      </c>
      <c r="D4239" s="49">
        <v>42546</v>
      </c>
      <c r="E4239" s="48">
        <v>13</v>
      </c>
      <c r="F4239" s="48">
        <v>19799</v>
      </c>
      <c r="G4239" s="48">
        <v>17094</v>
      </c>
    </row>
    <row r="4240" spans="3:7">
      <c r="C4240" s="50">
        <f t="shared" si="68"/>
        <v>6</v>
      </c>
      <c r="D4240" s="49">
        <v>42546</v>
      </c>
      <c r="E4240" s="48">
        <v>14</v>
      </c>
      <c r="F4240" s="48">
        <v>19951</v>
      </c>
      <c r="G4240" s="48">
        <v>17329</v>
      </c>
    </row>
    <row r="4241" spans="3:7">
      <c r="C4241" s="50">
        <f t="shared" si="68"/>
        <v>6</v>
      </c>
      <c r="D4241" s="49">
        <v>42546</v>
      </c>
      <c r="E4241" s="48">
        <v>15</v>
      </c>
      <c r="F4241" s="48">
        <v>20226</v>
      </c>
      <c r="G4241" s="48">
        <v>17668</v>
      </c>
    </row>
    <row r="4242" spans="3:7">
      <c r="C4242" s="50">
        <f t="shared" si="68"/>
        <v>6</v>
      </c>
      <c r="D4242" s="49">
        <v>42546</v>
      </c>
      <c r="E4242" s="48">
        <v>16</v>
      </c>
      <c r="F4242" s="48">
        <v>20894</v>
      </c>
      <c r="G4242" s="48">
        <v>18258</v>
      </c>
    </row>
    <row r="4243" spans="3:7">
      <c r="C4243" s="50">
        <f t="shared" si="68"/>
        <v>6</v>
      </c>
      <c r="D4243" s="49">
        <v>42546</v>
      </c>
      <c r="E4243" s="48">
        <v>17</v>
      </c>
      <c r="F4243" s="48">
        <v>21042</v>
      </c>
      <c r="G4243" s="48">
        <v>18800</v>
      </c>
    </row>
    <row r="4244" spans="3:7">
      <c r="C4244" s="50">
        <f t="shared" si="68"/>
        <v>6</v>
      </c>
      <c r="D4244" s="49">
        <v>42546</v>
      </c>
      <c r="E4244" s="48">
        <v>18</v>
      </c>
      <c r="F4244" s="48">
        <v>21526</v>
      </c>
      <c r="G4244" s="48">
        <v>19048</v>
      </c>
    </row>
    <row r="4245" spans="3:7">
      <c r="C4245" s="50">
        <f t="shared" si="68"/>
        <v>6</v>
      </c>
      <c r="D4245" s="49">
        <v>42546</v>
      </c>
      <c r="E4245" s="48">
        <v>19</v>
      </c>
      <c r="F4245" s="48">
        <v>21475</v>
      </c>
      <c r="G4245" s="48">
        <v>18832</v>
      </c>
    </row>
    <row r="4246" spans="3:7">
      <c r="C4246" s="50">
        <f t="shared" si="68"/>
        <v>6</v>
      </c>
      <c r="D4246" s="49">
        <v>42546</v>
      </c>
      <c r="E4246" s="48">
        <v>20</v>
      </c>
      <c r="F4246" s="48">
        <v>20819</v>
      </c>
      <c r="G4246" s="48">
        <v>18282</v>
      </c>
    </row>
    <row r="4247" spans="3:7">
      <c r="C4247" s="50">
        <f t="shared" si="68"/>
        <v>6</v>
      </c>
      <c r="D4247" s="49">
        <v>42546</v>
      </c>
      <c r="E4247" s="48">
        <v>21</v>
      </c>
      <c r="F4247" s="48">
        <v>20288</v>
      </c>
      <c r="G4247" s="48">
        <v>17794</v>
      </c>
    </row>
    <row r="4248" spans="3:7">
      <c r="C4248" s="50">
        <f t="shared" si="68"/>
        <v>6</v>
      </c>
      <c r="D4248" s="49">
        <v>42546</v>
      </c>
      <c r="E4248" s="48">
        <v>22</v>
      </c>
      <c r="F4248" s="48">
        <v>19437</v>
      </c>
      <c r="G4248" s="48">
        <v>17024</v>
      </c>
    </row>
    <row r="4249" spans="3:7">
      <c r="C4249" s="50">
        <f t="shared" si="68"/>
        <v>6</v>
      </c>
      <c r="D4249" s="49">
        <v>42546</v>
      </c>
      <c r="E4249" s="48">
        <v>23</v>
      </c>
      <c r="F4249" s="48">
        <v>18322</v>
      </c>
      <c r="G4249" s="48">
        <v>15596</v>
      </c>
    </row>
    <row r="4250" spans="3:7">
      <c r="C4250" s="50">
        <f t="shared" si="68"/>
        <v>6</v>
      </c>
      <c r="D4250" s="49">
        <v>42546</v>
      </c>
      <c r="E4250" s="48">
        <v>24</v>
      </c>
      <c r="F4250" s="48">
        <v>17305</v>
      </c>
      <c r="G4250" s="48">
        <v>14373</v>
      </c>
    </row>
    <row r="4251" spans="3:7">
      <c r="C4251" s="50">
        <f t="shared" si="68"/>
        <v>6</v>
      </c>
      <c r="D4251" s="49">
        <v>42547</v>
      </c>
      <c r="E4251" s="48">
        <v>1</v>
      </c>
      <c r="F4251" s="48">
        <v>16712</v>
      </c>
      <c r="G4251" s="48">
        <v>13562</v>
      </c>
    </row>
    <row r="4252" spans="3:7">
      <c r="C4252" s="50">
        <f t="shared" si="68"/>
        <v>6</v>
      </c>
      <c r="D4252" s="49">
        <v>42547</v>
      </c>
      <c r="E4252" s="48">
        <v>2</v>
      </c>
      <c r="F4252" s="48">
        <v>16225</v>
      </c>
      <c r="G4252" s="48">
        <v>12975</v>
      </c>
    </row>
    <row r="4253" spans="3:7">
      <c r="C4253" s="50">
        <f t="shared" si="68"/>
        <v>6</v>
      </c>
      <c r="D4253" s="49">
        <v>42547</v>
      </c>
      <c r="E4253" s="48">
        <v>3</v>
      </c>
      <c r="F4253" s="48">
        <v>15832</v>
      </c>
      <c r="G4253" s="48">
        <v>12616</v>
      </c>
    </row>
    <row r="4254" spans="3:7">
      <c r="C4254" s="50">
        <f t="shared" si="68"/>
        <v>6</v>
      </c>
      <c r="D4254" s="49">
        <v>42547</v>
      </c>
      <c r="E4254" s="48">
        <v>4</v>
      </c>
      <c r="F4254" s="48">
        <v>15446</v>
      </c>
      <c r="G4254" s="48">
        <v>12403</v>
      </c>
    </row>
    <row r="4255" spans="3:7">
      <c r="C4255" s="50">
        <f t="shared" si="68"/>
        <v>6</v>
      </c>
      <c r="D4255" s="49">
        <v>42547</v>
      </c>
      <c r="E4255" s="48">
        <v>5</v>
      </c>
      <c r="F4255" s="48">
        <v>15197</v>
      </c>
      <c r="G4255" s="48">
        <v>12134</v>
      </c>
    </row>
    <row r="4256" spans="3:7">
      <c r="C4256" s="50">
        <f t="shared" si="68"/>
        <v>6</v>
      </c>
      <c r="D4256" s="49">
        <v>42547</v>
      </c>
      <c r="E4256" s="48">
        <v>6</v>
      </c>
      <c r="F4256" s="48">
        <v>15012</v>
      </c>
      <c r="G4256" s="48">
        <v>11964</v>
      </c>
    </row>
    <row r="4257" spans="3:7">
      <c r="C4257" s="50">
        <f t="shared" si="68"/>
        <v>6</v>
      </c>
      <c r="D4257" s="49">
        <v>42547</v>
      </c>
      <c r="E4257" s="48">
        <v>7</v>
      </c>
      <c r="F4257" s="48">
        <v>15700</v>
      </c>
      <c r="G4257" s="48">
        <v>12778</v>
      </c>
    </row>
    <row r="4258" spans="3:7">
      <c r="C4258" s="50">
        <f t="shared" si="68"/>
        <v>6</v>
      </c>
      <c r="D4258" s="49">
        <v>42547</v>
      </c>
      <c r="E4258" s="48">
        <v>8</v>
      </c>
      <c r="F4258" s="48">
        <v>16795</v>
      </c>
      <c r="G4258" s="48">
        <v>14113</v>
      </c>
    </row>
    <row r="4259" spans="3:7">
      <c r="C4259" s="50">
        <f t="shared" si="68"/>
        <v>6</v>
      </c>
      <c r="D4259" s="49">
        <v>42547</v>
      </c>
      <c r="E4259" s="48">
        <v>9</v>
      </c>
      <c r="F4259" s="48">
        <v>18024</v>
      </c>
      <c r="G4259" s="48">
        <v>15320</v>
      </c>
    </row>
    <row r="4260" spans="3:7">
      <c r="C4260" s="50">
        <f t="shared" si="68"/>
        <v>6</v>
      </c>
      <c r="D4260" s="49">
        <v>42547</v>
      </c>
      <c r="E4260" s="48">
        <v>10</v>
      </c>
      <c r="F4260" s="48">
        <v>18786</v>
      </c>
      <c r="G4260" s="48">
        <v>16312</v>
      </c>
    </row>
    <row r="4261" spans="3:7">
      <c r="C4261" s="50">
        <f t="shared" si="68"/>
        <v>6</v>
      </c>
      <c r="D4261" s="49">
        <v>42547</v>
      </c>
      <c r="E4261" s="48">
        <v>11</v>
      </c>
      <c r="F4261" s="48">
        <v>19444</v>
      </c>
      <c r="G4261" s="48">
        <v>17140</v>
      </c>
    </row>
    <row r="4262" spans="3:7">
      <c r="C4262" s="50">
        <f t="shared" si="68"/>
        <v>6</v>
      </c>
      <c r="D4262" s="49">
        <v>42547</v>
      </c>
      <c r="E4262" s="48">
        <v>12</v>
      </c>
      <c r="F4262" s="48">
        <v>20299</v>
      </c>
      <c r="G4262" s="48">
        <v>17944</v>
      </c>
    </row>
    <row r="4263" spans="3:7">
      <c r="C4263" s="50">
        <f t="shared" si="68"/>
        <v>6</v>
      </c>
      <c r="D4263" s="49">
        <v>42547</v>
      </c>
      <c r="E4263" s="48">
        <v>13</v>
      </c>
      <c r="F4263" s="48">
        <v>21238</v>
      </c>
      <c r="G4263" s="48">
        <v>18678</v>
      </c>
    </row>
    <row r="4264" spans="3:7">
      <c r="C4264" s="50">
        <f t="shared" si="68"/>
        <v>6</v>
      </c>
      <c r="D4264" s="49">
        <v>42547</v>
      </c>
      <c r="E4264" s="48">
        <v>14</v>
      </c>
      <c r="F4264" s="48">
        <v>21545</v>
      </c>
      <c r="G4264" s="48">
        <v>19009</v>
      </c>
    </row>
    <row r="4265" spans="3:7">
      <c r="C4265" s="50">
        <f t="shared" si="68"/>
        <v>6</v>
      </c>
      <c r="D4265" s="49">
        <v>42547</v>
      </c>
      <c r="E4265" s="48">
        <v>15</v>
      </c>
      <c r="F4265" s="48">
        <v>21965</v>
      </c>
      <c r="G4265" s="48">
        <v>19333</v>
      </c>
    </row>
    <row r="4266" spans="3:7">
      <c r="C4266" s="50">
        <f t="shared" si="68"/>
        <v>6</v>
      </c>
      <c r="D4266" s="49">
        <v>42547</v>
      </c>
      <c r="E4266" s="48">
        <v>16</v>
      </c>
      <c r="F4266" s="48">
        <v>22293</v>
      </c>
      <c r="G4266" s="48">
        <v>19679</v>
      </c>
    </row>
    <row r="4267" spans="3:7">
      <c r="C4267" s="50">
        <f t="shared" si="68"/>
        <v>6</v>
      </c>
      <c r="D4267" s="49">
        <v>42547</v>
      </c>
      <c r="E4267" s="48">
        <v>17</v>
      </c>
      <c r="F4267" s="48">
        <v>22257</v>
      </c>
      <c r="G4267" s="48">
        <v>19997</v>
      </c>
    </row>
    <row r="4268" spans="3:7">
      <c r="C4268" s="50">
        <f t="shared" si="68"/>
        <v>6</v>
      </c>
      <c r="D4268" s="49">
        <v>42547</v>
      </c>
      <c r="E4268" s="48">
        <v>18</v>
      </c>
      <c r="F4268" s="48">
        <v>22306</v>
      </c>
      <c r="G4268" s="48">
        <v>20096</v>
      </c>
    </row>
    <row r="4269" spans="3:7">
      <c r="C4269" s="50">
        <f t="shared" si="68"/>
        <v>6</v>
      </c>
      <c r="D4269" s="49">
        <v>42547</v>
      </c>
      <c r="E4269" s="48">
        <v>19</v>
      </c>
      <c r="F4269" s="48">
        <v>22074</v>
      </c>
      <c r="G4269" s="48">
        <v>19994</v>
      </c>
    </row>
    <row r="4270" spans="3:7">
      <c r="C4270" s="50">
        <f t="shared" si="68"/>
        <v>6</v>
      </c>
      <c r="D4270" s="49">
        <v>42547</v>
      </c>
      <c r="E4270" s="48">
        <v>20</v>
      </c>
      <c r="F4270" s="48">
        <v>21937</v>
      </c>
      <c r="G4270" s="48">
        <v>19812</v>
      </c>
    </row>
    <row r="4271" spans="3:7">
      <c r="C4271" s="50">
        <f t="shared" si="68"/>
        <v>6</v>
      </c>
      <c r="D4271" s="49">
        <v>42547</v>
      </c>
      <c r="E4271" s="48">
        <v>21</v>
      </c>
      <c r="F4271" s="48">
        <v>22142</v>
      </c>
      <c r="G4271" s="48">
        <v>19926</v>
      </c>
    </row>
    <row r="4272" spans="3:7">
      <c r="C4272" s="50">
        <f t="shared" si="68"/>
        <v>6</v>
      </c>
      <c r="D4272" s="49">
        <v>42547</v>
      </c>
      <c r="E4272" s="48">
        <v>22</v>
      </c>
      <c r="F4272" s="48">
        <v>21173</v>
      </c>
      <c r="G4272" s="48">
        <v>18849</v>
      </c>
    </row>
    <row r="4273" spans="3:7">
      <c r="C4273" s="50">
        <f t="shared" si="68"/>
        <v>6</v>
      </c>
      <c r="D4273" s="49">
        <v>42547</v>
      </c>
      <c r="E4273" s="48">
        <v>23</v>
      </c>
      <c r="F4273" s="48">
        <v>19891</v>
      </c>
      <c r="G4273" s="48">
        <v>17409</v>
      </c>
    </row>
    <row r="4274" spans="3:7">
      <c r="C4274" s="50">
        <f t="shared" si="68"/>
        <v>6</v>
      </c>
      <c r="D4274" s="49">
        <v>42547</v>
      </c>
      <c r="E4274" s="48">
        <v>24</v>
      </c>
      <c r="F4274" s="48">
        <v>18638</v>
      </c>
      <c r="G4274" s="48">
        <v>16164</v>
      </c>
    </row>
    <row r="4275" spans="3:7">
      <c r="C4275" s="50">
        <f t="shared" si="68"/>
        <v>6</v>
      </c>
      <c r="D4275" s="49">
        <v>42548</v>
      </c>
      <c r="E4275" s="48">
        <v>1</v>
      </c>
      <c r="F4275" s="48">
        <v>18250</v>
      </c>
      <c r="G4275" s="48">
        <v>15366</v>
      </c>
    </row>
    <row r="4276" spans="3:7">
      <c r="C4276" s="50">
        <f t="shared" si="68"/>
        <v>6</v>
      </c>
      <c r="D4276" s="49">
        <v>42548</v>
      </c>
      <c r="E4276" s="48">
        <v>2</v>
      </c>
      <c r="F4276" s="48">
        <v>17637</v>
      </c>
      <c r="G4276" s="48">
        <v>14804</v>
      </c>
    </row>
    <row r="4277" spans="3:7">
      <c r="C4277" s="50">
        <f t="shared" si="68"/>
        <v>6</v>
      </c>
      <c r="D4277" s="49">
        <v>42548</v>
      </c>
      <c r="E4277" s="48">
        <v>3</v>
      </c>
      <c r="F4277" s="48">
        <v>16963</v>
      </c>
      <c r="G4277" s="48">
        <v>14528</v>
      </c>
    </row>
    <row r="4278" spans="3:7">
      <c r="C4278" s="50">
        <f t="shared" si="68"/>
        <v>6</v>
      </c>
      <c r="D4278" s="49">
        <v>42548</v>
      </c>
      <c r="E4278" s="48">
        <v>4</v>
      </c>
      <c r="F4278" s="48">
        <v>16689</v>
      </c>
      <c r="G4278" s="48">
        <v>14473</v>
      </c>
    </row>
    <row r="4279" spans="3:7">
      <c r="C4279" s="50">
        <f t="shared" si="68"/>
        <v>6</v>
      </c>
      <c r="D4279" s="49">
        <v>42548</v>
      </c>
      <c r="E4279" s="48">
        <v>5</v>
      </c>
      <c r="F4279" s="48">
        <v>17050</v>
      </c>
      <c r="G4279" s="48">
        <v>14754</v>
      </c>
    </row>
    <row r="4280" spans="3:7">
      <c r="C4280" s="50">
        <f t="shared" si="68"/>
        <v>6</v>
      </c>
      <c r="D4280" s="49">
        <v>42548</v>
      </c>
      <c r="E4280" s="48">
        <v>6</v>
      </c>
      <c r="F4280" s="48">
        <v>17804</v>
      </c>
      <c r="G4280" s="48">
        <v>15784</v>
      </c>
    </row>
    <row r="4281" spans="3:7">
      <c r="C4281" s="50">
        <f t="shared" si="68"/>
        <v>6</v>
      </c>
      <c r="D4281" s="49">
        <v>42548</v>
      </c>
      <c r="E4281" s="48">
        <v>7</v>
      </c>
      <c r="F4281" s="48">
        <v>19670</v>
      </c>
      <c r="G4281" s="48">
        <v>17787</v>
      </c>
    </row>
    <row r="4282" spans="3:7">
      <c r="C4282" s="50">
        <f t="shared" si="68"/>
        <v>6</v>
      </c>
      <c r="D4282" s="49">
        <v>42548</v>
      </c>
      <c r="E4282" s="48">
        <v>8</v>
      </c>
      <c r="F4282" s="48">
        <v>20362</v>
      </c>
      <c r="G4282" s="48">
        <v>18950</v>
      </c>
    </row>
    <row r="4283" spans="3:7">
      <c r="C4283" s="50">
        <f t="shared" si="68"/>
        <v>6</v>
      </c>
      <c r="D4283" s="49">
        <v>42548</v>
      </c>
      <c r="E4283" s="48">
        <v>9</v>
      </c>
      <c r="F4283" s="48">
        <v>21394</v>
      </c>
      <c r="G4283" s="48">
        <v>19742</v>
      </c>
    </row>
    <row r="4284" spans="3:7">
      <c r="C4284" s="50">
        <f t="shared" si="68"/>
        <v>6</v>
      </c>
      <c r="D4284" s="49">
        <v>42548</v>
      </c>
      <c r="E4284" s="48">
        <v>10</v>
      </c>
      <c r="F4284" s="48">
        <v>22094</v>
      </c>
      <c r="G4284" s="48">
        <v>20336</v>
      </c>
    </row>
    <row r="4285" spans="3:7">
      <c r="C4285" s="50">
        <f t="shared" si="68"/>
        <v>6</v>
      </c>
      <c r="D4285" s="49">
        <v>42548</v>
      </c>
      <c r="E4285" s="48">
        <v>11</v>
      </c>
      <c r="F4285" s="48">
        <v>22326</v>
      </c>
      <c r="G4285" s="48">
        <v>20606</v>
      </c>
    </row>
    <row r="4286" spans="3:7">
      <c r="C4286" s="50">
        <f t="shared" si="68"/>
        <v>6</v>
      </c>
      <c r="D4286" s="49">
        <v>42548</v>
      </c>
      <c r="E4286" s="48">
        <v>12</v>
      </c>
      <c r="F4286" s="48">
        <v>22502</v>
      </c>
      <c r="G4286" s="48">
        <v>20758</v>
      </c>
    </row>
    <row r="4287" spans="3:7">
      <c r="C4287" s="50">
        <f t="shared" si="68"/>
        <v>6</v>
      </c>
      <c r="D4287" s="49">
        <v>42548</v>
      </c>
      <c r="E4287" s="48">
        <v>13</v>
      </c>
      <c r="F4287" s="48">
        <v>22506</v>
      </c>
      <c r="G4287" s="48">
        <v>20755</v>
      </c>
    </row>
    <row r="4288" spans="3:7">
      <c r="C4288" s="50">
        <f t="shared" si="68"/>
        <v>6</v>
      </c>
      <c r="D4288" s="49">
        <v>42548</v>
      </c>
      <c r="E4288" s="48">
        <v>14</v>
      </c>
      <c r="F4288" s="48">
        <v>22211</v>
      </c>
      <c r="G4288" s="48">
        <v>20568</v>
      </c>
    </row>
    <row r="4289" spans="3:7">
      <c r="C4289" s="50">
        <f t="shared" si="68"/>
        <v>6</v>
      </c>
      <c r="D4289" s="49">
        <v>42548</v>
      </c>
      <c r="E4289" s="48">
        <v>15</v>
      </c>
      <c r="F4289" s="48">
        <v>22341</v>
      </c>
      <c r="G4289" s="48">
        <v>20743</v>
      </c>
    </row>
    <row r="4290" spans="3:7">
      <c r="C4290" s="50">
        <f t="shared" si="68"/>
        <v>6</v>
      </c>
      <c r="D4290" s="49">
        <v>42548</v>
      </c>
      <c r="E4290" s="48">
        <v>16</v>
      </c>
      <c r="F4290" s="48">
        <v>22580</v>
      </c>
      <c r="G4290" s="48">
        <v>20937</v>
      </c>
    </row>
    <row r="4291" spans="3:7">
      <c r="C4291" s="50">
        <f t="shared" si="68"/>
        <v>6</v>
      </c>
      <c r="D4291" s="49">
        <v>42548</v>
      </c>
      <c r="E4291" s="48">
        <v>17</v>
      </c>
      <c r="F4291" s="48">
        <v>23226</v>
      </c>
      <c r="G4291" s="48">
        <v>21582</v>
      </c>
    </row>
    <row r="4292" spans="3:7">
      <c r="C4292" s="50">
        <f t="shared" ref="C4292:C4355" si="69">MONTH(D4292)</f>
        <v>6</v>
      </c>
      <c r="D4292" s="49">
        <v>42548</v>
      </c>
      <c r="E4292" s="48">
        <v>18</v>
      </c>
      <c r="F4292" s="48">
        <v>23085</v>
      </c>
      <c r="G4292" s="48">
        <v>21546</v>
      </c>
    </row>
    <row r="4293" spans="3:7">
      <c r="C4293" s="50">
        <f t="shared" si="69"/>
        <v>6</v>
      </c>
      <c r="D4293" s="49">
        <v>42548</v>
      </c>
      <c r="E4293" s="48">
        <v>19</v>
      </c>
      <c r="F4293" s="48">
        <v>22767</v>
      </c>
      <c r="G4293" s="48">
        <v>21275</v>
      </c>
    </row>
    <row r="4294" spans="3:7">
      <c r="C4294" s="50">
        <f t="shared" si="69"/>
        <v>6</v>
      </c>
      <c r="D4294" s="49">
        <v>42548</v>
      </c>
      <c r="E4294" s="48">
        <v>20</v>
      </c>
      <c r="F4294" s="48">
        <v>22446</v>
      </c>
      <c r="G4294" s="48">
        <v>20878</v>
      </c>
    </row>
    <row r="4295" spans="3:7">
      <c r="C4295" s="50">
        <f t="shared" si="69"/>
        <v>6</v>
      </c>
      <c r="D4295" s="49">
        <v>42548</v>
      </c>
      <c r="E4295" s="48">
        <v>21</v>
      </c>
      <c r="F4295" s="48">
        <v>22196</v>
      </c>
      <c r="G4295" s="48">
        <v>20514</v>
      </c>
    </row>
    <row r="4296" spans="3:7">
      <c r="C4296" s="50">
        <f t="shared" si="69"/>
        <v>6</v>
      </c>
      <c r="D4296" s="49">
        <v>42548</v>
      </c>
      <c r="E4296" s="48">
        <v>22</v>
      </c>
      <c r="F4296" s="48">
        <v>20968</v>
      </c>
      <c r="G4296" s="48">
        <v>19249</v>
      </c>
    </row>
    <row r="4297" spans="3:7">
      <c r="C4297" s="50">
        <f t="shared" si="69"/>
        <v>6</v>
      </c>
      <c r="D4297" s="49">
        <v>42548</v>
      </c>
      <c r="E4297" s="48">
        <v>23</v>
      </c>
      <c r="F4297" s="48">
        <v>19518</v>
      </c>
      <c r="G4297" s="48">
        <v>17486</v>
      </c>
    </row>
    <row r="4298" spans="3:7">
      <c r="C4298" s="50">
        <f t="shared" si="69"/>
        <v>6</v>
      </c>
      <c r="D4298" s="49">
        <v>42548</v>
      </c>
      <c r="E4298" s="48">
        <v>24</v>
      </c>
      <c r="F4298" s="48">
        <v>18470</v>
      </c>
      <c r="G4298" s="48">
        <v>15982</v>
      </c>
    </row>
    <row r="4299" spans="3:7">
      <c r="C4299" s="50">
        <f t="shared" si="69"/>
        <v>6</v>
      </c>
      <c r="D4299" s="49">
        <v>42549</v>
      </c>
      <c r="E4299" s="48">
        <v>1</v>
      </c>
      <c r="F4299" s="48">
        <v>16945</v>
      </c>
      <c r="G4299" s="48">
        <v>15004</v>
      </c>
    </row>
    <row r="4300" spans="3:7">
      <c r="C4300" s="50">
        <f t="shared" si="69"/>
        <v>6</v>
      </c>
      <c r="D4300" s="49">
        <v>42549</v>
      </c>
      <c r="E4300" s="48">
        <v>2</v>
      </c>
      <c r="F4300" s="48">
        <v>16380</v>
      </c>
      <c r="G4300" s="48">
        <v>14394</v>
      </c>
    </row>
    <row r="4301" spans="3:7">
      <c r="C4301" s="50">
        <f t="shared" si="69"/>
        <v>6</v>
      </c>
      <c r="D4301" s="49">
        <v>42549</v>
      </c>
      <c r="E4301" s="48">
        <v>3</v>
      </c>
      <c r="F4301" s="48">
        <v>16158</v>
      </c>
      <c r="G4301" s="48">
        <v>13978</v>
      </c>
    </row>
    <row r="4302" spans="3:7">
      <c r="C4302" s="50">
        <f t="shared" si="69"/>
        <v>6</v>
      </c>
      <c r="D4302" s="49">
        <v>42549</v>
      </c>
      <c r="E4302" s="48">
        <v>4</v>
      </c>
      <c r="F4302" s="48">
        <v>16139</v>
      </c>
      <c r="G4302" s="48">
        <v>13781</v>
      </c>
    </row>
    <row r="4303" spans="3:7">
      <c r="C4303" s="50">
        <f t="shared" si="69"/>
        <v>6</v>
      </c>
      <c r="D4303" s="49">
        <v>42549</v>
      </c>
      <c r="E4303" s="48">
        <v>5</v>
      </c>
      <c r="F4303" s="48">
        <v>16555</v>
      </c>
      <c r="G4303" s="48">
        <v>13969</v>
      </c>
    </row>
    <row r="4304" spans="3:7">
      <c r="C4304" s="50">
        <f t="shared" si="69"/>
        <v>6</v>
      </c>
      <c r="D4304" s="49">
        <v>42549</v>
      </c>
      <c r="E4304" s="48">
        <v>6</v>
      </c>
      <c r="F4304" s="48">
        <v>17067</v>
      </c>
      <c r="G4304" s="48">
        <v>14811</v>
      </c>
    </row>
    <row r="4305" spans="3:7">
      <c r="C4305" s="50">
        <f t="shared" si="69"/>
        <v>6</v>
      </c>
      <c r="D4305" s="49">
        <v>42549</v>
      </c>
      <c r="E4305" s="48">
        <v>7</v>
      </c>
      <c r="F4305" s="48">
        <v>18192</v>
      </c>
      <c r="G4305" s="48">
        <v>16173</v>
      </c>
    </row>
    <row r="4306" spans="3:7">
      <c r="C4306" s="50">
        <f t="shared" si="69"/>
        <v>6</v>
      </c>
      <c r="D4306" s="49">
        <v>42549</v>
      </c>
      <c r="E4306" s="48">
        <v>8</v>
      </c>
      <c r="F4306" s="48">
        <v>18917</v>
      </c>
      <c r="G4306" s="48">
        <v>16796</v>
      </c>
    </row>
    <row r="4307" spans="3:7">
      <c r="C4307" s="50">
        <f t="shared" si="69"/>
        <v>6</v>
      </c>
      <c r="D4307" s="49">
        <v>42549</v>
      </c>
      <c r="E4307" s="48">
        <v>9</v>
      </c>
      <c r="F4307" s="48">
        <v>18948</v>
      </c>
      <c r="G4307" s="48">
        <v>16961</v>
      </c>
    </row>
    <row r="4308" spans="3:7">
      <c r="C4308" s="50">
        <f t="shared" si="69"/>
        <v>6</v>
      </c>
      <c r="D4308" s="49">
        <v>42549</v>
      </c>
      <c r="E4308" s="48">
        <v>10</v>
      </c>
      <c r="F4308" s="48">
        <v>18913</v>
      </c>
      <c r="G4308" s="48">
        <v>16930</v>
      </c>
    </row>
    <row r="4309" spans="3:7">
      <c r="C4309" s="50">
        <f t="shared" si="69"/>
        <v>6</v>
      </c>
      <c r="D4309" s="49">
        <v>42549</v>
      </c>
      <c r="E4309" s="48">
        <v>11</v>
      </c>
      <c r="F4309" s="48">
        <v>19321</v>
      </c>
      <c r="G4309" s="48">
        <v>17305</v>
      </c>
    </row>
    <row r="4310" spans="3:7">
      <c r="C4310" s="50">
        <f t="shared" si="69"/>
        <v>6</v>
      </c>
      <c r="D4310" s="49">
        <v>42549</v>
      </c>
      <c r="E4310" s="48">
        <v>12</v>
      </c>
      <c r="F4310" s="48">
        <v>19532</v>
      </c>
      <c r="G4310" s="48">
        <v>17383</v>
      </c>
    </row>
    <row r="4311" spans="3:7">
      <c r="C4311" s="50">
        <f t="shared" si="69"/>
        <v>6</v>
      </c>
      <c r="D4311" s="49">
        <v>42549</v>
      </c>
      <c r="E4311" s="48">
        <v>13</v>
      </c>
      <c r="F4311" s="48">
        <v>19833</v>
      </c>
      <c r="G4311" s="48">
        <v>17533</v>
      </c>
    </row>
    <row r="4312" spans="3:7">
      <c r="C4312" s="50">
        <f t="shared" si="69"/>
        <v>6</v>
      </c>
      <c r="D4312" s="49">
        <v>42549</v>
      </c>
      <c r="E4312" s="48">
        <v>14</v>
      </c>
      <c r="F4312" s="48">
        <v>19858</v>
      </c>
      <c r="G4312" s="48">
        <v>17588</v>
      </c>
    </row>
    <row r="4313" spans="3:7">
      <c r="C4313" s="50">
        <f t="shared" si="69"/>
        <v>6</v>
      </c>
      <c r="D4313" s="49">
        <v>42549</v>
      </c>
      <c r="E4313" s="48">
        <v>15</v>
      </c>
      <c r="F4313" s="48">
        <v>20084</v>
      </c>
      <c r="G4313" s="48">
        <v>17687</v>
      </c>
    </row>
    <row r="4314" spans="3:7">
      <c r="C4314" s="50">
        <f t="shared" si="69"/>
        <v>6</v>
      </c>
      <c r="D4314" s="49">
        <v>42549</v>
      </c>
      <c r="E4314" s="48">
        <v>16</v>
      </c>
      <c r="F4314" s="48">
        <v>19929</v>
      </c>
      <c r="G4314" s="48">
        <v>17770</v>
      </c>
    </row>
    <row r="4315" spans="3:7">
      <c r="C4315" s="50">
        <f t="shared" si="69"/>
        <v>6</v>
      </c>
      <c r="D4315" s="49">
        <v>42549</v>
      </c>
      <c r="E4315" s="48">
        <v>17</v>
      </c>
      <c r="F4315" s="48">
        <v>19721</v>
      </c>
      <c r="G4315" s="48">
        <v>17781</v>
      </c>
    </row>
    <row r="4316" spans="3:7">
      <c r="C4316" s="50">
        <f t="shared" si="69"/>
        <v>6</v>
      </c>
      <c r="D4316" s="49">
        <v>42549</v>
      </c>
      <c r="E4316" s="48">
        <v>18</v>
      </c>
      <c r="F4316" s="48">
        <v>19621</v>
      </c>
      <c r="G4316" s="48">
        <v>17496</v>
      </c>
    </row>
    <row r="4317" spans="3:7">
      <c r="C4317" s="50">
        <f t="shared" si="69"/>
        <v>6</v>
      </c>
      <c r="D4317" s="49">
        <v>42549</v>
      </c>
      <c r="E4317" s="48">
        <v>19</v>
      </c>
      <c r="F4317" s="48">
        <v>19513</v>
      </c>
      <c r="G4317" s="48">
        <v>17429</v>
      </c>
    </row>
    <row r="4318" spans="3:7">
      <c r="C4318" s="50">
        <f t="shared" si="69"/>
        <v>6</v>
      </c>
      <c r="D4318" s="49">
        <v>42549</v>
      </c>
      <c r="E4318" s="48">
        <v>20</v>
      </c>
      <c r="F4318" s="48">
        <v>19562</v>
      </c>
      <c r="G4318" s="48">
        <v>17320</v>
      </c>
    </row>
    <row r="4319" spans="3:7">
      <c r="C4319" s="50">
        <f t="shared" si="69"/>
        <v>6</v>
      </c>
      <c r="D4319" s="49">
        <v>42549</v>
      </c>
      <c r="E4319" s="48">
        <v>21</v>
      </c>
      <c r="F4319" s="48">
        <v>19343</v>
      </c>
      <c r="G4319" s="48">
        <v>17282</v>
      </c>
    </row>
    <row r="4320" spans="3:7">
      <c r="C4320" s="50">
        <f t="shared" si="69"/>
        <v>6</v>
      </c>
      <c r="D4320" s="49">
        <v>42549</v>
      </c>
      <c r="E4320" s="48">
        <v>22</v>
      </c>
      <c r="F4320" s="48">
        <v>18273</v>
      </c>
      <c r="G4320" s="48">
        <v>16277</v>
      </c>
    </row>
    <row r="4321" spans="3:7">
      <c r="C4321" s="50">
        <f t="shared" si="69"/>
        <v>6</v>
      </c>
      <c r="D4321" s="49">
        <v>42549</v>
      </c>
      <c r="E4321" s="48">
        <v>23</v>
      </c>
      <c r="F4321" s="48">
        <v>16893</v>
      </c>
      <c r="G4321" s="48">
        <v>14808</v>
      </c>
    </row>
    <row r="4322" spans="3:7">
      <c r="C4322" s="50">
        <f t="shared" si="69"/>
        <v>6</v>
      </c>
      <c r="D4322" s="49">
        <v>42549</v>
      </c>
      <c r="E4322" s="48">
        <v>24</v>
      </c>
      <c r="F4322" s="48">
        <v>15957</v>
      </c>
      <c r="G4322" s="48">
        <v>13769</v>
      </c>
    </row>
    <row r="4323" spans="3:7">
      <c r="C4323" s="50">
        <f t="shared" si="69"/>
        <v>6</v>
      </c>
      <c r="D4323" s="49">
        <v>42550</v>
      </c>
      <c r="E4323" s="48">
        <v>1</v>
      </c>
      <c r="F4323" s="48">
        <v>15637</v>
      </c>
      <c r="G4323" s="48">
        <v>13126</v>
      </c>
    </row>
    <row r="4324" spans="3:7">
      <c r="C4324" s="50">
        <f t="shared" si="69"/>
        <v>6</v>
      </c>
      <c r="D4324" s="49">
        <v>42550</v>
      </c>
      <c r="E4324" s="48">
        <v>2</v>
      </c>
      <c r="F4324" s="48">
        <v>15179</v>
      </c>
      <c r="G4324" s="48">
        <v>12687</v>
      </c>
    </row>
    <row r="4325" spans="3:7">
      <c r="C4325" s="50">
        <f t="shared" si="69"/>
        <v>6</v>
      </c>
      <c r="D4325" s="49">
        <v>42550</v>
      </c>
      <c r="E4325" s="48">
        <v>3</v>
      </c>
      <c r="F4325" s="48">
        <v>15328</v>
      </c>
      <c r="G4325" s="48">
        <v>12489</v>
      </c>
    </row>
    <row r="4326" spans="3:7">
      <c r="C4326" s="50">
        <f t="shared" si="69"/>
        <v>6</v>
      </c>
      <c r="D4326" s="49">
        <v>42550</v>
      </c>
      <c r="E4326" s="48">
        <v>4</v>
      </c>
      <c r="F4326" s="48">
        <v>15338</v>
      </c>
      <c r="G4326" s="48">
        <v>12462</v>
      </c>
    </row>
    <row r="4327" spans="3:7">
      <c r="C4327" s="50">
        <f t="shared" si="69"/>
        <v>6</v>
      </c>
      <c r="D4327" s="49">
        <v>42550</v>
      </c>
      <c r="E4327" s="48">
        <v>5</v>
      </c>
      <c r="F4327" s="48">
        <v>15488</v>
      </c>
      <c r="G4327" s="48">
        <v>12657</v>
      </c>
    </row>
    <row r="4328" spans="3:7">
      <c r="C4328" s="50">
        <f t="shared" si="69"/>
        <v>6</v>
      </c>
      <c r="D4328" s="49">
        <v>42550</v>
      </c>
      <c r="E4328" s="48">
        <v>6</v>
      </c>
      <c r="F4328" s="48">
        <v>15925</v>
      </c>
      <c r="G4328" s="48">
        <v>13558</v>
      </c>
    </row>
    <row r="4329" spans="3:7">
      <c r="C4329" s="50">
        <f t="shared" si="69"/>
        <v>6</v>
      </c>
      <c r="D4329" s="49">
        <v>42550</v>
      </c>
      <c r="E4329" s="48">
        <v>7</v>
      </c>
      <c r="F4329" s="48">
        <v>17417</v>
      </c>
      <c r="G4329" s="48">
        <v>15017</v>
      </c>
    </row>
    <row r="4330" spans="3:7">
      <c r="C4330" s="50">
        <f t="shared" si="69"/>
        <v>6</v>
      </c>
      <c r="D4330" s="49">
        <v>42550</v>
      </c>
      <c r="E4330" s="48">
        <v>8</v>
      </c>
      <c r="F4330" s="48">
        <v>17710</v>
      </c>
      <c r="G4330" s="48">
        <v>15638</v>
      </c>
    </row>
    <row r="4331" spans="3:7">
      <c r="C4331" s="50">
        <f t="shared" si="69"/>
        <v>6</v>
      </c>
      <c r="D4331" s="49">
        <v>42550</v>
      </c>
      <c r="E4331" s="48">
        <v>9</v>
      </c>
      <c r="F4331" s="48">
        <v>17950</v>
      </c>
      <c r="G4331" s="48">
        <v>15793</v>
      </c>
    </row>
    <row r="4332" spans="3:7">
      <c r="C4332" s="50">
        <f t="shared" si="69"/>
        <v>6</v>
      </c>
      <c r="D4332" s="49">
        <v>42550</v>
      </c>
      <c r="E4332" s="48">
        <v>10</v>
      </c>
      <c r="F4332" s="48">
        <v>18175</v>
      </c>
      <c r="G4332" s="48">
        <v>16112</v>
      </c>
    </row>
    <row r="4333" spans="3:7">
      <c r="C4333" s="50">
        <f t="shared" si="69"/>
        <v>6</v>
      </c>
      <c r="D4333" s="49">
        <v>42550</v>
      </c>
      <c r="E4333" s="48">
        <v>11</v>
      </c>
      <c r="F4333" s="48">
        <v>18464</v>
      </c>
      <c r="G4333" s="48">
        <v>16372</v>
      </c>
    </row>
    <row r="4334" spans="3:7">
      <c r="C4334" s="50">
        <f t="shared" si="69"/>
        <v>6</v>
      </c>
      <c r="D4334" s="49">
        <v>42550</v>
      </c>
      <c r="E4334" s="48">
        <v>12</v>
      </c>
      <c r="F4334" s="48">
        <v>18742</v>
      </c>
      <c r="G4334" s="48">
        <v>16385</v>
      </c>
    </row>
    <row r="4335" spans="3:7">
      <c r="C4335" s="50">
        <f t="shared" si="69"/>
        <v>6</v>
      </c>
      <c r="D4335" s="49">
        <v>42550</v>
      </c>
      <c r="E4335" s="48">
        <v>13</v>
      </c>
      <c r="F4335" s="48">
        <v>19084</v>
      </c>
      <c r="G4335" s="48">
        <v>16627</v>
      </c>
    </row>
    <row r="4336" spans="3:7">
      <c r="C4336" s="50">
        <f t="shared" si="69"/>
        <v>6</v>
      </c>
      <c r="D4336" s="49">
        <v>42550</v>
      </c>
      <c r="E4336" s="48">
        <v>14</v>
      </c>
      <c r="F4336" s="48">
        <v>19263</v>
      </c>
      <c r="G4336" s="48">
        <v>16887</v>
      </c>
    </row>
    <row r="4337" spans="3:7">
      <c r="C4337" s="50">
        <f t="shared" si="69"/>
        <v>6</v>
      </c>
      <c r="D4337" s="49">
        <v>42550</v>
      </c>
      <c r="E4337" s="48">
        <v>15</v>
      </c>
      <c r="F4337" s="48">
        <v>19617</v>
      </c>
      <c r="G4337" s="48">
        <v>17090</v>
      </c>
    </row>
    <row r="4338" spans="3:7">
      <c r="C4338" s="50">
        <f t="shared" si="69"/>
        <v>6</v>
      </c>
      <c r="D4338" s="49">
        <v>42550</v>
      </c>
      <c r="E4338" s="48">
        <v>16</v>
      </c>
      <c r="F4338" s="48">
        <v>19565</v>
      </c>
      <c r="G4338" s="48">
        <v>17235</v>
      </c>
    </row>
    <row r="4339" spans="3:7">
      <c r="C4339" s="50">
        <f t="shared" si="69"/>
        <v>6</v>
      </c>
      <c r="D4339" s="49">
        <v>42550</v>
      </c>
      <c r="E4339" s="48">
        <v>17</v>
      </c>
      <c r="F4339" s="48">
        <v>20173</v>
      </c>
      <c r="G4339" s="48">
        <v>17700</v>
      </c>
    </row>
    <row r="4340" spans="3:7">
      <c r="C4340" s="50">
        <f t="shared" si="69"/>
        <v>6</v>
      </c>
      <c r="D4340" s="49">
        <v>42550</v>
      </c>
      <c r="E4340" s="48">
        <v>18</v>
      </c>
      <c r="F4340" s="48">
        <v>20682</v>
      </c>
      <c r="G4340" s="48">
        <v>18142</v>
      </c>
    </row>
    <row r="4341" spans="3:7">
      <c r="C4341" s="50">
        <f t="shared" si="69"/>
        <v>6</v>
      </c>
      <c r="D4341" s="49">
        <v>42550</v>
      </c>
      <c r="E4341" s="48">
        <v>19</v>
      </c>
      <c r="F4341" s="48">
        <v>20677</v>
      </c>
      <c r="G4341" s="48">
        <v>18256</v>
      </c>
    </row>
    <row r="4342" spans="3:7">
      <c r="C4342" s="50">
        <f t="shared" si="69"/>
        <v>6</v>
      </c>
      <c r="D4342" s="49">
        <v>42550</v>
      </c>
      <c r="E4342" s="48">
        <v>20</v>
      </c>
      <c r="F4342" s="48">
        <v>20180</v>
      </c>
      <c r="G4342" s="48">
        <v>18101</v>
      </c>
    </row>
    <row r="4343" spans="3:7">
      <c r="C4343" s="50">
        <f t="shared" si="69"/>
        <v>6</v>
      </c>
      <c r="D4343" s="49">
        <v>42550</v>
      </c>
      <c r="E4343" s="48">
        <v>21</v>
      </c>
      <c r="F4343" s="48">
        <v>19634</v>
      </c>
      <c r="G4343" s="48">
        <v>17691</v>
      </c>
    </row>
    <row r="4344" spans="3:7">
      <c r="C4344" s="50">
        <f t="shared" si="69"/>
        <v>6</v>
      </c>
      <c r="D4344" s="49">
        <v>42550</v>
      </c>
      <c r="E4344" s="48">
        <v>22</v>
      </c>
      <c r="F4344" s="48">
        <v>18498</v>
      </c>
      <c r="G4344" s="48">
        <v>16654</v>
      </c>
    </row>
    <row r="4345" spans="3:7">
      <c r="C4345" s="50">
        <f t="shared" si="69"/>
        <v>6</v>
      </c>
      <c r="D4345" s="49">
        <v>42550</v>
      </c>
      <c r="E4345" s="48">
        <v>23</v>
      </c>
      <c r="F4345" s="48">
        <v>16997</v>
      </c>
      <c r="G4345" s="48">
        <v>15356</v>
      </c>
    </row>
    <row r="4346" spans="3:7">
      <c r="C4346" s="50">
        <f t="shared" si="69"/>
        <v>6</v>
      </c>
      <c r="D4346" s="49">
        <v>42550</v>
      </c>
      <c r="E4346" s="48">
        <v>24</v>
      </c>
      <c r="F4346" s="48">
        <v>16007</v>
      </c>
      <c r="G4346" s="48">
        <v>14058</v>
      </c>
    </row>
    <row r="4347" spans="3:7">
      <c r="C4347" s="50">
        <f t="shared" si="69"/>
        <v>6</v>
      </c>
      <c r="D4347" s="49">
        <v>42551</v>
      </c>
      <c r="E4347" s="48">
        <v>1</v>
      </c>
      <c r="F4347" s="48">
        <v>15622</v>
      </c>
      <c r="G4347" s="48">
        <v>13307</v>
      </c>
    </row>
    <row r="4348" spans="3:7">
      <c r="C4348" s="50">
        <f t="shared" si="69"/>
        <v>6</v>
      </c>
      <c r="D4348" s="49">
        <v>42551</v>
      </c>
      <c r="E4348" s="48">
        <v>2</v>
      </c>
      <c r="F4348" s="48">
        <v>15376</v>
      </c>
      <c r="G4348" s="48">
        <v>12828</v>
      </c>
    </row>
    <row r="4349" spans="3:7">
      <c r="C4349" s="50">
        <f t="shared" si="69"/>
        <v>6</v>
      </c>
      <c r="D4349" s="49">
        <v>42551</v>
      </c>
      <c r="E4349" s="48">
        <v>3</v>
      </c>
      <c r="F4349" s="48">
        <v>15032</v>
      </c>
      <c r="G4349" s="48">
        <v>12570</v>
      </c>
    </row>
    <row r="4350" spans="3:7">
      <c r="C4350" s="50">
        <f t="shared" si="69"/>
        <v>6</v>
      </c>
      <c r="D4350" s="49">
        <v>42551</v>
      </c>
      <c r="E4350" s="48">
        <v>4</v>
      </c>
      <c r="F4350" s="48">
        <v>15046</v>
      </c>
      <c r="G4350" s="48">
        <v>12486</v>
      </c>
    </row>
    <row r="4351" spans="3:7">
      <c r="C4351" s="50">
        <f t="shared" si="69"/>
        <v>6</v>
      </c>
      <c r="D4351" s="49">
        <v>42551</v>
      </c>
      <c r="E4351" s="48">
        <v>5</v>
      </c>
      <c r="F4351" s="48">
        <v>15702</v>
      </c>
      <c r="G4351" s="48">
        <v>12764</v>
      </c>
    </row>
    <row r="4352" spans="3:7">
      <c r="C4352" s="50">
        <f t="shared" si="69"/>
        <v>6</v>
      </c>
      <c r="D4352" s="49">
        <v>42551</v>
      </c>
      <c r="E4352" s="48">
        <v>6</v>
      </c>
      <c r="F4352" s="48">
        <v>16355</v>
      </c>
      <c r="G4352" s="48">
        <v>13597</v>
      </c>
    </row>
    <row r="4353" spans="3:7">
      <c r="C4353" s="50">
        <f t="shared" si="69"/>
        <v>6</v>
      </c>
      <c r="D4353" s="49">
        <v>42551</v>
      </c>
      <c r="E4353" s="48">
        <v>7</v>
      </c>
      <c r="F4353" s="48">
        <v>17223</v>
      </c>
      <c r="G4353" s="48">
        <v>14824</v>
      </c>
    </row>
    <row r="4354" spans="3:7">
      <c r="C4354" s="50">
        <f t="shared" si="69"/>
        <v>6</v>
      </c>
      <c r="D4354" s="49">
        <v>42551</v>
      </c>
      <c r="E4354" s="48">
        <v>8</v>
      </c>
      <c r="F4354" s="48">
        <v>17382</v>
      </c>
      <c r="G4354" s="48">
        <v>15387</v>
      </c>
    </row>
    <row r="4355" spans="3:7">
      <c r="C4355" s="50">
        <f t="shared" si="69"/>
        <v>6</v>
      </c>
      <c r="D4355" s="49">
        <v>42551</v>
      </c>
      <c r="E4355" s="48">
        <v>9</v>
      </c>
      <c r="F4355" s="48">
        <v>18155</v>
      </c>
      <c r="G4355" s="48">
        <v>16071</v>
      </c>
    </row>
    <row r="4356" spans="3:7">
      <c r="C4356" s="50">
        <f t="shared" ref="C4356:C4419" si="70">MONTH(D4356)</f>
        <v>6</v>
      </c>
      <c r="D4356" s="49">
        <v>42551</v>
      </c>
      <c r="E4356" s="48">
        <v>10</v>
      </c>
      <c r="F4356" s="48">
        <v>18501</v>
      </c>
      <c r="G4356" s="48">
        <v>16416</v>
      </c>
    </row>
    <row r="4357" spans="3:7">
      <c r="C4357" s="50">
        <f t="shared" si="70"/>
        <v>6</v>
      </c>
      <c r="D4357" s="49">
        <v>42551</v>
      </c>
      <c r="E4357" s="48">
        <v>11</v>
      </c>
      <c r="F4357" s="48">
        <v>18639</v>
      </c>
      <c r="G4357" s="48">
        <v>16674</v>
      </c>
    </row>
    <row r="4358" spans="3:7">
      <c r="C4358" s="50">
        <f t="shared" si="70"/>
        <v>6</v>
      </c>
      <c r="D4358" s="49">
        <v>42551</v>
      </c>
      <c r="E4358" s="48">
        <v>12</v>
      </c>
      <c r="F4358" s="48">
        <v>18981</v>
      </c>
      <c r="G4358" s="48">
        <v>16814</v>
      </c>
    </row>
    <row r="4359" spans="3:7">
      <c r="C4359" s="50">
        <f t="shared" si="70"/>
        <v>6</v>
      </c>
      <c r="D4359" s="49">
        <v>42551</v>
      </c>
      <c r="E4359" s="48">
        <v>13</v>
      </c>
      <c r="F4359" s="48">
        <v>19088</v>
      </c>
      <c r="G4359" s="48">
        <v>16921</v>
      </c>
    </row>
    <row r="4360" spans="3:7">
      <c r="C4360" s="50">
        <f t="shared" si="70"/>
        <v>6</v>
      </c>
      <c r="D4360" s="49">
        <v>42551</v>
      </c>
      <c r="E4360" s="48">
        <v>14</v>
      </c>
      <c r="F4360" s="48">
        <v>19369</v>
      </c>
      <c r="G4360" s="48">
        <v>17169</v>
      </c>
    </row>
    <row r="4361" spans="3:7">
      <c r="C4361" s="50">
        <f t="shared" si="70"/>
        <v>6</v>
      </c>
      <c r="D4361" s="49">
        <v>42551</v>
      </c>
      <c r="E4361" s="48">
        <v>15</v>
      </c>
      <c r="F4361" s="48">
        <v>19922</v>
      </c>
      <c r="G4361" s="48">
        <v>17600</v>
      </c>
    </row>
    <row r="4362" spans="3:7">
      <c r="C4362" s="50">
        <f t="shared" si="70"/>
        <v>6</v>
      </c>
      <c r="D4362" s="49">
        <v>42551</v>
      </c>
      <c r="E4362" s="48">
        <v>16</v>
      </c>
      <c r="F4362" s="48">
        <v>19997</v>
      </c>
      <c r="G4362" s="48">
        <v>17880</v>
      </c>
    </row>
    <row r="4363" spans="3:7">
      <c r="C4363" s="50">
        <f t="shared" si="70"/>
        <v>6</v>
      </c>
      <c r="D4363" s="49">
        <v>42551</v>
      </c>
      <c r="E4363" s="48">
        <v>17</v>
      </c>
      <c r="F4363" s="48">
        <v>20554</v>
      </c>
      <c r="G4363" s="48">
        <v>18364</v>
      </c>
    </row>
    <row r="4364" spans="3:7">
      <c r="C4364" s="50">
        <f t="shared" si="70"/>
        <v>6</v>
      </c>
      <c r="D4364" s="49">
        <v>42551</v>
      </c>
      <c r="E4364" s="48">
        <v>18</v>
      </c>
      <c r="F4364" s="48">
        <v>20505</v>
      </c>
      <c r="G4364" s="48">
        <v>18471</v>
      </c>
    </row>
    <row r="4365" spans="3:7">
      <c r="C4365" s="50">
        <f t="shared" si="70"/>
        <v>6</v>
      </c>
      <c r="D4365" s="49">
        <v>42551</v>
      </c>
      <c r="E4365" s="48">
        <v>19</v>
      </c>
      <c r="F4365" s="48">
        <v>20516</v>
      </c>
      <c r="G4365" s="48">
        <v>18532</v>
      </c>
    </row>
    <row r="4366" spans="3:7">
      <c r="C4366" s="50">
        <f t="shared" si="70"/>
        <v>6</v>
      </c>
      <c r="D4366" s="49">
        <v>42551</v>
      </c>
      <c r="E4366" s="48">
        <v>20</v>
      </c>
      <c r="F4366" s="48">
        <v>19596</v>
      </c>
      <c r="G4366" s="48">
        <v>17916</v>
      </c>
    </row>
    <row r="4367" spans="3:7">
      <c r="C4367" s="50">
        <f t="shared" si="70"/>
        <v>6</v>
      </c>
      <c r="D4367" s="49">
        <v>42551</v>
      </c>
      <c r="E4367" s="48">
        <v>21</v>
      </c>
      <c r="F4367" s="48">
        <v>19506</v>
      </c>
      <c r="G4367" s="48">
        <v>17552</v>
      </c>
    </row>
    <row r="4368" spans="3:7">
      <c r="C4368" s="50">
        <f t="shared" si="70"/>
        <v>6</v>
      </c>
      <c r="D4368" s="49">
        <v>42551</v>
      </c>
      <c r="E4368" s="48">
        <v>22</v>
      </c>
      <c r="F4368" s="48">
        <v>18453</v>
      </c>
      <c r="G4368" s="48">
        <v>16566</v>
      </c>
    </row>
    <row r="4369" spans="3:7">
      <c r="C4369" s="50">
        <f t="shared" si="70"/>
        <v>6</v>
      </c>
      <c r="D4369" s="49">
        <v>42551</v>
      </c>
      <c r="E4369" s="48">
        <v>23</v>
      </c>
      <c r="F4369" s="48">
        <v>16756</v>
      </c>
      <c r="G4369" s="48">
        <v>14919</v>
      </c>
    </row>
    <row r="4370" spans="3:7">
      <c r="C4370" s="50">
        <f t="shared" si="70"/>
        <v>6</v>
      </c>
      <c r="D4370" s="49">
        <v>42551</v>
      </c>
      <c r="E4370" s="48">
        <v>24</v>
      </c>
      <c r="F4370" s="48">
        <v>16404</v>
      </c>
      <c r="G4370" s="48">
        <v>13796</v>
      </c>
    </row>
    <row r="4371" spans="3:7">
      <c r="C4371" s="50">
        <f t="shared" si="70"/>
        <v>7</v>
      </c>
      <c r="D4371" s="49">
        <v>42552</v>
      </c>
      <c r="E4371" s="48">
        <v>1</v>
      </c>
      <c r="F4371" s="48">
        <v>15872</v>
      </c>
      <c r="G4371" s="48">
        <v>12836</v>
      </c>
    </row>
    <row r="4372" spans="3:7">
      <c r="C4372" s="50">
        <f t="shared" si="70"/>
        <v>7</v>
      </c>
      <c r="D4372" s="49">
        <v>42552</v>
      </c>
      <c r="E4372" s="48">
        <v>2</v>
      </c>
      <c r="F4372" s="48">
        <v>15570</v>
      </c>
      <c r="G4372" s="48">
        <v>12502</v>
      </c>
    </row>
    <row r="4373" spans="3:7">
      <c r="C4373" s="50">
        <f t="shared" si="70"/>
        <v>7</v>
      </c>
      <c r="D4373" s="49">
        <v>42552</v>
      </c>
      <c r="E4373" s="48">
        <v>3</v>
      </c>
      <c r="F4373" s="48">
        <v>15119</v>
      </c>
      <c r="G4373" s="48">
        <v>12134</v>
      </c>
    </row>
    <row r="4374" spans="3:7">
      <c r="C4374" s="50">
        <f t="shared" si="70"/>
        <v>7</v>
      </c>
      <c r="D4374" s="49">
        <v>42552</v>
      </c>
      <c r="E4374" s="48">
        <v>4</v>
      </c>
      <c r="F4374" s="48">
        <v>14792</v>
      </c>
      <c r="G4374" s="48">
        <v>11838</v>
      </c>
    </row>
    <row r="4375" spans="3:7">
      <c r="C4375" s="50">
        <f t="shared" si="70"/>
        <v>7</v>
      </c>
      <c r="D4375" s="49">
        <v>42552</v>
      </c>
      <c r="E4375" s="48">
        <v>5</v>
      </c>
      <c r="F4375" s="48">
        <v>14657</v>
      </c>
      <c r="G4375" s="48">
        <v>11728</v>
      </c>
    </row>
    <row r="4376" spans="3:7">
      <c r="C4376" s="50">
        <f t="shared" si="70"/>
        <v>7</v>
      </c>
      <c r="D4376" s="49">
        <v>42552</v>
      </c>
      <c r="E4376" s="48">
        <v>6</v>
      </c>
      <c r="F4376" s="48">
        <v>14677</v>
      </c>
      <c r="G4376" s="48">
        <v>11723</v>
      </c>
    </row>
    <row r="4377" spans="3:7">
      <c r="C4377" s="50">
        <f t="shared" si="70"/>
        <v>7</v>
      </c>
      <c r="D4377" s="49">
        <v>42552</v>
      </c>
      <c r="E4377" s="48">
        <v>7</v>
      </c>
      <c r="F4377" s="48">
        <v>14808</v>
      </c>
      <c r="G4377" s="48">
        <v>12104</v>
      </c>
    </row>
    <row r="4378" spans="3:7">
      <c r="C4378" s="50">
        <f t="shared" si="70"/>
        <v>7</v>
      </c>
      <c r="D4378" s="49">
        <v>42552</v>
      </c>
      <c r="E4378" s="48">
        <v>8</v>
      </c>
      <c r="F4378" s="48">
        <v>15526</v>
      </c>
      <c r="G4378" s="48">
        <v>12839</v>
      </c>
    </row>
    <row r="4379" spans="3:7">
      <c r="C4379" s="50">
        <f t="shared" si="70"/>
        <v>7</v>
      </c>
      <c r="D4379" s="49">
        <v>42552</v>
      </c>
      <c r="E4379" s="48">
        <v>9</v>
      </c>
      <c r="F4379" s="48">
        <v>16103</v>
      </c>
      <c r="G4379" s="48">
        <v>13455</v>
      </c>
    </row>
    <row r="4380" spans="3:7">
      <c r="C4380" s="50">
        <f t="shared" si="70"/>
        <v>7</v>
      </c>
      <c r="D4380" s="49">
        <v>42552</v>
      </c>
      <c r="E4380" s="48">
        <v>10</v>
      </c>
      <c r="F4380" s="48">
        <v>16529</v>
      </c>
      <c r="G4380" s="48">
        <v>13762</v>
      </c>
    </row>
    <row r="4381" spans="3:7">
      <c r="C4381" s="50">
        <f t="shared" si="70"/>
        <v>7</v>
      </c>
      <c r="D4381" s="49">
        <v>42552</v>
      </c>
      <c r="E4381" s="48">
        <v>11</v>
      </c>
      <c r="F4381" s="48">
        <v>16882</v>
      </c>
      <c r="G4381" s="48">
        <v>14085</v>
      </c>
    </row>
    <row r="4382" spans="3:7">
      <c r="C4382" s="50">
        <f t="shared" si="70"/>
        <v>7</v>
      </c>
      <c r="D4382" s="49">
        <v>42552</v>
      </c>
      <c r="E4382" s="48">
        <v>12</v>
      </c>
      <c r="F4382" s="48">
        <v>17117</v>
      </c>
      <c r="G4382" s="48">
        <v>14317</v>
      </c>
    </row>
    <row r="4383" spans="3:7">
      <c r="C4383" s="50">
        <f t="shared" si="70"/>
        <v>7</v>
      </c>
      <c r="D4383" s="49">
        <v>42552</v>
      </c>
      <c r="E4383" s="48">
        <v>13</v>
      </c>
      <c r="F4383" s="48">
        <v>17175</v>
      </c>
      <c r="G4383" s="48">
        <v>14375</v>
      </c>
    </row>
    <row r="4384" spans="3:7">
      <c r="C4384" s="50">
        <f t="shared" si="70"/>
        <v>7</v>
      </c>
      <c r="D4384" s="49">
        <v>42552</v>
      </c>
      <c r="E4384" s="48">
        <v>14</v>
      </c>
      <c r="F4384" s="48">
        <v>16995</v>
      </c>
      <c r="G4384" s="48">
        <v>14190</v>
      </c>
    </row>
    <row r="4385" spans="3:7">
      <c r="C4385" s="50">
        <f t="shared" si="70"/>
        <v>7</v>
      </c>
      <c r="D4385" s="49">
        <v>42552</v>
      </c>
      <c r="E4385" s="48">
        <v>15</v>
      </c>
      <c r="F4385" s="48">
        <v>17017</v>
      </c>
      <c r="G4385" s="48">
        <v>14279</v>
      </c>
    </row>
    <row r="4386" spans="3:7">
      <c r="C4386" s="50">
        <f t="shared" si="70"/>
        <v>7</v>
      </c>
      <c r="D4386" s="49">
        <v>42552</v>
      </c>
      <c r="E4386" s="48">
        <v>16</v>
      </c>
      <c r="F4386" s="48">
        <v>16944</v>
      </c>
      <c r="G4386" s="48">
        <v>14153</v>
      </c>
    </row>
    <row r="4387" spans="3:7">
      <c r="C4387" s="50">
        <f t="shared" si="70"/>
        <v>7</v>
      </c>
      <c r="D4387" s="49">
        <v>42552</v>
      </c>
      <c r="E4387" s="48">
        <v>17</v>
      </c>
      <c r="F4387" s="48">
        <v>17345</v>
      </c>
      <c r="G4387" s="48">
        <v>14540</v>
      </c>
    </row>
    <row r="4388" spans="3:7">
      <c r="C4388" s="50">
        <f t="shared" si="70"/>
        <v>7</v>
      </c>
      <c r="D4388" s="49">
        <v>42552</v>
      </c>
      <c r="E4388" s="48">
        <v>18</v>
      </c>
      <c r="F4388" s="48">
        <v>17181</v>
      </c>
      <c r="G4388" s="48">
        <v>14495</v>
      </c>
    </row>
    <row r="4389" spans="3:7">
      <c r="C4389" s="50">
        <f t="shared" si="70"/>
        <v>7</v>
      </c>
      <c r="D4389" s="49">
        <v>42552</v>
      </c>
      <c r="E4389" s="48">
        <v>19</v>
      </c>
      <c r="F4389" s="48">
        <v>17602</v>
      </c>
      <c r="G4389" s="48">
        <v>14456</v>
      </c>
    </row>
    <row r="4390" spans="3:7">
      <c r="C4390" s="50">
        <f t="shared" si="70"/>
        <v>7</v>
      </c>
      <c r="D4390" s="49">
        <v>42552</v>
      </c>
      <c r="E4390" s="48">
        <v>20</v>
      </c>
      <c r="F4390" s="48">
        <v>17355</v>
      </c>
      <c r="G4390" s="48">
        <v>14223</v>
      </c>
    </row>
    <row r="4391" spans="3:7">
      <c r="C4391" s="50">
        <f t="shared" si="70"/>
        <v>7</v>
      </c>
      <c r="D4391" s="49">
        <v>42552</v>
      </c>
      <c r="E4391" s="48">
        <v>21</v>
      </c>
      <c r="F4391" s="48">
        <v>17201</v>
      </c>
      <c r="G4391" s="48">
        <v>14171</v>
      </c>
    </row>
    <row r="4392" spans="3:7">
      <c r="C4392" s="50">
        <f t="shared" si="70"/>
        <v>7</v>
      </c>
      <c r="D4392" s="49">
        <v>42552</v>
      </c>
      <c r="E4392" s="48">
        <v>22</v>
      </c>
      <c r="F4392" s="48">
        <v>16766</v>
      </c>
      <c r="G4392" s="48">
        <v>13747</v>
      </c>
    </row>
    <row r="4393" spans="3:7">
      <c r="C4393" s="50">
        <f t="shared" si="70"/>
        <v>7</v>
      </c>
      <c r="D4393" s="49">
        <v>42552</v>
      </c>
      <c r="E4393" s="48">
        <v>23</v>
      </c>
      <c r="F4393" s="48">
        <v>15970</v>
      </c>
      <c r="G4393" s="48">
        <v>12917</v>
      </c>
    </row>
    <row r="4394" spans="3:7">
      <c r="C4394" s="50">
        <f t="shared" si="70"/>
        <v>7</v>
      </c>
      <c r="D4394" s="49">
        <v>42552</v>
      </c>
      <c r="E4394" s="48">
        <v>24</v>
      </c>
      <c r="F4394" s="48">
        <v>15709</v>
      </c>
      <c r="G4394" s="48">
        <v>12320</v>
      </c>
    </row>
    <row r="4395" spans="3:7">
      <c r="C4395" s="50">
        <f t="shared" si="70"/>
        <v>7</v>
      </c>
      <c r="D4395" s="49">
        <v>42553</v>
      </c>
      <c r="E4395" s="48">
        <v>1</v>
      </c>
      <c r="F4395" s="48">
        <v>15090</v>
      </c>
      <c r="G4395" s="48">
        <v>11680</v>
      </c>
    </row>
    <row r="4396" spans="3:7">
      <c r="C4396" s="50">
        <f t="shared" si="70"/>
        <v>7</v>
      </c>
      <c r="D4396" s="49">
        <v>42553</v>
      </c>
      <c r="E4396" s="48">
        <v>2</v>
      </c>
      <c r="F4396" s="48">
        <v>14827</v>
      </c>
      <c r="G4396" s="48">
        <v>11333</v>
      </c>
    </row>
    <row r="4397" spans="3:7">
      <c r="C4397" s="50">
        <f t="shared" si="70"/>
        <v>7</v>
      </c>
      <c r="D4397" s="49">
        <v>42553</v>
      </c>
      <c r="E4397" s="48">
        <v>3</v>
      </c>
      <c r="F4397" s="48">
        <v>14526</v>
      </c>
      <c r="G4397" s="48">
        <v>11128</v>
      </c>
    </row>
    <row r="4398" spans="3:7">
      <c r="C4398" s="50">
        <f t="shared" si="70"/>
        <v>7</v>
      </c>
      <c r="D4398" s="49">
        <v>42553</v>
      </c>
      <c r="E4398" s="48">
        <v>4</v>
      </c>
      <c r="F4398" s="48">
        <v>14549</v>
      </c>
      <c r="G4398" s="48">
        <v>11030</v>
      </c>
    </row>
    <row r="4399" spans="3:7">
      <c r="C4399" s="50">
        <f t="shared" si="70"/>
        <v>7</v>
      </c>
      <c r="D4399" s="49">
        <v>42553</v>
      </c>
      <c r="E4399" s="48">
        <v>5</v>
      </c>
      <c r="F4399" s="48">
        <v>14576</v>
      </c>
      <c r="G4399" s="48">
        <v>11028</v>
      </c>
    </row>
    <row r="4400" spans="3:7">
      <c r="C4400" s="50">
        <f t="shared" si="70"/>
        <v>7</v>
      </c>
      <c r="D4400" s="49">
        <v>42553</v>
      </c>
      <c r="E4400" s="48">
        <v>6</v>
      </c>
      <c r="F4400" s="48">
        <v>14359</v>
      </c>
      <c r="G4400" s="48">
        <v>10985</v>
      </c>
    </row>
    <row r="4401" spans="3:7">
      <c r="C4401" s="50">
        <f t="shared" si="70"/>
        <v>7</v>
      </c>
      <c r="D4401" s="49">
        <v>42553</v>
      </c>
      <c r="E4401" s="48">
        <v>7</v>
      </c>
      <c r="F4401" s="48">
        <v>14634</v>
      </c>
      <c r="G4401" s="48">
        <v>11639</v>
      </c>
    </row>
    <row r="4402" spans="3:7">
      <c r="C4402" s="50">
        <f t="shared" si="70"/>
        <v>7</v>
      </c>
      <c r="D4402" s="49">
        <v>42553</v>
      </c>
      <c r="E4402" s="48">
        <v>8</v>
      </c>
      <c r="F4402" s="48">
        <v>15284</v>
      </c>
      <c r="G4402" s="48">
        <v>12306</v>
      </c>
    </row>
    <row r="4403" spans="3:7">
      <c r="C4403" s="50">
        <f t="shared" si="70"/>
        <v>7</v>
      </c>
      <c r="D4403" s="49">
        <v>42553</v>
      </c>
      <c r="E4403" s="48">
        <v>9</v>
      </c>
      <c r="F4403" s="48">
        <v>15596</v>
      </c>
      <c r="G4403" s="48">
        <v>12817</v>
      </c>
    </row>
    <row r="4404" spans="3:7">
      <c r="C4404" s="50">
        <f t="shared" si="70"/>
        <v>7</v>
      </c>
      <c r="D4404" s="49">
        <v>42553</v>
      </c>
      <c r="E4404" s="48">
        <v>10</v>
      </c>
      <c r="F4404" s="48">
        <v>15965</v>
      </c>
      <c r="G4404" s="48">
        <v>13031</v>
      </c>
    </row>
    <row r="4405" spans="3:7">
      <c r="C4405" s="50">
        <f t="shared" si="70"/>
        <v>7</v>
      </c>
      <c r="D4405" s="49">
        <v>42553</v>
      </c>
      <c r="E4405" s="48">
        <v>11</v>
      </c>
      <c r="F4405" s="48">
        <v>16207</v>
      </c>
      <c r="G4405" s="48">
        <v>13282</v>
      </c>
    </row>
    <row r="4406" spans="3:7">
      <c r="C4406" s="50">
        <f t="shared" si="70"/>
        <v>7</v>
      </c>
      <c r="D4406" s="49">
        <v>42553</v>
      </c>
      <c r="E4406" s="48">
        <v>12</v>
      </c>
      <c r="F4406" s="48">
        <v>16335</v>
      </c>
      <c r="G4406" s="48">
        <v>13362</v>
      </c>
    </row>
    <row r="4407" spans="3:7">
      <c r="C4407" s="50">
        <f t="shared" si="70"/>
        <v>7</v>
      </c>
      <c r="D4407" s="49">
        <v>42553</v>
      </c>
      <c r="E4407" s="48">
        <v>13</v>
      </c>
      <c r="F4407" s="48">
        <v>16359</v>
      </c>
      <c r="G4407" s="48">
        <v>13422</v>
      </c>
    </row>
    <row r="4408" spans="3:7">
      <c r="C4408" s="50">
        <f t="shared" si="70"/>
        <v>7</v>
      </c>
      <c r="D4408" s="49">
        <v>42553</v>
      </c>
      <c r="E4408" s="48">
        <v>14</v>
      </c>
      <c r="F4408" s="48">
        <v>16461</v>
      </c>
      <c r="G4408" s="48">
        <v>13542</v>
      </c>
    </row>
    <row r="4409" spans="3:7">
      <c r="C4409" s="50">
        <f t="shared" si="70"/>
        <v>7</v>
      </c>
      <c r="D4409" s="49">
        <v>42553</v>
      </c>
      <c r="E4409" s="48">
        <v>15</v>
      </c>
      <c r="F4409" s="48">
        <v>16697</v>
      </c>
      <c r="G4409" s="48">
        <v>13716</v>
      </c>
    </row>
    <row r="4410" spans="3:7">
      <c r="C4410" s="50">
        <f t="shared" si="70"/>
        <v>7</v>
      </c>
      <c r="D4410" s="49">
        <v>42553</v>
      </c>
      <c r="E4410" s="48">
        <v>16</v>
      </c>
      <c r="F4410" s="48">
        <v>16945</v>
      </c>
      <c r="G4410" s="48">
        <v>14090</v>
      </c>
    </row>
    <row r="4411" spans="3:7">
      <c r="C4411" s="50">
        <f t="shared" si="70"/>
        <v>7</v>
      </c>
      <c r="D4411" s="49">
        <v>42553</v>
      </c>
      <c r="E4411" s="48">
        <v>17</v>
      </c>
      <c r="F4411" s="48">
        <v>17238</v>
      </c>
      <c r="G4411" s="48">
        <v>14622</v>
      </c>
    </row>
    <row r="4412" spans="3:7">
      <c r="C4412" s="50">
        <f t="shared" si="70"/>
        <v>7</v>
      </c>
      <c r="D4412" s="49">
        <v>42553</v>
      </c>
      <c r="E4412" s="48">
        <v>18</v>
      </c>
      <c r="F4412" s="48">
        <v>17520</v>
      </c>
      <c r="G4412" s="48">
        <v>14937</v>
      </c>
    </row>
    <row r="4413" spans="3:7">
      <c r="C4413" s="50">
        <f t="shared" si="70"/>
        <v>7</v>
      </c>
      <c r="D4413" s="49">
        <v>42553</v>
      </c>
      <c r="E4413" s="48">
        <v>19</v>
      </c>
      <c r="F4413" s="48">
        <v>17451</v>
      </c>
      <c r="G4413" s="48">
        <v>15011</v>
      </c>
    </row>
    <row r="4414" spans="3:7">
      <c r="C4414" s="50">
        <f t="shared" si="70"/>
        <v>7</v>
      </c>
      <c r="D4414" s="49">
        <v>42553</v>
      </c>
      <c r="E4414" s="48">
        <v>20</v>
      </c>
      <c r="F4414" s="48">
        <v>17344</v>
      </c>
      <c r="G4414" s="48">
        <v>14880</v>
      </c>
    </row>
    <row r="4415" spans="3:7">
      <c r="C4415" s="50">
        <f t="shared" si="70"/>
        <v>7</v>
      </c>
      <c r="D4415" s="49">
        <v>42553</v>
      </c>
      <c r="E4415" s="48">
        <v>21</v>
      </c>
      <c r="F4415" s="48">
        <v>17262</v>
      </c>
      <c r="G4415" s="48">
        <v>14825</v>
      </c>
    </row>
    <row r="4416" spans="3:7">
      <c r="C4416" s="50">
        <f t="shared" si="70"/>
        <v>7</v>
      </c>
      <c r="D4416" s="49">
        <v>42553</v>
      </c>
      <c r="E4416" s="48">
        <v>22</v>
      </c>
      <c r="F4416" s="48">
        <v>16786</v>
      </c>
      <c r="G4416" s="48">
        <v>14292</v>
      </c>
    </row>
    <row r="4417" spans="3:7">
      <c r="C4417" s="50">
        <f t="shared" si="70"/>
        <v>7</v>
      </c>
      <c r="D4417" s="49">
        <v>42553</v>
      </c>
      <c r="E4417" s="48">
        <v>23</v>
      </c>
      <c r="F4417" s="48">
        <v>16376</v>
      </c>
      <c r="G4417" s="48">
        <v>13473</v>
      </c>
    </row>
    <row r="4418" spans="3:7">
      <c r="C4418" s="50">
        <f t="shared" si="70"/>
        <v>7</v>
      </c>
      <c r="D4418" s="49">
        <v>42553</v>
      </c>
      <c r="E4418" s="48">
        <v>24</v>
      </c>
      <c r="F4418" s="48">
        <v>15459</v>
      </c>
      <c r="G4418" s="48">
        <v>12547</v>
      </c>
    </row>
    <row r="4419" spans="3:7">
      <c r="C4419" s="50">
        <f t="shared" si="70"/>
        <v>7</v>
      </c>
      <c r="D4419" s="49">
        <v>42554</v>
      </c>
      <c r="E4419" s="48">
        <v>1</v>
      </c>
      <c r="F4419" s="48">
        <v>14759</v>
      </c>
      <c r="G4419" s="48">
        <v>11872</v>
      </c>
    </row>
    <row r="4420" spans="3:7">
      <c r="C4420" s="50">
        <f t="shared" ref="C4420:C4483" si="71">MONTH(D4420)</f>
        <v>7</v>
      </c>
      <c r="D4420" s="49">
        <v>42554</v>
      </c>
      <c r="E4420" s="48">
        <v>2</v>
      </c>
      <c r="F4420" s="48">
        <v>14380</v>
      </c>
      <c r="G4420" s="48">
        <v>11481</v>
      </c>
    </row>
    <row r="4421" spans="3:7">
      <c r="C4421" s="50">
        <f t="shared" si="71"/>
        <v>7</v>
      </c>
      <c r="D4421" s="49">
        <v>42554</v>
      </c>
      <c r="E4421" s="48">
        <v>3</v>
      </c>
      <c r="F4421" s="48">
        <v>14172</v>
      </c>
      <c r="G4421" s="48">
        <v>11259</v>
      </c>
    </row>
    <row r="4422" spans="3:7">
      <c r="C4422" s="50">
        <f t="shared" si="71"/>
        <v>7</v>
      </c>
      <c r="D4422" s="49">
        <v>42554</v>
      </c>
      <c r="E4422" s="48">
        <v>4</v>
      </c>
      <c r="F4422" s="48">
        <v>14365</v>
      </c>
      <c r="G4422" s="48">
        <v>11199</v>
      </c>
    </row>
    <row r="4423" spans="3:7">
      <c r="C4423" s="50">
        <f t="shared" si="71"/>
        <v>7</v>
      </c>
      <c r="D4423" s="49">
        <v>42554</v>
      </c>
      <c r="E4423" s="48">
        <v>5</v>
      </c>
      <c r="F4423" s="48">
        <v>14248</v>
      </c>
      <c r="G4423" s="48">
        <v>11150</v>
      </c>
    </row>
    <row r="4424" spans="3:7">
      <c r="C4424" s="50">
        <f t="shared" si="71"/>
        <v>7</v>
      </c>
      <c r="D4424" s="49">
        <v>42554</v>
      </c>
      <c r="E4424" s="48">
        <v>6</v>
      </c>
      <c r="F4424" s="48">
        <v>13932</v>
      </c>
      <c r="G4424" s="48">
        <v>11034</v>
      </c>
    </row>
    <row r="4425" spans="3:7">
      <c r="C4425" s="50">
        <f t="shared" si="71"/>
        <v>7</v>
      </c>
      <c r="D4425" s="49">
        <v>42554</v>
      </c>
      <c r="E4425" s="48">
        <v>7</v>
      </c>
      <c r="F4425" s="48">
        <v>14094</v>
      </c>
      <c r="G4425" s="48">
        <v>11561</v>
      </c>
    </row>
    <row r="4426" spans="3:7">
      <c r="C4426" s="50">
        <f t="shared" si="71"/>
        <v>7</v>
      </c>
      <c r="D4426" s="49">
        <v>42554</v>
      </c>
      <c r="E4426" s="48">
        <v>8</v>
      </c>
      <c r="F4426" s="48">
        <v>14543</v>
      </c>
      <c r="G4426" s="48">
        <v>12264</v>
      </c>
    </row>
    <row r="4427" spans="3:7">
      <c r="C4427" s="50">
        <f t="shared" si="71"/>
        <v>7</v>
      </c>
      <c r="D4427" s="49">
        <v>42554</v>
      </c>
      <c r="E4427" s="48">
        <v>9</v>
      </c>
      <c r="F4427" s="48">
        <v>15170</v>
      </c>
      <c r="G4427" s="48">
        <v>12928</v>
      </c>
    </row>
    <row r="4428" spans="3:7">
      <c r="C4428" s="50">
        <f t="shared" si="71"/>
        <v>7</v>
      </c>
      <c r="D4428" s="49">
        <v>42554</v>
      </c>
      <c r="E4428" s="48">
        <v>10</v>
      </c>
      <c r="F4428" s="48">
        <v>15949</v>
      </c>
      <c r="G4428" s="48">
        <v>13434</v>
      </c>
    </row>
    <row r="4429" spans="3:7">
      <c r="C4429" s="50">
        <f t="shared" si="71"/>
        <v>7</v>
      </c>
      <c r="D4429" s="49">
        <v>42554</v>
      </c>
      <c r="E4429" s="48">
        <v>11</v>
      </c>
      <c r="F4429" s="48">
        <v>16480</v>
      </c>
      <c r="G4429" s="48">
        <v>13839</v>
      </c>
    </row>
    <row r="4430" spans="3:7">
      <c r="C4430" s="50">
        <f t="shared" si="71"/>
        <v>7</v>
      </c>
      <c r="D4430" s="49">
        <v>42554</v>
      </c>
      <c r="E4430" s="48">
        <v>12</v>
      </c>
      <c r="F4430" s="48">
        <v>16676</v>
      </c>
      <c r="G4430" s="48">
        <v>14232</v>
      </c>
    </row>
    <row r="4431" spans="3:7">
      <c r="C4431" s="50">
        <f t="shared" si="71"/>
        <v>7</v>
      </c>
      <c r="D4431" s="49">
        <v>42554</v>
      </c>
      <c r="E4431" s="48">
        <v>13</v>
      </c>
      <c r="F4431" s="48">
        <v>16729</v>
      </c>
      <c r="G4431" s="48">
        <v>14466</v>
      </c>
    </row>
    <row r="4432" spans="3:7">
      <c r="C4432" s="50">
        <f t="shared" si="71"/>
        <v>7</v>
      </c>
      <c r="D4432" s="49">
        <v>42554</v>
      </c>
      <c r="E4432" s="48">
        <v>14</v>
      </c>
      <c r="F4432" s="48">
        <v>16952</v>
      </c>
      <c r="G4432" s="48">
        <v>14678</v>
      </c>
    </row>
    <row r="4433" spans="3:7">
      <c r="C4433" s="50">
        <f t="shared" si="71"/>
        <v>7</v>
      </c>
      <c r="D4433" s="49">
        <v>42554</v>
      </c>
      <c r="E4433" s="48">
        <v>15</v>
      </c>
      <c r="F4433" s="48">
        <v>17388</v>
      </c>
      <c r="G4433" s="48">
        <v>14994</v>
      </c>
    </row>
    <row r="4434" spans="3:7">
      <c r="C4434" s="50">
        <f t="shared" si="71"/>
        <v>7</v>
      </c>
      <c r="D4434" s="49">
        <v>42554</v>
      </c>
      <c r="E4434" s="48">
        <v>16</v>
      </c>
      <c r="F4434" s="48">
        <v>17933</v>
      </c>
      <c r="G4434" s="48">
        <v>15565</v>
      </c>
    </row>
    <row r="4435" spans="3:7">
      <c r="C4435" s="50">
        <f t="shared" si="71"/>
        <v>7</v>
      </c>
      <c r="D4435" s="49">
        <v>42554</v>
      </c>
      <c r="E4435" s="48">
        <v>17</v>
      </c>
      <c r="F4435" s="48">
        <v>18487</v>
      </c>
      <c r="G4435" s="48">
        <v>16225</v>
      </c>
    </row>
    <row r="4436" spans="3:7">
      <c r="C4436" s="50">
        <f t="shared" si="71"/>
        <v>7</v>
      </c>
      <c r="D4436" s="49">
        <v>42554</v>
      </c>
      <c r="E4436" s="48">
        <v>18</v>
      </c>
      <c r="F4436" s="48">
        <v>18515</v>
      </c>
      <c r="G4436" s="48">
        <v>16601</v>
      </c>
    </row>
    <row r="4437" spans="3:7">
      <c r="C4437" s="50">
        <f t="shared" si="71"/>
        <v>7</v>
      </c>
      <c r="D4437" s="49">
        <v>42554</v>
      </c>
      <c r="E4437" s="48">
        <v>19</v>
      </c>
      <c r="F4437" s="48">
        <v>18776</v>
      </c>
      <c r="G4437" s="48">
        <v>16859</v>
      </c>
    </row>
    <row r="4438" spans="3:7">
      <c r="C4438" s="50">
        <f t="shared" si="71"/>
        <v>7</v>
      </c>
      <c r="D4438" s="49">
        <v>42554</v>
      </c>
      <c r="E4438" s="48">
        <v>20</v>
      </c>
      <c r="F4438" s="48">
        <v>18464</v>
      </c>
      <c r="G4438" s="48">
        <v>16721</v>
      </c>
    </row>
    <row r="4439" spans="3:7">
      <c r="C4439" s="50">
        <f t="shared" si="71"/>
        <v>7</v>
      </c>
      <c r="D4439" s="49">
        <v>42554</v>
      </c>
      <c r="E4439" s="48">
        <v>21</v>
      </c>
      <c r="F4439" s="48">
        <v>18247</v>
      </c>
      <c r="G4439" s="48">
        <v>16626</v>
      </c>
    </row>
    <row r="4440" spans="3:7">
      <c r="C4440" s="50">
        <f t="shared" si="71"/>
        <v>7</v>
      </c>
      <c r="D4440" s="49">
        <v>42554</v>
      </c>
      <c r="E4440" s="48">
        <v>22</v>
      </c>
      <c r="F4440" s="48">
        <v>17749</v>
      </c>
      <c r="G4440" s="48">
        <v>15881</v>
      </c>
    </row>
    <row r="4441" spans="3:7">
      <c r="C4441" s="50">
        <f t="shared" si="71"/>
        <v>7</v>
      </c>
      <c r="D4441" s="49">
        <v>42554</v>
      </c>
      <c r="E4441" s="48">
        <v>23</v>
      </c>
      <c r="F4441" s="48">
        <v>16978</v>
      </c>
      <c r="G4441" s="48">
        <v>14698</v>
      </c>
    </row>
    <row r="4442" spans="3:7">
      <c r="C4442" s="50">
        <f t="shared" si="71"/>
        <v>7</v>
      </c>
      <c r="D4442" s="49">
        <v>42554</v>
      </c>
      <c r="E4442" s="48">
        <v>24</v>
      </c>
      <c r="F4442" s="48">
        <v>15770</v>
      </c>
      <c r="G4442" s="48">
        <v>13519</v>
      </c>
    </row>
    <row r="4443" spans="3:7">
      <c r="C4443" s="50">
        <f t="shared" si="71"/>
        <v>7</v>
      </c>
      <c r="D4443" s="49">
        <v>42555</v>
      </c>
      <c r="E4443" s="48">
        <v>1</v>
      </c>
      <c r="F4443" s="48">
        <v>15006</v>
      </c>
      <c r="G4443" s="48">
        <v>12830</v>
      </c>
    </row>
    <row r="4444" spans="3:7">
      <c r="C4444" s="50">
        <f t="shared" si="71"/>
        <v>7</v>
      </c>
      <c r="D4444" s="49">
        <v>42555</v>
      </c>
      <c r="E4444" s="48">
        <v>2</v>
      </c>
      <c r="F4444" s="48">
        <v>14838</v>
      </c>
      <c r="G4444" s="48">
        <v>12410</v>
      </c>
    </row>
    <row r="4445" spans="3:7">
      <c r="C4445" s="50">
        <f t="shared" si="71"/>
        <v>7</v>
      </c>
      <c r="D4445" s="49">
        <v>42555</v>
      </c>
      <c r="E4445" s="48">
        <v>3</v>
      </c>
      <c r="F4445" s="48">
        <v>14904</v>
      </c>
      <c r="G4445" s="48">
        <v>12208</v>
      </c>
    </row>
    <row r="4446" spans="3:7">
      <c r="C4446" s="50">
        <f t="shared" si="71"/>
        <v>7</v>
      </c>
      <c r="D4446" s="49">
        <v>42555</v>
      </c>
      <c r="E4446" s="48">
        <v>4</v>
      </c>
      <c r="F4446" s="48">
        <v>15203</v>
      </c>
      <c r="G4446" s="48">
        <v>12181</v>
      </c>
    </row>
    <row r="4447" spans="3:7">
      <c r="C4447" s="50">
        <f t="shared" si="71"/>
        <v>7</v>
      </c>
      <c r="D4447" s="49">
        <v>42555</v>
      </c>
      <c r="E4447" s="48">
        <v>5</v>
      </c>
      <c r="F4447" s="48">
        <v>15157</v>
      </c>
      <c r="G4447" s="48">
        <v>12447</v>
      </c>
    </row>
    <row r="4448" spans="3:7">
      <c r="C4448" s="50">
        <f t="shared" si="71"/>
        <v>7</v>
      </c>
      <c r="D4448" s="49">
        <v>42555</v>
      </c>
      <c r="E4448" s="48">
        <v>6</v>
      </c>
      <c r="F4448" s="48">
        <v>15154</v>
      </c>
      <c r="G4448" s="48">
        <v>13143</v>
      </c>
    </row>
    <row r="4449" spans="3:7">
      <c r="C4449" s="50">
        <f t="shared" si="71"/>
        <v>7</v>
      </c>
      <c r="D4449" s="49">
        <v>42555</v>
      </c>
      <c r="E4449" s="48">
        <v>7</v>
      </c>
      <c r="F4449" s="48">
        <v>15865</v>
      </c>
      <c r="G4449" s="48">
        <v>14544</v>
      </c>
    </row>
    <row r="4450" spans="3:7">
      <c r="C4450" s="50">
        <f t="shared" si="71"/>
        <v>7</v>
      </c>
      <c r="D4450" s="49">
        <v>42555</v>
      </c>
      <c r="E4450" s="48">
        <v>8</v>
      </c>
      <c r="F4450" s="48">
        <v>17054</v>
      </c>
      <c r="G4450" s="48">
        <v>15478</v>
      </c>
    </row>
    <row r="4451" spans="3:7">
      <c r="C4451" s="50">
        <f t="shared" si="71"/>
        <v>7</v>
      </c>
      <c r="D4451" s="49">
        <v>42555</v>
      </c>
      <c r="E4451" s="48">
        <v>9</v>
      </c>
      <c r="F4451" s="48">
        <v>18250</v>
      </c>
      <c r="G4451" s="48">
        <v>16190</v>
      </c>
    </row>
    <row r="4452" spans="3:7">
      <c r="C4452" s="50">
        <f t="shared" si="71"/>
        <v>7</v>
      </c>
      <c r="D4452" s="49">
        <v>42555</v>
      </c>
      <c r="E4452" s="48">
        <v>10</v>
      </c>
      <c r="F4452" s="48">
        <v>18734</v>
      </c>
      <c r="G4452" s="48">
        <v>16643</v>
      </c>
    </row>
    <row r="4453" spans="3:7">
      <c r="C4453" s="50">
        <f t="shared" si="71"/>
        <v>7</v>
      </c>
      <c r="D4453" s="49">
        <v>42555</v>
      </c>
      <c r="E4453" s="48">
        <v>11</v>
      </c>
      <c r="F4453" s="48">
        <v>18886</v>
      </c>
      <c r="G4453" s="48">
        <v>17039</v>
      </c>
    </row>
    <row r="4454" spans="3:7">
      <c r="C4454" s="50">
        <f t="shared" si="71"/>
        <v>7</v>
      </c>
      <c r="D4454" s="49">
        <v>42555</v>
      </c>
      <c r="E4454" s="48">
        <v>12</v>
      </c>
      <c r="F4454" s="48">
        <v>19154</v>
      </c>
      <c r="G4454" s="48">
        <v>17355</v>
      </c>
    </row>
    <row r="4455" spans="3:7">
      <c r="C4455" s="50">
        <f t="shared" si="71"/>
        <v>7</v>
      </c>
      <c r="D4455" s="49">
        <v>42555</v>
      </c>
      <c r="E4455" s="48">
        <v>13</v>
      </c>
      <c r="F4455" s="48">
        <v>19699</v>
      </c>
      <c r="G4455" s="48">
        <v>17784</v>
      </c>
    </row>
    <row r="4456" spans="3:7">
      <c r="C4456" s="50">
        <f t="shared" si="71"/>
        <v>7</v>
      </c>
      <c r="D4456" s="49">
        <v>42555</v>
      </c>
      <c r="E4456" s="48">
        <v>14</v>
      </c>
      <c r="F4456" s="48">
        <v>19856</v>
      </c>
      <c r="G4456" s="48">
        <v>18075</v>
      </c>
    </row>
    <row r="4457" spans="3:7">
      <c r="C4457" s="50">
        <f t="shared" si="71"/>
        <v>7</v>
      </c>
      <c r="D4457" s="49">
        <v>42555</v>
      </c>
      <c r="E4457" s="48">
        <v>15</v>
      </c>
      <c r="F4457" s="48">
        <v>20258</v>
      </c>
      <c r="G4457" s="48">
        <v>18487</v>
      </c>
    </row>
    <row r="4458" spans="3:7">
      <c r="C4458" s="50">
        <f t="shared" si="71"/>
        <v>7</v>
      </c>
      <c r="D4458" s="49">
        <v>42555</v>
      </c>
      <c r="E4458" s="48">
        <v>16</v>
      </c>
      <c r="F4458" s="48">
        <v>20828</v>
      </c>
      <c r="G4458" s="48">
        <v>19158</v>
      </c>
    </row>
    <row r="4459" spans="3:7">
      <c r="C4459" s="50">
        <f t="shared" si="71"/>
        <v>7</v>
      </c>
      <c r="D4459" s="49">
        <v>42555</v>
      </c>
      <c r="E4459" s="48">
        <v>17</v>
      </c>
      <c r="F4459" s="48">
        <v>21110</v>
      </c>
      <c r="G4459" s="48">
        <v>19588</v>
      </c>
    </row>
    <row r="4460" spans="3:7">
      <c r="C4460" s="50">
        <f t="shared" si="71"/>
        <v>7</v>
      </c>
      <c r="D4460" s="49">
        <v>42555</v>
      </c>
      <c r="E4460" s="48">
        <v>18</v>
      </c>
      <c r="F4460" s="48">
        <v>21037</v>
      </c>
      <c r="G4460" s="48">
        <v>19662</v>
      </c>
    </row>
    <row r="4461" spans="3:7">
      <c r="C4461" s="50">
        <f t="shared" si="71"/>
        <v>7</v>
      </c>
      <c r="D4461" s="49">
        <v>42555</v>
      </c>
      <c r="E4461" s="48">
        <v>19</v>
      </c>
      <c r="F4461" s="48">
        <v>21072</v>
      </c>
      <c r="G4461" s="48">
        <v>19639</v>
      </c>
    </row>
    <row r="4462" spans="3:7">
      <c r="C4462" s="50">
        <f t="shared" si="71"/>
        <v>7</v>
      </c>
      <c r="D4462" s="49">
        <v>42555</v>
      </c>
      <c r="E4462" s="48">
        <v>20</v>
      </c>
      <c r="F4462" s="48">
        <v>20813</v>
      </c>
      <c r="G4462" s="48">
        <v>19381</v>
      </c>
    </row>
    <row r="4463" spans="3:7">
      <c r="C4463" s="50">
        <f t="shared" si="71"/>
        <v>7</v>
      </c>
      <c r="D4463" s="49">
        <v>42555</v>
      </c>
      <c r="E4463" s="48">
        <v>21</v>
      </c>
      <c r="F4463" s="48">
        <v>20269</v>
      </c>
      <c r="G4463" s="48">
        <v>18943</v>
      </c>
    </row>
    <row r="4464" spans="3:7">
      <c r="C4464" s="50">
        <f t="shared" si="71"/>
        <v>7</v>
      </c>
      <c r="D4464" s="49">
        <v>42555</v>
      </c>
      <c r="E4464" s="48">
        <v>22</v>
      </c>
      <c r="F4464" s="48">
        <v>18971</v>
      </c>
      <c r="G4464" s="48">
        <v>17795</v>
      </c>
    </row>
    <row r="4465" spans="3:7">
      <c r="C4465" s="50">
        <f t="shared" si="71"/>
        <v>7</v>
      </c>
      <c r="D4465" s="49">
        <v>42555</v>
      </c>
      <c r="E4465" s="48">
        <v>23</v>
      </c>
      <c r="F4465" s="48">
        <v>17791</v>
      </c>
      <c r="G4465" s="48">
        <v>16174</v>
      </c>
    </row>
    <row r="4466" spans="3:7">
      <c r="C4466" s="50">
        <f t="shared" si="71"/>
        <v>7</v>
      </c>
      <c r="D4466" s="49">
        <v>42555</v>
      </c>
      <c r="E4466" s="48">
        <v>24</v>
      </c>
      <c r="F4466" s="48">
        <v>16679</v>
      </c>
      <c r="G4466" s="48">
        <v>14757</v>
      </c>
    </row>
    <row r="4467" spans="3:7">
      <c r="C4467" s="50">
        <f t="shared" si="71"/>
        <v>7</v>
      </c>
      <c r="D4467" s="49">
        <v>42556</v>
      </c>
      <c r="E4467" s="48">
        <v>1</v>
      </c>
      <c r="F4467" s="48">
        <v>16431</v>
      </c>
      <c r="G4467" s="48">
        <v>13916</v>
      </c>
    </row>
    <row r="4468" spans="3:7">
      <c r="C4468" s="50">
        <f t="shared" si="71"/>
        <v>7</v>
      </c>
      <c r="D4468" s="49">
        <v>42556</v>
      </c>
      <c r="E4468" s="48">
        <v>2</v>
      </c>
      <c r="F4468" s="48">
        <v>16025</v>
      </c>
      <c r="G4468" s="48">
        <v>13403</v>
      </c>
    </row>
    <row r="4469" spans="3:7">
      <c r="C4469" s="50">
        <f t="shared" si="71"/>
        <v>7</v>
      </c>
      <c r="D4469" s="49">
        <v>42556</v>
      </c>
      <c r="E4469" s="48">
        <v>3</v>
      </c>
      <c r="F4469" s="48">
        <v>15897</v>
      </c>
      <c r="G4469" s="48">
        <v>13113</v>
      </c>
    </row>
    <row r="4470" spans="3:7">
      <c r="C4470" s="50">
        <f t="shared" si="71"/>
        <v>7</v>
      </c>
      <c r="D4470" s="49">
        <v>42556</v>
      </c>
      <c r="E4470" s="48">
        <v>4</v>
      </c>
      <c r="F4470" s="48">
        <v>15843</v>
      </c>
      <c r="G4470" s="48">
        <v>13054</v>
      </c>
    </row>
    <row r="4471" spans="3:7">
      <c r="C4471" s="50">
        <f t="shared" si="71"/>
        <v>7</v>
      </c>
      <c r="D4471" s="49">
        <v>42556</v>
      </c>
      <c r="E4471" s="48">
        <v>5</v>
      </c>
      <c r="F4471" s="48">
        <v>16279</v>
      </c>
      <c r="G4471" s="48">
        <v>13302</v>
      </c>
    </row>
    <row r="4472" spans="3:7">
      <c r="C4472" s="50">
        <f t="shared" si="71"/>
        <v>7</v>
      </c>
      <c r="D4472" s="49">
        <v>42556</v>
      </c>
      <c r="E4472" s="48">
        <v>6</v>
      </c>
      <c r="F4472" s="48">
        <v>16490</v>
      </c>
      <c r="G4472" s="48">
        <v>14124</v>
      </c>
    </row>
    <row r="4473" spans="3:7">
      <c r="C4473" s="50">
        <f t="shared" si="71"/>
        <v>7</v>
      </c>
      <c r="D4473" s="49">
        <v>42556</v>
      </c>
      <c r="E4473" s="48">
        <v>7</v>
      </c>
      <c r="F4473" s="48">
        <v>17689</v>
      </c>
      <c r="G4473" s="48">
        <v>15619</v>
      </c>
    </row>
    <row r="4474" spans="3:7">
      <c r="C4474" s="50">
        <f t="shared" si="71"/>
        <v>7</v>
      </c>
      <c r="D4474" s="49">
        <v>42556</v>
      </c>
      <c r="E4474" s="48">
        <v>8</v>
      </c>
      <c r="F4474" s="48">
        <v>18937</v>
      </c>
      <c r="G4474" s="48">
        <v>16759</v>
      </c>
    </row>
    <row r="4475" spans="3:7">
      <c r="C4475" s="50">
        <f t="shared" si="71"/>
        <v>7</v>
      </c>
      <c r="D4475" s="49">
        <v>42556</v>
      </c>
      <c r="E4475" s="48">
        <v>9</v>
      </c>
      <c r="F4475" s="48">
        <v>19784</v>
      </c>
      <c r="G4475" s="48">
        <v>17543</v>
      </c>
    </row>
    <row r="4476" spans="3:7">
      <c r="C4476" s="50">
        <f t="shared" si="71"/>
        <v>7</v>
      </c>
      <c r="D4476" s="49">
        <v>42556</v>
      </c>
      <c r="E4476" s="48">
        <v>10</v>
      </c>
      <c r="F4476" s="48">
        <v>20523</v>
      </c>
      <c r="G4476" s="48">
        <v>18264</v>
      </c>
    </row>
    <row r="4477" spans="3:7">
      <c r="C4477" s="50">
        <f t="shared" si="71"/>
        <v>7</v>
      </c>
      <c r="D4477" s="49">
        <v>42556</v>
      </c>
      <c r="E4477" s="48">
        <v>11</v>
      </c>
      <c r="F4477" s="48">
        <v>20791</v>
      </c>
      <c r="G4477" s="48">
        <v>18869</v>
      </c>
    </row>
    <row r="4478" spans="3:7">
      <c r="C4478" s="50">
        <f t="shared" si="71"/>
        <v>7</v>
      </c>
      <c r="D4478" s="49">
        <v>42556</v>
      </c>
      <c r="E4478" s="48">
        <v>12</v>
      </c>
      <c r="F4478" s="48">
        <v>21440</v>
      </c>
      <c r="G4478" s="48">
        <v>19217</v>
      </c>
    </row>
    <row r="4479" spans="3:7">
      <c r="C4479" s="50">
        <f t="shared" si="71"/>
        <v>7</v>
      </c>
      <c r="D4479" s="49">
        <v>42556</v>
      </c>
      <c r="E4479" s="48">
        <v>13</v>
      </c>
      <c r="F4479" s="48">
        <v>22002</v>
      </c>
      <c r="G4479" s="48">
        <v>19678</v>
      </c>
    </row>
    <row r="4480" spans="3:7">
      <c r="C4480" s="50">
        <f t="shared" si="71"/>
        <v>7</v>
      </c>
      <c r="D4480" s="49">
        <v>42556</v>
      </c>
      <c r="E4480" s="48">
        <v>14</v>
      </c>
      <c r="F4480" s="48">
        <v>22168</v>
      </c>
      <c r="G4480" s="48">
        <v>19862</v>
      </c>
    </row>
    <row r="4481" spans="3:7">
      <c r="C4481" s="50">
        <f t="shared" si="71"/>
        <v>7</v>
      </c>
      <c r="D4481" s="49">
        <v>42556</v>
      </c>
      <c r="E4481" s="48">
        <v>15</v>
      </c>
      <c r="F4481" s="48">
        <v>22511</v>
      </c>
      <c r="G4481" s="48">
        <v>20151</v>
      </c>
    </row>
    <row r="4482" spans="3:7">
      <c r="C4482" s="50">
        <f t="shared" si="71"/>
        <v>7</v>
      </c>
      <c r="D4482" s="49">
        <v>42556</v>
      </c>
      <c r="E4482" s="48">
        <v>16</v>
      </c>
      <c r="F4482" s="48">
        <v>22767</v>
      </c>
      <c r="G4482" s="48">
        <v>20373</v>
      </c>
    </row>
    <row r="4483" spans="3:7">
      <c r="C4483" s="50">
        <f t="shared" si="71"/>
        <v>7</v>
      </c>
      <c r="D4483" s="49">
        <v>42556</v>
      </c>
      <c r="E4483" s="48">
        <v>17</v>
      </c>
      <c r="F4483" s="48">
        <v>22901</v>
      </c>
      <c r="G4483" s="48">
        <v>20647</v>
      </c>
    </row>
    <row r="4484" spans="3:7">
      <c r="C4484" s="50">
        <f t="shared" ref="C4484:C4547" si="72">MONTH(D4484)</f>
        <v>7</v>
      </c>
      <c r="D4484" s="49">
        <v>42556</v>
      </c>
      <c r="E4484" s="48">
        <v>18</v>
      </c>
      <c r="F4484" s="48">
        <v>22898</v>
      </c>
      <c r="G4484" s="48">
        <v>20770</v>
      </c>
    </row>
    <row r="4485" spans="3:7">
      <c r="C4485" s="50">
        <f t="shared" si="72"/>
        <v>7</v>
      </c>
      <c r="D4485" s="49">
        <v>42556</v>
      </c>
      <c r="E4485" s="48">
        <v>19</v>
      </c>
      <c r="F4485" s="48">
        <v>23111</v>
      </c>
      <c r="G4485" s="48">
        <v>20914</v>
      </c>
    </row>
    <row r="4486" spans="3:7">
      <c r="C4486" s="50">
        <f t="shared" si="72"/>
        <v>7</v>
      </c>
      <c r="D4486" s="49">
        <v>42556</v>
      </c>
      <c r="E4486" s="48">
        <v>20</v>
      </c>
      <c r="F4486" s="48">
        <v>22900</v>
      </c>
      <c r="G4486" s="48">
        <v>20673</v>
      </c>
    </row>
    <row r="4487" spans="3:7">
      <c r="C4487" s="50">
        <f t="shared" si="72"/>
        <v>7</v>
      </c>
      <c r="D4487" s="49">
        <v>42556</v>
      </c>
      <c r="E4487" s="48">
        <v>21</v>
      </c>
      <c r="F4487" s="48">
        <v>22675</v>
      </c>
      <c r="G4487" s="48">
        <v>20446</v>
      </c>
    </row>
    <row r="4488" spans="3:7">
      <c r="C4488" s="50">
        <f t="shared" si="72"/>
        <v>7</v>
      </c>
      <c r="D4488" s="49">
        <v>42556</v>
      </c>
      <c r="E4488" s="48">
        <v>22</v>
      </c>
      <c r="F4488" s="48">
        <v>21640</v>
      </c>
      <c r="G4488" s="48">
        <v>19347</v>
      </c>
    </row>
    <row r="4489" spans="3:7">
      <c r="C4489" s="50">
        <f t="shared" si="72"/>
        <v>7</v>
      </c>
      <c r="D4489" s="49">
        <v>42556</v>
      </c>
      <c r="E4489" s="48">
        <v>23</v>
      </c>
      <c r="F4489" s="48">
        <v>20514</v>
      </c>
      <c r="G4489" s="48">
        <v>17892</v>
      </c>
    </row>
    <row r="4490" spans="3:7">
      <c r="C4490" s="50">
        <f t="shared" si="72"/>
        <v>7</v>
      </c>
      <c r="D4490" s="49">
        <v>42556</v>
      </c>
      <c r="E4490" s="48">
        <v>24</v>
      </c>
      <c r="F4490" s="48">
        <v>18839</v>
      </c>
      <c r="G4490" s="48">
        <v>16370</v>
      </c>
    </row>
    <row r="4491" spans="3:7">
      <c r="C4491" s="50">
        <f t="shared" si="72"/>
        <v>7</v>
      </c>
      <c r="D4491" s="49">
        <v>42557</v>
      </c>
      <c r="E4491" s="48">
        <v>1</v>
      </c>
      <c r="F4491" s="48">
        <v>18054</v>
      </c>
      <c r="G4491" s="48">
        <v>15294</v>
      </c>
    </row>
    <row r="4492" spans="3:7">
      <c r="C4492" s="50">
        <f t="shared" si="72"/>
        <v>7</v>
      </c>
      <c r="D4492" s="49">
        <v>42557</v>
      </c>
      <c r="E4492" s="48">
        <v>2</v>
      </c>
      <c r="F4492" s="48">
        <v>17384</v>
      </c>
      <c r="G4492" s="48">
        <v>14546</v>
      </c>
    </row>
    <row r="4493" spans="3:7">
      <c r="C4493" s="50">
        <f t="shared" si="72"/>
        <v>7</v>
      </c>
      <c r="D4493" s="49">
        <v>42557</v>
      </c>
      <c r="E4493" s="48">
        <v>3</v>
      </c>
      <c r="F4493" s="48">
        <v>17064</v>
      </c>
      <c r="G4493" s="48">
        <v>14031</v>
      </c>
    </row>
    <row r="4494" spans="3:7">
      <c r="C4494" s="50">
        <f t="shared" si="72"/>
        <v>7</v>
      </c>
      <c r="D4494" s="49">
        <v>42557</v>
      </c>
      <c r="E4494" s="48">
        <v>4</v>
      </c>
      <c r="F4494" s="48">
        <v>16883</v>
      </c>
      <c r="G4494" s="48">
        <v>13906</v>
      </c>
    </row>
    <row r="4495" spans="3:7">
      <c r="C4495" s="50">
        <f t="shared" si="72"/>
        <v>7</v>
      </c>
      <c r="D4495" s="49">
        <v>42557</v>
      </c>
      <c r="E4495" s="48">
        <v>5</v>
      </c>
      <c r="F4495" s="48">
        <v>17106</v>
      </c>
      <c r="G4495" s="48">
        <v>14080</v>
      </c>
    </row>
    <row r="4496" spans="3:7">
      <c r="C4496" s="50">
        <f t="shared" si="72"/>
        <v>7</v>
      </c>
      <c r="D4496" s="49">
        <v>42557</v>
      </c>
      <c r="E4496" s="48">
        <v>6</v>
      </c>
      <c r="F4496" s="48">
        <v>17356</v>
      </c>
      <c r="G4496" s="48">
        <v>14787</v>
      </c>
    </row>
    <row r="4497" spans="3:7">
      <c r="C4497" s="50">
        <f t="shared" si="72"/>
        <v>7</v>
      </c>
      <c r="D4497" s="49">
        <v>42557</v>
      </c>
      <c r="E4497" s="48">
        <v>7</v>
      </c>
      <c r="F4497" s="48">
        <v>18813</v>
      </c>
      <c r="G4497" s="48">
        <v>16532</v>
      </c>
    </row>
    <row r="4498" spans="3:7">
      <c r="C4498" s="50">
        <f t="shared" si="72"/>
        <v>7</v>
      </c>
      <c r="D4498" s="49">
        <v>42557</v>
      </c>
      <c r="E4498" s="48">
        <v>8</v>
      </c>
      <c r="F4498" s="48">
        <v>19914</v>
      </c>
      <c r="G4498" s="48">
        <v>17849</v>
      </c>
    </row>
    <row r="4499" spans="3:7">
      <c r="C4499" s="50">
        <f t="shared" si="72"/>
        <v>7</v>
      </c>
      <c r="D4499" s="49">
        <v>42557</v>
      </c>
      <c r="E4499" s="48">
        <v>9</v>
      </c>
      <c r="F4499" s="48">
        <v>21142</v>
      </c>
      <c r="G4499" s="48">
        <v>18726</v>
      </c>
    </row>
    <row r="4500" spans="3:7">
      <c r="C4500" s="50">
        <f t="shared" si="72"/>
        <v>7</v>
      </c>
      <c r="D4500" s="49">
        <v>42557</v>
      </c>
      <c r="E4500" s="48">
        <v>10</v>
      </c>
      <c r="F4500" s="48">
        <v>21594</v>
      </c>
      <c r="G4500" s="48">
        <v>19342</v>
      </c>
    </row>
    <row r="4501" spans="3:7">
      <c r="C4501" s="50">
        <f t="shared" si="72"/>
        <v>7</v>
      </c>
      <c r="D4501" s="49">
        <v>42557</v>
      </c>
      <c r="E4501" s="48">
        <v>11</v>
      </c>
      <c r="F4501" s="48">
        <v>21355</v>
      </c>
      <c r="G4501" s="48">
        <v>19844</v>
      </c>
    </row>
    <row r="4502" spans="3:7">
      <c r="C4502" s="50">
        <f t="shared" si="72"/>
        <v>7</v>
      </c>
      <c r="D4502" s="49">
        <v>42557</v>
      </c>
      <c r="E4502" s="48">
        <v>12</v>
      </c>
      <c r="F4502" s="48">
        <v>21996</v>
      </c>
      <c r="G4502" s="48">
        <v>20216</v>
      </c>
    </row>
    <row r="4503" spans="3:7">
      <c r="C4503" s="50">
        <f t="shared" si="72"/>
        <v>7</v>
      </c>
      <c r="D4503" s="49">
        <v>42557</v>
      </c>
      <c r="E4503" s="48">
        <v>13</v>
      </c>
      <c r="F4503" s="48">
        <v>22426</v>
      </c>
      <c r="G4503" s="48">
        <v>20508</v>
      </c>
    </row>
    <row r="4504" spans="3:7">
      <c r="C4504" s="50">
        <f t="shared" si="72"/>
        <v>7</v>
      </c>
      <c r="D4504" s="49">
        <v>42557</v>
      </c>
      <c r="E4504" s="48">
        <v>14</v>
      </c>
      <c r="F4504" s="48">
        <v>23066</v>
      </c>
      <c r="G4504" s="48">
        <v>20770</v>
      </c>
    </row>
    <row r="4505" spans="3:7">
      <c r="C4505" s="50">
        <f t="shared" si="72"/>
        <v>7</v>
      </c>
      <c r="D4505" s="49">
        <v>42557</v>
      </c>
      <c r="E4505" s="48">
        <v>15</v>
      </c>
      <c r="F4505" s="48">
        <v>23796</v>
      </c>
      <c r="G4505" s="48">
        <v>21188</v>
      </c>
    </row>
    <row r="4506" spans="3:7">
      <c r="C4506" s="50">
        <f t="shared" si="72"/>
        <v>7</v>
      </c>
      <c r="D4506" s="49">
        <v>42557</v>
      </c>
      <c r="E4506" s="48">
        <v>16</v>
      </c>
      <c r="F4506" s="48">
        <v>23833</v>
      </c>
      <c r="G4506" s="48">
        <v>21312</v>
      </c>
    </row>
    <row r="4507" spans="3:7">
      <c r="C4507" s="50">
        <f t="shared" si="72"/>
        <v>7</v>
      </c>
      <c r="D4507" s="49">
        <v>42557</v>
      </c>
      <c r="E4507" s="48">
        <v>17</v>
      </c>
      <c r="F4507" s="48">
        <v>23254</v>
      </c>
      <c r="G4507" s="48">
        <v>21247</v>
      </c>
    </row>
    <row r="4508" spans="3:7">
      <c r="C4508" s="50">
        <f t="shared" si="72"/>
        <v>7</v>
      </c>
      <c r="D4508" s="49">
        <v>42557</v>
      </c>
      <c r="E4508" s="48">
        <v>18</v>
      </c>
      <c r="F4508" s="48">
        <v>22388</v>
      </c>
      <c r="G4508" s="48">
        <v>20920</v>
      </c>
    </row>
    <row r="4509" spans="3:7">
      <c r="C4509" s="50">
        <f t="shared" si="72"/>
        <v>7</v>
      </c>
      <c r="D4509" s="49">
        <v>42557</v>
      </c>
      <c r="E4509" s="48">
        <v>19</v>
      </c>
      <c r="F4509" s="48">
        <v>22305</v>
      </c>
      <c r="G4509" s="48">
        <v>20722</v>
      </c>
    </row>
    <row r="4510" spans="3:7">
      <c r="C4510" s="50">
        <f t="shared" si="72"/>
        <v>7</v>
      </c>
      <c r="D4510" s="49">
        <v>42557</v>
      </c>
      <c r="E4510" s="48">
        <v>20</v>
      </c>
      <c r="F4510" s="48">
        <v>22293</v>
      </c>
      <c r="G4510" s="48">
        <v>20733</v>
      </c>
    </row>
    <row r="4511" spans="3:7">
      <c r="C4511" s="50">
        <f t="shared" si="72"/>
        <v>7</v>
      </c>
      <c r="D4511" s="49">
        <v>42557</v>
      </c>
      <c r="E4511" s="48">
        <v>21</v>
      </c>
      <c r="F4511" s="48">
        <v>22928</v>
      </c>
      <c r="G4511" s="48">
        <v>20851</v>
      </c>
    </row>
    <row r="4512" spans="3:7">
      <c r="C4512" s="50">
        <f t="shared" si="72"/>
        <v>7</v>
      </c>
      <c r="D4512" s="49">
        <v>42557</v>
      </c>
      <c r="E4512" s="48">
        <v>22</v>
      </c>
      <c r="F4512" s="48">
        <v>21826</v>
      </c>
      <c r="G4512" s="48">
        <v>19807</v>
      </c>
    </row>
    <row r="4513" spans="3:7">
      <c r="C4513" s="50">
        <f t="shared" si="72"/>
        <v>7</v>
      </c>
      <c r="D4513" s="49">
        <v>42557</v>
      </c>
      <c r="E4513" s="48">
        <v>23</v>
      </c>
      <c r="F4513" s="48">
        <v>20098</v>
      </c>
      <c r="G4513" s="48">
        <v>18203</v>
      </c>
    </row>
    <row r="4514" spans="3:7">
      <c r="C4514" s="50">
        <f t="shared" si="72"/>
        <v>7</v>
      </c>
      <c r="D4514" s="49">
        <v>42557</v>
      </c>
      <c r="E4514" s="48">
        <v>24</v>
      </c>
      <c r="F4514" s="48">
        <v>18687</v>
      </c>
      <c r="G4514" s="48">
        <v>16803</v>
      </c>
    </row>
    <row r="4515" spans="3:7">
      <c r="C4515" s="50">
        <f t="shared" si="72"/>
        <v>7</v>
      </c>
      <c r="D4515" s="49">
        <v>42558</v>
      </c>
      <c r="E4515" s="48">
        <v>1</v>
      </c>
      <c r="F4515" s="48">
        <v>17919</v>
      </c>
      <c r="G4515" s="48">
        <v>15895</v>
      </c>
    </row>
    <row r="4516" spans="3:7">
      <c r="C4516" s="50">
        <f t="shared" si="72"/>
        <v>7</v>
      </c>
      <c r="D4516" s="49">
        <v>42558</v>
      </c>
      <c r="E4516" s="48">
        <v>2</v>
      </c>
      <c r="F4516" s="48">
        <v>17356</v>
      </c>
      <c r="G4516" s="48">
        <v>15245</v>
      </c>
    </row>
    <row r="4517" spans="3:7">
      <c r="C4517" s="50">
        <f t="shared" si="72"/>
        <v>7</v>
      </c>
      <c r="D4517" s="49">
        <v>42558</v>
      </c>
      <c r="E4517" s="48">
        <v>3</v>
      </c>
      <c r="F4517" s="48">
        <v>17206</v>
      </c>
      <c r="G4517" s="48">
        <v>14824</v>
      </c>
    </row>
    <row r="4518" spans="3:7">
      <c r="C4518" s="50">
        <f t="shared" si="72"/>
        <v>7</v>
      </c>
      <c r="D4518" s="49">
        <v>42558</v>
      </c>
      <c r="E4518" s="48">
        <v>4</v>
      </c>
      <c r="F4518" s="48">
        <v>17022</v>
      </c>
      <c r="G4518" s="48">
        <v>14689</v>
      </c>
    </row>
    <row r="4519" spans="3:7">
      <c r="C4519" s="50">
        <f t="shared" si="72"/>
        <v>7</v>
      </c>
      <c r="D4519" s="49">
        <v>42558</v>
      </c>
      <c r="E4519" s="48">
        <v>5</v>
      </c>
      <c r="F4519" s="48">
        <v>17290</v>
      </c>
      <c r="G4519" s="48">
        <v>14918</v>
      </c>
    </row>
    <row r="4520" spans="3:7">
      <c r="C4520" s="50">
        <f t="shared" si="72"/>
        <v>7</v>
      </c>
      <c r="D4520" s="49">
        <v>42558</v>
      </c>
      <c r="E4520" s="48">
        <v>6</v>
      </c>
      <c r="F4520" s="48">
        <v>17842</v>
      </c>
      <c r="G4520" s="48">
        <v>15863</v>
      </c>
    </row>
    <row r="4521" spans="3:7">
      <c r="C4521" s="50">
        <f t="shared" si="72"/>
        <v>7</v>
      </c>
      <c r="D4521" s="49">
        <v>42558</v>
      </c>
      <c r="E4521" s="48">
        <v>7</v>
      </c>
      <c r="F4521" s="48">
        <v>19816</v>
      </c>
      <c r="G4521" s="48">
        <v>17526</v>
      </c>
    </row>
    <row r="4522" spans="3:7">
      <c r="C4522" s="50">
        <f t="shared" si="72"/>
        <v>7</v>
      </c>
      <c r="D4522" s="49">
        <v>42558</v>
      </c>
      <c r="E4522" s="48">
        <v>8</v>
      </c>
      <c r="F4522" s="48">
        <v>20779</v>
      </c>
      <c r="G4522" s="48">
        <v>18689</v>
      </c>
    </row>
    <row r="4523" spans="3:7">
      <c r="C4523" s="50">
        <f t="shared" si="72"/>
        <v>7</v>
      </c>
      <c r="D4523" s="49">
        <v>42558</v>
      </c>
      <c r="E4523" s="48">
        <v>9</v>
      </c>
      <c r="F4523" s="48">
        <v>21507</v>
      </c>
      <c r="G4523" s="48">
        <v>19346</v>
      </c>
    </row>
    <row r="4524" spans="3:7">
      <c r="C4524" s="50">
        <f t="shared" si="72"/>
        <v>7</v>
      </c>
      <c r="D4524" s="49">
        <v>42558</v>
      </c>
      <c r="E4524" s="48">
        <v>10</v>
      </c>
      <c r="F4524" s="48">
        <v>22105</v>
      </c>
      <c r="G4524" s="48">
        <v>20071</v>
      </c>
    </row>
    <row r="4525" spans="3:7">
      <c r="C4525" s="50">
        <f t="shared" si="72"/>
        <v>7</v>
      </c>
      <c r="D4525" s="49">
        <v>42558</v>
      </c>
      <c r="E4525" s="48">
        <v>11</v>
      </c>
      <c r="F4525" s="48">
        <v>22996</v>
      </c>
      <c r="G4525" s="48">
        <v>20829</v>
      </c>
    </row>
    <row r="4526" spans="3:7">
      <c r="C4526" s="50">
        <f t="shared" si="72"/>
        <v>7</v>
      </c>
      <c r="D4526" s="49">
        <v>42558</v>
      </c>
      <c r="E4526" s="48">
        <v>12</v>
      </c>
      <c r="F4526" s="48">
        <v>22818</v>
      </c>
      <c r="G4526" s="48">
        <v>21167</v>
      </c>
    </row>
    <row r="4527" spans="3:7">
      <c r="C4527" s="50">
        <f t="shared" si="72"/>
        <v>7</v>
      </c>
      <c r="D4527" s="49">
        <v>42558</v>
      </c>
      <c r="E4527" s="48">
        <v>13</v>
      </c>
      <c r="F4527" s="48">
        <v>22977</v>
      </c>
      <c r="G4527" s="48">
        <v>21182</v>
      </c>
    </row>
    <row r="4528" spans="3:7">
      <c r="C4528" s="50">
        <f t="shared" si="72"/>
        <v>7</v>
      </c>
      <c r="D4528" s="49">
        <v>42558</v>
      </c>
      <c r="E4528" s="48">
        <v>14</v>
      </c>
      <c r="F4528" s="48">
        <v>22930</v>
      </c>
      <c r="G4528" s="48">
        <v>20750</v>
      </c>
    </row>
    <row r="4529" spans="3:7">
      <c r="C4529" s="50">
        <f t="shared" si="72"/>
        <v>7</v>
      </c>
      <c r="D4529" s="49">
        <v>42558</v>
      </c>
      <c r="E4529" s="48">
        <v>15</v>
      </c>
      <c r="F4529" s="48">
        <v>22655</v>
      </c>
      <c r="G4529" s="48">
        <v>20711</v>
      </c>
    </row>
    <row r="4530" spans="3:7">
      <c r="C4530" s="50">
        <f t="shared" si="72"/>
        <v>7</v>
      </c>
      <c r="D4530" s="49">
        <v>42558</v>
      </c>
      <c r="E4530" s="48">
        <v>16</v>
      </c>
      <c r="F4530" s="48">
        <v>23502</v>
      </c>
      <c r="G4530" s="48">
        <v>21214</v>
      </c>
    </row>
    <row r="4531" spans="3:7">
      <c r="C4531" s="50">
        <f t="shared" si="72"/>
        <v>7</v>
      </c>
      <c r="D4531" s="49">
        <v>42558</v>
      </c>
      <c r="E4531" s="48">
        <v>17</v>
      </c>
      <c r="F4531" s="48">
        <v>23704</v>
      </c>
      <c r="G4531" s="48">
        <v>21368</v>
      </c>
    </row>
    <row r="4532" spans="3:7">
      <c r="C4532" s="50">
        <f t="shared" si="72"/>
        <v>7</v>
      </c>
      <c r="D4532" s="49">
        <v>42558</v>
      </c>
      <c r="E4532" s="48">
        <v>18</v>
      </c>
      <c r="F4532" s="48">
        <v>23596</v>
      </c>
      <c r="G4532" s="48">
        <v>21262</v>
      </c>
    </row>
    <row r="4533" spans="3:7">
      <c r="C4533" s="50">
        <f t="shared" si="72"/>
        <v>7</v>
      </c>
      <c r="D4533" s="49">
        <v>42558</v>
      </c>
      <c r="E4533" s="48">
        <v>19</v>
      </c>
      <c r="F4533" s="48">
        <v>23075</v>
      </c>
      <c r="G4533" s="48">
        <v>21117</v>
      </c>
    </row>
    <row r="4534" spans="3:7">
      <c r="C4534" s="50">
        <f t="shared" si="72"/>
        <v>7</v>
      </c>
      <c r="D4534" s="49">
        <v>42558</v>
      </c>
      <c r="E4534" s="48">
        <v>20</v>
      </c>
      <c r="F4534" s="48">
        <v>22749</v>
      </c>
      <c r="G4534" s="48">
        <v>20965</v>
      </c>
    </row>
    <row r="4535" spans="3:7">
      <c r="C4535" s="50">
        <f t="shared" si="72"/>
        <v>7</v>
      </c>
      <c r="D4535" s="49">
        <v>42558</v>
      </c>
      <c r="E4535" s="48">
        <v>21</v>
      </c>
      <c r="F4535" s="48">
        <v>22634</v>
      </c>
      <c r="G4535" s="48">
        <v>20951</v>
      </c>
    </row>
    <row r="4536" spans="3:7">
      <c r="C4536" s="50">
        <f t="shared" si="72"/>
        <v>7</v>
      </c>
      <c r="D4536" s="49">
        <v>42558</v>
      </c>
      <c r="E4536" s="48">
        <v>22</v>
      </c>
      <c r="F4536" s="48">
        <v>21661</v>
      </c>
      <c r="G4536" s="48">
        <v>19831</v>
      </c>
    </row>
    <row r="4537" spans="3:7">
      <c r="C4537" s="50">
        <f t="shared" si="72"/>
        <v>7</v>
      </c>
      <c r="D4537" s="49">
        <v>42558</v>
      </c>
      <c r="E4537" s="48">
        <v>23</v>
      </c>
      <c r="F4537" s="48">
        <v>20161</v>
      </c>
      <c r="G4537" s="48">
        <v>18177</v>
      </c>
    </row>
    <row r="4538" spans="3:7">
      <c r="C4538" s="50">
        <f t="shared" si="72"/>
        <v>7</v>
      </c>
      <c r="D4538" s="49">
        <v>42558</v>
      </c>
      <c r="E4538" s="48">
        <v>24</v>
      </c>
      <c r="F4538" s="48">
        <v>18702</v>
      </c>
      <c r="G4538" s="48">
        <v>16687</v>
      </c>
    </row>
    <row r="4539" spans="3:7">
      <c r="C4539" s="50">
        <f t="shared" si="72"/>
        <v>7</v>
      </c>
      <c r="D4539" s="49">
        <v>42559</v>
      </c>
      <c r="E4539" s="48">
        <v>1</v>
      </c>
      <c r="F4539" s="48">
        <v>17430</v>
      </c>
      <c r="G4539" s="48">
        <v>15562</v>
      </c>
    </row>
    <row r="4540" spans="3:7">
      <c r="C4540" s="50">
        <f t="shared" si="72"/>
        <v>7</v>
      </c>
      <c r="D4540" s="49">
        <v>42559</v>
      </c>
      <c r="E4540" s="48">
        <v>2</v>
      </c>
      <c r="F4540" s="48">
        <v>17414</v>
      </c>
      <c r="G4540" s="48">
        <v>14889</v>
      </c>
    </row>
    <row r="4541" spans="3:7">
      <c r="C4541" s="50">
        <f t="shared" si="72"/>
        <v>7</v>
      </c>
      <c r="D4541" s="49">
        <v>42559</v>
      </c>
      <c r="E4541" s="48">
        <v>3</v>
      </c>
      <c r="F4541" s="48">
        <v>17042</v>
      </c>
      <c r="G4541" s="48">
        <v>14344</v>
      </c>
    </row>
    <row r="4542" spans="3:7">
      <c r="C4542" s="50">
        <f t="shared" si="72"/>
        <v>7</v>
      </c>
      <c r="D4542" s="49">
        <v>42559</v>
      </c>
      <c r="E4542" s="48">
        <v>4</v>
      </c>
      <c r="F4542" s="48">
        <v>16836</v>
      </c>
      <c r="G4542" s="48">
        <v>14171</v>
      </c>
    </row>
    <row r="4543" spans="3:7">
      <c r="C4543" s="50">
        <f t="shared" si="72"/>
        <v>7</v>
      </c>
      <c r="D4543" s="49">
        <v>42559</v>
      </c>
      <c r="E4543" s="48">
        <v>5</v>
      </c>
      <c r="F4543" s="48">
        <v>17239</v>
      </c>
      <c r="G4543" s="48">
        <v>14454</v>
      </c>
    </row>
    <row r="4544" spans="3:7">
      <c r="C4544" s="50">
        <f t="shared" si="72"/>
        <v>7</v>
      </c>
      <c r="D4544" s="49">
        <v>42559</v>
      </c>
      <c r="E4544" s="48">
        <v>6</v>
      </c>
      <c r="F4544" s="48">
        <v>18164</v>
      </c>
      <c r="G4544" s="48">
        <v>15493</v>
      </c>
    </row>
    <row r="4545" spans="3:7">
      <c r="C4545" s="50">
        <f t="shared" si="72"/>
        <v>7</v>
      </c>
      <c r="D4545" s="49">
        <v>42559</v>
      </c>
      <c r="E4545" s="48">
        <v>7</v>
      </c>
      <c r="F4545" s="48">
        <v>18974</v>
      </c>
      <c r="G4545" s="48">
        <v>16809</v>
      </c>
    </row>
    <row r="4546" spans="3:7">
      <c r="C4546" s="50">
        <f t="shared" si="72"/>
        <v>7</v>
      </c>
      <c r="D4546" s="49">
        <v>42559</v>
      </c>
      <c r="E4546" s="48">
        <v>8</v>
      </c>
      <c r="F4546" s="48">
        <v>19651</v>
      </c>
      <c r="G4546" s="48">
        <v>17515</v>
      </c>
    </row>
    <row r="4547" spans="3:7">
      <c r="C4547" s="50">
        <f t="shared" si="72"/>
        <v>7</v>
      </c>
      <c r="D4547" s="49">
        <v>42559</v>
      </c>
      <c r="E4547" s="48">
        <v>9</v>
      </c>
      <c r="F4547" s="48">
        <v>20626</v>
      </c>
      <c r="G4547" s="48">
        <v>18253</v>
      </c>
    </row>
    <row r="4548" spans="3:7">
      <c r="C4548" s="50">
        <f t="shared" ref="C4548:C4611" si="73">MONTH(D4548)</f>
        <v>7</v>
      </c>
      <c r="D4548" s="49">
        <v>42559</v>
      </c>
      <c r="E4548" s="48">
        <v>10</v>
      </c>
      <c r="F4548" s="48">
        <v>20922</v>
      </c>
      <c r="G4548" s="48">
        <v>18686</v>
      </c>
    </row>
    <row r="4549" spans="3:7">
      <c r="C4549" s="50">
        <f t="shared" si="73"/>
        <v>7</v>
      </c>
      <c r="D4549" s="49">
        <v>42559</v>
      </c>
      <c r="E4549" s="48">
        <v>11</v>
      </c>
      <c r="F4549" s="48">
        <v>21373</v>
      </c>
      <c r="G4549" s="48">
        <v>19032</v>
      </c>
    </row>
    <row r="4550" spans="3:7">
      <c r="C4550" s="50">
        <f t="shared" si="73"/>
        <v>7</v>
      </c>
      <c r="D4550" s="49">
        <v>42559</v>
      </c>
      <c r="E4550" s="48">
        <v>12</v>
      </c>
      <c r="F4550" s="48">
        <v>21465</v>
      </c>
      <c r="G4550" s="48">
        <v>19331</v>
      </c>
    </row>
    <row r="4551" spans="3:7">
      <c r="C4551" s="50">
        <f t="shared" si="73"/>
        <v>7</v>
      </c>
      <c r="D4551" s="49">
        <v>42559</v>
      </c>
      <c r="E4551" s="48">
        <v>13</v>
      </c>
      <c r="F4551" s="48">
        <v>21751</v>
      </c>
      <c r="G4551" s="48">
        <v>19728</v>
      </c>
    </row>
    <row r="4552" spans="3:7">
      <c r="C4552" s="50">
        <f t="shared" si="73"/>
        <v>7</v>
      </c>
      <c r="D4552" s="49">
        <v>42559</v>
      </c>
      <c r="E4552" s="48">
        <v>14</v>
      </c>
      <c r="F4552" s="48">
        <v>22118</v>
      </c>
      <c r="G4552" s="48">
        <v>20002</v>
      </c>
    </row>
    <row r="4553" spans="3:7">
      <c r="C4553" s="50">
        <f t="shared" si="73"/>
        <v>7</v>
      </c>
      <c r="D4553" s="49">
        <v>42559</v>
      </c>
      <c r="E4553" s="48">
        <v>15</v>
      </c>
      <c r="F4553" s="48">
        <v>22166</v>
      </c>
      <c r="G4553" s="48">
        <v>20185</v>
      </c>
    </row>
    <row r="4554" spans="3:7">
      <c r="C4554" s="50">
        <f t="shared" si="73"/>
        <v>7</v>
      </c>
      <c r="D4554" s="49">
        <v>42559</v>
      </c>
      <c r="E4554" s="48">
        <v>16</v>
      </c>
      <c r="F4554" s="48">
        <v>22663</v>
      </c>
      <c r="G4554" s="48">
        <v>20468</v>
      </c>
    </row>
    <row r="4555" spans="3:7">
      <c r="C4555" s="50">
        <f t="shared" si="73"/>
        <v>7</v>
      </c>
      <c r="D4555" s="49">
        <v>42559</v>
      </c>
      <c r="E4555" s="48">
        <v>17</v>
      </c>
      <c r="F4555" s="48">
        <v>22899</v>
      </c>
      <c r="G4555" s="48">
        <v>20690</v>
      </c>
    </row>
    <row r="4556" spans="3:7">
      <c r="C4556" s="50">
        <f t="shared" si="73"/>
        <v>7</v>
      </c>
      <c r="D4556" s="49">
        <v>42559</v>
      </c>
      <c r="E4556" s="48">
        <v>18</v>
      </c>
      <c r="F4556" s="48">
        <v>22627</v>
      </c>
      <c r="G4556" s="48">
        <v>20623</v>
      </c>
    </row>
    <row r="4557" spans="3:7">
      <c r="C4557" s="50">
        <f t="shared" si="73"/>
        <v>7</v>
      </c>
      <c r="D4557" s="49">
        <v>42559</v>
      </c>
      <c r="E4557" s="48">
        <v>19</v>
      </c>
      <c r="F4557" s="48">
        <v>22240</v>
      </c>
      <c r="G4557" s="48">
        <v>20036</v>
      </c>
    </row>
    <row r="4558" spans="3:7">
      <c r="C4558" s="50">
        <f t="shared" si="73"/>
        <v>7</v>
      </c>
      <c r="D4558" s="49">
        <v>42559</v>
      </c>
      <c r="E4558" s="48">
        <v>20</v>
      </c>
      <c r="F4558" s="48">
        <v>21687</v>
      </c>
      <c r="G4558" s="48">
        <v>19472</v>
      </c>
    </row>
    <row r="4559" spans="3:7">
      <c r="C4559" s="50">
        <f t="shared" si="73"/>
        <v>7</v>
      </c>
      <c r="D4559" s="49">
        <v>42559</v>
      </c>
      <c r="E4559" s="48">
        <v>21</v>
      </c>
      <c r="F4559" s="48">
        <v>21377</v>
      </c>
      <c r="G4559" s="48">
        <v>19104</v>
      </c>
    </row>
    <row r="4560" spans="3:7">
      <c r="C4560" s="50">
        <f t="shared" si="73"/>
        <v>7</v>
      </c>
      <c r="D4560" s="49">
        <v>42559</v>
      </c>
      <c r="E4560" s="48">
        <v>22</v>
      </c>
      <c r="F4560" s="48">
        <v>20259</v>
      </c>
      <c r="G4560" s="48">
        <v>18069</v>
      </c>
    </row>
    <row r="4561" spans="3:7">
      <c r="C4561" s="50">
        <f t="shared" si="73"/>
        <v>7</v>
      </c>
      <c r="D4561" s="49">
        <v>42559</v>
      </c>
      <c r="E4561" s="48">
        <v>23</v>
      </c>
      <c r="F4561" s="48">
        <v>18526</v>
      </c>
      <c r="G4561" s="48">
        <v>16622</v>
      </c>
    </row>
    <row r="4562" spans="3:7">
      <c r="C4562" s="50">
        <f t="shared" si="73"/>
        <v>7</v>
      </c>
      <c r="D4562" s="49">
        <v>42559</v>
      </c>
      <c r="E4562" s="48">
        <v>24</v>
      </c>
      <c r="F4562" s="48">
        <v>17408</v>
      </c>
      <c r="G4562" s="48">
        <v>15273</v>
      </c>
    </row>
    <row r="4563" spans="3:7">
      <c r="C4563" s="50">
        <f t="shared" si="73"/>
        <v>7</v>
      </c>
      <c r="D4563" s="49">
        <v>42560</v>
      </c>
      <c r="E4563" s="48">
        <v>1</v>
      </c>
      <c r="F4563" s="48">
        <v>16812</v>
      </c>
      <c r="G4563" s="48">
        <v>14362</v>
      </c>
    </row>
    <row r="4564" spans="3:7">
      <c r="C4564" s="50">
        <f t="shared" si="73"/>
        <v>7</v>
      </c>
      <c r="D4564" s="49">
        <v>42560</v>
      </c>
      <c r="E4564" s="48">
        <v>2</v>
      </c>
      <c r="F4564" s="48">
        <v>16427</v>
      </c>
      <c r="G4564" s="48">
        <v>13778</v>
      </c>
    </row>
    <row r="4565" spans="3:7">
      <c r="C4565" s="50">
        <f t="shared" si="73"/>
        <v>7</v>
      </c>
      <c r="D4565" s="49">
        <v>42560</v>
      </c>
      <c r="E4565" s="48">
        <v>3</v>
      </c>
      <c r="F4565" s="48">
        <v>16269</v>
      </c>
      <c r="G4565" s="48">
        <v>13324</v>
      </c>
    </row>
    <row r="4566" spans="3:7">
      <c r="C4566" s="50">
        <f t="shared" si="73"/>
        <v>7</v>
      </c>
      <c r="D4566" s="49">
        <v>42560</v>
      </c>
      <c r="E4566" s="48">
        <v>4</v>
      </c>
      <c r="F4566" s="48">
        <v>15870</v>
      </c>
      <c r="G4566" s="48">
        <v>13092</v>
      </c>
    </row>
    <row r="4567" spans="3:7">
      <c r="C4567" s="50">
        <f t="shared" si="73"/>
        <v>7</v>
      </c>
      <c r="D4567" s="49">
        <v>42560</v>
      </c>
      <c r="E4567" s="48">
        <v>5</v>
      </c>
      <c r="F4567" s="48">
        <v>15755</v>
      </c>
      <c r="G4567" s="48">
        <v>13064</v>
      </c>
    </row>
    <row r="4568" spans="3:7">
      <c r="C4568" s="50">
        <f t="shared" si="73"/>
        <v>7</v>
      </c>
      <c r="D4568" s="49">
        <v>42560</v>
      </c>
      <c r="E4568" s="48">
        <v>6</v>
      </c>
      <c r="F4568" s="48">
        <v>15592</v>
      </c>
      <c r="G4568" s="48">
        <v>13154</v>
      </c>
    </row>
    <row r="4569" spans="3:7">
      <c r="C4569" s="50">
        <f t="shared" si="73"/>
        <v>7</v>
      </c>
      <c r="D4569" s="49">
        <v>42560</v>
      </c>
      <c r="E4569" s="48">
        <v>7</v>
      </c>
      <c r="F4569" s="48">
        <v>16010</v>
      </c>
      <c r="G4569" s="48">
        <v>13831</v>
      </c>
    </row>
    <row r="4570" spans="3:7">
      <c r="C4570" s="50">
        <f t="shared" si="73"/>
        <v>7</v>
      </c>
      <c r="D4570" s="49">
        <v>42560</v>
      </c>
      <c r="E4570" s="48">
        <v>8</v>
      </c>
      <c r="F4570" s="48">
        <v>16875</v>
      </c>
      <c r="G4570" s="48">
        <v>14803</v>
      </c>
    </row>
    <row r="4571" spans="3:7">
      <c r="C4571" s="50">
        <f t="shared" si="73"/>
        <v>7</v>
      </c>
      <c r="D4571" s="49">
        <v>42560</v>
      </c>
      <c r="E4571" s="48">
        <v>9</v>
      </c>
      <c r="F4571" s="48">
        <v>17826</v>
      </c>
      <c r="G4571" s="48">
        <v>15866</v>
      </c>
    </row>
    <row r="4572" spans="3:7">
      <c r="C4572" s="50">
        <f t="shared" si="73"/>
        <v>7</v>
      </c>
      <c r="D4572" s="49">
        <v>42560</v>
      </c>
      <c r="E4572" s="48">
        <v>10</v>
      </c>
      <c r="F4572" s="48">
        <v>18626</v>
      </c>
      <c r="G4572" s="48">
        <v>16542</v>
      </c>
    </row>
    <row r="4573" spans="3:7">
      <c r="C4573" s="50">
        <f t="shared" si="73"/>
        <v>7</v>
      </c>
      <c r="D4573" s="49">
        <v>42560</v>
      </c>
      <c r="E4573" s="48">
        <v>11</v>
      </c>
      <c r="F4573" s="48">
        <v>18868</v>
      </c>
      <c r="G4573" s="48">
        <v>16677</v>
      </c>
    </row>
    <row r="4574" spans="3:7">
      <c r="C4574" s="50">
        <f t="shared" si="73"/>
        <v>7</v>
      </c>
      <c r="D4574" s="49">
        <v>42560</v>
      </c>
      <c r="E4574" s="48">
        <v>12</v>
      </c>
      <c r="F4574" s="48">
        <v>18846</v>
      </c>
      <c r="G4574" s="48">
        <v>16717</v>
      </c>
    </row>
    <row r="4575" spans="3:7">
      <c r="C4575" s="50">
        <f t="shared" si="73"/>
        <v>7</v>
      </c>
      <c r="D4575" s="49">
        <v>42560</v>
      </c>
      <c r="E4575" s="48">
        <v>13</v>
      </c>
      <c r="F4575" s="48">
        <v>18752</v>
      </c>
      <c r="G4575" s="48">
        <v>16543</v>
      </c>
    </row>
    <row r="4576" spans="3:7">
      <c r="C4576" s="50">
        <f t="shared" si="73"/>
        <v>7</v>
      </c>
      <c r="D4576" s="49">
        <v>42560</v>
      </c>
      <c r="E4576" s="48">
        <v>14</v>
      </c>
      <c r="F4576" s="48">
        <v>18657</v>
      </c>
      <c r="G4576" s="48">
        <v>16455</v>
      </c>
    </row>
    <row r="4577" spans="3:7">
      <c r="C4577" s="50">
        <f t="shared" si="73"/>
        <v>7</v>
      </c>
      <c r="D4577" s="49">
        <v>42560</v>
      </c>
      <c r="E4577" s="48">
        <v>15</v>
      </c>
      <c r="F4577" s="48">
        <v>18787</v>
      </c>
      <c r="G4577" s="48">
        <v>16493</v>
      </c>
    </row>
    <row r="4578" spans="3:7">
      <c r="C4578" s="50">
        <f t="shared" si="73"/>
        <v>7</v>
      </c>
      <c r="D4578" s="49">
        <v>42560</v>
      </c>
      <c r="E4578" s="48">
        <v>16</v>
      </c>
      <c r="F4578" s="48">
        <v>18934</v>
      </c>
      <c r="G4578" s="48">
        <v>16591</v>
      </c>
    </row>
    <row r="4579" spans="3:7">
      <c r="C4579" s="50">
        <f t="shared" si="73"/>
        <v>7</v>
      </c>
      <c r="D4579" s="49">
        <v>42560</v>
      </c>
      <c r="E4579" s="48">
        <v>17</v>
      </c>
      <c r="F4579" s="48">
        <v>19024</v>
      </c>
      <c r="G4579" s="48">
        <v>16748</v>
      </c>
    </row>
    <row r="4580" spans="3:7">
      <c r="C4580" s="50">
        <f t="shared" si="73"/>
        <v>7</v>
      </c>
      <c r="D4580" s="49">
        <v>42560</v>
      </c>
      <c r="E4580" s="48">
        <v>18</v>
      </c>
      <c r="F4580" s="48">
        <v>18926</v>
      </c>
      <c r="G4580" s="48">
        <v>16706</v>
      </c>
    </row>
    <row r="4581" spans="3:7">
      <c r="C4581" s="50">
        <f t="shared" si="73"/>
        <v>7</v>
      </c>
      <c r="D4581" s="49">
        <v>42560</v>
      </c>
      <c r="E4581" s="48">
        <v>19</v>
      </c>
      <c r="F4581" s="48">
        <v>18765</v>
      </c>
      <c r="G4581" s="48">
        <v>16510</v>
      </c>
    </row>
    <row r="4582" spans="3:7">
      <c r="C4582" s="50">
        <f t="shared" si="73"/>
        <v>7</v>
      </c>
      <c r="D4582" s="49">
        <v>42560</v>
      </c>
      <c r="E4582" s="48">
        <v>20</v>
      </c>
      <c r="F4582" s="48">
        <v>18352</v>
      </c>
      <c r="G4582" s="48">
        <v>16276</v>
      </c>
    </row>
    <row r="4583" spans="3:7">
      <c r="C4583" s="50">
        <f t="shared" si="73"/>
        <v>7</v>
      </c>
      <c r="D4583" s="49">
        <v>42560</v>
      </c>
      <c r="E4583" s="48">
        <v>21</v>
      </c>
      <c r="F4583" s="48">
        <v>17931</v>
      </c>
      <c r="G4583" s="48">
        <v>16095</v>
      </c>
    </row>
    <row r="4584" spans="3:7">
      <c r="C4584" s="50">
        <f t="shared" si="73"/>
        <v>7</v>
      </c>
      <c r="D4584" s="49">
        <v>42560</v>
      </c>
      <c r="E4584" s="48">
        <v>22</v>
      </c>
      <c r="F4584" s="48">
        <v>17349</v>
      </c>
      <c r="G4584" s="48">
        <v>15565</v>
      </c>
    </row>
    <row r="4585" spans="3:7">
      <c r="C4585" s="50">
        <f t="shared" si="73"/>
        <v>7</v>
      </c>
      <c r="D4585" s="49">
        <v>42560</v>
      </c>
      <c r="E4585" s="48">
        <v>23</v>
      </c>
      <c r="F4585" s="48">
        <v>16615</v>
      </c>
      <c r="G4585" s="48">
        <v>14560</v>
      </c>
    </row>
    <row r="4586" spans="3:7">
      <c r="C4586" s="50">
        <f t="shared" si="73"/>
        <v>7</v>
      </c>
      <c r="D4586" s="49">
        <v>42560</v>
      </c>
      <c r="E4586" s="48">
        <v>24</v>
      </c>
      <c r="F4586" s="48">
        <v>15922</v>
      </c>
      <c r="G4586" s="48">
        <v>13565</v>
      </c>
    </row>
    <row r="4587" spans="3:7">
      <c r="C4587" s="50">
        <f t="shared" si="73"/>
        <v>7</v>
      </c>
      <c r="D4587" s="49">
        <v>42561</v>
      </c>
      <c r="E4587" s="48">
        <v>1</v>
      </c>
      <c r="F4587" s="48">
        <v>15315</v>
      </c>
      <c r="G4587" s="48">
        <v>12826</v>
      </c>
    </row>
    <row r="4588" spans="3:7">
      <c r="C4588" s="50">
        <f t="shared" si="73"/>
        <v>7</v>
      </c>
      <c r="D4588" s="49">
        <v>42561</v>
      </c>
      <c r="E4588" s="48">
        <v>2</v>
      </c>
      <c r="F4588" s="48">
        <v>14853</v>
      </c>
      <c r="G4588" s="48">
        <v>12294</v>
      </c>
    </row>
    <row r="4589" spans="3:7">
      <c r="C4589" s="50">
        <f t="shared" si="73"/>
        <v>7</v>
      </c>
      <c r="D4589" s="49">
        <v>42561</v>
      </c>
      <c r="E4589" s="48">
        <v>3</v>
      </c>
      <c r="F4589" s="48">
        <v>14748</v>
      </c>
      <c r="G4589" s="48">
        <v>11946</v>
      </c>
    </row>
    <row r="4590" spans="3:7">
      <c r="C4590" s="50">
        <f t="shared" si="73"/>
        <v>7</v>
      </c>
      <c r="D4590" s="49">
        <v>42561</v>
      </c>
      <c r="E4590" s="48">
        <v>4</v>
      </c>
      <c r="F4590" s="48">
        <v>14781</v>
      </c>
      <c r="G4590" s="48">
        <v>11737</v>
      </c>
    </row>
    <row r="4591" spans="3:7">
      <c r="C4591" s="50">
        <f t="shared" si="73"/>
        <v>7</v>
      </c>
      <c r="D4591" s="49">
        <v>42561</v>
      </c>
      <c r="E4591" s="48">
        <v>5</v>
      </c>
      <c r="F4591" s="48">
        <v>14560</v>
      </c>
      <c r="G4591" s="48">
        <v>11620</v>
      </c>
    </row>
    <row r="4592" spans="3:7">
      <c r="C4592" s="50">
        <f t="shared" si="73"/>
        <v>7</v>
      </c>
      <c r="D4592" s="49">
        <v>42561</v>
      </c>
      <c r="E4592" s="48">
        <v>6</v>
      </c>
      <c r="F4592" s="48">
        <v>14593</v>
      </c>
      <c r="G4592" s="48">
        <v>11656</v>
      </c>
    </row>
    <row r="4593" spans="3:7">
      <c r="C4593" s="50">
        <f t="shared" si="73"/>
        <v>7</v>
      </c>
      <c r="D4593" s="49">
        <v>42561</v>
      </c>
      <c r="E4593" s="48">
        <v>7</v>
      </c>
      <c r="F4593" s="48">
        <v>15251</v>
      </c>
      <c r="G4593" s="48">
        <v>12232</v>
      </c>
    </row>
    <row r="4594" spans="3:7">
      <c r="C4594" s="50">
        <f t="shared" si="73"/>
        <v>7</v>
      </c>
      <c r="D4594" s="49">
        <v>42561</v>
      </c>
      <c r="E4594" s="48">
        <v>8</v>
      </c>
      <c r="F4594" s="48">
        <v>16063</v>
      </c>
      <c r="G4594" s="48">
        <v>13303</v>
      </c>
    </row>
    <row r="4595" spans="3:7">
      <c r="C4595" s="50">
        <f t="shared" si="73"/>
        <v>7</v>
      </c>
      <c r="D4595" s="49">
        <v>42561</v>
      </c>
      <c r="E4595" s="48">
        <v>9</v>
      </c>
      <c r="F4595" s="48">
        <v>16665</v>
      </c>
      <c r="G4595" s="48">
        <v>14100</v>
      </c>
    </row>
    <row r="4596" spans="3:7">
      <c r="C4596" s="50">
        <f t="shared" si="73"/>
        <v>7</v>
      </c>
      <c r="D4596" s="49">
        <v>42561</v>
      </c>
      <c r="E4596" s="48">
        <v>10</v>
      </c>
      <c r="F4596" s="48">
        <v>17217</v>
      </c>
      <c r="G4596" s="48">
        <v>14763</v>
      </c>
    </row>
    <row r="4597" spans="3:7">
      <c r="C4597" s="50">
        <f t="shared" si="73"/>
        <v>7</v>
      </c>
      <c r="D4597" s="49">
        <v>42561</v>
      </c>
      <c r="E4597" s="48">
        <v>11</v>
      </c>
      <c r="F4597" s="48">
        <v>17659</v>
      </c>
      <c r="G4597" s="48">
        <v>15287</v>
      </c>
    </row>
    <row r="4598" spans="3:7">
      <c r="C4598" s="50">
        <f t="shared" si="73"/>
        <v>7</v>
      </c>
      <c r="D4598" s="49">
        <v>42561</v>
      </c>
      <c r="E4598" s="48">
        <v>12</v>
      </c>
      <c r="F4598" s="48">
        <v>18432</v>
      </c>
      <c r="G4598" s="48">
        <v>15660</v>
      </c>
    </row>
    <row r="4599" spans="3:7">
      <c r="C4599" s="50">
        <f t="shared" si="73"/>
        <v>7</v>
      </c>
      <c r="D4599" s="49">
        <v>42561</v>
      </c>
      <c r="E4599" s="48">
        <v>13</v>
      </c>
      <c r="F4599" s="48">
        <v>18615</v>
      </c>
      <c r="G4599" s="48">
        <v>15827</v>
      </c>
    </row>
    <row r="4600" spans="3:7">
      <c r="C4600" s="50">
        <f t="shared" si="73"/>
        <v>7</v>
      </c>
      <c r="D4600" s="49">
        <v>42561</v>
      </c>
      <c r="E4600" s="48">
        <v>14</v>
      </c>
      <c r="F4600" s="48">
        <v>18877</v>
      </c>
      <c r="G4600" s="48">
        <v>16050</v>
      </c>
    </row>
    <row r="4601" spans="3:7">
      <c r="C4601" s="50">
        <f t="shared" si="73"/>
        <v>7</v>
      </c>
      <c r="D4601" s="49">
        <v>42561</v>
      </c>
      <c r="E4601" s="48">
        <v>15</v>
      </c>
      <c r="F4601" s="48">
        <v>18837</v>
      </c>
      <c r="G4601" s="48">
        <v>16453</v>
      </c>
    </row>
    <row r="4602" spans="3:7">
      <c r="C4602" s="50">
        <f t="shared" si="73"/>
        <v>7</v>
      </c>
      <c r="D4602" s="49">
        <v>42561</v>
      </c>
      <c r="E4602" s="48">
        <v>16</v>
      </c>
      <c r="F4602" s="48">
        <v>19362</v>
      </c>
      <c r="G4602" s="48">
        <v>17055</v>
      </c>
    </row>
    <row r="4603" spans="3:7">
      <c r="C4603" s="50">
        <f t="shared" si="73"/>
        <v>7</v>
      </c>
      <c r="D4603" s="49">
        <v>42561</v>
      </c>
      <c r="E4603" s="48">
        <v>17</v>
      </c>
      <c r="F4603" s="48">
        <v>19905</v>
      </c>
      <c r="G4603" s="48">
        <v>17523</v>
      </c>
    </row>
    <row r="4604" spans="3:7">
      <c r="C4604" s="50">
        <f t="shared" si="73"/>
        <v>7</v>
      </c>
      <c r="D4604" s="49">
        <v>42561</v>
      </c>
      <c r="E4604" s="48">
        <v>18</v>
      </c>
      <c r="F4604" s="48">
        <v>19830</v>
      </c>
      <c r="G4604" s="48">
        <v>17804</v>
      </c>
    </row>
    <row r="4605" spans="3:7">
      <c r="C4605" s="50">
        <f t="shared" si="73"/>
        <v>7</v>
      </c>
      <c r="D4605" s="49">
        <v>42561</v>
      </c>
      <c r="E4605" s="48">
        <v>19</v>
      </c>
      <c r="F4605" s="48">
        <v>19655</v>
      </c>
      <c r="G4605" s="48">
        <v>17818</v>
      </c>
    </row>
    <row r="4606" spans="3:7">
      <c r="C4606" s="50">
        <f t="shared" si="73"/>
        <v>7</v>
      </c>
      <c r="D4606" s="49">
        <v>42561</v>
      </c>
      <c r="E4606" s="48">
        <v>20</v>
      </c>
      <c r="F4606" s="48">
        <v>19553</v>
      </c>
      <c r="G4606" s="48">
        <v>17600</v>
      </c>
    </row>
    <row r="4607" spans="3:7">
      <c r="C4607" s="50">
        <f t="shared" si="73"/>
        <v>7</v>
      </c>
      <c r="D4607" s="49">
        <v>42561</v>
      </c>
      <c r="E4607" s="48">
        <v>21</v>
      </c>
      <c r="F4607" s="48">
        <v>19596</v>
      </c>
      <c r="G4607" s="48">
        <v>17614</v>
      </c>
    </row>
    <row r="4608" spans="3:7">
      <c r="C4608" s="50">
        <f t="shared" si="73"/>
        <v>7</v>
      </c>
      <c r="D4608" s="49">
        <v>42561</v>
      </c>
      <c r="E4608" s="48">
        <v>22</v>
      </c>
      <c r="F4608" s="48">
        <v>18982</v>
      </c>
      <c r="G4608" s="48">
        <v>16908</v>
      </c>
    </row>
    <row r="4609" spans="3:7">
      <c r="C4609" s="50">
        <f t="shared" si="73"/>
        <v>7</v>
      </c>
      <c r="D4609" s="49">
        <v>42561</v>
      </c>
      <c r="E4609" s="48">
        <v>23</v>
      </c>
      <c r="F4609" s="48">
        <v>17509</v>
      </c>
      <c r="G4609" s="48">
        <v>15614</v>
      </c>
    </row>
    <row r="4610" spans="3:7">
      <c r="C4610" s="50">
        <f t="shared" si="73"/>
        <v>7</v>
      </c>
      <c r="D4610" s="49">
        <v>42561</v>
      </c>
      <c r="E4610" s="48">
        <v>24</v>
      </c>
      <c r="F4610" s="48">
        <v>16548</v>
      </c>
      <c r="G4610" s="48">
        <v>14419</v>
      </c>
    </row>
    <row r="4611" spans="3:7">
      <c r="C4611" s="50">
        <f t="shared" si="73"/>
        <v>7</v>
      </c>
      <c r="D4611" s="49">
        <v>42562</v>
      </c>
      <c r="E4611" s="48">
        <v>1</v>
      </c>
      <c r="F4611" s="48">
        <v>15980</v>
      </c>
      <c r="G4611" s="48">
        <v>13645</v>
      </c>
    </row>
    <row r="4612" spans="3:7">
      <c r="C4612" s="50">
        <f t="shared" ref="C4612:C4675" si="74">MONTH(D4612)</f>
        <v>7</v>
      </c>
      <c r="D4612" s="49">
        <v>42562</v>
      </c>
      <c r="E4612" s="48">
        <v>2</v>
      </c>
      <c r="F4612" s="48">
        <v>15492</v>
      </c>
      <c r="G4612" s="48">
        <v>13125</v>
      </c>
    </row>
    <row r="4613" spans="3:7">
      <c r="C4613" s="50">
        <f t="shared" si="74"/>
        <v>7</v>
      </c>
      <c r="D4613" s="49">
        <v>42562</v>
      </c>
      <c r="E4613" s="48">
        <v>3</v>
      </c>
      <c r="F4613" s="48">
        <v>15383</v>
      </c>
      <c r="G4613" s="48">
        <v>12818</v>
      </c>
    </row>
    <row r="4614" spans="3:7">
      <c r="C4614" s="50">
        <f t="shared" si="74"/>
        <v>7</v>
      </c>
      <c r="D4614" s="49">
        <v>42562</v>
      </c>
      <c r="E4614" s="48">
        <v>4</v>
      </c>
      <c r="F4614" s="48">
        <v>15303</v>
      </c>
      <c r="G4614" s="48">
        <v>12759</v>
      </c>
    </row>
    <row r="4615" spans="3:7">
      <c r="C4615" s="50">
        <f t="shared" si="74"/>
        <v>7</v>
      </c>
      <c r="D4615" s="49">
        <v>42562</v>
      </c>
      <c r="E4615" s="48">
        <v>5</v>
      </c>
      <c r="F4615" s="48">
        <v>15619</v>
      </c>
      <c r="G4615" s="48">
        <v>13134</v>
      </c>
    </row>
    <row r="4616" spans="3:7">
      <c r="C4616" s="50">
        <f t="shared" si="74"/>
        <v>7</v>
      </c>
      <c r="D4616" s="49">
        <v>42562</v>
      </c>
      <c r="E4616" s="48">
        <v>6</v>
      </c>
      <c r="F4616" s="48">
        <v>16047</v>
      </c>
      <c r="G4616" s="48">
        <v>13910</v>
      </c>
    </row>
    <row r="4617" spans="3:7">
      <c r="C4617" s="50">
        <f t="shared" si="74"/>
        <v>7</v>
      </c>
      <c r="D4617" s="49">
        <v>42562</v>
      </c>
      <c r="E4617" s="48">
        <v>7</v>
      </c>
      <c r="F4617" s="48">
        <v>17063</v>
      </c>
      <c r="G4617" s="48">
        <v>15375</v>
      </c>
    </row>
    <row r="4618" spans="3:7">
      <c r="C4618" s="50">
        <f t="shared" si="74"/>
        <v>7</v>
      </c>
      <c r="D4618" s="49">
        <v>42562</v>
      </c>
      <c r="E4618" s="48">
        <v>8</v>
      </c>
      <c r="F4618" s="48">
        <v>17657</v>
      </c>
      <c r="G4618" s="48">
        <v>16277</v>
      </c>
    </row>
    <row r="4619" spans="3:7">
      <c r="C4619" s="50">
        <f t="shared" si="74"/>
        <v>7</v>
      </c>
      <c r="D4619" s="49">
        <v>42562</v>
      </c>
      <c r="E4619" s="48">
        <v>9</v>
      </c>
      <c r="F4619" s="48">
        <v>18470</v>
      </c>
      <c r="G4619" s="48">
        <v>16963</v>
      </c>
    </row>
    <row r="4620" spans="3:7">
      <c r="C4620" s="50">
        <f t="shared" si="74"/>
        <v>7</v>
      </c>
      <c r="D4620" s="49">
        <v>42562</v>
      </c>
      <c r="E4620" s="48">
        <v>10</v>
      </c>
      <c r="F4620" s="48">
        <v>19085</v>
      </c>
      <c r="G4620" s="48">
        <v>17462</v>
      </c>
    </row>
    <row r="4621" spans="3:7">
      <c r="C4621" s="50">
        <f t="shared" si="74"/>
        <v>7</v>
      </c>
      <c r="D4621" s="49">
        <v>42562</v>
      </c>
      <c r="E4621" s="48">
        <v>11</v>
      </c>
      <c r="F4621" s="48">
        <v>19766</v>
      </c>
      <c r="G4621" s="48">
        <v>18003</v>
      </c>
    </row>
    <row r="4622" spans="3:7">
      <c r="C4622" s="50">
        <f t="shared" si="74"/>
        <v>7</v>
      </c>
      <c r="D4622" s="49">
        <v>42562</v>
      </c>
      <c r="E4622" s="48">
        <v>12</v>
      </c>
      <c r="F4622" s="48">
        <v>20460</v>
      </c>
      <c r="G4622" s="48">
        <v>18578</v>
      </c>
    </row>
    <row r="4623" spans="3:7">
      <c r="C4623" s="50">
        <f t="shared" si="74"/>
        <v>7</v>
      </c>
      <c r="D4623" s="49">
        <v>42562</v>
      </c>
      <c r="E4623" s="48">
        <v>13</v>
      </c>
      <c r="F4623" s="48">
        <v>21195</v>
      </c>
      <c r="G4623" s="48">
        <v>19147</v>
      </c>
    </row>
    <row r="4624" spans="3:7">
      <c r="C4624" s="50">
        <f t="shared" si="74"/>
        <v>7</v>
      </c>
      <c r="D4624" s="49">
        <v>42562</v>
      </c>
      <c r="E4624" s="48">
        <v>14</v>
      </c>
      <c r="F4624" s="48">
        <v>21215</v>
      </c>
      <c r="G4624" s="48">
        <v>19255</v>
      </c>
    </row>
    <row r="4625" spans="3:7">
      <c r="C4625" s="50">
        <f t="shared" si="74"/>
        <v>7</v>
      </c>
      <c r="D4625" s="49">
        <v>42562</v>
      </c>
      <c r="E4625" s="48">
        <v>15</v>
      </c>
      <c r="F4625" s="48">
        <v>20897</v>
      </c>
      <c r="G4625" s="48">
        <v>19304</v>
      </c>
    </row>
    <row r="4626" spans="3:7">
      <c r="C4626" s="50">
        <f t="shared" si="74"/>
        <v>7</v>
      </c>
      <c r="D4626" s="49">
        <v>42562</v>
      </c>
      <c r="E4626" s="48">
        <v>16</v>
      </c>
      <c r="F4626" s="48">
        <v>20987</v>
      </c>
      <c r="G4626" s="48">
        <v>19547</v>
      </c>
    </row>
    <row r="4627" spans="3:7">
      <c r="C4627" s="50">
        <f t="shared" si="74"/>
        <v>7</v>
      </c>
      <c r="D4627" s="49">
        <v>42562</v>
      </c>
      <c r="E4627" s="48">
        <v>17</v>
      </c>
      <c r="F4627" s="48">
        <v>21614</v>
      </c>
      <c r="G4627" s="48">
        <v>19929</v>
      </c>
    </row>
    <row r="4628" spans="3:7">
      <c r="C4628" s="50">
        <f t="shared" si="74"/>
        <v>7</v>
      </c>
      <c r="D4628" s="49">
        <v>42562</v>
      </c>
      <c r="E4628" s="48">
        <v>18</v>
      </c>
      <c r="F4628" s="48">
        <v>21189</v>
      </c>
      <c r="G4628" s="48">
        <v>19722</v>
      </c>
    </row>
    <row r="4629" spans="3:7">
      <c r="C4629" s="50">
        <f t="shared" si="74"/>
        <v>7</v>
      </c>
      <c r="D4629" s="49">
        <v>42562</v>
      </c>
      <c r="E4629" s="48">
        <v>19</v>
      </c>
      <c r="F4629" s="48">
        <v>21083</v>
      </c>
      <c r="G4629" s="48">
        <v>19434</v>
      </c>
    </row>
    <row r="4630" spans="3:7">
      <c r="C4630" s="50">
        <f t="shared" si="74"/>
        <v>7</v>
      </c>
      <c r="D4630" s="49">
        <v>42562</v>
      </c>
      <c r="E4630" s="48">
        <v>20</v>
      </c>
      <c r="F4630" s="48">
        <v>20710</v>
      </c>
      <c r="G4630" s="48">
        <v>19194</v>
      </c>
    </row>
    <row r="4631" spans="3:7">
      <c r="C4631" s="50">
        <f t="shared" si="74"/>
        <v>7</v>
      </c>
      <c r="D4631" s="49">
        <v>42562</v>
      </c>
      <c r="E4631" s="48">
        <v>21</v>
      </c>
      <c r="F4631" s="48">
        <v>20461</v>
      </c>
      <c r="G4631" s="48">
        <v>18942</v>
      </c>
    </row>
    <row r="4632" spans="3:7">
      <c r="C4632" s="50">
        <f t="shared" si="74"/>
        <v>7</v>
      </c>
      <c r="D4632" s="49">
        <v>42562</v>
      </c>
      <c r="E4632" s="48">
        <v>22</v>
      </c>
      <c r="F4632" s="48">
        <v>19311</v>
      </c>
      <c r="G4632" s="48">
        <v>17828</v>
      </c>
    </row>
    <row r="4633" spans="3:7">
      <c r="C4633" s="50">
        <f t="shared" si="74"/>
        <v>7</v>
      </c>
      <c r="D4633" s="49">
        <v>42562</v>
      </c>
      <c r="E4633" s="48">
        <v>23</v>
      </c>
      <c r="F4633" s="48">
        <v>17515</v>
      </c>
      <c r="G4633" s="48">
        <v>15870</v>
      </c>
    </row>
    <row r="4634" spans="3:7">
      <c r="C4634" s="50">
        <f t="shared" si="74"/>
        <v>7</v>
      </c>
      <c r="D4634" s="49">
        <v>42562</v>
      </c>
      <c r="E4634" s="48">
        <v>24</v>
      </c>
      <c r="F4634" s="48">
        <v>16235</v>
      </c>
      <c r="G4634" s="48">
        <v>14650</v>
      </c>
    </row>
    <row r="4635" spans="3:7">
      <c r="C4635" s="50">
        <f t="shared" si="74"/>
        <v>7</v>
      </c>
      <c r="D4635" s="49">
        <v>42563</v>
      </c>
      <c r="E4635" s="48">
        <v>1</v>
      </c>
      <c r="F4635" s="48">
        <v>15600</v>
      </c>
      <c r="G4635" s="48">
        <v>13948</v>
      </c>
    </row>
    <row r="4636" spans="3:7">
      <c r="C4636" s="50">
        <f t="shared" si="74"/>
        <v>7</v>
      </c>
      <c r="D4636" s="49">
        <v>42563</v>
      </c>
      <c r="E4636" s="48">
        <v>2</v>
      </c>
      <c r="F4636" s="48">
        <v>15359</v>
      </c>
      <c r="G4636" s="48">
        <v>13490</v>
      </c>
    </row>
    <row r="4637" spans="3:7">
      <c r="C4637" s="50">
        <f t="shared" si="74"/>
        <v>7</v>
      </c>
      <c r="D4637" s="49">
        <v>42563</v>
      </c>
      <c r="E4637" s="48">
        <v>3</v>
      </c>
      <c r="F4637" s="48">
        <v>15144</v>
      </c>
      <c r="G4637" s="48">
        <v>13161</v>
      </c>
    </row>
    <row r="4638" spans="3:7">
      <c r="C4638" s="50">
        <f t="shared" si="74"/>
        <v>7</v>
      </c>
      <c r="D4638" s="49">
        <v>42563</v>
      </c>
      <c r="E4638" s="48">
        <v>4</v>
      </c>
      <c r="F4638" s="48">
        <v>15360</v>
      </c>
      <c r="G4638" s="48">
        <v>13106</v>
      </c>
    </row>
    <row r="4639" spans="3:7">
      <c r="C4639" s="50">
        <f t="shared" si="74"/>
        <v>7</v>
      </c>
      <c r="D4639" s="49">
        <v>42563</v>
      </c>
      <c r="E4639" s="48">
        <v>5</v>
      </c>
      <c r="F4639" s="48">
        <v>15832</v>
      </c>
      <c r="G4639" s="48">
        <v>13476</v>
      </c>
    </row>
    <row r="4640" spans="3:7">
      <c r="C4640" s="50">
        <f t="shared" si="74"/>
        <v>7</v>
      </c>
      <c r="D4640" s="49">
        <v>42563</v>
      </c>
      <c r="E4640" s="48">
        <v>6</v>
      </c>
      <c r="F4640" s="48">
        <v>16722</v>
      </c>
      <c r="G4640" s="48">
        <v>14402</v>
      </c>
    </row>
    <row r="4641" spans="3:7">
      <c r="C4641" s="50">
        <f t="shared" si="74"/>
        <v>7</v>
      </c>
      <c r="D4641" s="49">
        <v>42563</v>
      </c>
      <c r="E4641" s="48">
        <v>7</v>
      </c>
      <c r="F4641" s="48">
        <v>17760</v>
      </c>
      <c r="G4641" s="48">
        <v>15838</v>
      </c>
    </row>
    <row r="4642" spans="3:7">
      <c r="C4642" s="50">
        <f t="shared" si="74"/>
        <v>7</v>
      </c>
      <c r="D4642" s="49">
        <v>42563</v>
      </c>
      <c r="E4642" s="48">
        <v>8</v>
      </c>
      <c r="F4642" s="48">
        <v>18814</v>
      </c>
      <c r="G4642" s="48">
        <v>16990</v>
      </c>
    </row>
    <row r="4643" spans="3:7">
      <c r="C4643" s="50">
        <f t="shared" si="74"/>
        <v>7</v>
      </c>
      <c r="D4643" s="49">
        <v>42563</v>
      </c>
      <c r="E4643" s="48">
        <v>9</v>
      </c>
      <c r="F4643" s="48">
        <v>19513</v>
      </c>
      <c r="G4643" s="48">
        <v>17544</v>
      </c>
    </row>
    <row r="4644" spans="3:7">
      <c r="C4644" s="50">
        <f t="shared" si="74"/>
        <v>7</v>
      </c>
      <c r="D4644" s="49">
        <v>42563</v>
      </c>
      <c r="E4644" s="48">
        <v>10</v>
      </c>
      <c r="F4644" s="48">
        <v>20193</v>
      </c>
      <c r="G4644" s="48">
        <v>18283</v>
      </c>
    </row>
    <row r="4645" spans="3:7">
      <c r="C4645" s="50">
        <f t="shared" si="74"/>
        <v>7</v>
      </c>
      <c r="D4645" s="49">
        <v>42563</v>
      </c>
      <c r="E4645" s="48">
        <v>11</v>
      </c>
      <c r="F4645" s="48">
        <v>20256</v>
      </c>
      <c r="G4645" s="48">
        <v>18919</v>
      </c>
    </row>
    <row r="4646" spans="3:7">
      <c r="C4646" s="50">
        <f t="shared" si="74"/>
        <v>7</v>
      </c>
      <c r="D4646" s="49">
        <v>42563</v>
      </c>
      <c r="E4646" s="48">
        <v>12</v>
      </c>
      <c r="F4646" s="48">
        <v>20674</v>
      </c>
      <c r="G4646" s="48">
        <v>19459</v>
      </c>
    </row>
    <row r="4647" spans="3:7">
      <c r="C4647" s="50">
        <f t="shared" si="74"/>
        <v>7</v>
      </c>
      <c r="D4647" s="49">
        <v>42563</v>
      </c>
      <c r="E4647" s="48">
        <v>13</v>
      </c>
      <c r="F4647" s="48">
        <v>21291</v>
      </c>
      <c r="G4647" s="48">
        <v>19884</v>
      </c>
    </row>
    <row r="4648" spans="3:7">
      <c r="C4648" s="50">
        <f t="shared" si="74"/>
        <v>7</v>
      </c>
      <c r="D4648" s="49">
        <v>42563</v>
      </c>
      <c r="E4648" s="48">
        <v>14</v>
      </c>
      <c r="F4648" s="48">
        <v>21866</v>
      </c>
      <c r="G4648" s="48">
        <v>20434</v>
      </c>
    </row>
    <row r="4649" spans="3:7">
      <c r="C4649" s="50">
        <f t="shared" si="74"/>
        <v>7</v>
      </c>
      <c r="D4649" s="49">
        <v>42563</v>
      </c>
      <c r="E4649" s="48">
        <v>15</v>
      </c>
      <c r="F4649" s="48">
        <v>22182</v>
      </c>
      <c r="G4649" s="48">
        <v>20772</v>
      </c>
    </row>
    <row r="4650" spans="3:7">
      <c r="C4650" s="50">
        <f t="shared" si="74"/>
        <v>7</v>
      </c>
      <c r="D4650" s="49">
        <v>42563</v>
      </c>
      <c r="E4650" s="48">
        <v>16</v>
      </c>
      <c r="F4650" s="48">
        <v>22389</v>
      </c>
      <c r="G4650" s="48">
        <v>21049</v>
      </c>
    </row>
    <row r="4651" spans="3:7">
      <c r="C4651" s="50">
        <f t="shared" si="74"/>
        <v>7</v>
      </c>
      <c r="D4651" s="49">
        <v>42563</v>
      </c>
      <c r="E4651" s="48">
        <v>17</v>
      </c>
      <c r="F4651" s="48">
        <v>22616</v>
      </c>
      <c r="G4651" s="48">
        <v>21248</v>
      </c>
    </row>
    <row r="4652" spans="3:7">
      <c r="C4652" s="50">
        <f t="shared" si="74"/>
        <v>7</v>
      </c>
      <c r="D4652" s="49">
        <v>42563</v>
      </c>
      <c r="E4652" s="48">
        <v>18</v>
      </c>
      <c r="F4652" s="48">
        <v>22968</v>
      </c>
      <c r="G4652" s="48">
        <v>21382</v>
      </c>
    </row>
    <row r="4653" spans="3:7">
      <c r="C4653" s="50">
        <f t="shared" si="74"/>
        <v>7</v>
      </c>
      <c r="D4653" s="49">
        <v>42563</v>
      </c>
      <c r="E4653" s="48">
        <v>19</v>
      </c>
      <c r="F4653" s="48">
        <v>22972</v>
      </c>
      <c r="G4653" s="48">
        <v>21488</v>
      </c>
    </row>
    <row r="4654" spans="3:7">
      <c r="C4654" s="50">
        <f t="shared" si="74"/>
        <v>7</v>
      </c>
      <c r="D4654" s="49">
        <v>42563</v>
      </c>
      <c r="E4654" s="48">
        <v>20</v>
      </c>
      <c r="F4654" s="48">
        <v>22452</v>
      </c>
      <c r="G4654" s="48">
        <v>21196</v>
      </c>
    </row>
    <row r="4655" spans="3:7">
      <c r="C4655" s="50">
        <f t="shared" si="74"/>
        <v>7</v>
      </c>
      <c r="D4655" s="49">
        <v>42563</v>
      </c>
      <c r="E4655" s="48">
        <v>21</v>
      </c>
      <c r="F4655" s="48">
        <v>22165</v>
      </c>
      <c r="G4655" s="48">
        <v>20954</v>
      </c>
    </row>
    <row r="4656" spans="3:7">
      <c r="C4656" s="50">
        <f t="shared" si="74"/>
        <v>7</v>
      </c>
      <c r="D4656" s="49">
        <v>42563</v>
      </c>
      <c r="E4656" s="48">
        <v>22</v>
      </c>
      <c r="F4656" s="48">
        <v>21148</v>
      </c>
      <c r="G4656" s="48">
        <v>19898</v>
      </c>
    </row>
    <row r="4657" spans="3:7">
      <c r="C4657" s="50">
        <f t="shared" si="74"/>
        <v>7</v>
      </c>
      <c r="D4657" s="49">
        <v>42563</v>
      </c>
      <c r="E4657" s="48">
        <v>23</v>
      </c>
      <c r="F4657" s="48">
        <v>19785</v>
      </c>
      <c r="G4657" s="48">
        <v>18254</v>
      </c>
    </row>
    <row r="4658" spans="3:7">
      <c r="C4658" s="50">
        <f t="shared" si="74"/>
        <v>7</v>
      </c>
      <c r="D4658" s="49">
        <v>42563</v>
      </c>
      <c r="E4658" s="48">
        <v>24</v>
      </c>
      <c r="F4658" s="48">
        <v>18635</v>
      </c>
      <c r="G4658" s="48">
        <v>16790</v>
      </c>
    </row>
    <row r="4659" spans="3:7">
      <c r="C4659" s="50">
        <f t="shared" si="74"/>
        <v>7</v>
      </c>
      <c r="D4659" s="49">
        <v>42564</v>
      </c>
      <c r="E4659" s="48">
        <v>1</v>
      </c>
      <c r="F4659" s="48">
        <v>17909</v>
      </c>
      <c r="G4659" s="48">
        <v>15815</v>
      </c>
    </row>
    <row r="4660" spans="3:7">
      <c r="C4660" s="50">
        <f t="shared" si="74"/>
        <v>7</v>
      </c>
      <c r="D4660" s="49">
        <v>42564</v>
      </c>
      <c r="E4660" s="48">
        <v>2</v>
      </c>
      <c r="F4660" s="48">
        <v>17110</v>
      </c>
      <c r="G4660" s="48">
        <v>15130</v>
      </c>
    </row>
    <row r="4661" spans="3:7">
      <c r="C4661" s="50">
        <f t="shared" si="74"/>
        <v>7</v>
      </c>
      <c r="D4661" s="49">
        <v>42564</v>
      </c>
      <c r="E4661" s="48">
        <v>3</v>
      </c>
      <c r="F4661" s="48">
        <v>16691</v>
      </c>
      <c r="G4661" s="48">
        <v>14625</v>
      </c>
    </row>
    <row r="4662" spans="3:7">
      <c r="C4662" s="50">
        <f t="shared" si="74"/>
        <v>7</v>
      </c>
      <c r="D4662" s="49">
        <v>42564</v>
      </c>
      <c r="E4662" s="48">
        <v>4</v>
      </c>
      <c r="F4662" s="48">
        <v>16427</v>
      </c>
      <c r="G4662" s="48">
        <v>14461</v>
      </c>
    </row>
    <row r="4663" spans="3:7">
      <c r="C4663" s="50">
        <f t="shared" si="74"/>
        <v>7</v>
      </c>
      <c r="D4663" s="49">
        <v>42564</v>
      </c>
      <c r="E4663" s="48">
        <v>5</v>
      </c>
      <c r="F4663" s="48">
        <v>17140</v>
      </c>
      <c r="G4663" s="48">
        <v>14880</v>
      </c>
    </row>
    <row r="4664" spans="3:7">
      <c r="C4664" s="50">
        <f t="shared" si="74"/>
        <v>7</v>
      </c>
      <c r="D4664" s="49">
        <v>42564</v>
      </c>
      <c r="E4664" s="48">
        <v>6</v>
      </c>
      <c r="F4664" s="48">
        <v>18022</v>
      </c>
      <c r="G4664" s="48">
        <v>15941</v>
      </c>
    </row>
    <row r="4665" spans="3:7">
      <c r="C4665" s="50">
        <f t="shared" si="74"/>
        <v>7</v>
      </c>
      <c r="D4665" s="49">
        <v>42564</v>
      </c>
      <c r="E4665" s="48">
        <v>7</v>
      </c>
      <c r="F4665" s="48">
        <v>19054</v>
      </c>
      <c r="G4665" s="48">
        <v>17498</v>
      </c>
    </row>
    <row r="4666" spans="3:7">
      <c r="C4666" s="50">
        <f t="shared" si="74"/>
        <v>7</v>
      </c>
      <c r="D4666" s="49">
        <v>42564</v>
      </c>
      <c r="E4666" s="48">
        <v>8</v>
      </c>
      <c r="F4666" s="48">
        <v>20212</v>
      </c>
      <c r="G4666" s="48">
        <v>18836</v>
      </c>
    </row>
    <row r="4667" spans="3:7">
      <c r="C4667" s="50">
        <f t="shared" si="74"/>
        <v>7</v>
      </c>
      <c r="D4667" s="49">
        <v>42564</v>
      </c>
      <c r="E4667" s="48">
        <v>9</v>
      </c>
      <c r="F4667" s="48">
        <v>21109</v>
      </c>
      <c r="G4667" s="48">
        <v>19742</v>
      </c>
    </row>
    <row r="4668" spans="3:7">
      <c r="C4668" s="50">
        <f t="shared" si="74"/>
        <v>7</v>
      </c>
      <c r="D4668" s="49">
        <v>42564</v>
      </c>
      <c r="E4668" s="48">
        <v>10</v>
      </c>
      <c r="F4668" s="48">
        <v>21865</v>
      </c>
      <c r="G4668" s="48">
        <v>20444</v>
      </c>
    </row>
    <row r="4669" spans="3:7">
      <c r="C4669" s="50">
        <f t="shared" si="74"/>
        <v>7</v>
      </c>
      <c r="D4669" s="49">
        <v>42564</v>
      </c>
      <c r="E4669" s="48">
        <v>11</v>
      </c>
      <c r="F4669" s="48">
        <v>22540</v>
      </c>
      <c r="G4669" s="48">
        <v>21125</v>
      </c>
    </row>
    <row r="4670" spans="3:7">
      <c r="C4670" s="50">
        <f t="shared" si="74"/>
        <v>7</v>
      </c>
      <c r="D4670" s="49">
        <v>42564</v>
      </c>
      <c r="E4670" s="48">
        <v>12</v>
      </c>
      <c r="F4670" s="48">
        <v>22857</v>
      </c>
      <c r="G4670" s="48">
        <v>21615</v>
      </c>
    </row>
    <row r="4671" spans="3:7">
      <c r="C4671" s="50">
        <f t="shared" si="74"/>
        <v>7</v>
      </c>
      <c r="D4671" s="49">
        <v>42564</v>
      </c>
      <c r="E4671" s="48">
        <v>13</v>
      </c>
      <c r="F4671" s="48">
        <v>23306</v>
      </c>
      <c r="G4671" s="48">
        <v>21903</v>
      </c>
    </row>
    <row r="4672" spans="3:7">
      <c r="C4672" s="50">
        <f t="shared" si="74"/>
        <v>7</v>
      </c>
      <c r="D4672" s="49">
        <v>42564</v>
      </c>
      <c r="E4672" s="48">
        <v>14</v>
      </c>
      <c r="F4672" s="48">
        <v>22813</v>
      </c>
      <c r="G4672" s="48">
        <v>21924</v>
      </c>
    </row>
    <row r="4673" spans="3:7">
      <c r="C4673" s="50">
        <f t="shared" si="74"/>
        <v>7</v>
      </c>
      <c r="D4673" s="49">
        <v>42564</v>
      </c>
      <c r="E4673" s="48">
        <v>15</v>
      </c>
      <c r="F4673" s="48">
        <v>22815</v>
      </c>
      <c r="G4673" s="48">
        <v>22044</v>
      </c>
    </row>
    <row r="4674" spans="3:7">
      <c r="C4674" s="50">
        <f t="shared" si="74"/>
        <v>7</v>
      </c>
      <c r="D4674" s="49">
        <v>42564</v>
      </c>
      <c r="E4674" s="48">
        <v>16</v>
      </c>
      <c r="F4674" s="48">
        <v>23323</v>
      </c>
      <c r="G4674" s="48">
        <v>22273</v>
      </c>
    </row>
    <row r="4675" spans="3:7">
      <c r="C4675" s="50">
        <f t="shared" si="74"/>
        <v>7</v>
      </c>
      <c r="D4675" s="49">
        <v>42564</v>
      </c>
      <c r="E4675" s="48">
        <v>17</v>
      </c>
      <c r="F4675" s="48">
        <v>23685</v>
      </c>
      <c r="G4675" s="48">
        <v>22566</v>
      </c>
    </row>
    <row r="4676" spans="3:7">
      <c r="C4676" s="50">
        <f t="shared" ref="C4676:C4739" si="75">MONTH(D4676)</f>
        <v>7</v>
      </c>
      <c r="D4676" s="49">
        <v>42564</v>
      </c>
      <c r="E4676" s="48">
        <v>18</v>
      </c>
      <c r="F4676" s="48">
        <v>23403</v>
      </c>
      <c r="G4676" s="48">
        <v>22659</v>
      </c>
    </row>
    <row r="4677" spans="3:7">
      <c r="C4677" s="50">
        <f t="shared" si="75"/>
        <v>7</v>
      </c>
      <c r="D4677" s="49">
        <v>42564</v>
      </c>
      <c r="E4677" s="48">
        <v>19</v>
      </c>
      <c r="F4677" s="48">
        <v>23403</v>
      </c>
      <c r="G4677" s="48">
        <v>22600</v>
      </c>
    </row>
    <row r="4678" spans="3:7">
      <c r="C4678" s="50">
        <f t="shared" si="75"/>
        <v>7</v>
      </c>
      <c r="D4678" s="49">
        <v>42564</v>
      </c>
      <c r="E4678" s="48">
        <v>20</v>
      </c>
      <c r="F4678" s="48">
        <v>22920</v>
      </c>
      <c r="G4678" s="48">
        <v>22216</v>
      </c>
    </row>
    <row r="4679" spans="3:7">
      <c r="C4679" s="50">
        <f t="shared" si="75"/>
        <v>7</v>
      </c>
      <c r="D4679" s="49">
        <v>42564</v>
      </c>
      <c r="E4679" s="48">
        <v>21</v>
      </c>
      <c r="F4679" s="48">
        <v>22830</v>
      </c>
      <c r="G4679" s="48">
        <v>22012</v>
      </c>
    </row>
    <row r="4680" spans="3:7">
      <c r="C4680" s="50">
        <f t="shared" si="75"/>
        <v>7</v>
      </c>
      <c r="D4680" s="49">
        <v>42564</v>
      </c>
      <c r="E4680" s="48">
        <v>22</v>
      </c>
      <c r="F4680" s="48">
        <v>22137</v>
      </c>
      <c r="G4680" s="48">
        <v>20948</v>
      </c>
    </row>
    <row r="4681" spans="3:7">
      <c r="C4681" s="50">
        <f t="shared" si="75"/>
        <v>7</v>
      </c>
      <c r="D4681" s="49">
        <v>42564</v>
      </c>
      <c r="E4681" s="48">
        <v>23</v>
      </c>
      <c r="F4681" s="48">
        <v>20946</v>
      </c>
      <c r="G4681" s="48">
        <v>19383</v>
      </c>
    </row>
    <row r="4682" spans="3:7">
      <c r="C4682" s="50">
        <f t="shared" si="75"/>
        <v>7</v>
      </c>
      <c r="D4682" s="49">
        <v>42564</v>
      </c>
      <c r="E4682" s="48">
        <v>24</v>
      </c>
      <c r="F4682" s="48">
        <v>19676</v>
      </c>
      <c r="G4682" s="48">
        <v>17835</v>
      </c>
    </row>
    <row r="4683" spans="3:7">
      <c r="C4683" s="50">
        <f t="shared" si="75"/>
        <v>7</v>
      </c>
      <c r="D4683" s="49">
        <v>42565</v>
      </c>
      <c r="E4683" s="48">
        <v>1</v>
      </c>
      <c r="F4683" s="48">
        <v>18433</v>
      </c>
      <c r="G4683" s="48">
        <v>16628</v>
      </c>
    </row>
    <row r="4684" spans="3:7">
      <c r="C4684" s="50">
        <f t="shared" si="75"/>
        <v>7</v>
      </c>
      <c r="D4684" s="49">
        <v>42565</v>
      </c>
      <c r="E4684" s="48">
        <v>2</v>
      </c>
      <c r="F4684" s="48">
        <v>17927</v>
      </c>
      <c r="G4684" s="48">
        <v>15669</v>
      </c>
    </row>
    <row r="4685" spans="3:7">
      <c r="C4685" s="50">
        <f t="shared" si="75"/>
        <v>7</v>
      </c>
      <c r="D4685" s="49">
        <v>42565</v>
      </c>
      <c r="E4685" s="48">
        <v>3</v>
      </c>
      <c r="F4685" s="48">
        <v>17396</v>
      </c>
      <c r="G4685" s="48">
        <v>15108</v>
      </c>
    </row>
    <row r="4686" spans="3:7">
      <c r="C4686" s="50">
        <f t="shared" si="75"/>
        <v>7</v>
      </c>
      <c r="D4686" s="49">
        <v>42565</v>
      </c>
      <c r="E4686" s="48">
        <v>4</v>
      </c>
      <c r="F4686" s="48">
        <v>17231</v>
      </c>
      <c r="G4686" s="48">
        <v>14910</v>
      </c>
    </row>
    <row r="4687" spans="3:7">
      <c r="C4687" s="50">
        <f t="shared" si="75"/>
        <v>7</v>
      </c>
      <c r="D4687" s="49">
        <v>42565</v>
      </c>
      <c r="E4687" s="48">
        <v>5</v>
      </c>
      <c r="F4687" s="48">
        <v>17510</v>
      </c>
      <c r="G4687" s="48">
        <v>15221</v>
      </c>
    </row>
    <row r="4688" spans="3:7">
      <c r="C4688" s="50">
        <f t="shared" si="75"/>
        <v>7</v>
      </c>
      <c r="D4688" s="49">
        <v>42565</v>
      </c>
      <c r="E4688" s="48">
        <v>6</v>
      </c>
      <c r="F4688" s="48">
        <v>18358</v>
      </c>
      <c r="G4688" s="48">
        <v>16135</v>
      </c>
    </row>
    <row r="4689" spans="3:7">
      <c r="C4689" s="50">
        <f t="shared" si="75"/>
        <v>7</v>
      </c>
      <c r="D4689" s="49">
        <v>42565</v>
      </c>
      <c r="E4689" s="48">
        <v>7</v>
      </c>
      <c r="F4689" s="48">
        <v>19315</v>
      </c>
      <c r="G4689" s="48">
        <v>17537</v>
      </c>
    </row>
    <row r="4690" spans="3:7">
      <c r="C4690" s="50">
        <f t="shared" si="75"/>
        <v>7</v>
      </c>
      <c r="D4690" s="49">
        <v>42565</v>
      </c>
      <c r="E4690" s="48">
        <v>8</v>
      </c>
      <c r="F4690" s="48">
        <v>20227</v>
      </c>
      <c r="G4690" s="48">
        <v>18432</v>
      </c>
    </row>
    <row r="4691" spans="3:7">
      <c r="C4691" s="50">
        <f t="shared" si="75"/>
        <v>7</v>
      </c>
      <c r="D4691" s="49">
        <v>42565</v>
      </c>
      <c r="E4691" s="48">
        <v>9</v>
      </c>
      <c r="F4691" s="48">
        <v>20432</v>
      </c>
      <c r="G4691" s="48">
        <v>18768</v>
      </c>
    </row>
    <row r="4692" spans="3:7">
      <c r="C4692" s="50">
        <f t="shared" si="75"/>
        <v>7</v>
      </c>
      <c r="D4692" s="49">
        <v>42565</v>
      </c>
      <c r="E4692" s="48">
        <v>10</v>
      </c>
      <c r="F4692" s="48">
        <v>21100</v>
      </c>
      <c r="G4692" s="48">
        <v>19308</v>
      </c>
    </row>
    <row r="4693" spans="3:7">
      <c r="C4693" s="50">
        <f t="shared" si="75"/>
        <v>7</v>
      </c>
      <c r="D4693" s="49">
        <v>42565</v>
      </c>
      <c r="E4693" s="48">
        <v>11</v>
      </c>
      <c r="F4693" s="48">
        <v>21147</v>
      </c>
      <c r="G4693" s="48">
        <v>19415</v>
      </c>
    </row>
    <row r="4694" spans="3:7">
      <c r="C4694" s="50">
        <f t="shared" si="75"/>
        <v>7</v>
      </c>
      <c r="D4694" s="49">
        <v>42565</v>
      </c>
      <c r="E4694" s="48">
        <v>12</v>
      </c>
      <c r="F4694" s="48">
        <v>21289</v>
      </c>
      <c r="G4694" s="48">
        <v>19540</v>
      </c>
    </row>
    <row r="4695" spans="3:7">
      <c r="C4695" s="50">
        <f t="shared" si="75"/>
        <v>7</v>
      </c>
      <c r="D4695" s="49">
        <v>42565</v>
      </c>
      <c r="E4695" s="48">
        <v>13</v>
      </c>
      <c r="F4695" s="48">
        <v>21437</v>
      </c>
      <c r="G4695" s="48">
        <v>19617</v>
      </c>
    </row>
    <row r="4696" spans="3:7">
      <c r="C4696" s="50">
        <f t="shared" si="75"/>
        <v>7</v>
      </c>
      <c r="D4696" s="49">
        <v>42565</v>
      </c>
      <c r="E4696" s="48">
        <v>14</v>
      </c>
      <c r="F4696" s="48">
        <v>21500</v>
      </c>
      <c r="G4696" s="48">
        <v>19739</v>
      </c>
    </row>
    <row r="4697" spans="3:7">
      <c r="C4697" s="50">
        <f t="shared" si="75"/>
        <v>7</v>
      </c>
      <c r="D4697" s="49">
        <v>42565</v>
      </c>
      <c r="E4697" s="48">
        <v>15</v>
      </c>
      <c r="F4697" s="48">
        <v>21570</v>
      </c>
      <c r="G4697" s="48">
        <v>20013</v>
      </c>
    </row>
    <row r="4698" spans="3:7">
      <c r="C4698" s="50">
        <f t="shared" si="75"/>
        <v>7</v>
      </c>
      <c r="D4698" s="49">
        <v>42565</v>
      </c>
      <c r="E4698" s="48">
        <v>16</v>
      </c>
      <c r="F4698" s="48">
        <v>21886</v>
      </c>
      <c r="G4698" s="48">
        <v>20324</v>
      </c>
    </row>
    <row r="4699" spans="3:7">
      <c r="C4699" s="50">
        <f t="shared" si="75"/>
        <v>7</v>
      </c>
      <c r="D4699" s="49">
        <v>42565</v>
      </c>
      <c r="E4699" s="48">
        <v>17</v>
      </c>
      <c r="F4699" s="48">
        <v>22322</v>
      </c>
      <c r="G4699" s="48">
        <v>20604</v>
      </c>
    </row>
    <row r="4700" spans="3:7">
      <c r="C4700" s="50">
        <f t="shared" si="75"/>
        <v>7</v>
      </c>
      <c r="D4700" s="49">
        <v>42565</v>
      </c>
      <c r="E4700" s="48">
        <v>18</v>
      </c>
      <c r="F4700" s="48">
        <v>22999</v>
      </c>
      <c r="G4700" s="48">
        <v>20844</v>
      </c>
    </row>
    <row r="4701" spans="3:7">
      <c r="C4701" s="50">
        <f t="shared" si="75"/>
        <v>7</v>
      </c>
      <c r="D4701" s="49">
        <v>42565</v>
      </c>
      <c r="E4701" s="48">
        <v>19</v>
      </c>
      <c r="F4701" s="48">
        <v>22755</v>
      </c>
      <c r="G4701" s="48">
        <v>20594</v>
      </c>
    </row>
    <row r="4702" spans="3:7">
      <c r="C4702" s="50">
        <f t="shared" si="75"/>
        <v>7</v>
      </c>
      <c r="D4702" s="49">
        <v>42565</v>
      </c>
      <c r="E4702" s="48">
        <v>20</v>
      </c>
      <c r="F4702" s="48">
        <v>22604</v>
      </c>
      <c r="G4702" s="48">
        <v>20257</v>
      </c>
    </row>
    <row r="4703" spans="3:7">
      <c r="C4703" s="50">
        <f t="shared" si="75"/>
        <v>7</v>
      </c>
      <c r="D4703" s="49">
        <v>42565</v>
      </c>
      <c r="E4703" s="48">
        <v>21</v>
      </c>
      <c r="F4703" s="48">
        <v>22442</v>
      </c>
      <c r="G4703" s="48">
        <v>20077</v>
      </c>
    </row>
    <row r="4704" spans="3:7">
      <c r="C4704" s="50">
        <f t="shared" si="75"/>
        <v>7</v>
      </c>
      <c r="D4704" s="49">
        <v>42565</v>
      </c>
      <c r="E4704" s="48">
        <v>22</v>
      </c>
      <c r="F4704" s="48">
        <v>20796</v>
      </c>
      <c r="G4704" s="48">
        <v>18845</v>
      </c>
    </row>
    <row r="4705" spans="3:7">
      <c r="C4705" s="50">
        <f t="shared" si="75"/>
        <v>7</v>
      </c>
      <c r="D4705" s="49">
        <v>42565</v>
      </c>
      <c r="E4705" s="48">
        <v>23</v>
      </c>
      <c r="F4705" s="48">
        <v>19953</v>
      </c>
      <c r="G4705" s="48">
        <v>17316</v>
      </c>
    </row>
    <row r="4706" spans="3:7">
      <c r="C4706" s="50">
        <f t="shared" si="75"/>
        <v>7</v>
      </c>
      <c r="D4706" s="49">
        <v>42565</v>
      </c>
      <c r="E4706" s="48">
        <v>24</v>
      </c>
      <c r="F4706" s="48">
        <v>18539</v>
      </c>
      <c r="G4706" s="48">
        <v>16020</v>
      </c>
    </row>
    <row r="4707" spans="3:7">
      <c r="C4707" s="50">
        <f t="shared" si="75"/>
        <v>7</v>
      </c>
      <c r="D4707" s="49">
        <v>42566</v>
      </c>
      <c r="E4707" s="48">
        <v>1</v>
      </c>
      <c r="F4707" s="48">
        <v>17675</v>
      </c>
      <c r="G4707" s="48">
        <v>15088</v>
      </c>
    </row>
    <row r="4708" spans="3:7">
      <c r="C4708" s="50">
        <f t="shared" si="75"/>
        <v>7</v>
      </c>
      <c r="D4708" s="49">
        <v>42566</v>
      </c>
      <c r="E4708" s="48">
        <v>2</v>
      </c>
      <c r="F4708" s="48">
        <v>16920</v>
      </c>
      <c r="G4708" s="48">
        <v>14413</v>
      </c>
    </row>
    <row r="4709" spans="3:7">
      <c r="C4709" s="50">
        <f t="shared" si="75"/>
        <v>7</v>
      </c>
      <c r="D4709" s="49">
        <v>42566</v>
      </c>
      <c r="E4709" s="48">
        <v>3</v>
      </c>
      <c r="F4709" s="48">
        <v>16417</v>
      </c>
      <c r="G4709" s="48">
        <v>13899</v>
      </c>
    </row>
    <row r="4710" spans="3:7">
      <c r="C4710" s="50">
        <f t="shared" si="75"/>
        <v>7</v>
      </c>
      <c r="D4710" s="49">
        <v>42566</v>
      </c>
      <c r="E4710" s="48">
        <v>4</v>
      </c>
      <c r="F4710" s="48">
        <v>16188</v>
      </c>
      <c r="G4710" s="48">
        <v>13702</v>
      </c>
    </row>
    <row r="4711" spans="3:7">
      <c r="C4711" s="50">
        <f t="shared" si="75"/>
        <v>7</v>
      </c>
      <c r="D4711" s="49">
        <v>42566</v>
      </c>
      <c r="E4711" s="48">
        <v>5</v>
      </c>
      <c r="F4711" s="48">
        <v>16262</v>
      </c>
      <c r="G4711" s="48">
        <v>13920</v>
      </c>
    </row>
    <row r="4712" spans="3:7">
      <c r="C4712" s="50">
        <f t="shared" si="75"/>
        <v>7</v>
      </c>
      <c r="D4712" s="49">
        <v>42566</v>
      </c>
      <c r="E4712" s="48">
        <v>6</v>
      </c>
      <c r="F4712" s="48">
        <v>16772</v>
      </c>
      <c r="G4712" s="48">
        <v>14644</v>
      </c>
    </row>
    <row r="4713" spans="3:7">
      <c r="C4713" s="50">
        <f t="shared" si="75"/>
        <v>7</v>
      </c>
      <c r="D4713" s="49">
        <v>42566</v>
      </c>
      <c r="E4713" s="48">
        <v>7</v>
      </c>
      <c r="F4713" s="48">
        <v>17953</v>
      </c>
      <c r="G4713" s="48">
        <v>16051</v>
      </c>
    </row>
    <row r="4714" spans="3:7">
      <c r="C4714" s="50">
        <f t="shared" si="75"/>
        <v>7</v>
      </c>
      <c r="D4714" s="49">
        <v>42566</v>
      </c>
      <c r="E4714" s="48">
        <v>8</v>
      </c>
      <c r="F4714" s="48">
        <v>19150</v>
      </c>
      <c r="G4714" s="48">
        <v>17284</v>
      </c>
    </row>
    <row r="4715" spans="3:7">
      <c r="C4715" s="50">
        <f t="shared" si="75"/>
        <v>7</v>
      </c>
      <c r="D4715" s="49">
        <v>42566</v>
      </c>
      <c r="E4715" s="48">
        <v>9</v>
      </c>
      <c r="F4715" s="48">
        <v>20016</v>
      </c>
      <c r="G4715" s="48">
        <v>17916</v>
      </c>
    </row>
    <row r="4716" spans="3:7">
      <c r="C4716" s="50">
        <f t="shared" si="75"/>
        <v>7</v>
      </c>
      <c r="D4716" s="49">
        <v>42566</v>
      </c>
      <c r="E4716" s="48">
        <v>10</v>
      </c>
      <c r="F4716" s="48">
        <v>20516</v>
      </c>
      <c r="G4716" s="48">
        <v>18449</v>
      </c>
    </row>
    <row r="4717" spans="3:7">
      <c r="C4717" s="50">
        <f t="shared" si="75"/>
        <v>7</v>
      </c>
      <c r="D4717" s="49">
        <v>42566</v>
      </c>
      <c r="E4717" s="48">
        <v>11</v>
      </c>
      <c r="F4717" s="48">
        <v>21147</v>
      </c>
      <c r="G4717" s="48">
        <v>19019</v>
      </c>
    </row>
    <row r="4718" spans="3:7">
      <c r="C4718" s="50">
        <f t="shared" si="75"/>
        <v>7</v>
      </c>
      <c r="D4718" s="49">
        <v>42566</v>
      </c>
      <c r="E4718" s="48">
        <v>12</v>
      </c>
      <c r="F4718" s="48">
        <v>20997</v>
      </c>
      <c r="G4718" s="48">
        <v>18860</v>
      </c>
    </row>
    <row r="4719" spans="3:7">
      <c r="C4719" s="50">
        <f t="shared" si="75"/>
        <v>7</v>
      </c>
      <c r="D4719" s="49">
        <v>42566</v>
      </c>
      <c r="E4719" s="48">
        <v>13</v>
      </c>
      <c r="F4719" s="48">
        <v>20795</v>
      </c>
      <c r="G4719" s="48">
        <v>18646</v>
      </c>
    </row>
    <row r="4720" spans="3:7">
      <c r="C4720" s="50">
        <f t="shared" si="75"/>
        <v>7</v>
      </c>
      <c r="D4720" s="49">
        <v>42566</v>
      </c>
      <c r="E4720" s="48">
        <v>14</v>
      </c>
      <c r="F4720" s="48">
        <v>20654</v>
      </c>
      <c r="G4720" s="48">
        <v>18441</v>
      </c>
    </row>
    <row r="4721" spans="3:7">
      <c r="C4721" s="50">
        <f t="shared" si="75"/>
        <v>7</v>
      </c>
      <c r="D4721" s="49">
        <v>42566</v>
      </c>
      <c r="E4721" s="48">
        <v>15</v>
      </c>
      <c r="F4721" s="48">
        <v>20620</v>
      </c>
      <c r="G4721" s="48">
        <v>18445</v>
      </c>
    </row>
    <row r="4722" spans="3:7">
      <c r="C4722" s="50">
        <f t="shared" si="75"/>
        <v>7</v>
      </c>
      <c r="D4722" s="49">
        <v>42566</v>
      </c>
      <c r="E4722" s="48">
        <v>16</v>
      </c>
      <c r="F4722" s="48">
        <v>20623</v>
      </c>
      <c r="G4722" s="48">
        <v>18446</v>
      </c>
    </row>
    <row r="4723" spans="3:7">
      <c r="C4723" s="50">
        <f t="shared" si="75"/>
        <v>7</v>
      </c>
      <c r="D4723" s="49">
        <v>42566</v>
      </c>
      <c r="E4723" s="48">
        <v>17</v>
      </c>
      <c r="F4723" s="48">
        <v>20796</v>
      </c>
      <c r="G4723" s="48">
        <v>18600</v>
      </c>
    </row>
    <row r="4724" spans="3:7">
      <c r="C4724" s="50">
        <f t="shared" si="75"/>
        <v>7</v>
      </c>
      <c r="D4724" s="49">
        <v>42566</v>
      </c>
      <c r="E4724" s="48">
        <v>18</v>
      </c>
      <c r="F4724" s="48">
        <v>20689</v>
      </c>
      <c r="G4724" s="48">
        <v>18496</v>
      </c>
    </row>
    <row r="4725" spans="3:7">
      <c r="C4725" s="50">
        <f t="shared" si="75"/>
        <v>7</v>
      </c>
      <c r="D4725" s="49">
        <v>42566</v>
      </c>
      <c r="E4725" s="48">
        <v>19</v>
      </c>
      <c r="F4725" s="48">
        <v>20105</v>
      </c>
      <c r="G4725" s="48">
        <v>18005</v>
      </c>
    </row>
    <row r="4726" spans="3:7">
      <c r="C4726" s="50">
        <f t="shared" si="75"/>
        <v>7</v>
      </c>
      <c r="D4726" s="49">
        <v>42566</v>
      </c>
      <c r="E4726" s="48">
        <v>20</v>
      </c>
      <c r="F4726" s="48">
        <v>19813</v>
      </c>
      <c r="G4726" s="48">
        <v>17720</v>
      </c>
    </row>
    <row r="4727" spans="3:7">
      <c r="C4727" s="50">
        <f t="shared" si="75"/>
        <v>7</v>
      </c>
      <c r="D4727" s="49">
        <v>42566</v>
      </c>
      <c r="E4727" s="48">
        <v>21</v>
      </c>
      <c r="F4727" s="48">
        <v>19471</v>
      </c>
      <c r="G4727" s="48">
        <v>17301</v>
      </c>
    </row>
    <row r="4728" spans="3:7">
      <c r="C4728" s="50">
        <f t="shared" si="75"/>
        <v>7</v>
      </c>
      <c r="D4728" s="49">
        <v>42566</v>
      </c>
      <c r="E4728" s="48">
        <v>22</v>
      </c>
      <c r="F4728" s="48">
        <v>18638</v>
      </c>
      <c r="G4728" s="48">
        <v>16270</v>
      </c>
    </row>
    <row r="4729" spans="3:7">
      <c r="C4729" s="50">
        <f t="shared" si="75"/>
        <v>7</v>
      </c>
      <c r="D4729" s="49">
        <v>42566</v>
      </c>
      <c r="E4729" s="48">
        <v>23</v>
      </c>
      <c r="F4729" s="48">
        <v>17517</v>
      </c>
      <c r="G4729" s="48">
        <v>15091</v>
      </c>
    </row>
    <row r="4730" spans="3:7">
      <c r="C4730" s="50">
        <f t="shared" si="75"/>
        <v>7</v>
      </c>
      <c r="D4730" s="49">
        <v>42566</v>
      </c>
      <c r="E4730" s="48">
        <v>24</v>
      </c>
      <c r="F4730" s="48">
        <v>16168</v>
      </c>
      <c r="G4730" s="48">
        <v>13699</v>
      </c>
    </row>
    <row r="4731" spans="3:7">
      <c r="C4731" s="50">
        <f t="shared" si="75"/>
        <v>7</v>
      </c>
      <c r="D4731" s="49">
        <v>42567</v>
      </c>
      <c r="E4731" s="48">
        <v>1</v>
      </c>
      <c r="F4731" s="48">
        <v>15721</v>
      </c>
      <c r="G4731" s="48">
        <v>13123</v>
      </c>
    </row>
    <row r="4732" spans="3:7">
      <c r="C4732" s="50">
        <f t="shared" si="75"/>
        <v>7</v>
      </c>
      <c r="D4732" s="49">
        <v>42567</v>
      </c>
      <c r="E4732" s="48">
        <v>2</v>
      </c>
      <c r="F4732" s="48">
        <v>15173</v>
      </c>
      <c r="G4732" s="48">
        <v>12644</v>
      </c>
    </row>
    <row r="4733" spans="3:7">
      <c r="C4733" s="50">
        <f t="shared" si="75"/>
        <v>7</v>
      </c>
      <c r="D4733" s="49">
        <v>42567</v>
      </c>
      <c r="E4733" s="48">
        <v>3</v>
      </c>
      <c r="F4733" s="48">
        <v>14805</v>
      </c>
      <c r="G4733" s="48">
        <v>12243</v>
      </c>
    </row>
    <row r="4734" spans="3:7">
      <c r="C4734" s="50">
        <f t="shared" si="75"/>
        <v>7</v>
      </c>
      <c r="D4734" s="49">
        <v>42567</v>
      </c>
      <c r="E4734" s="48">
        <v>4</v>
      </c>
      <c r="F4734" s="48">
        <v>14699</v>
      </c>
      <c r="G4734" s="48">
        <v>12128</v>
      </c>
    </row>
    <row r="4735" spans="3:7">
      <c r="C4735" s="50">
        <f t="shared" si="75"/>
        <v>7</v>
      </c>
      <c r="D4735" s="49">
        <v>42567</v>
      </c>
      <c r="E4735" s="48">
        <v>5</v>
      </c>
      <c r="F4735" s="48">
        <v>14667</v>
      </c>
      <c r="G4735" s="48">
        <v>12096</v>
      </c>
    </row>
    <row r="4736" spans="3:7">
      <c r="C4736" s="50">
        <f t="shared" si="75"/>
        <v>7</v>
      </c>
      <c r="D4736" s="49">
        <v>42567</v>
      </c>
      <c r="E4736" s="48">
        <v>6</v>
      </c>
      <c r="F4736" s="48">
        <v>14778</v>
      </c>
      <c r="G4736" s="48">
        <v>12210</v>
      </c>
    </row>
    <row r="4737" spans="3:7">
      <c r="C4737" s="50">
        <f t="shared" si="75"/>
        <v>7</v>
      </c>
      <c r="D4737" s="49">
        <v>42567</v>
      </c>
      <c r="E4737" s="48">
        <v>7</v>
      </c>
      <c r="F4737" s="48">
        <v>15270</v>
      </c>
      <c r="G4737" s="48">
        <v>12765</v>
      </c>
    </row>
    <row r="4738" spans="3:7">
      <c r="C4738" s="50">
        <f t="shared" si="75"/>
        <v>7</v>
      </c>
      <c r="D4738" s="49">
        <v>42567</v>
      </c>
      <c r="E4738" s="48">
        <v>8</v>
      </c>
      <c r="F4738" s="48">
        <v>16083</v>
      </c>
      <c r="G4738" s="48">
        <v>13586</v>
      </c>
    </row>
    <row r="4739" spans="3:7">
      <c r="C4739" s="50">
        <f t="shared" si="75"/>
        <v>7</v>
      </c>
      <c r="D4739" s="49">
        <v>42567</v>
      </c>
      <c r="E4739" s="48">
        <v>9</v>
      </c>
      <c r="F4739" s="48">
        <v>16504</v>
      </c>
      <c r="G4739" s="48">
        <v>14179</v>
      </c>
    </row>
    <row r="4740" spans="3:7">
      <c r="C4740" s="50">
        <f t="shared" ref="C4740:C4803" si="76">MONTH(D4740)</f>
        <v>7</v>
      </c>
      <c r="D4740" s="49">
        <v>42567</v>
      </c>
      <c r="E4740" s="48">
        <v>10</v>
      </c>
      <c r="F4740" s="48">
        <v>16913</v>
      </c>
      <c r="G4740" s="48">
        <v>14580</v>
      </c>
    </row>
    <row r="4741" spans="3:7">
      <c r="C4741" s="50">
        <f t="shared" si="76"/>
        <v>7</v>
      </c>
      <c r="D4741" s="49">
        <v>42567</v>
      </c>
      <c r="E4741" s="48">
        <v>11</v>
      </c>
      <c r="F4741" s="48">
        <v>17197</v>
      </c>
      <c r="G4741" s="48">
        <v>14835</v>
      </c>
    </row>
    <row r="4742" spans="3:7">
      <c r="C4742" s="50">
        <f t="shared" si="76"/>
        <v>7</v>
      </c>
      <c r="D4742" s="49">
        <v>42567</v>
      </c>
      <c r="E4742" s="48">
        <v>12</v>
      </c>
      <c r="F4742" s="48">
        <v>17213</v>
      </c>
      <c r="G4742" s="48">
        <v>14972</v>
      </c>
    </row>
    <row r="4743" spans="3:7">
      <c r="C4743" s="50">
        <f t="shared" si="76"/>
        <v>7</v>
      </c>
      <c r="D4743" s="49">
        <v>42567</v>
      </c>
      <c r="E4743" s="48">
        <v>13</v>
      </c>
      <c r="F4743" s="48">
        <v>17131</v>
      </c>
      <c r="G4743" s="48">
        <v>14966</v>
      </c>
    </row>
    <row r="4744" spans="3:7">
      <c r="C4744" s="50">
        <f t="shared" si="76"/>
        <v>7</v>
      </c>
      <c r="D4744" s="49">
        <v>42567</v>
      </c>
      <c r="E4744" s="48">
        <v>14</v>
      </c>
      <c r="F4744" s="48">
        <v>17063</v>
      </c>
      <c r="G4744" s="48">
        <v>14988</v>
      </c>
    </row>
    <row r="4745" spans="3:7">
      <c r="C4745" s="50">
        <f t="shared" si="76"/>
        <v>7</v>
      </c>
      <c r="D4745" s="49">
        <v>42567</v>
      </c>
      <c r="E4745" s="48">
        <v>15</v>
      </c>
      <c r="F4745" s="48">
        <v>17246</v>
      </c>
      <c r="G4745" s="48">
        <v>15078</v>
      </c>
    </row>
    <row r="4746" spans="3:7">
      <c r="C4746" s="50">
        <f t="shared" si="76"/>
        <v>7</v>
      </c>
      <c r="D4746" s="49">
        <v>42567</v>
      </c>
      <c r="E4746" s="48">
        <v>16</v>
      </c>
      <c r="F4746" s="48">
        <v>17579</v>
      </c>
      <c r="G4746" s="48">
        <v>15326</v>
      </c>
    </row>
    <row r="4747" spans="3:7">
      <c r="C4747" s="50">
        <f t="shared" si="76"/>
        <v>7</v>
      </c>
      <c r="D4747" s="49">
        <v>42567</v>
      </c>
      <c r="E4747" s="48">
        <v>17</v>
      </c>
      <c r="F4747" s="48">
        <v>17890</v>
      </c>
      <c r="G4747" s="48">
        <v>15574</v>
      </c>
    </row>
    <row r="4748" spans="3:7">
      <c r="C4748" s="50">
        <f t="shared" si="76"/>
        <v>7</v>
      </c>
      <c r="D4748" s="49">
        <v>42567</v>
      </c>
      <c r="E4748" s="48">
        <v>18</v>
      </c>
      <c r="F4748" s="48">
        <v>18003</v>
      </c>
      <c r="G4748" s="48">
        <v>15715</v>
      </c>
    </row>
    <row r="4749" spans="3:7">
      <c r="C4749" s="50">
        <f t="shared" si="76"/>
        <v>7</v>
      </c>
      <c r="D4749" s="49">
        <v>42567</v>
      </c>
      <c r="E4749" s="48">
        <v>19</v>
      </c>
      <c r="F4749" s="48">
        <v>17978</v>
      </c>
      <c r="G4749" s="48">
        <v>15772</v>
      </c>
    </row>
    <row r="4750" spans="3:7">
      <c r="C4750" s="50">
        <f t="shared" si="76"/>
        <v>7</v>
      </c>
      <c r="D4750" s="49">
        <v>42567</v>
      </c>
      <c r="E4750" s="48">
        <v>20</v>
      </c>
      <c r="F4750" s="48">
        <v>17643</v>
      </c>
      <c r="G4750" s="48">
        <v>15585</v>
      </c>
    </row>
    <row r="4751" spans="3:7">
      <c r="C4751" s="50">
        <f t="shared" si="76"/>
        <v>7</v>
      </c>
      <c r="D4751" s="49">
        <v>42567</v>
      </c>
      <c r="E4751" s="48">
        <v>21</v>
      </c>
      <c r="F4751" s="48">
        <v>17632</v>
      </c>
      <c r="G4751" s="48">
        <v>15557</v>
      </c>
    </row>
    <row r="4752" spans="3:7">
      <c r="C4752" s="50">
        <f t="shared" si="76"/>
        <v>7</v>
      </c>
      <c r="D4752" s="49">
        <v>42567</v>
      </c>
      <c r="E4752" s="48">
        <v>22</v>
      </c>
      <c r="F4752" s="48">
        <v>17186</v>
      </c>
      <c r="G4752" s="48">
        <v>15027</v>
      </c>
    </row>
    <row r="4753" spans="3:7">
      <c r="C4753" s="50">
        <f t="shared" si="76"/>
        <v>7</v>
      </c>
      <c r="D4753" s="49">
        <v>42567</v>
      </c>
      <c r="E4753" s="48">
        <v>23</v>
      </c>
      <c r="F4753" s="48">
        <v>16332</v>
      </c>
      <c r="G4753" s="48">
        <v>14037</v>
      </c>
    </row>
    <row r="4754" spans="3:7">
      <c r="C4754" s="50">
        <f t="shared" si="76"/>
        <v>7</v>
      </c>
      <c r="D4754" s="49">
        <v>42567</v>
      </c>
      <c r="E4754" s="48">
        <v>24</v>
      </c>
      <c r="F4754" s="48">
        <v>15379</v>
      </c>
      <c r="G4754" s="48">
        <v>13121</v>
      </c>
    </row>
    <row r="4755" spans="3:7">
      <c r="C4755" s="50">
        <f t="shared" si="76"/>
        <v>7</v>
      </c>
      <c r="D4755" s="49">
        <v>42568</v>
      </c>
      <c r="E4755" s="48">
        <v>1</v>
      </c>
      <c r="F4755" s="48">
        <v>15030</v>
      </c>
      <c r="G4755" s="48">
        <v>12315</v>
      </c>
    </row>
    <row r="4756" spans="3:7">
      <c r="C4756" s="50">
        <f t="shared" si="76"/>
        <v>7</v>
      </c>
      <c r="D4756" s="49">
        <v>42568</v>
      </c>
      <c r="E4756" s="48">
        <v>2</v>
      </c>
      <c r="F4756" s="48">
        <v>14440</v>
      </c>
      <c r="G4756" s="48">
        <v>11787</v>
      </c>
    </row>
    <row r="4757" spans="3:7">
      <c r="C4757" s="50">
        <f t="shared" si="76"/>
        <v>7</v>
      </c>
      <c r="D4757" s="49">
        <v>42568</v>
      </c>
      <c r="E4757" s="48">
        <v>3</v>
      </c>
      <c r="F4757" s="48">
        <v>14184</v>
      </c>
      <c r="G4757" s="48">
        <v>11517</v>
      </c>
    </row>
    <row r="4758" spans="3:7">
      <c r="C4758" s="50">
        <f t="shared" si="76"/>
        <v>7</v>
      </c>
      <c r="D4758" s="49">
        <v>42568</v>
      </c>
      <c r="E4758" s="48">
        <v>4</v>
      </c>
      <c r="F4758" s="48">
        <v>14002</v>
      </c>
      <c r="G4758" s="48">
        <v>11351</v>
      </c>
    </row>
    <row r="4759" spans="3:7">
      <c r="C4759" s="50">
        <f t="shared" si="76"/>
        <v>7</v>
      </c>
      <c r="D4759" s="49">
        <v>42568</v>
      </c>
      <c r="E4759" s="48">
        <v>5</v>
      </c>
      <c r="F4759" s="48">
        <v>13835</v>
      </c>
      <c r="G4759" s="48">
        <v>11273</v>
      </c>
    </row>
    <row r="4760" spans="3:7">
      <c r="C4760" s="50">
        <f t="shared" si="76"/>
        <v>7</v>
      </c>
      <c r="D4760" s="49">
        <v>42568</v>
      </c>
      <c r="E4760" s="48">
        <v>6</v>
      </c>
      <c r="F4760" s="48">
        <v>13655</v>
      </c>
      <c r="G4760" s="48">
        <v>11263</v>
      </c>
    </row>
    <row r="4761" spans="3:7">
      <c r="C4761" s="50">
        <f t="shared" si="76"/>
        <v>7</v>
      </c>
      <c r="D4761" s="49">
        <v>42568</v>
      </c>
      <c r="E4761" s="48">
        <v>7</v>
      </c>
      <c r="F4761" s="48">
        <v>14323</v>
      </c>
      <c r="G4761" s="48">
        <v>11797</v>
      </c>
    </row>
    <row r="4762" spans="3:7">
      <c r="C4762" s="50">
        <f t="shared" si="76"/>
        <v>7</v>
      </c>
      <c r="D4762" s="49">
        <v>42568</v>
      </c>
      <c r="E4762" s="48">
        <v>8</v>
      </c>
      <c r="F4762" s="48">
        <v>15009</v>
      </c>
      <c r="G4762" s="48">
        <v>12593</v>
      </c>
    </row>
    <row r="4763" spans="3:7">
      <c r="C4763" s="50">
        <f t="shared" si="76"/>
        <v>7</v>
      </c>
      <c r="D4763" s="49">
        <v>42568</v>
      </c>
      <c r="E4763" s="48">
        <v>9</v>
      </c>
      <c r="F4763" s="48">
        <v>15883</v>
      </c>
      <c r="G4763" s="48">
        <v>13351</v>
      </c>
    </row>
    <row r="4764" spans="3:7">
      <c r="C4764" s="50">
        <f t="shared" si="76"/>
        <v>7</v>
      </c>
      <c r="D4764" s="49">
        <v>42568</v>
      </c>
      <c r="E4764" s="48">
        <v>10</v>
      </c>
      <c r="F4764" s="48">
        <v>16472</v>
      </c>
      <c r="G4764" s="48">
        <v>13943</v>
      </c>
    </row>
    <row r="4765" spans="3:7">
      <c r="C4765" s="50">
        <f t="shared" si="76"/>
        <v>7</v>
      </c>
      <c r="D4765" s="49">
        <v>42568</v>
      </c>
      <c r="E4765" s="48">
        <v>11</v>
      </c>
      <c r="F4765" s="48">
        <v>17117</v>
      </c>
      <c r="G4765" s="48">
        <v>14588</v>
      </c>
    </row>
    <row r="4766" spans="3:7">
      <c r="C4766" s="50">
        <f t="shared" si="76"/>
        <v>7</v>
      </c>
      <c r="D4766" s="49">
        <v>42568</v>
      </c>
      <c r="E4766" s="48">
        <v>12</v>
      </c>
      <c r="F4766" s="48">
        <v>17511</v>
      </c>
      <c r="G4766" s="48">
        <v>14978</v>
      </c>
    </row>
    <row r="4767" spans="3:7">
      <c r="C4767" s="50">
        <f t="shared" si="76"/>
        <v>7</v>
      </c>
      <c r="D4767" s="49">
        <v>42568</v>
      </c>
      <c r="E4767" s="48">
        <v>13</v>
      </c>
      <c r="F4767" s="48">
        <v>17691</v>
      </c>
      <c r="G4767" s="48">
        <v>15159</v>
      </c>
    </row>
    <row r="4768" spans="3:7">
      <c r="C4768" s="50">
        <f t="shared" si="76"/>
        <v>7</v>
      </c>
      <c r="D4768" s="49">
        <v>42568</v>
      </c>
      <c r="E4768" s="48">
        <v>14</v>
      </c>
      <c r="F4768" s="48">
        <v>17821</v>
      </c>
      <c r="G4768" s="48">
        <v>15311</v>
      </c>
    </row>
    <row r="4769" spans="3:7">
      <c r="C4769" s="50">
        <f t="shared" si="76"/>
        <v>7</v>
      </c>
      <c r="D4769" s="49">
        <v>42568</v>
      </c>
      <c r="E4769" s="48">
        <v>15</v>
      </c>
      <c r="F4769" s="48">
        <v>18263</v>
      </c>
      <c r="G4769" s="48">
        <v>15671</v>
      </c>
    </row>
    <row r="4770" spans="3:7">
      <c r="C4770" s="50">
        <f t="shared" si="76"/>
        <v>7</v>
      </c>
      <c r="D4770" s="49">
        <v>42568</v>
      </c>
      <c r="E4770" s="48">
        <v>16</v>
      </c>
      <c r="F4770" s="48">
        <v>18790</v>
      </c>
      <c r="G4770" s="48">
        <v>16247</v>
      </c>
    </row>
    <row r="4771" spans="3:7">
      <c r="C4771" s="50">
        <f t="shared" si="76"/>
        <v>7</v>
      </c>
      <c r="D4771" s="49">
        <v>42568</v>
      </c>
      <c r="E4771" s="48">
        <v>17</v>
      </c>
      <c r="F4771" s="48">
        <v>19212</v>
      </c>
      <c r="G4771" s="48">
        <v>16697</v>
      </c>
    </row>
    <row r="4772" spans="3:7">
      <c r="C4772" s="50">
        <f t="shared" si="76"/>
        <v>7</v>
      </c>
      <c r="D4772" s="49">
        <v>42568</v>
      </c>
      <c r="E4772" s="48">
        <v>18</v>
      </c>
      <c r="F4772" s="48">
        <v>19331</v>
      </c>
      <c r="G4772" s="48">
        <v>16695</v>
      </c>
    </row>
    <row r="4773" spans="3:7">
      <c r="C4773" s="50">
        <f t="shared" si="76"/>
        <v>7</v>
      </c>
      <c r="D4773" s="49">
        <v>42568</v>
      </c>
      <c r="E4773" s="48">
        <v>19</v>
      </c>
      <c r="F4773" s="48">
        <v>19063</v>
      </c>
      <c r="G4773" s="48">
        <v>16511</v>
      </c>
    </row>
    <row r="4774" spans="3:7">
      <c r="C4774" s="50">
        <f t="shared" si="76"/>
        <v>7</v>
      </c>
      <c r="D4774" s="49">
        <v>42568</v>
      </c>
      <c r="E4774" s="48">
        <v>20</v>
      </c>
      <c r="F4774" s="48">
        <v>18862</v>
      </c>
      <c r="G4774" s="48">
        <v>16320</v>
      </c>
    </row>
    <row r="4775" spans="3:7">
      <c r="C4775" s="50">
        <f t="shared" si="76"/>
        <v>7</v>
      </c>
      <c r="D4775" s="49">
        <v>42568</v>
      </c>
      <c r="E4775" s="48">
        <v>21</v>
      </c>
      <c r="F4775" s="48">
        <v>19172</v>
      </c>
      <c r="G4775" s="48">
        <v>16635</v>
      </c>
    </row>
    <row r="4776" spans="3:7">
      <c r="C4776" s="50">
        <f t="shared" si="76"/>
        <v>7</v>
      </c>
      <c r="D4776" s="49">
        <v>42568</v>
      </c>
      <c r="E4776" s="48">
        <v>22</v>
      </c>
      <c r="F4776" s="48">
        <v>18650</v>
      </c>
      <c r="G4776" s="48">
        <v>16089</v>
      </c>
    </row>
    <row r="4777" spans="3:7">
      <c r="C4777" s="50">
        <f t="shared" si="76"/>
        <v>7</v>
      </c>
      <c r="D4777" s="49">
        <v>42568</v>
      </c>
      <c r="E4777" s="48">
        <v>23</v>
      </c>
      <c r="F4777" s="48">
        <v>17654</v>
      </c>
      <c r="G4777" s="48">
        <v>15097</v>
      </c>
    </row>
    <row r="4778" spans="3:7">
      <c r="C4778" s="50">
        <f t="shared" si="76"/>
        <v>7</v>
      </c>
      <c r="D4778" s="49">
        <v>42568</v>
      </c>
      <c r="E4778" s="48">
        <v>24</v>
      </c>
      <c r="F4778" s="48">
        <v>16673</v>
      </c>
      <c r="G4778" s="48">
        <v>14132</v>
      </c>
    </row>
    <row r="4779" spans="3:7">
      <c r="C4779" s="50">
        <f t="shared" si="76"/>
        <v>7</v>
      </c>
      <c r="D4779" s="49">
        <v>42569</v>
      </c>
      <c r="E4779" s="48">
        <v>1</v>
      </c>
      <c r="F4779" s="48">
        <v>16172</v>
      </c>
      <c r="G4779" s="48">
        <v>13559</v>
      </c>
    </row>
    <row r="4780" spans="3:7">
      <c r="C4780" s="50">
        <f t="shared" si="76"/>
        <v>7</v>
      </c>
      <c r="D4780" s="49">
        <v>42569</v>
      </c>
      <c r="E4780" s="48">
        <v>2</v>
      </c>
      <c r="F4780" s="48">
        <v>15919</v>
      </c>
      <c r="G4780" s="48">
        <v>13292</v>
      </c>
    </row>
    <row r="4781" spans="3:7">
      <c r="C4781" s="50">
        <f t="shared" si="76"/>
        <v>7</v>
      </c>
      <c r="D4781" s="49">
        <v>42569</v>
      </c>
      <c r="E4781" s="48">
        <v>3</v>
      </c>
      <c r="F4781" s="48">
        <v>15790</v>
      </c>
      <c r="G4781" s="48">
        <v>13153</v>
      </c>
    </row>
    <row r="4782" spans="3:7">
      <c r="C4782" s="50">
        <f t="shared" si="76"/>
        <v>7</v>
      </c>
      <c r="D4782" s="49">
        <v>42569</v>
      </c>
      <c r="E4782" s="48">
        <v>4</v>
      </c>
      <c r="F4782" s="48">
        <v>15930</v>
      </c>
      <c r="G4782" s="48">
        <v>13274</v>
      </c>
    </row>
    <row r="4783" spans="3:7">
      <c r="C4783" s="50">
        <f t="shared" si="76"/>
        <v>7</v>
      </c>
      <c r="D4783" s="49">
        <v>42569</v>
      </c>
      <c r="E4783" s="48">
        <v>5</v>
      </c>
      <c r="F4783" s="48">
        <v>16312</v>
      </c>
      <c r="G4783" s="48">
        <v>13680</v>
      </c>
    </row>
    <row r="4784" spans="3:7">
      <c r="C4784" s="50">
        <f t="shared" si="76"/>
        <v>7</v>
      </c>
      <c r="D4784" s="49">
        <v>42569</v>
      </c>
      <c r="E4784" s="48">
        <v>6</v>
      </c>
      <c r="F4784" s="48">
        <v>17284</v>
      </c>
      <c r="G4784" s="48">
        <v>14687</v>
      </c>
    </row>
    <row r="4785" spans="3:7">
      <c r="C4785" s="50">
        <f t="shared" si="76"/>
        <v>7</v>
      </c>
      <c r="D4785" s="49">
        <v>42569</v>
      </c>
      <c r="E4785" s="48">
        <v>7</v>
      </c>
      <c r="F4785" s="48">
        <v>19063</v>
      </c>
      <c r="G4785" s="48">
        <v>16555</v>
      </c>
    </row>
    <row r="4786" spans="3:7">
      <c r="C4786" s="50">
        <f t="shared" si="76"/>
        <v>7</v>
      </c>
      <c r="D4786" s="49">
        <v>42569</v>
      </c>
      <c r="E4786" s="48">
        <v>8</v>
      </c>
      <c r="F4786" s="48">
        <v>20212</v>
      </c>
      <c r="G4786" s="48">
        <v>18027</v>
      </c>
    </row>
    <row r="4787" spans="3:7">
      <c r="C4787" s="50">
        <f t="shared" si="76"/>
        <v>7</v>
      </c>
      <c r="D4787" s="49">
        <v>42569</v>
      </c>
      <c r="E4787" s="48">
        <v>9</v>
      </c>
      <c r="F4787" s="48">
        <v>21065</v>
      </c>
      <c r="G4787" s="48">
        <v>18905</v>
      </c>
    </row>
    <row r="4788" spans="3:7">
      <c r="C4788" s="50">
        <f t="shared" si="76"/>
        <v>7</v>
      </c>
      <c r="D4788" s="49">
        <v>42569</v>
      </c>
      <c r="E4788" s="48">
        <v>10</v>
      </c>
      <c r="F4788" s="48">
        <v>21324</v>
      </c>
      <c r="G4788" s="48">
        <v>19404</v>
      </c>
    </row>
    <row r="4789" spans="3:7">
      <c r="C4789" s="50">
        <f t="shared" si="76"/>
        <v>7</v>
      </c>
      <c r="D4789" s="49">
        <v>42569</v>
      </c>
      <c r="E4789" s="48">
        <v>11</v>
      </c>
      <c r="F4789" s="48">
        <v>21450</v>
      </c>
      <c r="G4789" s="48">
        <v>19816</v>
      </c>
    </row>
    <row r="4790" spans="3:7">
      <c r="C4790" s="50">
        <f t="shared" si="76"/>
        <v>7</v>
      </c>
      <c r="D4790" s="49">
        <v>42569</v>
      </c>
      <c r="E4790" s="48">
        <v>12</v>
      </c>
      <c r="F4790" s="48">
        <v>21658</v>
      </c>
      <c r="G4790" s="48">
        <v>20109</v>
      </c>
    </row>
    <row r="4791" spans="3:7">
      <c r="C4791" s="50">
        <f t="shared" si="76"/>
        <v>7</v>
      </c>
      <c r="D4791" s="49">
        <v>42569</v>
      </c>
      <c r="E4791" s="48">
        <v>13</v>
      </c>
      <c r="F4791" s="48">
        <v>21800</v>
      </c>
      <c r="G4791" s="48">
        <v>20190</v>
      </c>
    </row>
    <row r="4792" spans="3:7">
      <c r="C4792" s="50">
        <f t="shared" si="76"/>
        <v>7</v>
      </c>
      <c r="D4792" s="49">
        <v>42569</v>
      </c>
      <c r="E4792" s="48">
        <v>14</v>
      </c>
      <c r="F4792" s="48">
        <v>22054</v>
      </c>
      <c r="G4792" s="48">
        <v>20185</v>
      </c>
    </row>
    <row r="4793" spans="3:7">
      <c r="C4793" s="50">
        <f t="shared" si="76"/>
        <v>7</v>
      </c>
      <c r="D4793" s="49">
        <v>42569</v>
      </c>
      <c r="E4793" s="48">
        <v>15</v>
      </c>
      <c r="F4793" s="48">
        <v>22018</v>
      </c>
      <c r="G4793" s="48">
        <v>20203</v>
      </c>
    </row>
    <row r="4794" spans="3:7">
      <c r="C4794" s="50">
        <f t="shared" si="76"/>
        <v>7</v>
      </c>
      <c r="D4794" s="49">
        <v>42569</v>
      </c>
      <c r="E4794" s="48">
        <v>16</v>
      </c>
      <c r="F4794" s="48">
        <v>22172</v>
      </c>
      <c r="G4794" s="48">
        <v>20306</v>
      </c>
    </row>
    <row r="4795" spans="3:7">
      <c r="C4795" s="50">
        <f t="shared" si="76"/>
        <v>7</v>
      </c>
      <c r="D4795" s="49">
        <v>42569</v>
      </c>
      <c r="E4795" s="48">
        <v>17</v>
      </c>
      <c r="F4795" s="48">
        <v>22187</v>
      </c>
      <c r="G4795" s="48">
        <v>20468</v>
      </c>
    </row>
    <row r="4796" spans="3:7">
      <c r="C4796" s="50">
        <f t="shared" si="76"/>
        <v>7</v>
      </c>
      <c r="D4796" s="49">
        <v>42569</v>
      </c>
      <c r="E4796" s="48">
        <v>18</v>
      </c>
      <c r="F4796" s="48">
        <v>22090</v>
      </c>
      <c r="G4796" s="48">
        <v>20309</v>
      </c>
    </row>
    <row r="4797" spans="3:7">
      <c r="C4797" s="50">
        <f t="shared" si="76"/>
        <v>7</v>
      </c>
      <c r="D4797" s="49">
        <v>42569</v>
      </c>
      <c r="E4797" s="48">
        <v>19</v>
      </c>
      <c r="F4797" s="48">
        <v>21810</v>
      </c>
      <c r="G4797" s="48">
        <v>20113</v>
      </c>
    </row>
    <row r="4798" spans="3:7">
      <c r="C4798" s="50">
        <f t="shared" si="76"/>
        <v>7</v>
      </c>
      <c r="D4798" s="49">
        <v>42569</v>
      </c>
      <c r="E4798" s="48">
        <v>20</v>
      </c>
      <c r="F4798" s="48">
        <v>21603</v>
      </c>
      <c r="G4798" s="48">
        <v>19656</v>
      </c>
    </row>
    <row r="4799" spans="3:7">
      <c r="C4799" s="50">
        <f t="shared" si="76"/>
        <v>7</v>
      </c>
      <c r="D4799" s="49">
        <v>42569</v>
      </c>
      <c r="E4799" s="48">
        <v>21</v>
      </c>
      <c r="F4799" s="48">
        <v>21188</v>
      </c>
      <c r="G4799" s="48">
        <v>19226</v>
      </c>
    </row>
    <row r="4800" spans="3:7">
      <c r="C4800" s="50">
        <f t="shared" si="76"/>
        <v>7</v>
      </c>
      <c r="D4800" s="49">
        <v>42569</v>
      </c>
      <c r="E4800" s="48">
        <v>22</v>
      </c>
      <c r="F4800" s="48">
        <v>19811</v>
      </c>
      <c r="G4800" s="48">
        <v>17752</v>
      </c>
    </row>
    <row r="4801" spans="3:7">
      <c r="C4801" s="50">
        <f t="shared" si="76"/>
        <v>7</v>
      </c>
      <c r="D4801" s="49">
        <v>42569</v>
      </c>
      <c r="E4801" s="48">
        <v>23</v>
      </c>
      <c r="F4801" s="48">
        <v>18063</v>
      </c>
      <c r="G4801" s="48">
        <v>15987</v>
      </c>
    </row>
    <row r="4802" spans="3:7">
      <c r="C4802" s="50">
        <f t="shared" si="76"/>
        <v>7</v>
      </c>
      <c r="D4802" s="49">
        <v>42569</v>
      </c>
      <c r="E4802" s="48">
        <v>24</v>
      </c>
      <c r="F4802" s="48">
        <v>16844</v>
      </c>
      <c r="G4802" s="48">
        <v>14621</v>
      </c>
    </row>
    <row r="4803" spans="3:7">
      <c r="C4803" s="50">
        <f t="shared" si="76"/>
        <v>7</v>
      </c>
      <c r="D4803" s="49">
        <v>42570</v>
      </c>
      <c r="E4803" s="48">
        <v>1</v>
      </c>
      <c r="F4803" s="48">
        <v>16056</v>
      </c>
      <c r="G4803" s="48">
        <v>13827</v>
      </c>
    </row>
    <row r="4804" spans="3:7">
      <c r="C4804" s="50">
        <f t="shared" ref="C4804:C4867" si="77">MONTH(D4804)</f>
        <v>7</v>
      </c>
      <c r="D4804" s="49">
        <v>42570</v>
      </c>
      <c r="E4804" s="48">
        <v>2</v>
      </c>
      <c r="F4804" s="48">
        <v>15574</v>
      </c>
      <c r="G4804" s="48">
        <v>13274</v>
      </c>
    </row>
    <row r="4805" spans="3:7">
      <c r="C4805" s="50">
        <f t="shared" si="77"/>
        <v>7</v>
      </c>
      <c r="D4805" s="49">
        <v>42570</v>
      </c>
      <c r="E4805" s="48">
        <v>3</v>
      </c>
      <c r="F4805" s="48">
        <v>15157</v>
      </c>
      <c r="G4805" s="48">
        <v>12858</v>
      </c>
    </row>
    <row r="4806" spans="3:7">
      <c r="C4806" s="50">
        <f t="shared" si="77"/>
        <v>7</v>
      </c>
      <c r="D4806" s="49">
        <v>42570</v>
      </c>
      <c r="E4806" s="48">
        <v>4</v>
      </c>
      <c r="F4806" s="48">
        <v>15040</v>
      </c>
      <c r="G4806" s="48">
        <v>12791</v>
      </c>
    </row>
    <row r="4807" spans="3:7">
      <c r="C4807" s="50">
        <f t="shared" si="77"/>
        <v>7</v>
      </c>
      <c r="D4807" s="49">
        <v>42570</v>
      </c>
      <c r="E4807" s="48">
        <v>5</v>
      </c>
      <c r="F4807" s="48">
        <v>15132</v>
      </c>
      <c r="G4807" s="48">
        <v>12987</v>
      </c>
    </row>
    <row r="4808" spans="3:7">
      <c r="C4808" s="50">
        <f t="shared" si="77"/>
        <v>7</v>
      </c>
      <c r="D4808" s="49">
        <v>42570</v>
      </c>
      <c r="E4808" s="48">
        <v>6</v>
      </c>
      <c r="F4808" s="48">
        <v>15921</v>
      </c>
      <c r="G4808" s="48">
        <v>13750</v>
      </c>
    </row>
    <row r="4809" spans="3:7">
      <c r="C4809" s="50">
        <f t="shared" si="77"/>
        <v>7</v>
      </c>
      <c r="D4809" s="49">
        <v>42570</v>
      </c>
      <c r="E4809" s="48">
        <v>7</v>
      </c>
      <c r="F4809" s="48">
        <v>17054</v>
      </c>
      <c r="G4809" s="48">
        <v>15059</v>
      </c>
    </row>
    <row r="4810" spans="3:7">
      <c r="C4810" s="50">
        <f t="shared" si="77"/>
        <v>7</v>
      </c>
      <c r="D4810" s="49">
        <v>42570</v>
      </c>
      <c r="E4810" s="48">
        <v>8</v>
      </c>
      <c r="F4810" s="48">
        <v>17728</v>
      </c>
      <c r="G4810" s="48">
        <v>15849</v>
      </c>
    </row>
    <row r="4811" spans="3:7">
      <c r="C4811" s="50">
        <f t="shared" si="77"/>
        <v>7</v>
      </c>
      <c r="D4811" s="49">
        <v>42570</v>
      </c>
      <c r="E4811" s="48">
        <v>9</v>
      </c>
      <c r="F4811" s="48">
        <v>18329</v>
      </c>
      <c r="G4811" s="48">
        <v>16287</v>
      </c>
    </row>
    <row r="4812" spans="3:7">
      <c r="C4812" s="50">
        <f t="shared" si="77"/>
        <v>7</v>
      </c>
      <c r="D4812" s="49">
        <v>42570</v>
      </c>
      <c r="E4812" s="48">
        <v>10</v>
      </c>
      <c r="F4812" s="48">
        <v>18620</v>
      </c>
      <c r="G4812" s="48">
        <v>16606</v>
      </c>
    </row>
    <row r="4813" spans="3:7">
      <c r="C4813" s="50">
        <f t="shared" si="77"/>
        <v>7</v>
      </c>
      <c r="D4813" s="49">
        <v>42570</v>
      </c>
      <c r="E4813" s="48">
        <v>11</v>
      </c>
      <c r="F4813" s="48">
        <v>19113</v>
      </c>
      <c r="G4813" s="48">
        <v>17077</v>
      </c>
    </row>
    <row r="4814" spans="3:7">
      <c r="C4814" s="50">
        <f t="shared" si="77"/>
        <v>7</v>
      </c>
      <c r="D4814" s="49">
        <v>42570</v>
      </c>
      <c r="E4814" s="48">
        <v>12</v>
      </c>
      <c r="F4814" s="48">
        <v>19389</v>
      </c>
      <c r="G4814" s="48">
        <v>17399</v>
      </c>
    </row>
    <row r="4815" spans="3:7">
      <c r="C4815" s="50">
        <f t="shared" si="77"/>
        <v>7</v>
      </c>
      <c r="D4815" s="49">
        <v>42570</v>
      </c>
      <c r="E4815" s="48">
        <v>13</v>
      </c>
      <c r="F4815" s="48">
        <v>19627</v>
      </c>
      <c r="G4815" s="48">
        <v>17543</v>
      </c>
    </row>
    <row r="4816" spans="3:7">
      <c r="C4816" s="50">
        <f t="shared" si="77"/>
        <v>7</v>
      </c>
      <c r="D4816" s="49">
        <v>42570</v>
      </c>
      <c r="E4816" s="48">
        <v>14</v>
      </c>
      <c r="F4816" s="48">
        <v>19590</v>
      </c>
      <c r="G4816" s="48">
        <v>17517</v>
      </c>
    </row>
    <row r="4817" spans="3:7">
      <c r="C4817" s="50">
        <f t="shared" si="77"/>
        <v>7</v>
      </c>
      <c r="D4817" s="49">
        <v>42570</v>
      </c>
      <c r="E4817" s="48">
        <v>15</v>
      </c>
      <c r="F4817" s="48">
        <v>19838</v>
      </c>
      <c r="G4817" s="48">
        <v>17645</v>
      </c>
    </row>
    <row r="4818" spans="3:7">
      <c r="C4818" s="50">
        <f t="shared" si="77"/>
        <v>7</v>
      </c>
      <c r="D4818" s="49">
        <v>42570</v>
      </c>
      <c r="E4818" s="48">
        <v>16</v>
      </c>
      <c r="F4818" s="48">
        <v>20105</v>
      </c>
      <c r="G4818" s="48">
        <v>18002</v>
      </c>
    </row>
    <row r="4819" spans="3:7">
      <c r="C4819" s="50">
        <f t="shared" si="77"/>
        <v>7</v>
      </c>
      <c r="D4819" s="49">
        <v>42570</v>
      </c>
      <c r="E4819" s="48">
        <v>17</v>
      </c>
      <c r="F4819" s="48">
        <v>20600</v>
      </c>
      <c r="G4819" s="48">
        <v>18364</v>
      </c>
    </row>
    <row r="4820" spans="3:7">
      <c r="C4820" s="50">
        <f t="shared" si="77"/>
        <v>7</v>
      </c>
      <c r="D4820" s="49">
        <v>42570</v>
      </c>
      <c r="E4820" s="48">
        <v>18</v>
      </c>
      <c r="F4820" s="48">
        <v>20655</v>
      </c>
      <c r="G4820" s="48">
        <v>18530</v>
      </c>
    </row>
    <row r="4821" spans="3:7">
      <c r="C4821" s="50">
        <f t="shared" si="77"/>
        <v>7</v>
      </c>
      <c r="D4821" s="49">
        <v>42570</v>
      </c>
      <c r="E4821" s="48">
        <v>19</v>
      </c>
      <c r="F4821" s="48">
        <v>20457</v>
      </c>
      <c r="G4821" s="48">
        <v>18536</v>
      </c>
    </row>
    <row r="4822" spans="3:7">
      <c r="C4822" s="50">
        <f t="shared" si="77"/>
        <v>7</v>
      </c>
      <c r="D4822" s="49">
        <v>42570</v>
      </c>
      <c r="E4822" s="48">
        <v>20</v>
      </c>
      <c r="F4822" s="48">
        <v>19957</v>
      </c>
      <c r="G4822" s="48">
        <v>18139</v>
      </c>
    </row>
    <row r="4823" spans="3:7">
      <c r="C4823" s="50">
        <f t="shared" si="77"/>
        <v>7</v>
      </c>
      <c r="D4823" s="49">
        <v>42570</v>
      </c>
      <c r="E4823" s="48">
        <v>21</v>
      </c>
      <c r="F4823" s="48">
        <v>19814</v>
      </c>
      <c r="G4823" s="48">
        <v>17839</v>
      </c>
    </row>
    <row r="4824" spans="3:7">
      <c r="C4824" s="50">
        <f t="shared" si="77"/>
        <v>7</v>
      </c>
      <c r="D4824" s="49">
        <v>42570</v>
      </c>
      <c r="E4824" s="48">
        <v>22</v>
      </c>
      <c r="F4824" s="48">
        <v>18996</v>
      </c>
      <c r="G4824" s="48">
        <v>16800</v>
      </c>
    </row>
    <row r="4825" spans="3:7">
      <c r="C4825" s="50">
        <f t="shared" si="77"/>
        <v>7</v>
      </c>
      <c r="D4825" s="49">
        <v>42570</v>
      </c>
      <c r="E4825" s="48">
        <v>23</v>
      </c>
      <c r="F4825" s="48">
        <v>17539</v>
      </c>
      <c r="G4825" s="48">
        <v>15313</v>
      </c>
    </row>
    <row r="4826" spans="3:7">
      <c r="C4826" s="50">
        <f t="shared" si="77"/>
        <v>7</v>
      </c>
      <c r="D4826" s="49">
        <v>42570</v>
      </c>
      <c r="E4826" s="48">
        <v>24</v>
      </c>
      <c r="F4826" s="48">
        <v>16522</v>
      </c>
      <c r="G4826" s="48">
        <v>13996</v>
      </c>
    </row>
    <row r="4827" spans="3:7">
      <c r="C4827" s="50">
        <f t="shared" si="77"/>
        <v>7</v>
      </c>
      <c r="D4827" s="49">
        <v>42571</v>
      </c>
      <c r="E4827" s="48">
        <v>1</v>
      </c>
      <c r="F4827" s="48">
        <v>15880</v>
      </c>
      <c r="G4827" s="48">
        <v>13248</v>
      </c>
    </row>
    <row r="4828" spans="3:7">
      <c r="C4828" s="50">
        <f t="shared" si="77"/>
        <v>7</v>
      </c>
      <c r="D4828" s="49">
        <v>42571</v>
      </c>
      <c r="E4828" s="48">
        <v>2</v>
      </c>
      <c r="F4828" s="48">
        <v>15445</v>
      </c>
      <c r="G4828" s="48">
        <v>12753</v>
      </c>
    </row>
    <row r="4829" spans="3:7">
      <c r="C4829" s="50">
        <f t="shared" si="77"/>
        <v>7</v>
      </c>
      <c r="D4829" s="49">
        <v>42571</v>
      </c>
      <c r="E4829" s="48">
        <v>3</v>
      </c>
      <c r="F4829" s="48">
        <v>15216</v>
      </c>
      <c r="G4829" s="48">
        <v>12524</v>
      </c>
    </row>
    <row r="4830" spans="3:7">
      <c r="C4830" s="50">
        <f t="shared" si="77"/>
        <v>7</v>
      </c>
      <c r="D4830" s="49">
        <v>42571</v>
      </c>
      <c r="E4830" s="48">
        <v>4</v>
      </c>
      <c r="F4830" s="48">
        <v>15223</v>
      </c>
      <c r="G4830" s="48">
        <v>12453</v>
      </c>
    </row>
    <row r="4831" spans="3:7">
      <c r="C4831" s="50">
        <f t="shared" si="77"/>
        <v>7</v>
      </c>
      <c r="D4831" s="49">
        <v>42571</v>
      </c>
      <c r="E4831" s="48">
        <v>5</v>
      </c>
      <c r="F4831" s="48">
        <v>15525</v>
      </c>
      <c r="G4831" s="48">
        <v>12754</v>
      </c>
    </row>
    <row r="4832" spans="3:7">
      <c r="C4832" s="50">
        <f t="shared" si="77"/>
        <v>7</v>
      </c>
      <c r="D4832" s="49">
        <v>42571</v>
      </c>
      <c r="E4832" s="48">
        <v>6</v>
      </c>
      <c r="F4832" s="48">
        <v>15966</v>
      </c>
      <c r="G4832" s="48">
        <v>13560</v>
      </c>
    </row>
    <row r="4833" spans="3:7">
      <c r="C4833" s="50">
        <f t="shared" si="77"/>
        <v>7</v>
      </c>
      <c r="D4833" s="49">
        <v>42571</v>
      </c>
      <c r="E4833" s="48">
        <v>7</v>
      </c>
      <c r="F4833" s="48">
        <v>16730</v>
      </c>
      <c r="G4833" s="48">
        <v>14769</v>
      </c>
    </row>
    <row r="4834" spans="3:7">
      <c r="C4834" s="50">
        <f t="shared" si="77"/>
        <v>7</v>
      </c>
      <c r="D4834" s="49">
        <v>42571</v>
      </c>
      <c r="E4834" s="48">
        <v>8</v>
      </c>
      <c r="F4834" s="48">
        <v>17419</v>
      </c>
      <c r="G4834" s="48">
        <v>15526</v>
      </c>
    </row>
    <row r="4835" spans="3:7">
      <c r="C4835" s="50">
        <f t="shared" si="77"/>
        <v>7</v>
      </c>
      <c r="D4835" s="49">
        <v>42571</v>
      </c>
      <c r="E4835" s="48">
        <v>9</v>
      </c>
      <c r="F4835" s="48">
        <v>17780</v>
      </c>
      <c r="G4835" s="48">
        <v>15905</v>
      </c>
    </row>
    <row r="4836" spans="3:7">
      <c r="C4836" s="50">
        <f t="shared" si="77"/>
        <v>7</v>
      </c>
      <c r="D4836" s="49">
        <v>42571</v>
      </c>
      <c r="E4836" s="48">
        <v>10</v>
      </c>
      <c r="F4836" s="48">
        <v>18274</v>
      </c>
      <c r="G4836" s="48">
        <v>16304</v>
      </c>
    </row>
    <row r="4837" spans="3:7">
      <c r="C4837" s="50">
        <f t="shared" si="77"/>
        <v>7</v>
      </c>
      <c r="D4837" s="49">
        <v>42571</v>
      </c>
      <c r="E4837" s="48">
        <v>11</v>
      </c>
      <c r="F4837" s="48">
        <v>18673</v>
      </c>
      <c r="G4837" s="48">
        <v>16732</v>
      </c>
    </row>
    <row r="4838" spans="3:7">
      <c r="C4838" s="50">
        <f t="shared" si="77"/>
        <v>7</v>
      </c>
      <c r="D4838" s="49">
        <v>42571</v>
      </c>
      <c r="E4838" s="48">
        <v>12</v>
      </c>
      <c r="F4838" s="48">
        <v>18219</v>
      </c>
      <c r="G4838" s="48">
        <v>16909</v>
      </c>
    </row>
    <row r="4839" spans="3:7">
      <c r="C4839" s="50">
        <f t="shared" si="77"/>
        <v>7</v>
      </c>
      <c r="D4839" s="49">
        <v>42571</v>
      </c>
      <c r="E4839" s="48">
        <v>13</v>
      </c>
      <c r="F4839" s="48">
        <v>19322</v>
      </c>
      <c r="G4839" s="48">
        <v>17294</v>
      </c>
    </row>
    <row r="4840" spans="3:7">
      <c r="C4840" s="50">
        <f t="shared" si="77"/>
        <v>7</v>
      </c>
      <c r="D4840" s="49">
        <v>42571</v>
      </c>
      <c r="E4840" s="48">
        <v>14</v>
      </c>
      <c r="F4840" s="48">
        <v>19525</v>
      </c>
      <c r="G4840" s="48">
        <v>17439</v>
      </c>
    </row>
    <row r="4841" spans="3:7">
      <c r="C4841" s="50">
        <f t="shared" si="77"/>
        <v>7</v>
      </c>
      <c r="D4841" s="49">
        <v>42571</v>
      </c>
      <c r="E4841" s="48">
        <v>15</v>
      </c>
      <c r="F4841" s="48">
        <v>19647</v>
      </c>
      <c r="G4841" s="48">
        <v>18189</v>
      </c>
    </row>
    <row r="4842" spans="3:7">
      <c r="C4842" s="50">
        <f t="shared" si="77"/>
        <v>7</v>
      </c>
      <c r="D4842" s="49">
        <v>42571</v>
      </c>
      <c r="E4842" s="48">
        <v>16</v>
      </c>
      <c r="F4842" s="48">
        <v>20497</v>
      </c>
      <c r="G4842" s="48">
        <v>18938</v>
      </c>
    </row>
    <row r="4843" spans="3:7">
      <c r="C4843" s="50">
        <f t="shared" si="77"/>
        <v>7</v>
      </c>
      <c r="D4843" s="49">
        <v>42571</v>
      </c>
      <c r="E4843" s="48">
        <v>17</v>
      </c>
      <c r="F4843" s="48">
        <v>21021</v>
      </c>
      <c r="G4843" s="48">
        <v>19611</v>
      </c>
    </row>
    <row r="4844" spans="3:7">
      <c r="C4844" s="50">
        <f t="shared" si="77"/>
        <v>7</v>
      </c>
      <c r="D4844" s="49">
        <v>42571</v>
      </c>
      <c r="E4844" s="48">
        <v>18</v>
      </c>
      <c r="F4844" s="48">
        <v>21296</v>
      </c>
      <c r="G4844" s="48">
        <v>19839</v>
      </c>
    </row>
    <row r="4845" spans="3:7">
      <c r="C4845" s="50">
        <f t="shared" si="77"/>
        <v>7</v>
      </c>
      <c r="D4845" s="49">
        <v>42571</v>
      </c>
      <c r="E4845" s="48">
        <v>19</v>
      </c>
      <c r="F4845" s="48">
        <v>21332</v>
      </c>
      <c r="G4845" s="48">
        <v>19962</v>
      </c>
    </row>
    <row r="4846" spans="3:7">
      <c r="C4846" s="50">
        <f t="shared" si="77"/>
        <v>7</v>
      </c>
      <c r="D4846" s="49">
        <v>42571</v>
      </c>
      <c r="E4846" s="48">
        <v>20</v>
      </c>
      <c r="F4846" s="48">
        <v>21223</v>
      </c>
      <c r="G4846" s="48">
        <v>19732</v>
      </c>
    </row>
    <row r="4847" spans="3:7">
      <c r="C4847" s="50">
        <f t="shared" si="77"/>
        <v>7</v>
      </c>
      <c r="D4847" s="49">
        <v>42571</v>
      </c>
      <c r="E4847" s="48">
        <v>21</v>
      </c>
      <c r="F4847" s="48">
        <v>20908</v>
      </c>
      <c r="G4847" s="48">
        <v>19458</v>
      </c>
    </row>
    <row r="4848" spans="3:7">
      <c r="C4848" s="50">
        <f t="shared" si="77"/>
        <v>7</v>
      </c>
      <c r="D4848" s="49">
        <v>42571</v>
      </c>
      <c r="E4848" s="48">
        <v>22</v>
      </c>
      <c r="F4848" s="48">
        <v>19799</v>
      </c>
      <c r="G4848" s="48">
        <v>18272</v>
      </c>
    </row>
    <row r="4849" spans="3:7">
      <c r="C4849" s="50">
        <f t="shared" si="77"/>
        <v>7</v>
      </c>
      <c r="D4849" s="49">
        <v>42571</v>
      </c>
      <c r="E4849" s="48">
        <v>23</v>
      </c>
      <c r="F4849" s="48">
        <v>17861</v>
      </c>
      <c r="G4849" s="48">
        <v>16539</v>
      </c>
    </row>
    <row r="4850" spans="3:7">
      <c r="C4850" s="50">
        <f t="shared" si="77"/>
        <v>7</v>
      </c>
      <c r="D4850" s="49">
        <v>42571</v>
      </c>
      <c r="E4850" s="48">
        <v>24</v>
      </c>
      <c r="F4850" s="48">
        <v>16297</v>
      </c>
      <c r="G4850" s="48">
        <v>15119</v>
      </c>
    </row>
    <row r="4851" spans="3:7">
      <c r="C4851" s="50">
        <f t="shared" si="77"/>
        <v>7</v>
      </c>
      <c r="D4851" s="49">
        <v>42572</v>
      </c>
      <c r="E4851" s="48">
        <v>1</v>
      </c>
      <c r="F4851" s="48">
        <v>15530</v>
      </c>
      <c r="G4851" s="48">
        <v>14109</v>
      </c>
    </row>
    <row r="4852" spans="3:7">
      <c r="C4852" s="50">
        <f t="shared" si="77"/>
        <v>7</v>
      </c>
      <c r="D4852" s="49">
        <v>42572</v>
      </c>
      <c r="E4852" s="48">
        <v>2</v>
      </c>
      <c r="F4852" s="48">
        <v>15318</v>
      </c>
      <c r="G4852" s="48">
        <v>13548</v>
      </c>
    </row>
    <row r="4853" spans="3:7">
      <c r="C4853" s="50">
        <f t="shared" si="77"/>
        <v>7</v>
      </c>
      <c r="D4853" s="49">
        <v>42572</v>
      </c>
      <c r="E4853" s="48">
        <v>3</v>
      </c>
      <c r="F4853" s="48">
        <v>14922</v>
      </c>
      <c r="G4853" s="48">
        <v>13237</v>
      </c>
    </row>
    <row r="4854" spans="3:7">
      <c r="C4854" s="50">
        <f t="shared" si="77"/>
        <v>7</v>
      </c>
      <c r="D4854" s="49">
        <v>42572</v>
      </c>
      <c r="E4854" s="48">
        <v>4</v>
      </c>
      <c r="F4854" s="48">
        <v>14968</v>
      </c>
      <c r="G4854" s="48">
        <v>13109</v>
      </c>
    </row>
    <row r="4855" spans="3:7">
      <c r="C4855" s="50">
        <f t="shared" si="77"/>
        <v>7</v>
      </c>
      <c r="D4855" s="49">
        <v>42572</v>
      </c>
      <c r="E4855" s="48">
        <v>5</v>
      </c>
      <c r="F4855" s="48">
        <v>15105</v>
      </c>
      <c r="G4855" s="48">
        <v>13351</v>
      </c>
    </row>
    <row r="4856" spans="3:7">
      <c r="C4856" s="50">
        <f t="shared" si="77"/>
        <v>7</v>
      </c>
      <c r="D4856" s="49">
        <v>42572</v>
      </c>
      <c r="E4856" s="48">
        <v>6</v>
      </c>
      <c r="F4856" s="48">
        <v>15894</v>
      </c>
      <c r="G4856" s="48">
        <v>14225</v>
      </c>
    </row>
    <row r="4857" spans="3:7">
      <c r="C4857" s="50">
        <f t="shared" si="77"/>
        <v>7</v>
      </c>
      <c r="D4857" s="49">
        <v>42572</v>
      </c>
      <c r="E4857" s="48">
        <v>7</v>
      </c>
      <c r="F4857" s="48">
        <v>17221</v>
      </c>
      <c r="G4857" s="48">
        <v>15822</v>
      </c>
    </row>
    <row r="4858" spans="3:7">
      <c r="C4858" s="50">
        <f t="shared" si="77"/>
        <v>7</v>
      </c>
      <c r="D4858" s="49">
        <v>42572</v>
      </c>
      <c r="E4858" s="48">
        <v>8</v>
      </c>
      <c r="F4858" s="48">
        <v>18522</v>
      </c>
      <c r="G4858" s="48">
        <v>17154</v>
      </c>
    </row>
    <row r="4859" spans="3:7">
      <c r="C4859" s="50">
        <f t="shared" si="77"/>
        <v>7</v>
      </c>
      <c r="D4859" s="49">
        <v>42572</v>
      </c>
      <c r="E4859" s="48">
        <v>9</v>
      </c>
      <c r="F4859" s="48">
        <v>19500</v>
      </c>
      <c r="G4859" s="48">
        <v>18028</v>
      </c>
    </row>
    <row r="4860" spans="3:7">
      <c r="C4860" s="50">
        <f t="shared" si="77"/>
        <v>7</v>
      </c>
      <c r="D4860" s="49">
        <v>42572</v>
      </c>
      <c r="E4860" s="48">
        <v>10</v>
      </c>
      <c r="F4860" s="48">
        <v>20587</v>
      </c>
      <c r="G4860" s="48">
        <v>19040</v>
      </c>
    </row>
    <row r="4861" spans="3:7">
      <c r="C4861" s="50">
        <f t="shared" si="77"/>
        <v>7</v>
      </c>
      <c r="D4861" s="49">
        <v>42572</v>
      </c>
      <c r="E4861" s="48">
        <v>11</v>
      </c>
      <c r="F4861" s="48">
        <v>21071</v>
      </c>
      <c r="G4861" s="48">
        <v>19605</v>
      </c>
    </row>
    <row r="4862" spans="3:7">
      <c r="C4862" s="50">
        <f t="shared" si="77"/>
        <v>7</v>
      </c>
      <c r="D4862" s="49">
        <v>42572</v>
      </c>
      <c r="E4862" s="48">
        <v>12</v>
      </c>
      <c r="F4862" s="48">
        <v>21430</v>
      </c>
      <c r="G4862" s="48">
        <v>20053</v>
      </c>
    </row>
    <row r="4863" spans="3:7">
      <c r="C4863" s="50">
        <f t="shared" si="77"/>
        <v>7</v>
      </c>
      <c r="D4863" s="49">
        <v>42572</v>
      </c>
      <c r="E4863" s="48">
        <v>13</v>
      </c>
      <c r="F4863" s="48">
        <v>21852</v>
      </c>
      <c r="G4863" s="48">
        <v>20598</v>
      </c>
    </row>
    <row r="4864" spans="3:7">
      <c r="C4864" s="50">
        <f t="shared" si="77"/>
        <v>7</v>
      </c>
      <c r="D4864" s="49">
        <v>42572</v>
      </c>
      <c r="E4864" s="48">
        <v>14</v>
      </c>
      <c r="F4864" s="48">
        <v>22573</v>
      </c>
      <c r="G4864" s="48">
        <v>20974</v>
      </c>
    </row>
    <row r="4865" spans="3:7">
      <c r="C4865" s="50">
        <f t="shared" si="77"/>
        <v>7</v>
      </c>
      <c r="D4865" s="49">
        <v>42572</v>
      </c>
      <c r="E4865" s="48">
        <v>15</v>
      </c>
      <c r="F4865" s="48">
        <v>22665</v>
      </c>
      <c r="G4865" s="48">
        <v>21176</v>
      </c>
    </row>
    <row r="4866" spans="3:7">
      <c r="C4866" s="50">
        <f t="shared" si="77"/>
        <v>7</v>
      </c>
      <c r="D4866" s="49">
        <v>42572</v>
      </c>
      <c r="E4866" s="48">
        <v>16</v>
      </c>
      <c r="F4866" s="48">
        <v>23079</v>
      </c>
      <c r="G4866" s="48">
        <v>21377</v>
      </c>
    </row>
    <row r="4867" spans="3:7">
      <c r="C4867" s="50">
        <f t="shared" si="77"/>
        <v>7</v>
      </c>
      <c r="D4867" s="49">
        <v>42572</v>
      </c>
      <c r="E4867" s="48">
        <v>17</v>
      </c>
      <c r="F4867" s="48">
        <v>22966</v>
      </c>
      <c r="G4867" s="48">
        <v>21437</v>
      </c>
    </row>
    <row r="4868" spans="3:7">
      <c r="C4868" s="50">
        <f t="shared" ref="C4868:C4931" si="78">MONTH(D4868)</f>
        <v>7</v>
      </c>
      <c r="D4868" s="49">
        <v>42572</v>
      </c>
      <c r="E4868" s="48">
        <v>18</v>
      </c>
      <c r="F4868" s="48">
        <v>22418</v>
      </c>
      <c r="G4868" s="48">
        <v>21034</v>
      </c>
    </row>
    <row r="4869" spans="3:7">
      <c r="C4869" s="50">
        <f t="shared" si="78"/>
        <v>7</v>
      </c>
      <c r="D4869" s="49">
        <v>42572</v>
      </c>
      <c r="E4869" s="48">
        <v>19</v>
      </c>
      <c r="F4869" s="48">
        <v>22315</v>
      </c>
      <c r="G4869" s="48">
        <v>20786</v>
      </c>
    </row>
    <row r="4870" spans="3:7">
      <c r="C4870" s="50">
        <f t="shared" si="78"/>
        <v>7</v>
      </c>
      <c r="D4870" s="49">
        <v>42572</v>
      </c>
      <c r="E4870" s="48">
        <v>20</v>
      </c>
      <c r="F4870" s="48">
        <v>22834</v>
      </c>
      <c r="G4870" s="48">
        <v>20750</v>
      </c>
    </row>
    <row r="4871" spans="3:7">
      <c r="C4871" s="50">
        <f t="shared" si="78"/>
        <v>7</v>
      </c>
      <c r="D4871" s="49">
        <v>42572</v>
      </c>
      <c r="E4871" s="48">
        <v>21</v>
      </c>
      <c r="F4871" s="48">
        <v>22985</v>
      </c>
      <c r="G4871" s="48">
        <v>20897</v>
      </c>
    </row>
    <row r="4872" spans="3:7">
      <c r="C4872" s="50">
        <f t="shared" si="78"/>
        <v>7</v>
      </c>
      <c r="D4872" s="49">
        <v>42572</v>
      </c>
      <c r="E4872" s="48">
        <v>22</v>
      </c>
      <c r="F4872" s="48">
        <v>22284</v>
      </c>
      <c r="G4872" s="48">
        <v>20121</v>
      </c>
    </row>
    <row r="4873" spans="3:7">
      <c r="C4873" s="50">
        <f t="shared" si="78"/>
        <v>7</v>
      </c>
      <c r="D4873" s="49">
        <v>42572</v>
      </c>
      <c r="E4873" s="48">
        <v>23</v>
      </c>
      <c r="F4873" s="48">
        <v>20964</v>
      </c>
      <c r="G4873" s="48">
        <v>18602</v>
      </c>
    </row>
    <row r="4874" spans="3:7">
      <c r="C4874" s="50">
        <f t="shared" si="78"/>
        <v>7</v>
      </c>
      <c r="D4874" s="49">
        <v>42572</v>
      </c>
      <c r="E4874" s="48">
        <v>24</v>
      </c>
      <c r="F4874" s="48">
        <v>20155</v>
      </c>
      <c r="G4874" s="48">
        <v>17369</v>
      </c>
    </row>
    <row r="4875" spans="3:7">
      <c r="C4875" s="50">
        <f t="shared" si="78"/>
        <v>7</v>
      </c>
      <c r="D4875" s="49">
        <v>42573</v>
      </c>
      <c r="E4875" s="48">
        <v>1</v>
      </c>
      <c r="F4875" s="48">
        <v>18890</v>
      </c>
      <c r="G4875" s="48">
        <v>16330</v>
      </c>
    </row>
    <row r="4876" spans="3:7">
      <c r="C4876" s="50">
        <f t="shared" si="78"/>
        <v>7</v>
      </c>
      <c r="D4876" s="49">
        <v>42573</v>
      </c>
      <c r="E4876" s="48">
        <v>2</v>
      </c>
      <c r="F4876" s="48">
        <v>18138</v>
      </c>
      <c r="G4876" s="48">
        <v>15543</v>
      </c>
    </row>
    <row r="4877" spans="3:7">
      <c r="C4877" s="50">
        <f t="shared" si="78"/>
        <v>7</v>
      </c>
      <c r="D4877" s="49">
        <v>42573</v>
      </c>
      <c r="E4877" s="48">
        <v>3</v>
      </c>
      <c r="F4877" s="48">
        <v>17688</v>
      </c>
      <c r="G4877" s="48">
        <v>15047</v>
      </c>
    </row>
    <row r="4878" spans="3:7">
      <c r="C4878" s="50">
        <f t="shared" si="78"/>
        <v>7</v>
      </c>
      <c r="D4878" s="49">
        <v>42573</v>
      </c>
      <c r="E4878" s="48">
        <v>4</v>
      </c>
      <c r="F4878" s="48">
        <v>17555</v>
      </c>
      <c r="G4878" s="48">
        <v>14946</v>
      </c>
    </row>
    <row r="4879" spans="3:7">
      <c r="C4879" s="50">
        <f t="shared" si="78"/>
        <v>7</v>
      </c>
      <c r="D4879" s="49">
        <v>42573</v>
      </c>
      <c r="E4879" s="48">
        <v>5</v>
      </c>
      <c r="F4879" s="48">
        <v>17984</v>
      </c>
      <c r="G4879" s="48">
        <v>15239</v>
      </c>
    </row>
    <row r="4880" spans="3:7">
      <c r="C4880" s="50">
        <f t="shared" si="78"/>
        <v>7</v>
      </c>
      <c r="D4880" s="49">
        <v>42573</v>
      </c>
      <c r="E4880" s="48">
        <v>6</v>
      </c>
      <c r="F4880" s="48">
        <v>18646</v>
      </c>
      <c r="G4880" s="48">
        <v>16090</v>
      </c>
    </row>
    <row r="4881" spans="3:7">
      <c r="C4881" s="50">
        <f t="shared" si="78"/>
        <v>7</v>
      </c>
      <c r="D4881" s="49">
        <v>42573</v>
      </c>
      <c r="E4881" s="48">
        <v>7</v>
      </c>
      <c r="F4881" s="48">
        <v>20078</v>
      </c>
      <c r="G4881" s="48">
        <v>17802</v>
      </c>
    </row>
    <row r="4882" spans="3:7">
      <c r="C4882" s="50">
        <f t="shared" si="78"/>
        <v>7</v>
      </c>
      <c r="D4882" s="49">
        <v>42573</v>
      </c>
      <c r="E4882" s="48">
        <v>8</v>
      </c>
      <c r="F4882" s="48">
        <v>21268</v>
      </c>
      <c r="G4882" s="48">
        <v>19221</v>
      </c>
    </row>
    <row r="4883" spans="3:7">
      <c r="C4883" s="50">
        <f t="shared" si="78"/>
        <v>7</v>
      </c>
      <c r="D4883" s="49">
        <v>42573</v>
      </c>
      <c r="E4883" s="48">
        <v>9</v>
      </c>
      <c r="F4883" s="48">
        <v>22144</v>
      </c>
      <c r="G4883" s="48">
        <v>20275</v>
      </c>
    </row>
    <row r="4884" spans="3:7">
      <c r="C4884" s="50">
        <f t="shared" si="78"/>
        <v>7</v>
      </c>
      <c r="D4884" s="49">
        <v>42573</v>
      </c>
      <c r="E4884" s="48">
        <v>10</v>
      </c>
      <c r="F4884" s="48">
        <v>22799</v>
      </c>
      <c r="G4884" s="48">
        <v>21038</v>
      </c>
    </row>
    <row r="4885" spans="3:7">
      <c r="C4885" s="50">
        <f t="shared" si="78"/>
        <v>7</v>
      </c>
      <c r="D4885" s="49">
        <v>42573</v>
      </c>
      <c r="E4885" s="48">
        <v>11</v>
      </c>
      <c r="F4885" s="48">
        <v>22860</v>
      </c>
      <c r="G4885" s="48">
        <v>21489</v>
      </c>
    </row>
    <row r="4886" spans="3:7">
      <c r="C4886" s="50">
        <f t="shared" si="78"/>
        <v>7</v>
      </c>
      <c r="D4886" s="49">
        <v>42573</v>
      </c>
      <c r="E4886" s="48">
        <v>12</v>
      </c>
      <c r="F4886" s="48">
        <v>22418</v>
      </c>
      <c r="G4886" s="48">
        <v>21474</v>
      </c>
    </row>
    <row r="4887" spans="3:7">
      <c r="C4887" s="50">
        <f t="shared" si="78"/>
        <v>7</v>
      </c>
      <c r="D4887" s="49">
        <v>42573</v>
      </c>
      <c r="E4887" s="48">
        <v>13</v>
      </c>
      <c r="F4887" s="48">
        <v>22470</v>
      </c>
      <c r="G4887" s="48">
        <v>21502</v>
      </c>
    </row>
    <row r="4888" spans="3:7">
      <c r="C4888" s="50">
        <f t="shared" si="78"/>
        <v>7</v>
      </c>
      <c r="D4888" s="49">
        <v>42573</v>
      </c>
      <c r="E4888" s="48">
        <v>14</v>
      </c>
      <c r="F4888" s="48">
        <v>22991</v>
      </c>
      <c r="G4888" s="48">
        <v>21556</v>
      </c>
    </row>
    <row r="4889" spans="3:7">
      <c r="C4889" s="50">
        <f t="shared" si="78"/>
        <v>7</v>
      </c>
      <c r="D4889" s="49">
        <v>42573</v>
      </c>
      <c r="E4889" s="48">
        <v>15</v>
      </c>
      <c r="F4889" s="48">
        <v>22664</v>
      </c>
      <c r="G4889" s="48">
        <v>21606</v>
      </c>
    </row>
    <row r="4890" spans="3:7">
      <c r="C4890" s="50">
        <f t="shared" si="78"/>
        <v>7</v>
      </c>
      <c r="D4890" s="49">
        <v>42573</v>
      </c>
      <c r="E4890" s="48">
        <v>16</v>
      </c>
      <c r="F4890" s="48">
        <v>23376</v>
      </c>
      <c r="G4890" s="48">
        <v>21806</v>
      </c>
    </row>
    <row r="4891" spans="3:7">
      <c r="C4891" s="50">
        <f t="shared" si="78"/>
        <v>7</v>
      </c>
      <c r="D4891" s="49">
        <v>42573</v>
      </c>
      <c r="E4891" s="48">
        <v>17</v>
      </c>
      <c r="F4891" s="48">
        <v>23518</v>
      </c>
      <c r="G4891" s="48">
        <v>22024</v>
      </c>
    </row>
    <row r="4892" spans="3:7">
      <c r="C4892" s="50">
        <f t="shared" si="78"/>
        <v>7</v>
      </c>
      <c r="D4892" s="49">
        <v>42573</v>
      </c>
      <c r="E4892" s="48">
        <v>18</v>
      </c>
      <c r="F4892" s="48">
        <v>23359</v>
      </c>
      <c r="G4892" s="48">
        <v>22005</v>
      </c>
    </row>
    <row r="4893" spans="3:7">
      <c r="C4893" s="50">
        <f t="shared" si="78"/>
        <v>7</v>
      </c>
      <c r="D4893" s="49">
        <v>42573</v>
      </c>
      <c r="E4893" s="48">
        <v>19</v>
      </c>
      <c r="F4893" s="48">
        <v>23722</v>
      </c>
      <c r="G4893" s="48">
        <v>21865</v>
      </c>
    </row>
    <row r="4894" spans="3:7">
      <c r="C4894" s="50">
        <f t="shared" si="78"/>
        <v>7</v>
      </c>
      <c r="D4894" s="49">
        <v>42573</v>
      </c>
      <c r="E4894" s="48">
        <v>20</v>
      </c>
      <c r="F4894" s="48">
        <v>23147</v>
      </c>
      <c r="G4894" s="48">
        <v>21492</v>
      </c>
    </row>
    <row r="4895" spans="3:7">
      <c r="C4895" s="50">
        <f t="shared" si="78"/>
        <v>7</v>
      </c>
      <c r="D4895" s="49">
        <v>42573</v>
      </c>
      <c r="E4895" s="48">
        <v>21</v>
      </c>
      <c r="F4895" s="48">
        <v>22534</v>
      </c>
      <c r="G4895" s="48">
        <v>21269</v>
      </c>
    </row>
    <row r="4896" spans="3:7">
      <c r="C4896" s="50">
        <f t="shared" si="78"/>
        <v>7</v>
      </c>
      <c r="D4896" s="49">
        <v>42573</v>
      </c>
      <c r="E4896" s="48">
        <v>22</v>
      </c>
      <c r="F4896" s="48">
        <v>21997</v>
      </c>
      <c r="G4896" s="48">
        <v>20203</v>
      </c>
    </row>
    <row r="4897" spans="3:7">
      <c r="C4897" s="50">
        <f t="shared" si="78"/>
        <v>7</v>
      </c>
      <c r="D4897" s="49">
        <v>42573</v>
      </c>
      <c r="E4897" s="48">
        <v>23</v>
      </c>
      <c r="F4897" s="48">
        <v>20527</v>
      </c>
      <c r="G4897" s="48">
        <v>18676</v>
      </c>
    </row>
    <row r="4898" spans="3:7">
      <c r="C4898" s="50">
        <f t="shared" si="78"/>
        <v>7</v>
      </c>
      <c r="D4898" s="49">
        <v>42573</v>
      </c>
      <c r="E4898" s="48">
        <v>24</v>
      </c>
      <c r="F4898" s="48">
        <v>18969</v>
      </c>
      <c r="G4898" s="48">
        <v>17109</v>
      </c>
    </row>
    <row r="4899" spans="3:7">
      <c r="C4899" s="50">
        <f t="shared" si="78"/>
        <v>7</v>
      </c>
      <c r="D4899" s="49">
        <v>42574</v>
      </c>
      <c r="E4899" s="48">
        <v>1</v>
      </c>
      <c r="F4899" s="48">
        <v>18306</v>
      </c>
      <c r="G4899" s="48">
        <v>16354</v>
      </c>
    </row>
    <row r="4900" spans="3:7">
      <c r="C4900" s="50">
        <f t="shared" si="78"/>
        <v>7</v>
      </c>
      <c r="D4900" s="49">
        <v>42574</v>
      </c>
      <c r="E4900" s="48">
        <v>2</v>
      </c>
      <c r="F4900" s="48">
        <v>17224</v>
      </c>
      <c r="G4900" s="48">
        <v>15437</v>
      </c>
    </row>
    <row r="4901" spans="3:7">
      <c r="C4901" s="50">
        <f t="shared" si="78"/>
        <v>7</v>
      </c>
      <c r="D4901" s="49">
        <v>42574</v>
      </c>
      <c r="E4901" s="48">
        <v>3</v>
      </c>
      <c r="F4901" s="48">
        <v>16468</v>
      </c>
      <c r="G4901" s="48">
        <v>14702</v>
      </c>
    </row>
    <row r="4902" spans="3:7">
      <c r="C4902" s="50">
        <f t="shared" si="78"/>
        <v>7</v>
      </c>
      <c r="D4902" s="49">
        <v>42574</v>
      </c>
      <c r="E4902" s="48">
        <v>4</v>
      </c>
      <c r="F4902" s="48">
        <v>16299</v>
      </c>
      <c r="G4902" s="48">
        <v>14331</v>
      </c>
    </row>
    <row r="4903" spans="3:7">
      <c r="C4903" s="50">
        <f t="shared" si="78"/>
        <v>7</v>
      </c>
      <c r="D4903" s="49">
        <v>42574</v>
      </c>
      <c r="E4903" s="48">
        <v>5</v>
      </c>
      <c r="F4903" s="48">
        <v>16483</v>
      </c>
      <c r="G4903" s="48">
        <v>14274</v>
      </c>
    </row>
    <row r="4904" spans="3:7">
      <c r="C4904" s="50">
        <f t="shared" si="78"/>
        <v>7</v>
      </c>
      <c r="D4904" s="49">
        <v>42574</v>
      </c>
      <c r="E4904" s="48">
        <v>6</v>
      </c>
      <c r="F4904" s="48">
        <v>16474</v>
      </c>
      <c r="G4904" s="48">
        <v>14234</v>
      </c>
    </row>
    <row r="4905" spans="3:7">
      <c r="C4905" s="50">
        <f t="shared" si="78"/>
        <v>7</v>
      </c>
      <c r="D4905" s="49">
        <v>42574</v>
      </c>
      <c r="E4905" s="48">
        <v>7</v>
      </c>
      <c r="F4905" s="48">
        <v>17350</v>
      </c>
      <c r="G4905" s="48">
        <v>15319</v>
      </c>
    </row>
    <row r="4906" spans="3:7">
      <c r="C4906" s="50">
        <f t="shared" si="78"/>
        <v>7</v>
      </c>
      <c r="D4906" s="49">
        <v>42574</v>
      </c>
      <c r="E4906" s="48">
        <v>8</v>
      </c>
      <c r="F4906" s="48">
        <v>18479</v>
      </c>
      <c r="G4906" s="48">
        <v>16573</v>
      </c>
    </row>
    <row r="4907" spans="3:7">
      <c r="C4907" s="50">
        <f t="shared" si="78"/>
        <v>7</v>
      </c>
      <c r="D4907" s="49">
        <v>42574</v>
      </c>
      <c r="E4907" s="48">
        <v>9</v>
      </c>
      <c r="F4907" s="48">
        <v>19855</v>
      </c>
      <c r="G4907" s="48">
        <v>17846</v>
      </c>
    </row>
    <row r="4908" spans="3:7">
      <c r="C4908" s="50">
        <f t="shared" si="78"/>
        <v>7</v>
      </c>
      <c r="D4908" s="49">
        <v>42574</v>
      </c>
      <c r="E4908" s="48">
        <v>10</v>
      </c>
      <c r="F4908" s="48">
        <v>21120</v>
      </c>
      <c r="G4908" s="48">
        <v>18875</v>
      </c>
    </row>
    <row r="4909" spans="3:7">
      <c r="C4909" s="50">
        <f t="shared" si="78"/>
        <v>7</v>
      </c>
      <c r="D4909" s="49">
        <v>42574</v>
      </c>
      <c r="E4909" s="48">
        <v>11</v>
      </c>
      <c r="F4909" s="48">
        <v>21032</v>
      </c>
      <c r="G4909" s="48">
        <v>19397</v>
      </c>
    </row>
    <row r="4910" spans="3:7">
      <c r="C4910" s="50">
        <f t="shared" si="78"/>
        <v>7</v>
      </c>
      <c r="D4910" s="49">
        <v>42574</v>
      </c>
      <c r="E4910" s="48">
        <v>12</v>
      </c>
      <c r="F4910" s="48">
        <v>21258</v>
      </c>
      <c r="G4910" s="48">
        <v>19804</v>
      </c>
    </row>
    <row r="4911" spans="3:7">
      <c r="C4911" s="50">
        <f t="shared" si="78"/>
        <v>7</v>
      </c>
      <c r="D4911" s="49">
        <v>42574</v>
      </c>
      <c r="E4911" s="48">
        <v>13</v>
      </c>
      <c r="F4911" s="48">
        <v>21446</v>
      </c>
      <c r="G4911" s="48">
        <v>20087</v>
      </c>
    </row>
    <row r="4912" spans="3:7">
      <c r="C4912" s="50">
        <f t="shared" si="78"/>
        <v>7</v>
      </c>
      <c r="D4912" s="49">
        <v>42574</v>
      </c>
      <c r="E4912" s="48">
        <v>14</v>
      </c>
      <c r="F4912" s="48">
        <v>22150</v>
      </c>
      <c r="G4912" s="48">
        <v>20242</v>
      </c>
    </row>
    <row r="4913" spans="3:7">
      <c r="C4913" s="50">
        <f t="shared" si="78"/>
        <v>7</v>
      </c>
      <c r="D4913" s="49">
        <v>42574</v>
      </c>
      <c r="E4913" s="48">
        <v>15</v>
      </c>
      <c r="F4913" s="48">
        <v>22329</v>
      </c>
      <c r="G4913" s="48">
        <v>20363</v>
      </c>
    </row>
    <row r="4914" spans="3:7">
      <c r="C4914" s="50">
        <f t="shared" si="78"/>
        <v>7</v>
      </c>
      <c r="D4914" s="49">
        <v>42574</v>
      </c>
      <c r="E4914" s="48">
        <v>16</v>
      </c>
      <c r="F4914" s="48">
        <v>22485</v>
      </c>
      <c r="G4914" s="48">
        <v>20627</v>
      </c>
    </row>
    <row r="4915" spans="3:7">
      <c r="C4915" s="50">
        <f t="shared" si="78"/>
        <v>7</v>
      </c>
      <c r="D4915" s="49">
        <v>42574</v>
      </c>
      <c r="E4915" s="48">
        <v>17</v>
      </c>
      <c r="F4915" s="48">
        <v>22851</v>
      </c>
      <c r="G4915" s="48">
        <v>21049</v>
      </c>
    </row>
    <row r="4916" spans="3:7">
      <c r="C4916" s="50">
        <f t="shared" si="78"/>
        <v>7</v>
      </c>
      <c r="D4916" s="49">
        <v>42574</v>
      </c>
      <c r="E4916" s="48">
        <v>18</v>
      </c>
      <c r="F4916" s="48">
        <v>22569</v>
      </c>
      <c r="G4916" s="48">
        <v>21015</v>
      </c>
    </row>
    <row r="4917" spans="3:7">
      <c r="C4917" s="50">
        <f t="shared" si="78"/>
        <v>7</v>
      </c>
      <c r="D4917" s="49">
        <v>42574</v>
      </c>
      <c r="E4917" s="48">
        <v>19</v>
      </c>
      <c r="F4917" s="48">
        <v>22127</v>
      </c>
      <c r="G4917" s="48">
        <v>20788</v>
      </c>
    </row>
    <row r="4918" spans="3:7">
      <c r="C4918" s="50">
        <f t="shared" si="78"/>
        <v>7</v>
      </c>
      <c r="D4918" s="49">
        <v>42574</v>
      </c>
      <c r="E4918" s="48">
        <v>20</v>
      </c>
      <c r="F4918" s="48">
        <v>21831</v>
      </c>
      <c r="G4918" s="48">
        <v>20136</v>
      </c>
    </row>
    <row r="4919" spans="3:7">
      <c r="C4919" s="50">
        <f t="shared" si="78"/>
        <v>7</v>
      </c>
      <c r="D4919" s="49">
        <v>42574</v>
      </c>
      <c r="E4919" s="48">
        <v>21</v>
      </c>
      <c r="F4919" s="48">
        <v>21299</v>
      </c>
      <c r="G4919" s="48">
        <v>19857</v>
      </c>
    </row>
    <row r="4920" spans="3:7">
      <c r="C4920" s="50">
        <f t="shared" si="78"/>
        <v>7</v>
      </c>
      <c r="D4920" s="49">
        <v>42574</v>
      </c>
      <c r="E4920" s="48">
        <v>22</v>
      </c>
      <c r="F4920" s="48">
        <v>20364</v>
      </c>
      <c r="G4920" s="48">
        <v>18835</v>
      </c>
    </row>
    <row r="4921" spans="3:7">
      <c r="C4921" s="50">
        <f t="shared" si="78"/>
        <v>7</v>
      </c>
      <c r="D4921" s="49">
        <v>42574</v>
      </c>
      <c r="E4921" s="48">
        <v>23</v>
      </c>
      <c r="F4921" s="48">
        <v>19251</v>
      </c>
      <c r="G4921" s="48">
        <v>17470</v>
      </c>
    </row>
    <row r="4922" spans="3:7">
      <c r="C4922" s="50">
        <f t="shared" si="78"/>
        <v>7</v>
      </c>
      <c r="D4922" s="49">
        <v>42574</v>
      </c>
      <c r="E4922" s="48">
        <v>24</v>
      </c>
      <c r="F4922" s="48">
        <v>18146</v>
      </c>
      <c r="G4922" s="48">
        <v>16219</v>
      </c>
    </row>
    <row r="4923" spans="3:7">
      <c r="C4923" s="50">
        <f t="shared" si="78"/>
        <v>7</v>
      </c>
      <c r="D4923" s="49">
        <v>42575</v>
      </c>
      <c r="E4923" s="48">
        <v>1</v>
      </c>
      <c r="F4923" s="48">
        <v>17227</v>
      </c>
      <c r="G4923" s="48">
        <v>15224</v>
      </c>
    </row>
    <row r="4924" spans="3:7">
      <c r="C4924" s="50">
        <f t="shared" si="78"/>
        <v>7</v>
      </c>
      <c r="D4924" s="49">
        <v>42575</v>
      </c>
      <c r="E4924" s="48">
        <v>2</v>
      </c>
      <c r="F4924" s="48">
        <v>16910</v>
      </c>
      <c r="G4924" s="48">
        <v>14443</v>
      </c>
    </row>
    <row r="4925" spans="3:7">
      <c r="C4925" s="50">
        <f t="shared" si="78"/>
        <v>7</v>
      </c>
      <c r="D4925" s="49">
        <v>42575</v>
      </c>
      <c r="E4925" s="48">
        <v>3</v>
      </c>
      <c r="F4925" s="48">
        <v>16549</v>
      </c>
      <c r="G4925" s="48">
        <v>13901</v>
      </c>
    </row>
    <row r="4926" spans="3:7">
      <c r="C4926" s="50">
        <f t="shared" si="78"/>
        <v>7</v>
      </c>
      <c r="D4926" s="49">
        <v>42575</v>
      </c>
      <c r="E4926" s="48">
        <v>4</v>
      </c>
      <c r="F4926" s="48">
        <v>16140</v>
      </c>
      <c r="G4926" s="48">
        <v>13495</v>
      </c>
    </row>
    <row r="4927" spans="3:7">
      <c r="C4927" s="50">
        <f t="shared" si="78"/>
        <v>7</v>
      </c>
      <c r="D4927" s="49">
        <v>42575</v>
      </c>
      <c r="E4927" s="48">
        <v>5</v>
      </c>
      <c r="F4927" s="48">
        <v>15757</v>
      </c>
      <c r="G4927" s="48">
        <v>13214</v>
      </c>
    </row>
    <row r="4928" spans="3:7">
      <c r="C4928" s="50">
        <f t="shared" si="78"/>
        <v>7</v>
      </c>
      <c r="D4928" s="49">
        <v>42575</v>
      </c>
      <c r="E4928" s="48">
        <v>6</v>
      </c>
      <c r="F4928" s="48">
        <v>15449</v>
      </c>
      <c r="G4928" s="48">
        <v>13073</v>
      </c>
    </row>
    <row r="4929" spans="3:7">
      <c r="C4929" s="50">
        <f t="shared" si="78"/>
        <v>7</v>
      </c>
      <c r="D4929" s="49">
        <v>42575</v>
      </c>
      <c r="E4929" s="48">
        <v>7</v>
      </c>
      <c r="F4929" s="48">
        <v>15972</v>
      </c>
      <c r="G4929" s="48">
        <v>13582</v>
      </c>
    </row>
    <row r="4930" spans="3:7">
      <c r="C4930" s="50">
        <f t="shared" si="78"/>
        <v>7</v>
      </c>
      <c r="D4930" s="49">
        <v>42575</v>
      </c>
      <c r="E4930" s="48">
        <v>8</v>
      </c>
      <c r="F4930" s="48">
        <v>16962</v>
      </c>
      <c r="G4930" s="48">
        <v>14657</v>
      </c>
    </row>
    <row r="4931" spans="3:7">
      <c r="C4931" s="50">
        <f t="shared" si="78"/>
        <v>7</v>
      </c>
      <c r="D4931" s="49">
        <v>42575</v>
      </c>
      <c r="E4931" s="48">
        <v>9</v>
      </c>
      <c r="F4931" s="48">
        <v>17928</v>
      </c>
      <c r="G4931" s="48">
        <v>15557</v>
      </c>
    </row>
    <row r="4932" spans="3:7">
      <c r="C4932" s="50">
        <f t="shared" ref="C4932:C4995" si="79">MONTH(D4932)</f>
        <v>7</v>
      </c>
      <c r="D4932" s="49">
        <v>42575</v>
      </c>
      <c r="E4932" s="48">
        <v>10</v>
      </c>
      <c r="F4932" s="48">
        <v>18508</v>
      </c>
      <c r="G4932" s="48">
        <v>16180</v>
      </c>
    </row>
    <row r="4933" spans="3:7">
      <c r="C4933" s="50">
        <f t="shared" si="79"/>
        <v>7</v>
      </c>
      <c r="D4933" s="49">
        <v>42575</v>
      </c>
      <c r="E4933" s="48">
        <v>11</v>
      </c>
      <c r="F4933" s="48">
        <v>19043</v>
      </c>
      <c r="G4933" s="48">
        <v>16670</v>
      </c>
    </row>
    <row r="4934" spans="3:7">
      <c r="C4934" s="50">
        <f t="shared" si="79"/>
        <v>7</v>
      </c>
      <c r="D4934" s="49">
        <v>42575</v>
      </c>
      <c r="E4934" s="48">
        <v>12</v>
      </c>
      <c r="F4934" s="48">
        <v>19468</v>
      </c>
      <c r="G4934" s="48">
        <v>17196</v>
      </c>
    </row>
    <row r="4935" spans="3:7">
      <c r="C4935" s="50">
        <f t="shared" si="79"/>
        <v>7</v>
      </c>
      <c r="D4935" s="49">
        <v>42575</v>
      </c>
      <c r="E4935" s="48">
        <v>13</v>
      </c>
      <c r="F4935" s="48">
        <v>19849</v>
      </c>
      <c r="G4935" s="48">
        <v>17649</v>
      </c>
    </row>
    <row r="4936" spans="3:7">
      <c r="C4936" s="50">
        <f t="shared" si="79"/>
        <v>7</v>
      </c>
      <c r="D4936" s="49">
        <v>42575</v>
      </c>
      <c r="E4936" s="48">
        <v>14</v>
      </c>
      <c r="F4936" s="48">
        <v>20293</v>
      </c>
      <c r="G4936" s="48">
        <v>17849</v>
      </c>
    </row>
    <row r="4937" spans="3:7">
      <c r="C4937" s="50">
        <f t="shared" si="79"/>
        <v>7</v>
      </c>
      <c r="D4937" s="49">
        <v>42575</v>
      </c>
      <c r="E4937" s="48">
        <v>15</v>
      </c>
      <c r="F4937" s="48">
        <v>20230</v>
      </c>
      <c r="G4937" s="48">
        <v>17872</v>
      </c>
    </row>
    <row r="4938" spans="3:7">
      <c r="C4938" s="50">
        <f t="shared" si="79"/>
        <v>7</v>
      </c>
      <c r="D4938" s="49">
        <v>42575</v>
      </c>
      <c r="E4938" s="48">
        <v>16</v>
      </c>
      <c r="F4938" s="48">
        <v>20236</v>
      </c>
      <c r="G4938" s="48">
        <v>18079</v>
      </c>
    </row>
    <row r="4939" spans="3:7">
      <c r="C4939" s="50">
        <f t="shared" si="79"/>
        <v>7</v>
      </c>
      <c r="D4939" s="49">
        <v>42575</v>
      </c>
      <c r="E4939" s="48">
        <v>17</v>
      </c>
      <c r="F4939" s="48">
        <v>20677</v>
      </c>
      <c r="G4939" s="48">
        <v>18558</v>
      </c>
    </row>
    <row r="4940" spans="3:7">
      <c r="C4940" s="50">
        <f t="shared" si="79"/>
        <v>7</v>
      </c>
      <c r="D4940" s="49">
        <v>42575</v>
      </c>
      <c r="E4940" s="48">
        <v>18</v>
      </c>
      <c r="F4940" s="48">
        <v>21089</v>
      </c>
      <c r="G4940" s="48">
        <v>18819</v>
      </c>
    </row>
    <row r="4941" spans="3:7">
      <c r="C4941" s="50">
        <f t="shared" si="79"/>
        <v>7</v>
      </c>
      <c r="D4941" s="49">
        <v>42575</v>
      </c>
      <c r="E4941" s="48">
        <v>19</v>
      </c>
      <c r="F4941" s="48">
        <v>21133</v>
      </c>
      <c r="G4941" s="48">
        <v>18882</v>
      </c>
    </row>
    <row r="4942" spans="3:7">
      <c r="C4942" s="50">
        <f t="shared" si="79"/>
        <v>7</v>
      </c>
      <c r="D4942" s="49">
        <v>42575</v>
      </c>
      <c r="E4942" s="48">
        <v>20</v>
      </c>
      <c r="F4942" s="48">
        <v>20947</v>
      </c>
      <c r="G4942" s="48">
        <v>18678</v>
      </c>
    </row>
    <row r="4943" spans="3:7">
      <c r="C4943" s="50">
        <f t="shared" si="79"/>
        <v>7</v>
      </c>
      <c r="D4943" s="49">
        <v>42575</v>
      </c>
      <c r="E4943" s="48">
        <v>21</v>
      </c>
      <c r="F4943" s="48">
        <v>21337</v>
      </c>
      <c r="G4943" s="48">
        <v>18873</v>
      </c>
    </row>
    <row r="4944" spans="3:7">
      <c r="C4944" s="50">
        <f t="shared" si="79"/>
        <v>7</v>
      </c>
      <c r="D4944" s="49">
        <v>42575</v>
      </c>
      <c r="E4944" s="48">
        <v>22</v>
      </c>
      <c r="F4944" s="48">
        <v>20461</v>
      </c>
      <c r="G4944" s="48">
        <v>18051</v>
      </c>
    </row>
    <row r="4945" spans="3:7">
      <c r="C4945" s="50">
        <f t="shared" si="79"/>
        <v>7</v>
      </c>
      <c r="D4945" s="49">
        <v>42575</v>
      </c>
      <c r="E4945" s="48">
        <v>23</v>
      </c>
      <c r="F4945" s="48">
        <v>19233</v>
      </c>
      <c r="G4945" s="48">
        <v>16804</v>
      </c>
    </row>
    <row r="4946" spans="3:7">
      <c r="C4946" s="50">
        <f t="shared" si="79"/>
        <v>7</v>
      </c>
      <c r="D4946" s="49">
        <v>42575</v>
      </c>
      <c r="E4946" s="48">
        <v>24</v>
      </c>
      <c r="F4946" s="48">
        <v>18155</v>
      </c>
      <c r="G4946" s="48">
        <v>15595</v>
      </c>
    </row>
    <row r="4947" spans="3:7">
      <c r="C4947" s="50">
        <f t="shared" si="79"/>
        <v>7</v>
      </c>
      <c r="D4947" s="49">
        <v>42576</v>
      </c>
      <c r="E4947" s="48">
        <v>1</v>
      </c>
      <c r="F4947" s="48">
        <v>17460</v>
      </c>
      <c r="G4947" s="48">
        <v>14749</v>
      </c>
    </row>
    <row r="4948" spans="3:7">
      <c r="C4948" s="50">
        <f t="shared" si="79"/>
        <v>7</v>
      </c>
      <c r="D4948" s="49">
        <v>42576</v>
      </c>
      <c r="E4948" s="48">
        <v>2</v>
      </c>
      <c r="F4948" s="48">
        <v>16958</v>
      </c>
      <c r="G4948" s="48">
        <v>14244</v>
      </c>
    </row>
    <row r="4949" spans="3:7">
      <c r="C4949" s="50">
        <f t="shared" si="79"/>
        <v>7</v>
      </c>
      <c r="D4949" s="49">
        <v>42576</v>
      </c>
      <c r="E4949" s="48">
        <v>3</v>
      </c>
      <c r="F4949" s="48">
        <v>16675</v>
      </c>
      <c r="G4949" s="48">
        <v>14044</v>
      </c>
    </row>
    <row r="4950" spans="3:7">
      <c r="C4950" s="50">
        <f t="shared" si="79"/>
        <v>7</v>
      </c>
      <c r="D4950" s="49">
        <v>42576</v>
      </c>
      <c r="E4950" s="48">
        <v>4</v>
      </c>
      <c r="F4950" s="48">
        <v>16719</v>
      </c>
      <c r="G4950" s="48">
        <v>14092</v>
      </c>
    </row>
    <row r="4951" spans="3:7">
      <c r="C4951" s="50">
        <f t="shared" si="79"/>
        <v>7</v>
      </c>
      <c r="D4951" s="49">
        <v>42576</v>
      </c>
      <c r="E4951" s="48">
        <v>5</v>
      </c>
      <c r="F4951" s="48">
        <v>17030</v>
      </c>
      <c r="G4951" s="48">
        <v>14494</v>
      </c>
    </row>
    <row r="4952" spans="3:7">
      <c r="C4952" s="50">
        <f t="shared" si="79"/>
        <v>7</v>
      </c>
      <c r="D4952" s="49">
        <v>42576</v>
      </c>
      <c r="E4952" s="48">
        <v>6</v>
      </c>
      <c r="F4952" s="48">
        <v>18124</v>
      </c>
      <c r="G4952" s="48">
        <v>15511</v>
      </c>
    </row>
    <row r="4953" spans="3:7">
      <c r="C4953" s="50">
        <f t="shared" si="79"/>
        <v>7</v>
      </c>
      <c r="D4953" s="49">
        <v>42576</v>
      </c>
      <c r="E4953" s="48">
        <v>7</v>
      </c>
      <c r="F4953" s="48">
        <v>19565</v>
      </c>
      <c r="G4953" s="48">
        <v>16998</v>
      </c>
    </row>
    <row r="4954" spans="3:7">
      <c r="C4954" s="50">
        <f t="shared" si="79"/>
        <v>7</v>
      </c>
      <c r="D4954" s="49">
        <v>42576</v>
      </c>
      <c r="E4954" s="48">
        <v>8</v>
      </c>
      <c r="F4954" s="48">
        <v>20898</v>
      </c>
      <c r="G4954" s="48">
        <v>18138</v>
      </c>
    </row>
    <row r="4955" spans="3:7">
      <c r="C4955" s="50">
        <f t="shared" si="79"/>
        <v>7</v>
      </c>
      <c r="D4955" s="49">
        <v>42576</v>
      </c>
      <c r="E4955" s="48">
        <v>9</v>
      </c>
      <c r="F4955" s="48">
        <v>21190</v>
      </c>
      <c r="G4955" s="48">
        <v>18796</v>
      </c>
    </row>
    <row r="4956" spans="3:7">
      <c r="C4956" s="50">
        <f t="shared" si="79"/>
        <v>7</v>
      </c>
      <c r="D4956" s="49">
        <v>42576</v>
      </c>
      <c r="E4956" s="48">
        <v>10</v>
      </c>
      <c r="F4956" s="48">
        <v>21713</v>
      </c>
      <c r="G4956" s="48">
        <v>19231</v>
      </c>
    </row>
    <row r="4957" spans="3:7">
      <c r="C4957" s="50">
        <f t="shared" si="79"/>
        <v>7</v>
      </c>
      <c r="D4957" s="49">
        <v>42576</v>
      </c>
      <c r="E4957" s="48">
        <v>11</v>
      </c>
      <c r="F4957" s="48">
        <v>21888</v>
      </c>
      <c r="G4957" s="48">
        <v>19531</v>
      </c>
    </row>
    <row r="4958" spans="3:7">
      <c r="C4958" s="50">
        <f t="shared" si="79"/>
        <v>7</v>
      </c>
      <c r="D4958" s="49">
        <v>42576</v>
      </c>
      <c r="E4958" s="48">
        <v>12</v>
      </c>
      <c r="F4958" s="48">
        <v>22358</v>
      </c>
      <c r="G4958" s="48">
        <v>19853</v>
      </c>
    </row>
    <row r="4959" spans="3:7">
      <c r="C4959" s="50">
        <f t="shared" si="79"/>
        <v>7</v>
      </c>
      <c r="D4959" s="49">
        <v>42576</v>
      </c>
      <c r="E4959" s="48">
        <v>13</v>
      </c>
      <c r="F4959" s="48">
        <v>22722</v>
      </c>
      <c r="G4959" s="48">
        <v>20213</v>
      </c>
    </row>
    <row r="4960" spans="3:7">
      <c r="C4960" s="50">
        <f t="shared" si="79"/>
        <v>7</v>
      </c>
      <c r="D4960" s="49">
        <v>42576</v>
      </c>
      <c r="E4960" s="48">
        <v>14</v>
      </c>
      <c r="F4960" s="48">
        <v>23154</v>
      </c>
      <c r="G4960" s="48">
        <v>20617</v>
      </c>
    </row>
    <row r="4961" spans="3:7">
      <c r="C4961" s="50">
        <f t="shared" si="79"/>
        <v>7</v>
      </c>
      <c r="D4961" s="49">
        <v>42576</v>
      </c>
      <c r="E4961" s="48">
        <v>15</v>
      </c>
      <c r="F4961" s="48">
        <v>23244</v>
      </c>
      <c r="G4961" s="48">
        <v>20703</v>
      </c>
    </row>
    <row r="4962" spans="3:7">
      <c r="C4962" s="50">
        <f t="shared" si="79"/>
        <v>7</v>
      </c>
      <c r="D4962" s="49">
        <v>42576</v>
      </c>
      <c r="E4962" s="48">
        <v>16</v>
      </c>
      <c r="F4962" s="48">
        <v>23198</v>
      </c>
      <c r="G4962" s="48">
        <v>20743</v>
      </c>
    </row>
    <row r="4963" spans="3:7">
      <c r="C4963" s="50">
        <f t="shared" si="79"/>
        <v>7</v>
      </c>
      <c r="D4963" s="49">
        <v>42576</v>
      </c>
      <c r="E4963" s="48">
        <v>17</v>
      </c>
      <c r="F4963" s="48">
        <v>23374</v>
      </c>
      <c r="G4963" s="48">
        <v>21168</v>
      </c>
    </row>
    <row r="4964" spans="3:7">
      <c r="C4964" s="50">
        <f t="shared" si="79"/>
        <v>7</v>
      </c>
      <c r="D4964" s="49">
        <v>42576</v>
      </c>
      <c r="E4964" s="48">
        <v>18</v>
      </c>
      <c r="F4964" s="48">
        <v>23747</v>
      </c>
      <c r="G4964" s="48">
        <v>21268</v>
      </c>
    </row>
    <row r="4965" spans="3:7">
      <c r="C4965" s="50">
        <f t="shared" si="79"/>
        <v>7</v>
      </c>
      <c r="D4965" s="49">
        <v>42576</v>
      </c>
      <c r="E4965" s="48">
        <v>19</v>
      </c>
      <c r="F4965" s="48">
        <v>23618</v>
      </c>
      <c r="G4965" s="48">
        <v>21268</v>
      </c>
    </row>
    <row r="4966" spans="3:7">
      <c r="C4966" s="50">
        <f t="shared" si="79"/>
        <v>7</v>
      </c>
      <c r="D4966" s="49">
        <v>42576</v>
      </c>
      <c r="E4966" s="48">
        <v>20</v>
      </c>
      <c r="F4966" s="48">
        <v>23338</v>
      </c>
      <c r="G4966" s="48">
        <v>20879</v>
      </c>
    </row>
    <row r="4967" spans="3:7">
      <c r="C4967" s="50">
        <f t="shared" si="79"/>
        <v>7</v>
      </c>
      <c r="D4967" s="49">
        <v>42576</v>
      </c>
      <c r="E4967" s="48">
        <v>21</v>
      </c>
      <c r="F4967" s="48">
        <v>23184</v>
      </c>
      <c r="G4967" s="48">
        <v>20758</v>
      </c>
    </row>
    <row r="4968" spans="3:7">
      <c r="C4968" s="50">
        <f t="shared" si="79"/>
        <v>7</v>
      </c>
      <c r="D4968" s="49">
        <v>42576</v>
      </c>
      <c r="E4968" s="48">
        <v>22</v>
      </c>
      <c r="F4968" s="48">
        <v>21806</v>
      </c>
      <c r="G4968" s="48">
        <v>19463</v>
      </c>
    </row>
    <row r="4969" spans="3:7">
      <c r="C4969" s="50">
        <f t="shared" si="79"/>
        <v>7</v>
      </c>
      <c r="D4969" s="49">
        <v>42576</v>
      </c>
      <c r="E4969" s="48">
        <v>23</v>
      </c>
      <c r="F4969" s="48">
        <v>19849</v>
      </c>
      <c r="G4969" s="48">
        <v>17725</v>
      </c>
    </row>
    <row r="4970" spans="3:7">
      <c r="C4970" s="50">
        <f t="shared" si="79"/>
        <v>7</v>
      </c>
      <c r="D4970" s="49">
        <v>42576</v>
      </c>
      <c r="E4970" s="48">
        <v>24</v>
      </c>
      <c r="F4970" s="48">
        <v>18585</v>
      </c>
      <c r="G4970" s="48">
        <v>16186</v>
      </c>
    </row>
    <row r="4971" spans="3:7">
      <c r="C4971" s="50">
        <f t="shared" si="79"/>
        <v>7</v>
      </c>
      <c r="D4971" s="49">
        <v>42577</v>
      </c>
      <c r="E4971" s="48">
        <v>1</v>
      </c>
      <c r="F4971" s="48">
        <v>17553</v>
      </c>
      <c r="G4971" s="48">
        <v>14970</v>
      </c>
    </row>
    <row r="4972" spans="3:7">
      <c r="C4972" s="50">
        <f t="shared" si="79"/>
        <v>7</v>
      </c>
      <c r="D4972" s="49">
        <v>42577</v>
      </c>
      <c r="E4972" s="48">
        <v>2</v>
      </c>
      <c r="F4972" s="48">
        <v>16895</v>
      </c>
      <c r="G4972" s="48">
        <v>14316</v>
      </c>
    </row>
    <row r="4973" spans="3:7">
      <c r="C4973" s="50">
        <f t="shared" si="79"/>
        <v>7</v>
      </c>
      <c r="D4973" s="49">
        <v>42577</v>
      </c>
      <c r="E4973" s="48">
        <v>3</v>
      </c>
      <c r="F4973" s="48">
        <v>16408</v>
      </c>
      <c r="G4973" s="48">
        <v>13833</v>
      </c>
    </row>
    <row r="4974" spans="3:7">
      <c r="C4974" s="50">
        <f t="shared" si="79"/>
        <v>7</v>
      </c>
      <c r="D4974" s="49">
        <v>42577</v>
      </c>
      <c r="E4974" s="48">
        <v>4</v>
      </c>
      <c r="F4974" s="48">
        <v>16123</v>
      </c>
      <c r="G4974" s="48">
        <v>13615</v>
      </c>
    </row>
    <row r="4975" spans="3:7">
      <c r="C4975" s="50">
        <f t="shared" si="79"/>
        <v>7</v>
      </c>
      <c r="D4975" s="49">
        <v>42577</v>
      </c>
      <c r="E4975" s="48">
        <v>5</v>
      </c>
      <c r="F4975" s="48">
        <v>16521</v>
      </c>
      <c r="G4975" s="48">
        <v>14016</v>
      </c>
    </row>
    <row r="4976" spans="3:7">
      <c r="C4976" s="50">
        <f t="shared" si="79"/>
        <v>7</v>
      </c>
      <c r="D4976" s="49">
        <v>42577</v>
      </c>
      <c r="E4976" s="48">
        <v>6</v>
      </c>
      <c r="F4976" s="48">
        <v>17450</v>
      </c>
      <c r="G4976" s="48">
        <v>14876</v>
      </c>
    </row>
    <row r="4977" spans="3:7">
      <c r="C4977" s="50">
        <f t="shared" si="79"/>
        <v>7</v>
      </c>
      <c r="D4977" s="49">
        <v>42577</v>
      </c>
      <c r="E4977" s="48">
        <v>7</v>
      </c>
      <c r="F4977" s="48">
        <v>18820</v>
      </c>
      <c r="G4977" s="48">
        <v>16389</v>
      </c>
    </row>
    <row r="4978" spans="3:7">
      <c r="C4978" s="50">
        <f t="shared" si="79"/>
        <v>7</v>
      </c>
      <c r="D4978" s="49">
        <v>42577</v>
      </c>
      <c r="E4978" s="48">
        <v>8</v>
      </c>
      <c r="F4978" s="48">
        <v>20038</v>
      </c>
      <c r="G4978" s="48">
        <v>17522</v>
      </c>
    </row>
    <row r="4979" spans="3:7">
      <c r="C4979" s="50">
        <f t="shared" si="79"/>
        <v>7</v>
      </c>
      <c r="D4979" s="49">
        <v>42577</v>
      </c>
      <c r="E4979" s="48">
        <v>9</v>
      </c>
      <c r="F4979" s="48">
        <v>20753</v>
      </c>
      <c r="G4979" s="48">
        <v>18152</v>
      </c>
    </row>
    <row r="4980" spans="3:7">
      <c r="C4980" s="50">
        <f t="shared" si="79"/>
        <v>7</v>
      </c>
      <c r="D4980" s="49">
        <v>42577</v>
      </c>
      <c r="E4980" s="48">
        <v>10</v>
      </c>
      <c r="F4980" s="48">
        <v>21241</v>
      </c>
      <c r="G4980" s="48">
        <v>18711</v>
      </c>
    </row>
    <row r="4981" spans="3:7">
      <c r="C4981" s="50">
        <f t="shared" si="79"/>
        <v>7</v>
      </c>
      <c r="D4981" s="49">
        <v>42577</v>
      </c>
      <c r="E4981" s="48">
        <v>11</v>
      </c>
      <c r="F4981" s="48">
        <v>21712</v>
      </c>
      <c r="G4981" s="48">
        <v>19227</v>
      </c>
    </row>
    <row r="4982" spans="3:7">
      <c r="C4982" s="50">
        <f t="shared" si="79"/>
        <v>7</v>
      </c>
      <c r="D4982" s="49">
        <v>42577</v>
      </c>
      <c r="E4982" s="48">
        <v>12</v>
      </c>
      <c r="F4982" s="48">
        <v>21971</v>
      </c>
      <c r="G4982" s="48">
        <v>19625</v>
      </c>
    </row>
    <row r="4983" spans="3:7">
      <c r="C4983" s="50">
        <f t="shared" si="79"/>
        <v>7</v>
      </c>
      <c r="D4983" s="49">
        <v>42577</v>
      </c>
      <c r="E4983" s="48">
        <v>13</v>
      </c>
      <c r="F4983" s="48">
        <v>22471</v>
      </c>
      <c r="G4983" s="48">
        <v>20003</v>
      </c>
    </row>
    <row r="4984" spans="3:7">
      <c r="C4984" s="50">
        <f t="shared" si="79"/>
        <v>7</v>
      </c>
      <c r="D4984" s="49">
        <v>42577</v>
      </c>
      <c r="E4984" s="48">
        <v>14</v>
      </c>
      <c r="F4984" s="48">
        <v>22803</v>
      </c>
      <c r="G4984" s="48">
        <v>20331</v>
      </c>
    </row>
    <row r="4985" spans="3:7">
      <c r="C4985" s="50">
        <f t="shared" si="79"/>
        <v>7</v>
      </c>
      <c r="D4985" s="49">
        <v>42577</v>
      </c>
      <c r="E4985" s="48">
        <v>15</v>
      </c>
      <c r="F4985" s="48">
        <v>23082</v>
      </c>
      <c r="G4985" s="48">
        <v>20660</v>
      </c>
    </row>
    <row r="4986" spans="3:7">
      <c r="C4986" s="50">
        <f t="shared" si="79"/>
        <v>7</v>
      </c>
      <c r="D4986" s="49">
        <v>42577</v>
      </c>
      <c r="E4986" s="48">
        <v>16</v>
      </c>
      <c r="F4986" s="48">
        <v>23457</v>
      </c>
      <c r="G4986" s="48">
        <v>21122</v>
      </c>
    </row>
    <row r="4987" spans="3:7">
      <c r="C4987" s="50">
        <f t="shared" si="79"/>
        <v>7</v>
      </c>
      <c r="D4987" s="49">
        <v>42577</v>
      </c>
      <c r="E4987" s="48">
        <v>17</v>
      </c>
      <c r="F4987" s="48">
        <v>23678</v>
      </c>
      <c r="G4987" s="48">
        <v>21458</v>
      </c>
    </row>
    <row r="4988" spans="3:7">
      <c r="C4988" s="50">
        <f t="shared" si="79"/>
        <v>7</v>
      </c>
      <c r="D4988" s="49">
        <v>42577</v>
      </c>
      <c r="E4988" s="48">
        <v>18</v>
      </c>
      <c r="F4988" s="48">
        <v>23431</v>
      </c>
      <c r="G4988" s="48">
        <v>21417</v>
      </c>
    </row>
    <row r="4989" spans="3:7">
      <c r="C4989" s="50">
        <f t="shared" si="79"/>
        <v>7</v>
      </c>
      <c r="D4989" s="49">
        <v>42577</v>
      </c>
      <c r="E4989" s="48">
        <v>19</v>
      </c>
      <c r="F4989" s="48">
        <v>23253</v>
      </c>
      <c r="G4989" s="48">
        <v>21394</v>
      </c>
    </row>
    <row r="4990" spans="3:7">
      <c r="C4990" s="50">
        <f t="shared" si="79"/>
        <v>7</v>
      </c>
      <c r="D4990" s="49">
        <v>42577</v>
      </c>
      <c r="E4990" s="48">
        <v>20</v>
      </c>
      <c r="F4990" s="48">
        <v>22908</v>
      </c>
      <c r="G4990" s="48">
        <v>21074</v>
      </c>
    </row>
    <row r="4991" spans="3:7">
      <c r="C4991" s="50">
        <f t="shared" si="79"/>
        <v>7</v>
      </c>
      <c r="D4991" s="49">
        <v>42577</v>
      </c>
      <c r="E4991" s="48">
        <v>21</v>
      </c>
      <c r="F4991" s="48">
        <v>22314</v>
      </c>
      <c r="G4991" s="48">
        <v>20812</v>
      </c>
    </row>
    <row r="4992" spans="3:7">
      <c r="C4992" s="50">
        <f t="shared" si="79"/>
        <v>7</v>
      </c>
      <c r="D4992" s="49">
        <v>42577</v>
      </c>
      <c r="E4992" s="48">
        <v>22</v>
      </c>
      <c r="F4992" s="48">
        <v>21288</v>
      </c>
      <c r="G4992" s="48">
        <v>19572</v>
      </c>
    </row>
    <row r="4993" spans="3:7">
      <c r="C4993" s="50">
        <f t="shared" si="79"/>
        <v>7</v>
      </c>
      <c r="D4993" s="49">
        <v>42577</v>
      </c>
      <c r="E4993" s="48">
        <v>23</v>
      </c>
      <c r="F4993" s="48">
        <v>19900</v>
      </c>
      <c r="G4993" s="48">
        <v>17669</v>
      </c>
    </row>
    <row r="4994" spans="3:7">
      <c r="C4994" s="50">
        <f t="shared" si="79"/>
        <v>7</v>
      </c>
      <c r="D4994" s="49">
        <v>42577</v>
      </c>
      <c r="E4994" s="48">
        <v>24</v>
      </c>
      <c r="F4994" s="48">
        <v>18369</v>
      </c>
      <c r="G4994" s="48">
        <v>16249</v>
      </c>
    </row>
    <row r="4995" spans="3:7">
      <c r="C4995" s="50">
        <f t="shared" si="79"/>
        <v>7</v>
      </c>
      <c r="D4995" s="49">
        <v>42578</v>
      </c>
      <c r="E4995" s="48">
        <v>1</v>
      </c>
      <c r="F4995" s="48">
        <v>17332</v>
      </c>
      <c r="G4995" s="48">
        <v>15051</v>
      </c>
    </row>
    <row r="4996" spans="3:7">
      <c r="C4996" s="50">
        <f t="shared" ref="C4996:C5059" si="80">MONTH(D4996)</f>
        <v>7</v>
      </c>
      <c r="D4996" s="49">
        <v>42578</v>
      </c>
      <c r="E4996" s="48">
        <v>2</v>
      </c>
      <c r="F4996" s="48">
        <v>16844</v>
      </c>
      <c r="G4996" s="48">
        <v>14517</v>
      </c>
    </row>
    <row r="4997" spans="3:7">
      <c r="C4997" s="50">
        <f t="shared" si="80"/>
        <v>7</v>
      </c>
      <c r="D4997" s="49">
        <v>42578</v>
      </c>
      <c r="E4997" s="48">
        <v>3</v>
      </c>
      <c r="F4997" s="48">
        <v>16520</v>
      </c>
      <c r="G4997" s="48">
        <v>13962</v>
      </c>
    </row>
    <row r="4998" spans="3:7">
      <c r="C4998" s="50">
        <f t="shared" si="80"/>
        <v>7</v>
      </c>
      <c r="D4998" s="49">
        <v>42578</v>
      </c>
      <c r="E4998" s="48">
        <v>4</v>
      </c>
      <c r="F4998" s="48">
        <v>16371</v>
      </c>
      <c r="G4998" s="48">
        <v>13883</v>
      </c>
    </row>
    <row r="4999" spans="3:7">
      <c r="C4999" s="50">
        <f t="shared" si="80"/>
        <v>7</v>
      </c>
      <c r="D4999" s="49">
        <v>42578</v>
      </c>
      <c r="E4999" s="48">
        <v>5</v>
      </c>
      <c r="F4999" s="48">
        <v>16594</v>
      </c>
      <c r="G4999" s="48">
        <v>14121</v>
      </c>
    </row>
    <row r="5000" spans="3:7">
      <c r="C5000" s="50">
        <f t="shared" si="80"/>
        <v>7</v>
      </c>
      <c r="D5000" s="49">
        <v>42578</v>
      </c>
      <c r="E5000" s="48">
        <v>6</v>
      </c>
      <c r="F5000" s="48">
        <v>17360</v>
      </c>
      <c r="G5000" s="48">
        <v>14960</v>
      </c>
    </row>
    <row r="5001" spans="3:7">
      <c r="C5001" s="50">
        <f t="shared" si="80"/>
        <v>7</v>
      </c>
      <c r="D5001" s="49">
        <v>42578</v>
      </c>
      <c r="E5001" s="48">
        <v>7</v>
      </c>
      <c r="F5001" s="48">
        <v>18724</v>
      </c>
      <c r="G5001" s="48">
        <v>16437</v>
      </c>
    </row>
    <row r="5002" spans="3:7">
      <c r="C5002" s="50">
        <f t="shared" si="80"/>
        <v>7</v>
      </c>
      <c r="D5002" s="49">
        <v>42578</v>
      </c>
      <c r="E5002" s="48">
        <v>8</v>
      </c>
      <c r="F5002" s="48">
        <v>19965</v>
      </c>
      <c r="G5002" s="48">
        <v>17681</v>
      </c>
    </row>
    <row r="5003" spans="3:7">
      <c r="C5003" s="50">
        <f t="shared" si="80"/>
        <v>7</v>
      </c>
      <c r="D5003" s="49">
        <v>42578</v>
      </c>
      <c r="E5003" s="48">
        <v>9</v>
      </c>
      <c r="F5003" s="48">
        <v>20980</v>
      </c>
      <c r="G5003" s="48">
        <v>18577</v>
      </c>
    </row>
    <row r="5004" spans="3:7">
      <c r="C5004" s="50">
        <f t="shared" si="80"/>
        <v>7</v>
      </c>
      <c r="D5004" s="49">
        <v>42578</v>
      </c>
      <c r="E5004" s="48">
        <v>10</v>
      </c>
      <c r="F5004" s="48">
        <v>21334</v>
      </c>
      <c r="G5004" s="48">
        <v>19305</v>
      </c>
    </row>
    <row r="5005" spans="3:7">
      <c r="C5005" s="50">
        <f t="shared" si="80"/>
        <v>7</v>
      </c>
      <c r="D5005" s="49">
        <v>42578</v>
      </c>
      <c r="E5005" s="48">
        <v>11</v>
      </c>
      <c r="F5005" s="48">
        <v>22158</v>
      </c>
      <c r="G5005" s="48">
        <v>19942</v>
      </c>
    </row>
    <row r="5006" spans="3:7">
      <c r="C5006" s="50">
        <f t="shared" si="80"/>
        <v>7</v>
      </c>
      <c r="D5006" s="49">
        <v>42578</v>
      </c>
      <c r="E5006" s="48">
        <v>12</v>
      </c>
      <c r="F5006" s="48">
        <v>22601</v>
      </c>
      <c r="G5006" s="48">
        <v>20467</v>
      </c>
    </row>
    <row r="5007" spans="3:7">
      <c r="C5007" s="50">
        <f t="shared" si="80"/>
        <v>7</v>
      </c>
      <c r="D5007" s="49">
        <v>42578</v>
      </c>
      <c r="E5007" s="48">
        <v>13</v>
      </c>
      <c r="F5007" s="48">
        <v>23156</v>
      </c>
      <c r="G5007" s="48">
        <v>20955</v>
      </c>
    </row>
    <row r="5008" spans="3:7">
      <c r="C5008" s="50">
        <f t="shared" si="80"/>
        <v>7</v>
      </c>
      <c r="D5008" s="49">
        <v>42578</v>
      </c>
      <c r="E5008" s="48">
        <v>14</v>
      </c>
      <c r="F5008" s="48">
        <v>23467</v>
      </c>
      <c r="G5008" s="48">
        <v>21319</v>
      </c>
    </row>
    <row r="5009" spans="3:7">
      <c r="C5009" s="50">
        <f t="shared" si="80"/>
        <v>7</v>
      </c>
      <c r="D5009" s="49">
        <v>42578</v>
      </c>
      <c r="E5009" s="48">
        <v>15</v>
      </c>
      <c r="F5009" s="48">
        <v>23652</v>
      </c>
      <c r="G5009" s="48">
        <v>21617</v>
      </c>
    </row>
    <row r="5010" spans="3:7">
      <c r="C5010" s="50">
        <f t="shared" si="80"/>
        <v>7</v>
      </c>
      <c r="D5010" s="49">
        <v>42578</v>
      </c>
      <c r="E5010" s="48">
        <v>16</v>
      </c>
      <c r="F5010" s="48">
        <v>23728</v>
      </c>
      <c r="G5010" s="48">
        <v>21732</v>
      </c>
    </row>
    <row r="5011" spans="3:7">
      <c r="C5011" s="50">
        <f t="shared" si="80"/>
        <v>7</v>
      </c>
      <c r="D5011" s="49">
        <v>42578</v>
      </c>
      <c r="E5011" s="48">
        <v>17</v>
      </c>
      <c r="F5011" s="48">
        <v>23658</v>
      </c>
      <c r="G5011" s="48">
        <v>21711</v>
      </c>
    </row>
    <row r="5012" spans="3:7">
      <c r="C5012" s="50">
        <f t="shared" si="80"/>
        <v>7</v>
      </c>
      <c r="D5012" s="49">
        <v>42578</v>
      </c>
      <c r="E5012" s="48">
        <v>18</v>
      </c>
      <c r="F5012" s="48">
        <v>23609</v>
      </c>
      <c r="G5012" s="48">
        <v>21506</v>
      </c>
    </row>
    <row r="5013" spans="3:7">
      <c r="C5013" s="50">
        <f t="shared" si="80"/>
        <v>7</v>
      </c>
      <c r="D5013" s="49">
        <v>42578</v>
      </c>
      <c r="E5013" s="48">
        <v>19</v>
      </c>
      <c r="F5013" s="48">
        <v>23378</v>
      </c>
      <c r="G5013" s="48">
        <v>21307</v>
      </c>
    </row>
    <row r="5014" spans="3:7">
      <c r="C5014" s="50">
        <f t="shared" si="80"/>
        <v>7</v>
      </c>
      <c r="D5014" s="49">
        <v>42578</v>
      </c>
      <c r="E5014" s="48">
        <v>20</v>
      </c>
      <c r="F5014" s="48">
        <v>22897</v>
      </c>
      <c r="G5014" s="48">
        <v>20905</v>
      </c>
    </row>
    <row r="5015" spans="3:7">
      <c r="C5015" s="50">
        <f t="shared" si="80"/>
        <v>7</v>
      </c>
      <c r="D5015" s="49">
        <v>42578</v>
      </c>
      <c r="E5015" s="48">
        <v>21</v>
      </c>
      <c r="F5015" s="48">
        <v>23267</v>
      </c>
      <c r="G5015" s="48">
        <v>21123</v>
      </c>
    </row>
    <row r="5016" spans="3:7">
      <c r="C5016" s="50">
        <f t="shared" si="80"/>
        <v>7</v>
      </c>
      <c r="D5016" s="49">
        <v>42578</v>
      </c>
      <c r="E5016" s="48">
        <v>22</v>
      </c>
      <c r="F5016" s="48">
        <v>22000</v>
      </c>
      <c r="G5016" s="48">
        <v>20153</v>
      </c>
    </row>
    <row r="5017" spans="3:7">
      <c r="C5017" s="50">
        <f t="shared" si="80"/>
        <v>7</v>
      </c>
      <c r="D5017" s="49">
        <v>42578</v>
      </c>
      <c r="E5017" s="48">
        <v>23</v>
      </c>
      <c r="F5017" s="48">
        <v>20160</v>
      </c>
      <c r="G5017" s="48">
        <v>18342</v>
      </c>
    </row>
    <row r="5018" spans="3:7">
      <c r="C5018" s="50">
        <f t="shared" si="80"/>
        <v>7</v>
      </c>
      <c r="D5018" s="49">
        <v>42578</v>
      </c>
      <c r="E5018" s="48">
        <v>24</v>
      </c>
      <c r="F5018" s="48">
        <v>18808</v>
      </c>
      <c r="G5018" s="48">
        <v>16929</v>
      </c>
    </row>
    <row r="5019" spans="3:7">
      <c r="C5019" s="50">
        <f t="shared" si="80"/>
        <v>7</v>
      </c>
      <c r="D5019" s="49">
        <v>42579</v>
      </c>
      <c r="E5019" s="48">
        <v>1</v>
      </c>
      <c r="F5019" s="48">
        <v>18388</v>
      </c>
      <c r="G5019" s="48">
        <v>15959</v>
      </c>
    </row>
    <row r="5020" spans="3:7">
      <c r="C5020" s="50">
        <f t="shared" si="80"/>
        <v>7</v>
      </c>
      <c r="D5020" s="49">
        <v>42579</v>
      </c>
      <c r="E5020" s="48">
        <v>2</v>
      </c>
      <c r="F5020" s="48">
        <v>17690</v>
      </c>
      <c r="G5020" s="48">
        <v>15275</v>
      </c>
    </row>
    <row r="5021" spans="3:7">
      <c r="C5021" s="50">
        <f t="shared" si="80"/>
        <v>7</v>
      </c>
      <c r="D5021" s="49">
        <v>42579</v>
      </c>
      <c r="E5021" s="48">
        <v>3</v>
      </c>
      <c r="F5021" s="48">
        <v>17200</v>
      </c>
      <c r="G5021" s="48">
        <v>14839</v>
      </c>
    </row>
    <row r="5022" spans="3:7">
      <c r="C5022" s="50">
        <f t="shared" si="80"/>
        <v>7</v>
      </c>
      <c r="D5022" s="49">
        <v>42579</v>
      </c>
      <c r="E5022" s="48">
        <v>4</v>
      </c>
      <c r="F5022" s="48">
        <v>17182</v>
      </c>
      <c r="G5022" s="48">
        <v>14696</v>
      </c>
    </row>
    <row r="5023" spans="3:7">
      <c r="C5023" s="50">
        <f t="shared" si="80"/>
        <v>7</v>
      </c>
      <c r="D5023" s="49">
        <v>42579</v>
      </c>
      <c r="E5023" s="48">
        <v>5</v>
      </c>
      <c r="F5023" s="48">
        <v>17331</v>
      </c>
      <c r="G5023" s="48">
        <v>14917</v>
      </c>
    </row>
    <row r="5024" spans="3:7">
      <c r="C5024" s="50">
        <f t="shared" si="80"/>
        <v>7</v>
      </c>
      <c r="D5024" s="49">
        <v>42579</v>
      </c>
      <c r="E5024" s="48">
        <v>6</v>
      </c>
      <c r="F5024" s="48">
        <v>18065</v>
      </c>
      <c r="G5024" s="48">
        <v>15804</v>
      </c>
    </row>
    <row r="5025" spans="3:7">
      <c r="C5025" s="50">
        <f t="shared" si="80"/>
        <v>7</v>
      </c>
      <c r="D5025" s="49">
        <v>42579</v>
      </c>
      <c r="E5025" s="48">
        <v>7</v>
      </c>
      <c r="F5025" s="48">
        <v>18933</v>
      </c>
      <c r="G5025" s="48">
        <v>17104</v>
      </c>
    </row>
    <row r="5026" spans="3:7">
      <c r="C5026" s="50">
        <f t="shared" si="80"/>
        <v>7</v>
      </c>
      <c r="D5026" s="49">
        <v>42579</v>
      </c>
      <c r="E5026" s="48">
        <v>8</v>
      </c>
      <c r="F5026" s="48">
        <v>19906</v>
      </c>
      <c r="G5026" s="48">
        <v>18297</v>
      </c>
    </row>
    <row r="5027" spans="3:7">
      <c r="C5027" s="50">
        <f t="shared" si="80"/>
        <v>7</v>
      </c>
      <c r="D5027" s="49">
        <v>42579</v>
      </c>
      <c r="E5027" s="48">
        <v>9</v>
      </c>
      <c r="F5027" s="48">
        <v>21122</v>
      </c>
      <c r="G5027" s="48">
        <v>18974</v>
      </c>
    </row>
    <row r="5028" spans="3:7">
      <c r="C5028" s="50">
        <f t="shared" si="80"/>
        <v>7</v>
      </c>
      <c r="D5028" s="49">
        <v>42579</v>
      </c>
      <c r="E5028" s="48">
        <v>10</v>
      </c>
      <c r="F5028" s="48">
        <v>22029</v>
      </c>
      <c r="G5028" s="48">
        <v>19692</v>
      </c>
    </row>
    <row r="5029" spans="3:7">
      <c r="C5029" s="50">
        <f t="shared" si="80"/>
        <v>7</v>
      </c>
      <c r="D5029" s="49">
        <v>42579</v>
      </c>
      <c r="E5029" s="48">
        <v>11</v>
      </c>
      <c r="F5029" s="48">
        <v>22554</v>
      </c>
      <c r="G5029" s="48">
        <v>20153</v>
      </c>
    </row>
    <row r="5030" spans="3:7">
      <c r="C5030" s="50">
        <f t="shared" si="80"/>
        <v>7</v>
      </c>
      <c r="D5030" s="49">
        <v>42579</v>
      </c>
      <c r="E5030" s="48">
        <v>12</v>
      </c>
      <c r="F5030" s="48">
        <v>22803</v>
      </c>
      <c r="G5030" s="48">
        <v>20451</v>
      </c>
    </row>
    <row r="5031" spans="3:7">
      <c r="C5031" s="50">
        <f t="shared" si="80"/>
        <v>7</v>
      </c>
      <c r="D5031" s="49">
        <v>42579</v>
      </c>
      <c r="E5031" s="48">
        <v>13</v>
      </c>
      <c r="F5031" s="48">
        <v>23027</v>
      </c>
      <c r="G5031" s="48">
        <v>20750</v>
      </c>
    </row>
    <row r="5032" spans="3:7">
      <c r="C5032" s="50">
        <f t="shared" si="80"/>
        <v>7</v>
      </c>
      <c r="D5032" s="49">
        <v>42579</v>
      </c>
      <c r="E5032" s="48">
        <v>14</v>
      </c>
      <c r="F5032" s="48">
        <v>23087</v>
      </c>
      <c r="G5032" s="48">
        <v>20766</v>
      </c>
    </row>
    <row r="5033" spans="3:7">
      <c r="C5033" s="50">
        <f t="shared" si="80"/>
        <v>7</v>
      </c>
      <c r="D5033" s="49">
        <v>42579</v>
      </c>
      <c r="E5033" s="48">
        <v>15</v>
      </c>
      <c r="F5033" s="48">
        <v>23434</v>
      </c>
      <c r="G5033" s="48">
        <v>21110</v>
      </c>
    </row>
    <row r="5034" spans="3:7">
      <c r="C5034" s="50">
        <f t="shared" si="80"/>
        <v>7</v>
      </c>
      <c r="D5034" s="49">
        <v>42579</v>
      </c>
      <c r="E5034" s="48">
        <v>16</v>
      </c>
      <c r="F5034" s="48">
        <v>23500</v>
      </c>
      <c r="G5034" s="48">
        <v>21290</v>
      </c>
    </row>
    <row r="5035" spans="3:7">
      <c r="C5035" s="50">
        <f t="shared" si="80"/>
        <v>7</v>
      </c>
      <c r="D5035" s="49">
        <v>42579</v>
      </c>
      <c r="E5035" s="48">
        <v>17</v>
      </c>
      <c r="F5035" s="48">
        <v>23457</v>
      </c>
      <c r="G5035" s="48">
        <v>21365</v>
      </c>
    </row>
    <row r="5036" spans="3:7">
      <c r="C5036" s="50">
        <f t="shared" si="80"/>
        <v>7</v>
      </c>
      <c r="D5036" s="49">
        <v>42579</v>
      </c>
      <c r="E5036" s="48">
        <v>18</v>
      </c>
      <c r="F5036" s="48">
        <v>22850</v>
      </c>
      <c r="G5036" s="48">
        <v>21073</v>
      </c>
    </row>
    <row r="5037" spans="3:7">
      <c r="C5037" s="50">
        <f t="shared" si="80"/>
        <v>7</v>
      </c>
      <c r="D5037" s="49">
        <v>42579</v>
      </c>
      <c r="E5037" s="48">
        <v>19</v>
      </c>
      <c r="F5037" s="48">
        <v>22642</v>
      </c>
      <c r="G5037" s="48">
        <v>20888</v>
      </c>
    </row>
    <row r="5038" spans="3:7">
      <c r="C5038" s="50">
        <f t="shared" si="80"/>
        <v>7</v>
      </c>
      <c r="D5038" s="49">
        <v>42579</v>
      </c>
      <c r="E5038" s="48">
        <v>20</v>
      </c>
      <c r="F5038" s="48">
        <v>22527</v>
      </c>
      <c r="G5038" s="48">
        <v>20695</v>
      </c>
    </row>
    <row r="5039" spans="3:7">
      <c r="C5039" s="50">
        <f t="shared" si="80"/>
        <v>7</v>
      </c>
      <c r="D5039" s="49">
        <v>42579</v>
      </c>
      <c r="E5039" s="48">
        <v>21</v>
      </c>
      <c r="F5039" s="48">
        <v>23115</v>
      </c>
      <c r="G5039" s="48">
        <v>20864</v>
      </c>
    </row>
    <row r="5040" spans="3:7">
      <c r="C5040" s="50">
        <f t="shared" si="80"/>
        <v>7</v>
      </c>
      <c r="D5040" s="49">
        <v>42579</v>
      </c>
      <c r="E5040" s="48">
        <v>22</v>
      </c>
      <c r="F5040" s="48">
        <v>21803</v>
      </c>
      <c r="G5040" s="48">
        <v>19567</v>
      </c>
    </row>
    <row r="5041" spans="3:7">
      <c r="C5041" s="50">
        <f t="shared" si="80"/>
        <v>7</v>
      </c>
      <c r="D5041" s="49">
        <v>42579</v>
      </c>
      <c r="E5041" s="48">
        <v>23</v>
      </c>
      <c r="F5041" s="48">
        <v>19925</v>
      </c>
      <c r="G5041" s="48">
        <v>17673</v>
      </c>
    </row>
    <row r="5042" spans="3:7">
      <c r="C5042" s="50">
        <f t="shared" si="80"/>
        <v>7</v>
      </c>
      <c r="D5042" s="49">
        <v>42579</v>
      </c>
      <c r="E5042" s="48">
        <v>24</v>
      </c>
      <c r="F5042" s="48">
        <v>18770</v>
      </c>
      <c r="G5042" s="48">
        <v>16052</v>
      </c>
    </row>
    <row r="5043" spans="3:7">
      <c r="C5043" s="50">
        <f t="shared" si="80"/>
        <v>7</v>
      </c>
      <c r="D5043" s="49">
        <v>42580</v>
      </c>
      <c r="E5043" s="48">
        <v>1</v>
      </c>
      <c r="F5043" s="48">
        <v>17919</v>
      </c>
      <c r="G5043" s="48">
        <v>15234</v>
      </c>
    </row>
    <row r="5044" spans="3:7">
      <c r="C5044" s="50">
        <f t="shared" si="80"/>
        <v>7</v>
      </c>
      <c r="D5044" s="49">
        <v>42580</v>
      </c>
      <c r="E5044" s="48">
        <v>2</v>
      </c>
      <c r="F5044" s="48">
        <v>17184</v>
      </c>
      <c r="G5044" s="48">
        <v>14496</v>
      </c>
    </row>
    <row r="5045" spans="3:7">
      <c r="C5045" s="50">
        <f t="shared" si="80"/>
        <v>7</v>
      </c>
      <c r="D5045" s="49">
        <v>42580</v>
      </c>
      <c r="E5045" s="48">
        <v>3</v>
      </c>
      <c r="F5045" s="48">
        <v>16880</v>
      </c>
      <c r="G5045" s="48">
        <v>14132</v>
      </c>
    </row>
    <row r="5046" spans="3:7">
      <c r="C5046" s="50">
        <f t="shared" si="80"/>
        <v>7</v>
      </c>
      <c r="D5046" s="49">
        <v>42580</v>
      </c>
      <c r="E5046" s="48">
        <v>4</v>
      </c>
      <c r="F5046" s="48">
        <v>16462</v>
      </c>
      <c r="G5046" s="48">
        <v>13883</v>
      </c>
    </row>
    <row r="5047" spans="3:7">
      <c r="C5047" s="50">
        <f t="shared" si="80"/>
        <v>7</v>
      </c>
      <c r="D5047" s="49">
        <v>42580</v>
      </c>
      <c r="E5047" s="48">
        <v>5</v>
      </c>
      <c r="F5047" s="48">
        <v>16805</v>
      </c>
      <c r="G5047" s="48">
        <v>14118</v>
      </c>
    </row>
    <row r="5048" spans="3:7">
      <c r="C5048" s="50">
        <f t="shared" si="80"/>
        <v>7</v>
      </c>
      <c r="D5048" s="49">
        <v>42580</v>
      </c>
      <c r="E5048" s="48">
        <v>6</v>
      </c>
      <c r="F5048" s="48">
        <v>17542</v>
      </c>
      <c r="G5048" s="48">
        <v>14922</v>
      </c>
    </row>
    <row r="5049" spans="3:7">
      <c r="C5049" s="50">
        <f t="shared" si="80"/>
        <v>7</v>
      </c>
      <c r="D5049" s="49">
        <v>42580</v>
      </c>
      <c r="E5049" s="48">
        <v>7</v>
      </c>
      <c r="F5049" s="48">
        <v>18542</v>
      </c>
      <c r="G5049" s="48">
        <v>16076</v>
      </c>
    </row>
    <row r="5050" spans="3:7">
      <c r="C5050" s="50">
        <f t="shared" si="80"/>
        <v>7</v>
      </c>
      <c r="D5050" s="49">
        <v>42580</v>
      </c>
      <c r="E5050" s="48">
        <v>8</v>
      </c>
      <c r="F5050" s="48">
        <v>19214</v>
      </c>
      <c r="G5050" s="48">
        <v>17001</v>
      </c>
    </row>
    <row r="5051" spans="3:7">
      <c r="C5051" s="50">
        <f t="shared" si="80"/>
        <v>7</v>
      </c>
      <c r="D5051" s="49">
        <v>42580</v>
      </c>
      <c r="E5051" s="48">
        <v>9</v>
      </c>
      <c r="F5051" s="48">
        <v>20308</v>
      </c>
      <c r="G5051" s="48">
        <v>17646</v>
      </c>
    </row>
    <row r="5052" spans="3:7">
      <c r="C5052" s="50">
        <f t="shared" si="80"/>
        <v>7</v>
      </c>
      <c r="D5052" s="49">
        <v>42580</v>
      </c>
      <c r="E5052" s="48">
        <v>10</v>
      </c>
      <c r="F5052" s="48">
        <v>20601</v>
      </c>
      <c r="G5052" s="48">
        <v>18096</v>
      </c>
    </row>
    <row r="5053" spans="3:7">
      <c r="C5053" s="50">
        <f t="shared" si="80"/>
        <v>7</v>
      </c>
      <c r="D5053" s="49">
        <v>42580</v>
      </c>
      <c r="E5053" s="48">
        <v>11</v>
      </c>
      <c r="F5053" s="48">
        <v>21011</v>
      </c>
      <c r="G5053" s="48">
        <v>18463</v>
      </c>
    </row>
    <row r="5054" spans="3:7">
      <c r="C5054" s="50">
        <f t="shared" si="80"/>
        <v>7</v>
      </c>
      <c r="D5054" s="49">
        <v>42580</v>
      </c>
      <c r="E5054" s="48">
        <v>12</v>
      </c>
      <c r="F5054" s="48">
        <v>21252</v>
      </c>
      <c r="G5054" s="48">
        <v>18779</v>
      </c>
    </row>
    <row r="5055" spans="3:7">
      <c r="C5055" s="50">
        <f t="shared" si="80"/>
        <v>7</v>
      </c>
      <c r="D5055" s="49">
        <v>42580</v>
      </c>
      <c r="E5055" s="48">
        <v>13</v>
      </c>
      <c r="F5055" s="48">
        <v>21539</v>
      </c>
      <c r="G5055" s="48">
        <v>19031</v>
      </c>
    </row>
    <row r="5056" spans="3:7">
      <c r="C5056" s="50">
        <f t="shared" si="80"/>
        <v>7</v>
      </c>
      <c r="D5056" s="49">
        <v>42580</v>
      </c>
      <c r="E5056" s="48">
        <v>14</v>
      </c>
      <c r="F5056" s="48">
        <v>21723</v>
      </c>
      <c r="G5056" s="48">
        <v>19279</v>
      </c>
    </row>
    <row r="5057" spans="3:7">
      <c r="C5057" s="50">
        <f t="shared" si="80"/>
        <v>7</v>
      </c>
      <c r="D5057" s="49">
        <v>42580</v>
      </c>
      <c r="E5057" s="48">
        <v>15</v>
      </c>
      <c r="F5057" s="48">
        <v>21990</v>
      </c>
      <c r="G5057" s="48">
        <v>19483</v>
      </c>
    </row>
    <row r="5058" spans="3:7">
      <c r="C5058" s="50">
        <f t="shared" si="80"/>
        <v>7</v>
      </c>
      <c r="D5058" s="49">
        <v>42580</v>
      </c>
      <c r="E5058" s="48">
        <v>16</v>
      </c>
      <c r="F5058" s="48">
        <v>21953</v>
      </c>
      <c r="G5058" s="48">
        <v>19640</v>
      </c>
    </row>
    <row r="5059" spans="3:7">
      <c r="C5059" s="50">
        <f t="shared" si="80"/>
        <v>7</v>
      </c>
      <c r="D5059" s="49">
        <v>42580</v>
      </c>
      <c r="E5059" s="48">
        <v>17</v>
      </c>
      <c r="F5059" s="48">
        <v>22267</v>
      </c>
      <c r="G5059" s="48">
        <v>19783</v>
      </c>
    </row>
    <row r="5060" spans="3:7">
      <c r="C5060" s="50">
        <f t="shared" ref="C5060:C5123" si="81">MONTH(D5060)</f>
        <v>7</v>
      </c>
      <c r="D5060" s="49">
        <v>42580</v>
      </c>
      <c r="E5060" s="48">
        <v>18</v>
      </c>
      <c r="F5060" s="48">
        <v>22460</v>
      </c>
      <c r="G5060" s="48">
        <v>19703</v>
      </c>
    </row>
    <row r="5061" spans="3:7">
      <c r="C5061" s="50">
        <f t="shared" si="81"/>
        <v>7</v>
      </c>
      <c r="D5061" s="49">
        <v>42580</v>
      </c>
      <c r="E5061" s="48">
        <v>19</v>
      </c>
      <c r="F5061" s="48">
        <v>22222</v>
      </c>
      <c r="G5061" s="48">
        <v>19444</v>
      </c>
    </row>
    <row r="5062" spans="3:7">
      <c r="C5062" s="50">
        <f t="shared" si="81"/>
        <v>7</v>
      </c>
      <c r="D5062" s="49">
        <v>42580</v>
      </c>
      <c r="E5062" s="48">
        <v>20</v>
      </c>
      <c r="F5062" s="48">
        <v>21807</v>
      </c>
      <c r="G5062" s="48">
        <v>19019</v>
      </c>
    </row>
    <row r="5063" spans="3:7">
      <c r="C5063" s="50">
        <f t="shared" si="81"/>
        <v>7</v>
      </c>
      <c r="D5063" s="49">
        <v>42580</v>
      </c>
      <c r="E5063" s="48">
        <v>21</v>
      </c>
      <c r="F5063" s="48">
        <v>21394</v>
      </c>
      <c r="G5063" s="48">
        <v>18864</v>
      </c>
    </row>
    <row r="5064" spans="3:7">
      <c r="C5064" s="50">
        <f t="shared" si="81"/>
        <v>7</v>
      </c>
      <c r="D5064" s="49">
        <v>42580</v>
      </c>
      <c r="E5064" s="48">
        <v>22</v>
      </c>
      <c r="F5064" s="48">
        <v>19945</v>
      </c>
      <c r="G5064" s="48">
        <v>17730</v>
      </c>
    </row>
    <row r="5065" spans="3:7">
      <c r="C5065" s="50">
        <f t="shared" si="81"/>
        <v>7</v>
      </c>
      <c r="D5065" s="49">
        <v>42580</v>
      </c>
      <c r="E5065" s="48">
        <v>23</v>
      </c>
      <c r="F5065" s="48">
        <v>18596</v>
      </c>
      <c r="G5065" s="48">
        <v>16184</v>
      </c>
    </row>
    <row r="5066" spans="3:7">
      <c r="C5066" s="50">
        <f t="shared" si="81"/>
        <v>7</v>
      </c>
      <c r="D5066" s="49">
        <v>42580</v>
      </c>
      <c r="E5066" s="48">
        <v>24</v>
      </c>
      <c r="F5066" s="48">
        <v>17656</v>
      </c>
      <c r="G5066" s="48">
        <v>14915</v>
      </c>
    </row>
    <row r="5067" spans="3:7">
      <c r="C5067" s="50">
        <f t="shared" si="81"/>
        <v>7</v>
      </c>
      <c r="D5067" s="49">
        <v>42581</v>
      </c>
      <c r="E5067" s="48">
        <v>1</v>
      </c>
      <c r="F5067" s="48">
        <v>17122</v>
      </c>
      <c r="G5067" s="48">
        <v>14059</v>
      </c>
    </row>
    <row r="5068" spans="3:7">
      <c r="C5068" s="50">
        <f t="shared" si="81"/>
        <v>7</v>
      </c>
      <c r="D5068" s="49">
        <v>42581</v>
      </c>
      <c r="E5068" s="48">
        <v>2</v>
      </c>
      <c r="F5068" s="48">
        <v>16734</v>
      </c>
      <c r="G5068" s="48">
        <v>13451</v>
      </c>
    </row>
    <row r="5069" spans="3:7">
      <c r="C5069" s="50">
        <f t="shared" si="81"/>
        <v>7</v>
      </c>
      <c r="D5069" s="49">
        <v>42581</v>
      </c>
      <c r="E5069" s="48">
        <v>3</v>
      </c>
      <c r="F5069" s="48">
        <v>16244</v>
      </c>
      <c r="G5069" s="48">
        <v>12938</v>
      </c>
    </row>
    <row r="5070" spans="3:7">
      <c r="C5070" s="50">
        <f t="shared" si="81"/>
        <v>7</v>
      </c>
      <c r="D5070" s="49">
        <v>42581</v>
      </c>
      <c r="E5070" s="48">
        <v>4</v>
      </c>
      <c r="F5070" s="48">
        <v>16002</v>
      </c>
      <c r="G5070" s="48">
        <v>12694</v>
      </c>
    </row>
    <row r="5071" spans="3:7">
      <c r="C5071" s="50">
        <f t="shared" si="81"/>
        <v>7</v>
      </c>
      <c r="D5071" s="49">
        <v>42581</v>
      </c>
      <c r="E5071" s="48">
        <v>5</v>
      </c>
      <c r="F5071" s="48">
        <v>16024</v>
      </c>
      <c r="G5071" s="48">
        <v>12695</v>
      </c>
    </row>
    <row r="5072" spans="3:7">
      <c r="C5072" s="50">
        <f t="shared" si="81"/>
        <v>7</v>
      </c>
      <c r="D5072" s="49">
        <v>42581</v>
      </c>
      <c r="E5072" s="48">
        <v>6</v>
      </c>
      <c r="F5072" s="48">
        <v>16076</v>
      </c>
      <c r="G5072" s="48">
        <v>12773</v>
      </c>
    </row>
    <row r="5073" spans="3:7">
      <c r="C5073" s="50">
        <f t="shared" si="81"/>
        <v>7</v>
      </c>
      <c r="D5073" s="49">
        <v>42581</v>
      </c>
      <c r="E5073" s="48">
        <v>7</v>
      </c>
      <c r="F5073" s="48">
        <v>16453</v>
      </c>
      <c r="G5073" s="48">
        <v>13243</v>
      </c>
    </row>
    <row r="5074" spans="3:7">
      <c r="C5074" s="50">
        <f t="shared" si="81"/>
        <v>7</v>
      </c>
      <c r="D5074" s="49">
        <v>42581</v>
      </c>
      <c r="E5074" s="48">
        <v>8</v>
      </c>
      <c r="F5074" s="48">
        <v>16674</v>
      </c>
      <c r="G5074" s="48">
        <v>13916</v>
      </c>
    </row>
    <row r="5075" spans="3:7">
      <c r="C5075" s="50">
        <f t="shared" si="81"/>
        <v>7</v>
      </c>
      <c r="D5075" s="49">
        <v>42581</v>
      </c>
      <c r="E5075" s="48">
        <v>9</v>
      </c>
      <c r="F5075" s="48">
        <v>17097</v>
      </c>
      <c r="G5075" s="48">
        <v>14382</v>
      </c>
    </row>
    <row r="5076" spans="3:7">
      <c r="C5076" s="50">
        <f t="shared" si="81"/>
        <v>7</v>
      </c>
      <c r="D5076" s="49">
        <v>42581</v>
      </c>
      <c r="E5076" s="48">
        <v>10</v>
      </c>
      <c r="F5076" s="48">
        <v>17435</v>
      </c>
      <c r="G5076" s="48">
        <v>14787</v>
      </c>
    </row>
    <row r="5077" spans="3:7">
      <c r="C5077" s="50">
        <f t="shared" si="81"/>
        <v>7</v>
      </c>
      <c r="D5077" s="49">
        <v>42581</v>
      </c>
      <c r="E5077" s="48">
        <v>11</v>
      </c>
      <c r="F5077" s="48">
        <v>17871</v>
      </c>
      <c r="G5077" s="48">
        <v>15228</v>
      </c>
    </row>
    <row r="5078" spans="3:7">
      <c r="C5078" s="50">
        <f t="shared" si="81"/>
        <v>7</v>
      </c>
      <c r="D5078" s="49">
        <v>42581</v>
      </c>
      <c r="E5078" s="48">
        <v>12</v>
      </c>
      <c r="F5078" s="48">
        <v>18199</v>
      </c>
      <c r="G5078" s="48">
        <v>15547</v>
      </c>
    </row>
    <row r="5079" spans="3:7">
      <c r="C5079" s="50">
        <f t="shared" si="81"/>
        <v>7</v>
      </c>
      <c r="D5079" s="49">
        <v>42581</v>
      </c>
      <c r="E5079" s="48">
        <v>13</v>
      </c>
      <c r="F5079" s="48">
        <v>18551</v>
      </c>
      <c r="G5079" s="48">
        <v>15875</v>
      </c>
    </row>
    <row r="5080" spans="3:7">
      <c r="C5080" s="50">
        <f t="shared" si="81"/>
        <v>7</v>
      </c>
      <c r="D5080" s="49">
        <v>42581</v>
      </c>
      <c r="E5080" s="48">
        <v>14</v>
      </c>
      <c r="F5080" s="48">
        <v>18750</v>
      </c>
      <c r="G5080" s="48">
        <v>16075</v>
      </c>
    </row>
    <row r="5081" spans="3:7">
      <c r="C5081" s="50">
        <f t="shared" si="81"/>
        <v>7</v>
      </c>
      <c r="D5081" s="49">
        <v>42581</v>
      </c>
      <c r="E5081" s="48">
        <v>15</v>
      </c>
      <c r="F5081" s="48">
        <v>18887</v>
      </c>
      <c r="G5081" s="48">
        <v>16315</v>
      </c>
    </row>
    <row r="5082" spans="3:7">
      <c r="C5082" s="50">
        <f t="shared" si="81"/>
        <v>7</v>
      </c>
      <c r="D5082" s="49">
        <v>42581</v>
      </c>
      <c r="E5082" s="48">
        <v>16</v>
      </c>
      <c r="F5082" s="48">
        <v>19159</v>
      </c>
      <c r="G5082" s="48">
        <v>16735</v>
      </c>
    </row>
    <row r="5083" spans="3:7">
      <c r="C5083" s="50">
        <f t="shared" si="81"/>
        <v>7</v>
      </c>
      <c r="D5083" s="49">
        <v>42581</v>
      </c>
      <c r="E5083" s="48">
        <v>17</v>
      </c>
      <c r="F5083" s="48">
        <v>19661</v>
      </c>
      <c r="G5083" s="48">
        <v>17195</v>
      </c>
    </row>
    <row r="5084" spans="3:7">
      <c r="C5084" s="50">
        <f t="shared" si="81"/>
        <v>7</v>
      </c>
      <c r="D5084" s="49">
        <v>42581</v>
      </c>
      <c r="E5084" s="48">
        <v>18</v>
      </c>
      <c r="F5084" s="48">
        <v>19636</v>
      </c>
      <c r="G5084" s="48">
        <v>17402</v>
      </c>
    </row>
    <row r="5085" spans="3:7">
      <c r="C5085" s="50">
        <f t="shared" si="81"/>
        <v>7</v>
      </c>
      <c r="D5085" s="49">
        <v>42581</v>
      </c>
      <c r="E5085" s="48">
        <v>19</v>
      </c>
      <c r="F5085" s="48">
        <v>19094</v>
      </c>
      <c r="G5085" s="48">
        <v>17250</v>
      </c>
    </row>
    <row r="5086" spans="3:7">
      <c r="C5086" s="50">
        <f t="shared" si="81"/>
        <v>7</v>
      </c>
      <c r="D5086" s="49">
        <v>42581</v>
      </c>
      <c r="E5086" s="48">
        <v>20</v>
      </c>
      <c r="F5086" s="48">
        <v>18622</v>
      </c>
      <c r="G5086" s="48">
        <v>16708</v>
      </c>
    </row>
    <row r="5087" spans="3:7">
      <c r="C5087" s="50">
        <f t="shared" si="81"/>
        <v>7</v>
      </c>
      <c r="D5087" s="49">
        <v>42581</v>
      </c>
      <c r="E5087" s="48">
        <v>21</v>
      </c>
      <c r="F5087" s="48">
        <v>18743</v>
      </c>
      <c r="G5087" s="48">
        <v>16738</v>
      </c>
    </row>
    <row r="5088" spans="3:7">
      <c r="C5088" s="50">
        <f t="shared" si="81"/>
        <v>7</v>
      </c>
      <c r="D5088" s="49">
        <v>42581</v>
      </c>
      <c r="E5088" s="48">
        <v>22</v>
      </c>
      <c r="F5088" s="48">
        <v>18435</v>
      </c>
      <c r="G5088" s="48">
        <v>15964</v>
      </c>
    </row>
    <row r="5089" spans="3:7">
      <c r="C5089" s="50">
        <f t="shared" si="81"/>
        <v>7</v>
      </c>
      <c r="D5089" s="49">
        <v>42581</v>
      </c>
      <c r="E5089" s="48">
        <v>23</v>
      </c>
      <c r="F5089" s="48">
        <v>17620</v>
      </c>
      <c r="G5089" s="48">
        <v>14939</v>
      </c>
    </row>
    <row r="5090" spans="3:7">
      <c r="C5090" s="50">
        <f t="shared" si="81"/>
        <v>7</v>
      </c>
      <c r="D5090" s="49">
        <v>42581</v>
      </c>
      <c r="E5090" s="48">
        <v>24</v>
      </c>
      <c r="F5090" s="48">
        <v>16915</v>
      </c>
      <c r="G5090" s="48">
        <v>13894</v>
      </c>
    </row>
    <row r="5091" spans="3:7">
      <c r="C5091" s="50">
        <f t="shared" si="81"/>
        <v>7</v>
      </c>
      <c r="D5091" s="49">
        <v>42582</v>
      </c>
      <c r="E5091" s="48">
        <v>1</v>
      </c>
      <c r="F5091" s="48">
        <v>16317</v>
      </c>
      <c r="G5091" s="48">
        <v>13239</v>
      </c>
    </row>
    <row r="5092" spans="3:7">
      <c r="C5092" s="50">
        <f t="shared" si="81"/>
        <v>7</v>
      </c>
      <c r="D5092" s="49">
        <v>42582</v>
      </c>
      <c r="E5092" s="48">
        <v>2</v>
      </c>
      <c r="F5092" s="48">
        <v>15892</v>
      </c>
      <c r="G5092" s="48">
        <v>12853</v>
      </c>
    </row>
    <row r="5093" spans="3:7">
      <c r="C5093" s="50">
        <f t="shared" si="81"/>
        <v>7</v>
      </c>
      <c r="D5093" s="49">
        <v>42582</v>
      </c>
      <c r="E5093" s="48">
        <v>3</v>
      </c>
      <c r="F5093" s="48">
        <v>15575</v>
      </c>
      <c r="G5093" s="48">
        <v>12545</v>
      </c>
    </row>
    <row r="5094" spans="3:7">
      <c r="C5094" s="50">
        <f t="shared" si="81"/>
        <v>7</v>
      </c>
      <c r="D5094" s="49">
        <v>42582</v>
      </c>
      <c r="E5094" s="48">
        <v>4</v>
      </c>
      <c r="F5094" s="48">
        <v>15309</v>
      </c>
      <c r="G5094" s="48">
        <v>12280</v>
      </c>
    </row>
    <row r="5095" spans="3:7">
      <c r="C5095" s="50">
        <f t="shared" si="81"/>
        <v>7</v>
      </c>
      <c r="D5095" s="49">
        <v>42582</v>
      </c>
      <c r="E5095" s="48">
        <v>5</v>
      </c>
      <c r="F5095" s="48">
        <v>15200</v>
      </c>
      <c r="G5095" s="48">
        <v>12176</v>
      </c>
    </row>
    <row r="5096" spans="3:7">
      <c r="C5096" s="50">
        <f t="shared" si="81"/>
        <v>7</v>
      </c>
      <c r="D5096" s="49">
        <v>42582</v>
      </c>
      <c r="E5096" s="48">
        <v>6</v>
      </c>
      <c r="F5096" s="48">
        <v>15216</v>
      </c>
      <c r="G5096" s="48">
        <v>12205</v>
      </c>
    </row>
    <row r="5097" spans="3:7">
      <c r="C5097" s="50">
        <f t="shared" si="81"/>
        <v>7</v>
      </c>
      <c r="D5097" s="49">
        <v>42582</v>
      </c>
      <c r="E5097" s="48">
        <v>7</v>
      </c>
      <c r="F5097" s="48">
        <v>15273</v>
      </c>
      <c r="G5097" s="48">
        <v>12455</v>
      </c>
    </row>
    <row r="5098" spans="3:7">
      <c r="C5098" s="50">
        <f t="shared" si="81"/>
        <v>7</v>
      </c>
      <c r="D5098" s="49">
        <v>42582</v>
      </c>
      <c r="E5098" s="48">
        <v>8</v>
      </c>
      <c r="F5098" s="48">
        <v>16250</v>
      </c>
      <c r="G5098" s="48">
        <v>13392</v>
      </c>
    </row>
    <row r="5099" spans="3:7">
      <c r="C5099" s="50">
        <f t="shared" si="81"/>
        <v>7</v>
      </c>
      <c r="D5099" s="49">
        <v>42582</v>
      </c>
      <c r="E5099" s="48">
        <v>9</v>
      </c>
      <c r="F5099" s="48">
        <v>16947</v>
      </c>
      <c r="G5099" s="48">
        <v>14191</v>
      </c>
    </row>
    <row r="5100" spans="3:7">
      <c r="C5100" s="50">
        <f t="shared" si="81"/>
        <v>7</v>
      </c>
      <c r="D5100" s="49">
        <v>42582</v>
      </c>
      <c r="E5100" s="48">
        <v>10</v>
      </c>
      <c r="F5100" s="48">
        <v>17543</v>
      </c>
      <c r="G5100" s="48">
        <v>14816</v>
      </c>
    </row>
    <row r="5101" spans="3:7">
      <c r="C5101" s="50">
        <f t="shared" si="81"/>
        <v>7</v>
      </c>
      <c r="D5101" s="49">
        <v>42582</v>
      </c>
      <c r="E5101" s="48">
        <v>11</v>
      </c>
      <c r="F5101" s="48">
        <v>17714</v>
      </c>
      <c r="G5101" s="48">
        <v>15134</v>
      </c>
    </row>
    <row r="5102" spans="3:7">
      <c r="C5102" s="50">
        <f t="shared" si="81"/>
        <v>7</v>
      </c>
      <c r="D5102" s="49">
        <v>42582</v>
      </c>
      <c r="E5102" s="48">
        <v>12</v>
      </c>
      <c r="F5102" s="48">
        <v>17691</v>
      </c>
      <c r="G5102" s="48">
        <v>15391</v>
      </c>
    </row>
    <row r="5103" spans="3:7">
      <c r="C5103" s="50">
        <f t="shared" si="81"/>
        <v>7</v>
      </c>
      <c r="D5103" s="49">
        <v>42582</v>
      </c>
      <c r="E5103" s="48">
        <v>13</v>
      </c>
      <c r="F5103" s="48">
        <v>18177</v>
      </c>
      <c r="G5103" s="48">
        <v>15718</v>
      </c>
    </row>
    <row r="5104" spans="3:7">
      <c r="C5104" s="50">
        <f t="shared" si="81"/>
        <v>7</v>
      </c>
      <c r="D5104" s="49">
        <v>42582</v>
      </c>
      <c r="E5104" s="48">
        <v>14</v>
      </c>
      <c r="F5104" s="48">
        <v>18480</v>
      </c>
      <c r="G5104" s="48">
        <v>16006</v>
      </c>
    </row>
    <row r="5105" spans="3:7">
      <c r="C5105" s="50">
        <f t="shared" si="81"/>
        <v>7</v>
      </c>
      <c r="D5105" s="49">
        <v>42582</v>
      </c>
      <c r="E5105" s="48">
        <v>15</v>
      </c>
      <c r="F5105" s="48">
        <v>18751</v>
      </c>
      <c r="G5105" s="48">
        <v>16101</v>
      </c>
    </row>
    <row r="5106" spans="3:7">
      <c r="C5106" s="50">
        <f t="shared" si="81"/>
        <v>7</v>
      </c>
      <c r="D5106" s="49">
        <v>42582</v>
      </c>
      <c r="E5106" s="48">
        <v>16</v>
      </c>
      <c r="F5106" s="48">
        <v>19257</v>
      </c>
      <c r="G5106" s="48">
        <v>16475</v>
      </c>
    </row>
    <row r="5107" spans="3:7">
      <c r="C5107" s="50">
        <f t="shared" si="81"/>
        <v>7</v>
      </c>
      <c r="D5107" s="49">
        <v>42582</v>
      </c>
      <c r="E5107" s="48">
        <v>17</v>
      </c>
      <c r="F5107" s="48">
        <v>19534</v>
      </c>
      <c r="G5107" s="48">
        <v>16969</v>
      </c>
    </row>
    <row r="5108" spans="3:7">
      <c r="C5108" s="50">
        <f t="shared" si="81"/>
        <v>7</v>
      </c>
      <c r="D5108" s="49">
        <v>42582</v>
      </c>
      <c r="E5108" s="48">
        <v>18</v>
      </c>
      <c r="F5108" s="48">
        <v>19442</v>
      </c>
      <c r="G5108" s="48">
        <v>17012</v>
      </c>
    </row>
    <row r="5109" spans="3:7">
      <c r="C5109" s="50">
        <f t="shared" si="81"/>
        <v>7</v>
      </c>
      <c r="D5109" s="49">
        <v>42582</v>
      </c>
      <c r="E5109" s="48">
        <v>19</v>
      </c>
      <c r="F5109" s="48">
        <v>19091</v>
      </c>
      <c r="G5109" s="48">
        <v>16636</v>
      </c>
    </row>
    <row r="5110" spans="3:7">
      <c r="C5110" s="50">
        <f t="shared" si="81"/>
        <v>7</v>
      </c>
      <c r="D5110" s="49">
        <v>42582</v>
      </c>
      <c r="E5110" s="48">
        <v>20</v>
      </c>
      <c r="F5110" s="48">
        <v>18753</v>
      </c>
      <c r="G5110" s="48">
        <v>16434</v>
      </c>
    </row>
    <row r="5111" spans="3:7">
      <c r="C5111" s="50">
        <f t="shared" si="81"/>
        <v>7</v>
      </c>
      <c r="D5111" s="49">
        <v>42582</v>
      </c>
      <c r="E5111" s="48">
        <v>21</v>
      </c>
      <c r="F5111" s="48">
        <v>19036</v>
      </c>
      <c r="G5111" s="48">
        <v>16671</v>
      </c>
    </row>
    <row r="5112" spans="3:7">
      <c r="C5112" s="50">
        <f t="shared" si="81"/>
        <v>7</v>
      </c>
      <c r="D5112" s="49">
        <v>42582</v>
      </c>
      <c r="E5112" s="48">
        <v>22</v>
      </c>
      <c r="F5112" s="48">
        <v>18182</v>
      </c>
      <c r="G5112" s="48">
        <v>15760</v>
      </c>
    </row>
    <row r="5113" spans="3:7">
      <c r="C5113" s="50">
        <f t="shared" si="81"/>
        <v>7</v>
      </c>
      <c r="D5113" s="49">
        <v>42582</v>
      </c>
      <c r="E5113" s="48">
        <v>23</v>
      </c>
      <c r="F5113" s="48">
        <v>17510</v>
      </c>
      <c r="G5113" s="48">
        <v>14779</v>
      </c>
    </row>
    <row r="5114" spans="3:7">
      <c r="C5114" s="50">
        <f t="shared" si="81"/>
        <v>7</v>
      </c>
      <c r="D5114" s="49">
        <v>42582</v>
      </c>
      <c r="E5114" s="48">
        <v>24</v>
      </c>
      <c r="F5114" s="48">
        <v>16646</v>
      </c>
      <c r="G5114" s="48">
        <v>13910</v>
      </c>
    </row>
    <row r="5115" spans="3:7">
      <c r="C5115" s="50">
        <f t="shared" si="81"/>
        <v>8</v>
      </c>
      <c r="D5115" s="49">
        <v>42583</v>
      </c>
      <c r="E5115" s="48">
        <v>1</v>
      </c>
      <c r="F5115" s="48">
        <v>16422</v>
      </c>
      <c r="G5115" s="48">
        <v>13350</v>
      </c>
    </row>
    <row r="5116" spans="3:7">
      <c r="C5116" s="50">
        <f t="shared" si="81"/>
        <v>8</v>
      </c>
      <c r="D5116" s="49">
        <v>42583</v>
      </c>
      <c r="E5116" s="48">
        <v>2</v>
      </c>
      <c r="F5116" s="48">
        <v>15777</v>
      </c>
      <c r="G5116" s="48">
        <v>12852</v>
      </c>
    </row>
    <row r="5117" spans="3:7">
      <c r="C5117" s="50">
        <f t="shared" si="81"/>
        <v>8</v>
      </c>
      <c r="D5117" s="49">
        <v>42583</v>
      </c>
      <c r="E5117" s="48">
        <v>3</v>
      </c>
      <c r="F5117" s="48">
        <v>15487</v>
      </c>
      <c r="G5117" s="48">
        <v>12569</v>
      </c>
    </row>
    <row r="5118" spans="3:7">
      <c r="C5118" s="50">
        <f t="shared" si="81"/>
        <v>8</v>
      </c>
      <c r="D5118" s="49">
        <v>42583</v>
      </c>
      <c r="E5118" s="48">
        <v>4</v>
      </c>
      <c r="F5118" s="48">
        <v>15441</v>
      </c>
      <c r="G5118" s="48">
        <v>12460</v>
      </c>
    </row>
    <row r="5119" spans="3:7">
      <c r="C5119" s="50">
        <f t="shared" si="81"/>
        <v>8</v>
      </c>
      <c r="D5119" s="49">
        <v>42583</v>
      </c>
      <c r="E5119" s="48">
        <v>5</v>
      </c>
      <c r="F5119" s="48">
        <v>15515</v>
      </c>
      <c r="G5119" s="48">
        <v>12532</v>
      </c>
    </row>
    <row r="5120" spans="3:7">
      <c r="C5120" s="50">
        <f t="shared" si="81"/>
        <v>8</v>
      </c>
      <c r="D5120" s="49">
        <v>42583</v>
      </c>
      <c r="E5120" s="48">
        <v>6</v>
      </c>
      <c r="F5120" s="48">
        <v>15493</v>
      </c>
      <c r="G5120" s="48">
        <v>12515</v>
      </c>
    </row>
    <row r="5121" spans="3:7">
      <c r="C5121" s="50">
        <f t="shared" si="81"/>
        <v>8</v>
      </c>
      <c r="D5121" s="49">
        <v>42583</v>
      </c>
      <c r="E5121" s="48">
        <v>7</v>
      </c>
      <c r="F5121" s="48">
        <v>15908</v>
      </c>
      <c r="G5121" s="48">
        <v>12976</v>
      </c>
    </row>
    <row r="5122" spans="3:7">
      <c r="C5122" s="50">
        <f t="shared" si="81"/>
        <v>8</v>
      </c>
      <c r="D5122" s="49">
        <v>42583</v>
      </c>
      <c r="E5122" s="48">
        <v>8</v>
      </c>
      <c r="F5122" s="48">
        <v>16695</v>
      </c>
      <c r="G5122" s="48">
        <v>13875</v>
      </c>
    </row>
    <row r="5123" spans="3:7">
      <c r="C5123" s="50">
        <f t="shared" si="81"/>
        <v>8</v>
      </c>
      <c r="D5123" s="49">
        <v>42583</v>
      </c>
      <c r="E5123" s="48">
        <v>9</v>
      </c>
      <c r="F5123" s="48">
        <v>17366</v>
      </c>
      <c r="G5123" s="48">
        <v>14932</v>
      </c>
    </row>
    <row r="5124" spans="3:7">
      <c r="C5124" s="50">
        <f t="shared" ref="C5124:C5187" si="82">MONTH(D5124)</f>
        <v>8</v>
      </c>
      <c r="D5124" s="49">
        <v>42583</v>
      </c>
      <c r="E5124" s="48">
        <v>10</v>
      </c>
      <c r="F5124" s="48">
        <v>18222</v>
      </c>
      <c r="G5124" s="48">
        <v>15797</v>
      </c>
    </row>
    <row r="5125" spans="3:7">
      <c r="C5125" s="50">
        <f t="shared" si="82"/>
        <v>8</v>
      </c>
      <c r="D5125" s="49">
        <v>42583</v>
      </c>
      <c r="E5125" s="48">
        <v>11</v>
      </c>
      <c r="F5125" s="48">
        <v>18359</v>
      </c>
      <c r="G5125" s="48">
        <v>16515</v>
      </c>
    </row>
    <row r="5126" spans="3:7">
      <c r="C5126" s="50">
        <f t="shared" si="82"/>
        <v>8</v>
      </c>
      <c r="D5126" s="49">
        <v>42583</v>
      </c>
      <c r="E5126" s="48">
        <v>12</v>
      </c>
      <c r="F5126" s="48">
        <v>18844</v>
      </c>
      <c r="G5126" s="48">
        <v>17049</v>
      </c>
    </row>
    <row r="5127" spans="3:7">
      <c r="C5127" s="50">
        <f t="shared" si="82"/>
        <v>8</v>
      </c>
      <c r="D5127" s="49">
        <v>42583</v>
      </c>
      <c r="E5127" s="48">
        <v>13</v>
      </c>
      <c r="F5127" s="48">
        <v>19202</v>
      </c>
      <c r="G5127" s="48">
        <v>17387</v>
      </c>
    </row>
    <row r="5128" spans="3:7">
      <c r="C5128" s="50">
        <f t="shared" si="82"/>
        <v>8</v>
      </c>
      <c r="D5128" s="49">
        <v>42583</v>
      </c>
      <c r="E5128" s="48">
        <v>14</v>
      </c>
      <c r="F5128" s="48">
        <v>19691</v>
      </c>
      <c r="G5128" s="48">
        <v>17552</v>
      </c>
    </row>
    <row r="5129" spans="3:7">
      <c r="C5129" s="50">
        <f t="shared" si="82"/>
        <v>8</v>
      </c>
      <c r="D5129" s="49">
        <v>42583</v>
      </c>
      <c r="E5129" s="48">
        <v>15</v>
      </c>
      <c r="F5129" s="48">
        <v>20029</v>
      </c>
      <c r="G5129" s="48">
        <v>17834</v>
      </c>
    </row>
    <row r="5130" spans="3:7">
      <c r="C5130" s="50">
        <f t="shared" si="82"/>
        <v>8</v>
      </c>
      <c r="D5130" s="49">
        <v>42583</v>
      </c>
      <c r="E5130" s="48">
        <v>16</v>
      </c>
      <c r="F5130" s="48">
        <v>20672</v>
      </c>
      <c r="G5130" s="48">
        <v>18532</v>
      </c>
    </row>
    <row r="5131" spans="3:7">
      <c r="C5131" s="50">
        <f t="shared" si="82"/>
        <v>8</v>
      </c>
      <c r="D5131" s="49">
        <v>42583</v>
      </c>
      <c r="E5131" s="48">
        <v>17</v>
      </c>
      <c r="F5131" s="48">
        <v>20972</v>
      </c>
      <c r="G5131" s="48">
        <v>19068</v>
      </c>
    </row>
    <row r="5132" spans="3:7">
      <c r="C5132" s="50">
        <f t="shared" si="82"/>
        <v>8</v>
      </c>
      <c r="D5132" s="49">
        <v>42583</v>
      </c>
      <c r="E5132" s="48">
        <v>18</v>
      </c>
      <c r="F5132" s="48">
        <v>21108</v>
      </c>
      <c r="G5132" s="48">
        <v>19093</v>
      </c>
    </row>
    <row r="5133" spans="3:7">
      <c r="C5133" s="50">
        <f t="shared" si="82"/>
        <v>8</v>
      </c>
      <c r="D5133" s="49">
        <v>42583</v>
      </c>
      <c r="E5133" s="48">
        <v>19</v>
      </c>
      <c r="F5133" s="48">
        <v>21273</v>
      </c>
      <c r="G5133" s="48">
        <v>19196</v>
      </c>
    </row>
    <row r="5134" spans="3:7">
      <c r="C5134" s="50">
        <f t="shared" si="82"/>
        <v>8</v>
      </c>
      <c r="D5134" s="49">
        <v>42583</v>
      </c>
      <c r="E5134" s="48">
        <v>20</v>
      </c>
      <c r="F5134" s="48">
        <v>20894</v>
      </c>
      <c r="G5134" s="48">
        <v>19054</v>
      </c>
    </row>
    <row r="5135" spans="3:7">
      <c r="C5135" s="50">
        <f t="shared" si="82"/>
        <v>8</v>
      </c>
      <c r="D5135" s="49">
        <v>42583</v>
      </c>
      <c r="E5135" s="48">
        <v>21</v>
      </c>
      <c r="F5135" s="48">
        <v>20960</v>
      </c>
      <c r="G5135" s="48">
        <v>18910</v>
      </c>
    </row>
    <row r="5136" spans="3:7">
      <c r="C5136" s="50">
        <f t="shared" si="82"/>
        <v>8</v>
      </c>
      <c r="D5136" s="49">
        <v>42583</v>
      </c>
      <c r="E5136" s="48">
        <v>22</v>
      </c>
      <c r="F5136" s="48">
        <v>19860</v>
      </c>
      <c r="G5136" s="48">
        <v>17760</v>
      </c>
    </row>
    <row r="5137" spans="3:7">
      <c r="C5137" s="50">
        <f t="shared" si="82"/>
        <v>8</v>
      </c>
      <c r="D5137" s="49">
        <v>42583</v>
      </c>
      <c r="E5137" s="48">
        <v>23</v>
      </c>
      <c r="F5137" s="48">
        <v>18387</v>
      </c>
      <c r="G5137" s="48">
        <v>16326</v>
      </c>
    </row>
    <row r="5138" spans="3:7">
      <c r="C5138" s="50">
        <f t="shared" si="82"/>
        <v>8</v>
      </c>
      <c r="D5138" s="49">
        <v>42583</v>
      </c>
      <c r="E5138" s="48">
        <v>24</v>
      </c>
      <c r="F5138" s="48">
        <v>17483</v>
      </c>
      <c r="G5138" s="48">
        <v>15062</v>
      </c>
    </row>
    <row r="5139" spans="3:7">
      <c r="C5139" s="50">
        <f t="shared" si="82"/>
        <v>8</v>
      </c>
      <c r="D5139" s="49">
        <v>42584</v>
      </c>
      <c r="E5139" s="48">
        <v>1</v>
      </c>
      <c r="F5139" s="48">
        <v>16735</v>
      </c>
      <c r="G5139" s="48">
        <v>14133</v>
      </c>
    </row>
    <row r="5140" spans="3:7">
      <c r="C5140" s="50">
        <f t="shared" si="82"/>
        <v>8</v>
      </c>
      <c r="D5140" s="49">
        <v>42584</v>
      </c>
      <c r="E5140" s="48">
        <v>2</v>
      </c>
      <c r="F5140" s="48">
        <v>16221</v>
      </c>
      <c r="G5140" s="48">
        <v>13487</v>
      </c>
    </row>
    <row r="5141" spans="3:7">
      <c r="C5141" s="50">
        <f t="shared" si="82"/>
        <v>8</v>
      </c>
      <c r="D5141" s="49">
        <v>42584</v>
      </c>
      <c r="E5141" s="48">
        <v>3</v>
      </c>
      <c r="F5141" s="48">
        <v>15980</v>
      </c>
      <c r="G5141" s="48">
        <v>13245</v>
      </c>
    </row>
    <row r="5142" spans="3:7">
      <c r="C5142" s="50">
        <f t="shared" si="82"/>
        <v>8</v>
      </c>
      <c r="D5142" s="49">
        <v>42584</v>
      </c>
      <c r="E5142" s="48">
        <v>4</v>
      </c>
      <c r="F5142" s="48">
        <v>15822</v>
      </c>
      <c r="G5142" s="48">
        <v>13084</v>
      </c>
    </row>
    <row r="5143" spans="3:7">
      <c r="C5143" s="50">
        <f t="shared" si="82"/>
        <v>8</v>
      </c>
      <c r="D5143" s="49">
        <v>42584</v>
      </c>
      <c r="E5143" s="48">
        <v>5</v>
      </c>
      <c r="F5143" s="48">
        <v>15890</v>
      </c>
      <c r="G5143" s="48">
        <v>13367</v>
      </c>
    </row>
    <row r="5144" spans="3:7">
      <c r="C5144" s="50">
        <f t="shared" si="82"/>
        <v>8</v>
      </c>
      <c r="D5144" s="49">
        <v>42584</v>
      </c>
      <c r="E5144" s="48">
        <v>6</v>
      </c>
      <c r="F5144" s="48">
        <v>16643</v>
      </c>
      <c r="G5144" s="48">
        <v>14285</v>
      </c>
    </row>
    <row r="5145" spans="3:7">
      <c r="C5145" s="50">
        <f t="shared" si="82"/>
        <v>8</v>
      </c>
      <c r="D5145" s="49">
        <v>42584</v>
      </c>
      <c r="E5145" s="48">
        <v>7</v>
      </c>
      <c r="F5145" s="48">
        <v>17665</v>
      </c>
      <c r="G5145" s="48">
        <v>15701</v>
      </c>
    </row>
    <row r="5146" spans="3:7">
      <c r="C5146" s="50">
        <f t="shared" si="82"/>
        <v>8</v>
      </c>
      <c r="D5146" s="49">
        <v>42584</v>
      </c>
      <c r="E5146" s="48">
        <v>8</v>
      </c>
      <c r="F5146" s="48">
        <v>18497</v>
      </c>
      <c r="G5146" s="48">
        <v>16928</v>
      </c>
    </row>
    <row r="5147" spans="3:7">
      <c r="C5147" s="50">
        <f t="shared" si="82"/>
        <v>8</v>
      </c>
      <c r="D5147" s="49">
        <v>42584</v>
      </c>
      <c r="E5147" s="48">
        <v>9</v>
      </c>
      <c r="F5147" s="48">
        <v>19285</v>
      </c>
      <c r="G5147" s="48">
        <v>17824</v>
      </c>
    </row>
    <row r="5148" spans="3:7">
      <c r="C5148" s="50">
        <f t="shared" si="82"/>
        <v>8</v>
      </c>
      <c r="D5148" s="49">
        <v>42584</v>
      </c>
      <c r="E5148" s="48">
        <v>10</v>
      </c>
      <c r="F5148" s="48">
        <v>20169</v>
      </c>
      <c r="G5148" s="48">
        <v>18567</v>
      </c>
    </row>
    <row r="5149" spans="3:7">
      <c r="C5149" s="50">
        <f t="shared" si="82"/>
        <v>8</v>
      </c>
      <c r="D5149" s="49">
        <v>42584</v>
      </c>
      <c r="E5149" s="48">
        <v>11</v>
      </c>
      <c r="F5149" s="48">
        <v>20652</v>
      </c>
      <c r="G5149" s="48">
        <v>19103</v>
      </c>
    </row>
    <row r="5150" spans="3:7">
      <c r="C5150" s="50">
        <f t="shared" si="82"/>
        <v>8</v>
      </c>
      <c r="D5150" s="49">
        <v>42584</v>
      </c>
      <c r="E5150" s="48">
        <v>12</v>
      </c>
      <c r="F5150" s="48">
        <v>21102</v>
      </c>
      <c r="G5150" s="48">
        <v>19611</v>
      </c>
    </row>
    <row r="5151" spans="3:7">
      <c r="C5151" s="50">
        <f t="shared" si="82"/>
        <v>8</v>
      </c>
      <c r="D5151" s="49">
        <v>42584</v>
      </c>
      <c r="E5151" s="48">
        <v>13</v>
      </c>
      <c r="F5151" s="48">
        <v>21769</v>
      </c>
      <c r="G5151" s="48">
        <v>20104</v>
      </c>
    </row>
    <row r="5152" spans="3:7">
      <c r="C5152" s="50">
        <f t="shared" si="82"/>
        <v>8</v>
      </c>
      <c r="D5152" s="49">
        <v>42584</v>
      </c>
      <c r="E5152" s="48">
        <v>14</v>
      </c>
      <c r="F5152" s="48">
        <v>22019</v>
      </c>
      <c r="G5152" s="48">
        <v>20385</v>
      </c>
    </row>
    <row r="5153" spans="3:7">
      <c r="C5153" s="50">
        <f t="shared" si="82"/>
        <v>8</v>
      </c>
      <c r="D5153" s="49">
        <v>42584</v>
      </c>
      <c r="E5153" s="48">
        <v>15</v>
      </c>
      <c r="F5153" s="48">
        <v>22328</v>
      </c>
      <c r="G5153" s="48">
        <v>20794</v>
      </c>
    </row>
    <row r="5154" spans="3:7">
      <c r="C5154" s="50">
        <f t="shared" si="82"/>
        <v>8</v>
      </c>
      <c r="D5154" s="49">
        <v>42584</v>
      </c>
      <c r="E5154" s="48">
        <v>16</v>
      </c>
      <c r="F5154" s="48">
        <v>22709</v>
      </c>
      <c r="G5154" s="48">
        <v>21127</v>
      </c>
    </row>
    <row r="5155" spans="3:7">
      <c r="C5155" s="50">
        <f t="shared" si="82"/>
        <v>8</v>
      </c>
      <c r="D5155" s="49">
        <v>42584</v>
      </c>
      <c r="E5155" s="48">
        <v>17</v>
      </c>
      <c r="F5155" s="48">
        <v>22605</v>
      </c>
      <c r="G5155" s="48">
        <v>21394</v>
      </c>
    </row>
    <row r="5156" spans="3:7">
      <c r="C5156" s="50">
        <f t="shared" si="82"/>
        <v>8</v>
      </c>
      <c r="D5156" s="49">
        <v>42584</v>
      </c>
      <c r="E5156" s="48">
        <v>18</v>
      </c>
      <c r="F5156" s="48">
        <v>22678</v>
      </c>
      <c r="G5156" s="48">
        <v>21396</v>
      </c>
    </row>
    <row r="5157" spans="3:7">
      <c r="C5157" s="50">
        <f t="shared" si="82"/>
        <v>8</v>
      </c>
      <c r="D5157" s="49">
        <v>42584</v>
      </c>
      <c r="E5157" s="48">
        <v>19</v>
      </c>
      <c r="F5157" s="48">
        <v>22746</v>
      </c>
      <c r="G5157" s="48">
        <v>21294</v>
      </c>
    </row>
    <row r="5158" spans="3:7">
      <c r="C5158" s="50">
        <f t="shared" si="82"/>
        <v>8</v>
      </c>
      <c r="D5158" s="49">
        <v>42584</v>
      </c>
      <c r="E5158" s="48">
        <v>20</v>
      </c>
      <c r="F5158" s="48">
        <v>22182</v>
      </c>
      <c r="G5158" s="48">
        <v>20789</v>
      </c>
    </row>
    <row r="5159" spans="3:7">
      <c r="C5159" s="50">
        <f t="shared" si="82"/>
        <v>8</v>
      </c>
      <c r="D5159" s="49">
        <v>42584</v>
      </c>
      <c r="E5159" s="48">
        <v>21</v>
      </c>
      <c r="F5159" s="48">
        <v>21463</v>
      </c>
      <c r="G5159" s="48">
        <v>20338</v>
      </c>
    </row>
    <row r="5160" spans="3:7">
      <c r="C5160" s="50">
        <f t="shared" si="82"/>
        <v>8</v>
      </c>
      <c r="D5160" s="49">
        <v>42584</v>
      </c>
      <c r="E5160" s="48">
        <v>22</v>
      </c>
      <c r="F5160" s="48">
        <v>20362</v>
      </c>
      <c r="G5160" s="48">
        <v>19204</v>
      </c>
    </row>
    <row r="5161" spans="3:7">
      <c r="C5161" s="50">
        <f t="shared" si="82"/>
        <v>8</v>
      </c>
      <c r="D5161" s="49">
        <v>42584</v>
      </c>
      <c r="E5161" s="48">
        <v>23</v>
      </c>
      <c r="F5161" s="48">
        <v>18995</v>
      </c>
      <c r="G5161" s="48">
        <v>17349</v>
      </c>
    </row>
    <row r="5162" spans="3:7">
      <c r="C5162" s="50">
        <f t="shared" si="82"/>
        <v>8</v>
      </c>
      <c r="D5162" s="49">
        <v>42584</v>
      </c>
      <c r="E5162" s="48">
        <v>24</v>
      </c>
      <c r="F5162" s="48">
        <v>17725</v>
      </c>
      <c r="G5162" s="48">
        <v>15837</v>
      </c>
    </row>
    <row r="5163" spans="3:7">
      <c r="C5163" s="50">
        <f t="shared" si="82"/>
        <v>8</v>
      </c>
      <c r="D5163" s="49">
        <v>42585</v>
      </c>
      <c r="E5163" s="48">
        <v>1</v>
      </c>
      <c r="F5163" s="48">
        <v>17559</v>
      </c>
      <c r="G5163" s="48">
        <v>15063</v>
      </c>
    </row>
    <row r="5164" spans="3:7">
      <c r="C5164" s="50">
        <f t="shared" si="82"/>
        <v>8</v>
      </c>
      <c r="D5164" s="49">
        <v>42585</v>
      </c>
      <c r="E5164" s="48">
        <v>2</v>
      </c>
      <c r="F5164" s="48">
        <v>16874</v>
      </c>
      <c r="G5164" s="48">
        <v>14381</v>
      </c>
    </row>
    <row r="5165" spans="3:7">
      <c r="C5165" s="50">
        <f t="shared" si="82"/>
        <v>8</v>
      </c>
      <c r="D5165" s="49">
        <v>42585</v>
      </c>
      <c r="E5165" s="48">
        <v>3</v>
      </c>
      <c r="F5165" s="48">
        <v>16375</v>
      </c>
      <c r="G5165" s="48">
        <v>13880</v>
      </c>
    </row>
    <row r="5166" spans="3:7">
      <c r="C5166" s="50">
        <f t="shared" si="82"/>
        <v>8</v>
      </c>
      <c r="D5166" s="49">
        <v>42585</v>
      </c>
      <c r="E5166" s="48">
        <v>4</v>
      </c>
      <c r="F5166" s="48">
        <v>16018</v>
      </c>
      <c r="G5166" s="48">
        <v>13654</v>
      </c>
    </row>
    <row r="5167" spans="3:7">
      <c r="C5167" s="50">
        <f t="shared" si="82"/>
        <v>8</v>
      </c>
      <c r="D5167" s="49">
        <v>42585</v>
      </c>
      <c r="E5167" s="48">
        <v>5</v>
      </c>
      <c r="F5167" s="48">
        <v>16198</v>
      </c>
      <c r="G5167" s="48">
        <v>13982</v>
      </c>
    </row>
    <row r="5168" spans="3:7">
      <c r="C5168" s="50">
        <f t="shared" si="82"/>
        <v>8</v>
      </c>
      <c r="D5168" s="49">
        <v>42585</v>
      </c>
      <c r="E5168" s="48">
        <v>6</v>
      </c>
      <c r="F5168" s="48">
        <v>16763</v>
      </c>
      <c r="G5168" s="48">
        <v>14704</v>
      </c>
    </row>
    <row r="5169" spans="3:7">
      <c r="C5169" s="50">
        <f t="shared" si="82"/>
        <v>8</v>
      </c>
      <c r="D5169" s="49">
        <v>42585</v>
      </c>
      <c r="E5169" s="48">
        <v>7</v>
      </c>
      <c r="F5169" s="48">
        <v>17863</v>
      </c>
      <c r="G5169" s="48">
        <v>16106</v>
      </c>
    </row>
    <row r="5170" spans="3:7">
      <c r="C5170" s="50">
        <f t="shared" si="82"/>
        <v>8</v>
      </c>
      <c r="D5170" s="49">
        <v>42585</v>
      </c>
      <c r="E5170" s="48">
        <v>8</v>
      </c>
      <c r="F5170" s="48">
        <v>19213</v>
      </c>
      <c r="G5170" s="48">
        <v>17399</v>
      </c>
    </row>
    <row r="5171" spans="3:7">
      <c r="C5171" s="50">
        <f t="shared" si="82"/>
        <v>8</v>
      </c>
      <c r="D5171" s="49">
        <v>42585</v>
      </c>
      <c r="E5171" s="48">
        <v>9</v>
      </c>
      <c r="F5171" s="48">
        <v>20032</v>
      </c>
      <c r="G5171" s="48">
        <v>18261</v>
      </c>
    </row>
    <row r="5172" spans="3:7">
      <c r="C5172" s="50">
        <f t="shared" si="82"/>
        <v>8</v>
      </c>
      <c r="D5172" s="49">
        <v>42585</v>
      </c>
      <c r="E5172" s="48">
        <v>10</v>
      </c>
      <c r="F5172" s="48">
        <v>20883</v>
      </c>
      <c r="G5172" s="48">
        <v>18981</v>
      </c>
    </row>
    <row r="5173" spans="3:7">
      <c r="C5173" s="50">
        <f t="shared" si="82"/>
        <v>8</v>
      </c>
      <c r="D5173" s="49">
        <v>42585</v>
      </c>
      <c r="E5173" s="48">
        <v>11</v>
      </c>
      <c r="F5173" s="48">
        <v>21607</v>
      </c>
      <c r="G5173" s="48">
        <v>19688</v>
      </c>
    </row>
    <row r="5174" spans="3:7">
      <c r="C5174" s="50">
        <f t="shared" si="82"/>
        <v>8</v>
      </c>
      <c r="D5174" s="49">
        <v>42585</v>
      </c>
      <c r="E5174" s="48">
        <v>12</v>
      </c>
      <c r="F5174" s="48">
        <v>22024</v>
      </c>
      <c r="G5174" s="48">
        <v>20251</v>
      </c>
    </row>
    <row r="5175" spans="3:7">
      <c r="C5175" s="50">
        <f t="shared" si="82"/>
        <v>8</v>
      </c>
      <c r="D5175" s="49">
        <v>42585</v>
      </c>
      <c r="E5175" s="48">
        <v>13</v>
      </c>
      <c r="F5175" s="48">
        <v>22633</v>
      </c>
      <c r="G5175" s="48">
        <v>20782</v>
      </c>
    </row>
    <row r="5176" spans="3:7">
      <c r="C5176" s="50">
        <f t="shared" si="82"/>
        <v>8</v>
      </c>
      <c r="D5176" s="49">
        <v>42585</v>
      </c>
      <c r="E5176" s="48">
        <v>14</v>
      </c>
      <c r="F5176" s="48">
        <v>22666</v>
      </c>
      <c r="G5176" s="48">
        <v>20888</v>
      </c>
    </row>
    <row r="5177" spans="3:7">
      <c r="C5177" s="50">
        <f t="shared" si="82"/>
        <v>8</v>
      </c>
      <c r="D5177" s="49">
        <v>42585</v>
      </c>
      <c r="E5177" s="48">
        <v>15</v>
      </c>
      <c r="F5177" s="48">
        <v>23068</v>
      </c>
      <c r="G5177" s="48">
        <v>21128</v>
      </c>
    </row>
    <row r="5178" spans="3:7">
      <c r="C5178" s="50">
        <f t="shared" si="82"/>
        <v>8</v>
      </c>
      <c r="D5178" s="49">
        <v>42585</v>
      </c>
      <c r="E5178" s="48">
        <v>16</v>
      </c>
      <c r="F5178" s="48">
        <v>23011</v>
      </c>
      <c r="G5178" s="48">
        <v>21228</v>
      </c>
    </row>
    <row r="5179" spans="3:7">
      <c r="C5179" s="50">
        <f t="shared" si="82"/>
        <v>8</v>
      </c>
      <c r="D5179" s="49">
        <v>42585</v>
      </c>
      <c r="E5179" s="48">
        <v>17</v>
      </c>
      <c r="F5179" s="48">
        <v>23320</v>
      </c>
      <c r="G5179" s="48">
        <v>21549</v>
      </c>
    </row>
    <row r="5180" spans="3:7">
      <c r="C5180" s="50">
        <f t="shared" si="82"/>
        <v>8</v>
      </c>
      <c r="D5180" s="49">
        <v>42585</v>
      </c>
      <c r="E5180" s="48">
        <v>18</v>
      </c>
      <c r="F5180" s="48">
        <v>23465</v>
      </c>
      <c r="G5180" s="48">
        <v>21512</v>
      </c>
    </row>
    <row r="5181" spans="3:7">
      <c r="C5181" s="50">
        <f t="shared" si="82"/>
        <v>8</v>
      </c>
      <c r="D5181" s="49">
        <v>42585</v>
      </c>
      <c r="E5181" s="48">
        <v>19</v>
      </c>
      <c r="F5181" s="48">
        <v>23441</v>
      </c>
      <c r="G5181" s="48">
        <v>21484</v>
      </c>
    </row>
    <row r="5182" spans="3:7">
      <c r="C5182" s="50">
        <f t="shared" si="82"/>
        <v>8</v>
      </c>
      <c r="D5182" s="49">
        <v>42585</v>
      </c>
      <c r="E5182" s="48">
        <v>20</v>
      </c>
      <c r="F5182" s="48">
        <v>23041</v>
      </c>
      <c r="G5182" s="48">
        <v>21227</v>
      </c>
    </row>
    <row r="5183" spans="3:7">
      <c r="C5183" s="50">
        <f t="shared" si="82"/>
        <v>8</v>
      </c>
      <c r="D5183" s="49">
        <v>42585</v>
      </c>
      <c r="E5183" s="48">
        <v>21</v>
      </c>
      <c r="F5183" s="48">
        <v>21826</v>
      </c>
      <c r="G5183" s="48">
        <v>20960</v>
      </c>
    </row>
    <row r="5184" spans="3:7">
      <c r="C5184" s="50">
        <f t="shared" si="82"/>
        <v>8</v>
      </c>
      <c r="D5184" s="49">
        <v>42585</v>
      </c>
      <c r="E5184" s="48">
        <v>22</v>
      </c>
      <c r="F5184" s="48">
        <v>21163</v>
      </c>
      <c r="G5184" s="48">
        <v>19907</v>
      </c>
    </row>
    <row r="5185" spans="3:7">
      <c r="C5185" s="50">
        <f t="shared" si="82"/>
        <v>8</v>
      </c>
      <c r="D5185" s="49">
        <v>42585</v>
      </c>
      <c r="E5185" s="48">
        <v>23</v>
      </c>
      <c r="F5185" s="48">
        <v>19537</v>
      </c>
      <c r="G5185" s="48">
        <v>18294</v>
      </c>
    </row>
    <row r="5186" spans="3:7">
      <c r="C5186" s="50">
        <f t="shared" si="82"/>
        <v>8</v>
      </c>
      <c r="D5186" s="49">
        <v>42585</v>
      </c>
      <c r="E5186" s="48">
        <v>24</v>
      </c>
      <c r="F5186" s="48">
        <v>18167</v>
      </c>
      <c r="G5186" s="48">
        <v>16702</v>
      </c>
    </row>
    <row r="5187" spans="3:7">
      <c r="C5187" s="50">
        <f t="shared" si="82"/>
        <v>8</v>
      </c>
      <c r="D5187" s="49">
        <v>42586</v>
      </c>
      <c r="E5187" s="48">
        <v>1</v>
      </c>
      <c r="F5187" s="48">
        <v>17618</v>
      </c>
      <c r="G5187" s="48">
        <v>15754</v>
      </c>
    </row>
    <row r="5188" spans="3:7">
      <c r="C5188" s="50">
        <f t="shared" ref="C5188:C5251" si="83">MONTH(D5188)</f>
        <v>8</v>
      </c>
      <c r="D5188" s="49">
        <v>42586</v>
      </c>
      <c r="E5188" s="48">
        <v>2</v>
      </c>
      <c r="F5188" s="48">
        <v>16770</v>
      </c>
      <c r="G5188" s="48">
        <v>15033</v>
      </c>
    </row>
    <row r="5189" spans="3:7">
      <c r="C5189" s="50">
        <f t="shared" si="83"/>
        <v>8</v>
      </c>
      <c r="D5189" s="49">
        <v>42586</v>
      </c>
      <c r="E5189" s="48">
        <v>3</v>
      </c>
      <c r="F5189" s="48">
        <v>16613</v>
      </c>
      <c r="G5189" s="48">
        <v>14597</v>
      </c>
    </row>
    <row r="5190" spans="3:7">
      <c r="C5190" s="50">
        <f t="shared" si="83"/>
        <v>8</v>
      </c>
      <c r="D5190" s="49">
        <v>42586</v>
      </c>
      <c r="E5190" s="48">
        <v>4</v>
      </c>
      <c r="F5190" s="48">
        <v>16263</v>
      </c>
      <c r="G5190" s="48">
        <v>14290</v>
      </c>
    </row>
    <row r="5191" spans="3:7">
      <c r="C5191" s="50">
        <f t="shared" si="83"/>
        <v>8</v>
      </c>
      <c r="D5191" s="49">
        <v>42586</v>
      </c>
      <c r="E5191" s="48">
        <v>5</v>
      </c>
      <c r="F5191" s="48">
        <v>16698</v>
      </c>
      <c r="G5191" s="48">
        <v>14708</v>
      </c>
    </row>
    <row r="5192" spans="3:7">
      <c r="C5192" s="50">
        <f t="shared" si="83"/>
        <v>8</v>
      </c>
      <c r="D5192" s="49">
        <v>42586</v>
      </c>
      <c r="E5192" s="48">
        <v>6</v>
      </c>
      <c r="F5192" s="48">
        <v>17281</v>
      </c>
      <c r="G5192" s="48">
        <v>15423</v>
      </c>
    </row>
    <row r="5193" spans="3:7">
      <c r="C5193" s="50">
        <f t="shared" si="83"/>
        <v>8</v>
      </c>
      <c r="D5193" s="49">
        <v>42586</v>
      </c>
      <c r="E5193" s="48">
        <v>7</v>
      </c>
      <c r="F5193" s="48">
        <v>18217</v>
      </c>
      <c r="G5193" s="48">
        <v>16690</v>
      </c>
    </row>
    <row r="5194" spans="3:7">
      <c r="C5194" s="50">
        <f t="shared" si="83"/>
        <v>8</v>
      </c>
      <c r="D5194" s="49">
        <v>42586</v>
      </c>
      <c r="E5194" s="48">
        <v>8</v>
      </c>
      <c r="F5194" s="48">
        <v>19157</v>
      </c>
      <c r="G5194" s="48">
        <v>17999</v>
      </c>
    </row>
    <row r="5195" spans="3:7">
      <c r="C5195" s="50">
        <f t="shared" si="83"/>
        <v>8</v>
      </c>
      <c r="D5195" s="49">
        <v>42586</v>
      </c>
      <c r="E5195" s="48">
        <v>9</v>
      </c>
      <c r="F5195" s="48">
        <v>20545</v>
      </c>
      <c r="G5195" s="48">
        <v>19065</v>
      </c>
    </row>
    <row r="5196" spans="3:7">
      <c r="C5196" s="50">
        <f t="shared" si="83"/>
        <v>8</v>
      </c>
      <c r="D5196" s="49">
        <v>42586</v>
      </c>
      <c r="E5196" s="48">
        <v>10</v>
      </c>
      <c r="F5196" s="48">
        <v>21211</v>
      </c>
      <c r="G5196" s="48">
        <v>19930</v>
      </c>
    </row>
    <row r="5197" spans="3:7">
      <c r="C5197" s="50">
        <f t="shared" si="83"/>
        <v>8</v>
      </c>
      <c r="D5197" s="49">
        <v>42586</v>
      </c>
      <c r="E5197" s="48">
        <v>11</v>
      </c>
      <c r="F5197" s="48">
        <v>21803</v>
      </c>
      <c r="G5197" s="48">
        <v>20646</v>
      </c>
    </row>
    <row r="5198" spans="3:7">
      <c r="C5198" s="50">
        <f t="shared" si="83"/>
        <v>8</v>
      </c>
      <c r="D5198" s="49">
        <v>42586</v>
      </c>
      <c r="E5198" s="48">
        <v>12</v>
      </c>
      <c r="F5198" s="48">
        <v>21991</v>
      </c>
      <c r="G5198" s="48">
        <v>21209</v>
      </c>
    </row>
    <row r="5199" spans="3:7">
      <c r="C5199" s="50">
        <f t="shared" si="83"/>
        <v>8</v>
      </c>
      <c r="D5199" s="49">
        <v>42586</v>
      </c>
      <c r="E5199" s="48">
        <v>13</v>
      </c>
      <c r="F5199" s="48">
        <v>22005</v>
      </c>
      <c r="G5199" s="48">
        <v>21491</v>
      </c>
    </row>
    <row r="5200" spans="3:7">
      <c r="C5200" s="50">
        <f t="shared" si="83"/>
        <v>8</v>
      </c>
      <c r="D5200" s="49">
        <v>42586</v>
      </c>
      <c r="E5200" s="48">
        <v>14</v>
      </c>
      <c r="F5200" s="48">
        <v>22243</v>
      </c>
      <c r="G5200" s="48">
        <v>21637</v>
      </c>
    </row>
    <row r="5201" spans="3:7">
      <c r="C5201" s="50">
        <f t="shared" si="83"/>
        <v>8</v>
      </c>
      <c r="D5201" s="49">
        <v>42586</v>
      </c>
      <c r="E5201" s="48">
        <v>15</v>
      </c>
      <c r="F5201" s="48">
        <v>22533</v>
      </c>
      <c r="G5201" s="48">
        <v>21874</v>
      </c>
    </row>
    <row r="5202" spans="3:7">
      <c r="C5202" s="50">
        <f t="shared" si="83"/>
        <v>8</v>
      </c>
      <c r="D5202" s="49">
        <v>42586</v>
      </c>
      <c r="E5202" s="48">
        <v>16</v>
      </c>
      <c r="F5202" s="48">
        <v>22846</v>
      </c>
      <c r="G5202" s="48">
        <v>22076</v>
      </c>
    </row>
    <row r="5203" spans="3:7">
      <c r="C5203" s="50">
        <f t="shared" si="83"/>
        <v>8</v>
      </c>
      <c r="D5203" s="49">
        <v>42586</v>
      </c>
      <c r="E5203" s="48">
        <v>17</v>
      </c>
      <c r="F5203" s="48">
        <v>23224</v>
      </c>
      <c r="G5203" s="48">
        <v>22312</v>
      </c>
    </row>
    <row r="5204" spans="3:7">
      <c r="C5204" s="50">
        <f t="shared" si="83"/>
        <v>8</v>
      </c>
      <c r="D5204" s="49">
        <v>42586</v>
      </c>
      <c r="E5204" s="48">
        <v>18</v>
      </c>
      <c r="F5204" s="48">
        <v>22783</v>
      </c>
      <c r="G5204" s="48">
        <v>22295</v>
      </c>
    </row>
    <row r="5205" spans="3:7">
      <c r="C5205" s="50">
        <f t="shared" si="83"/>
        <v>8</v>
      </c>
      <c r="D5205" s="49">
        <v>42586</v>
      </c>
      <c r="E5205" s="48">
        <v>19</v>
      </c>
      <c r="F5205" s="48">
        <v>22688</v>
      </c>
      <c r="G5205" s="48">
        <v>22163</v>
      </c>
    </row>
    <row r="5206" spans="3:7">
      <c r="C5206" s="50">
        <f t="shared" si="83"/>
        <v>8</v>
      </c>
      <c r="D5206" s="49">
        <v>42586</v>
      </c>
      <c r="E5206" s="48">
        <v>20</v>
      </c>
      <c r="F5206" s="48">
        <v>22230</v>
      </c>
      <c r="G5206" s="48">
        <v>21693</v>
      </c>
    </row>
    <row r="5207" spans="3:7">
      <c r="C5207" s="50">
        <f t="shared" si="83"/>
        <v>8</v>
      </c>
      <c r="D5207" s="49">
        <v>42586</v>
      </c>
      <c r="E5207" s="48">
        <v>21</v>
      </c>
      <c r="F5207" s="48">
        <v>22158</v>
      </c>
      <c r="G5207" s="48">
        <v>21565</v>
      </c>
    </row>
    <row r="5208" spans="3:7">
      <c r="C5208" s="50">
        <f t="shared" si="83"/>
        <v>8</v>
      </c>
      <c r="D5208" s="49">
        <v>42586</v>
      </c>
      <c r="E5208" s="48">
        <v>22</v>
      </c>
      <c r="F5208" s="48">
        <v>21282</v>
      </c>
      <c r="G5208" s="48">
        <v>20424</v>
      </c>
    </row>
    <row r="5209" spans="3:7">
      <c r="C5209" s="50">
        <f t="shared" si="83"/>
        <v>8</v>
      </c>
      <c r="D5209" s="49">
        <v>42586</v>
      </c>
      <c r="E5209" s="48">
        <v>23</v>
      </c>
      <c r="F5209" s="48">
        <v>19824</v>
      </c>
      <c r="G5209" s="48">
        <v>18709</v>
      </c>
    </row>
    <row r="5210" spans="3:7">
      <c r="C5210" s="50">
        <f t="shared" si="83"/>
        <v>8</v>
      </c>
      <c r="D5210" s="49">
        <v>42586</v>
      </c>
      <c r="E5210" s="48">
        <v>24</v>
      </c>
      <c r="F5210" s="48">
        <v>18387</v>
      </c>
      <c r="G5210" s="48">
        <v>17121</v>
      </c>
    </row>
    <row r="5211" spans="3:7">
      <c r="C5211" s="50">
        <f t="shared" si="83"/>
        <v>8</v>
      </c>
      <c r="D5211" s="49">
        <v>42587</v>
      </c>
      <c r="E5211" s="48">
        <v>1</v>
      </c>
      <c r="F5211" s="48">
        <v>17591</v>
      </c>
      <c r="G5211" s="48">
        <v>16232</v>
      </c>
    </row>
    <row r="5212" spans="3:7">
      <c r="C5212" s="50">
        <f t="shared" si="83"/>
        <v>8</v>
      </c>
      <c r="D5212" s="49">
        <v>42587</v>
      </c>
      <c r="E5212" s="48">
        <v>2</v>
      </c>
      <c r="F5212" s="48">
        <v>17420</v>
      </c>
      <c r="G5212" s="48">
        <v>15659</v>
      </c>
    </row>
    <row r="5213" spans="3:7">
      <c r="C5213" s="50">
        <f t="shared" si="83"/>
        <v>8</v>
      </c>
      <c r="D5213" s="49">
        <v>42587</v>
      </c>
      <c r="E5213" s="48">
        <v>3</v>
      </c>
      <c r="F5213" s="48">
        <v>17605</v>
      </c>
      <c r="G5213" s="48">
        <v>15357</v>
      </c>
    </row>
    <row r="5214" spans="3:7">
      <c r="C5214" s="50">
        <f t="shared" si="83"/>
        <v>8</v>
      </c>
      <c r="D5214" s="49">
        <v>42587</v>
      </c>
      <c r="E5214" s="48">
        <v>4</v>
      </c>
      <c r="F5214" s="48">
        <v>17656</v>
      </c>
      <c r="G5214" s="48">
        <v>15201</v>
      </c>
    </row>
    <row r="5215" spans="3:7">
      <c r="C5215" s="50">
        <f t="shared" si="83"/>
        <v>8</v>
      </c>
      <c r="D5215" s="49">
        <v>42587</v>
      </c>
      <c r="E5215" s="48">
        <v>5</v>
      </c>
      <c r="F5215" s="48">
        <v>17616</v>
      </c>
      <c r="G5215" s="48">
        <v>15509</v>
      </c>
    </row>
    <row r="5216" spans="3:7">
      <c r="C5216" s="50">
        <f t="shared" si="83"/>
        <v>8</v>
      </c>
      <c r="D5216" s="49">
        <v>42587</v>
      </c>
      <c r="E5216" s="48">
        <v>6</v>
      </c>
      <c r="F5216" s="48">
        <v>17927</v>
      </c>
      <c r="G5216" s="48">
        <v>16196</v>
      </c>
    </row>
    <row r="5217" spans="3:7">
      <c r="C5217" s="50">
        <f t="shared" si="83"/>
        <v>8</v>
      </c>
      <c r="D5217" s="49">
        <v>42587</v>
      </c>
      <c r="E5217" s="48">
        <v>7</v>
      </c>
      <c r="F5217" s="48">
        <v>19365</v>
      </c>
      <c r="G5217" s="48">
        <v>17694</v>
      </c>
    </row>
    <row r="5218" spans="3:7">
      <c r="C5218" s="50">
        <f t="shared" si="83"/>
        <v>8</v>
      </c>
      <c r="D5218" s="49">
        <v>42587</v>
      </c>
      <c r="E5218" s="48">
        <v>8</v>
      </c>
      <c r="F5218" s="48">
        <v>20656</v>
      </c>
      <c r="G5218" s="48">
        <v>19113</v>
      </c>
    </row>
    <row r="5219" spans="3:7">
      <c r="C5219" s="50">
        <f t="shared" si="83"/>
        <v>8</v>
      </c>
      <c r="D5219" s="49">
        <v>42587</v>
      </c>
      <c r="E5219" s="48">
        <v>9</v>
      </c>
      <c r="F5219" s="48">
        <v>21669</v>
      </c>
      <c r="G5219" s="48">
        <v>20081</v>
      </c>
    </row>
    <row r="5220" spans="3:7">
      <c r="C5220" s="50">
        <f t="shared" si="83"/>
        <v>8</v>
      </c>
      <c r="D5220" s="49">
        <v>42587</v>
      </c>
      <c r="E5220" s="48">
        <v>10</v>
      </c>
      <c r="F5220" s="48">
        <v>22460</v>
      </c>
      <c r="G5220" s="48">
        <v>20964</v>
      </c>
    </row>
    <row r="5221" spans="3:7">
      <c r="C5221" s="50">
        <f t="shared" si="83"/>
        <v>8</v>
      </c>
      <c r="D5221" s="49">
        <v>42587</v>
      </c>
      <c r="E5221" s="48">
        <v>11</v>
      </c>
      <c r="F5221" s="48">
        <v>23050</v>
      </c>
      <c r="G5221" s="48">
        <v>21531</v>
      </c>
    </row>
    <row r="5222" spans="3:7">
      <c r="C5222" s="50">
        <f t="shared" si="83"/>
        <v>8</v>
      </c>
      <c r="D5222" s="49">
        <v>42587</v>
      </c>
      <c r="E5222" s="48">
        <v>12</v>
      </c>
      <c r="F5222" s="48">
        <v>23219</v>
      </c>
      <c r="G5222" s="48">
        <v>21900</v>
      </c>
    </row>
    <row r="5223" spans="3:7">
      <c r="C5223" s="50">
        <f t="shared" si="83"/>
        <v>8</v>
      </c>
      <c r="D5223" s="49">
        <v>42587</v>
      </c>
      <c r="E5223" s="48">
        <v>13</v>
      </c>
      <c r="F5223" s="48">
        <v>23125</v>
      </c>
      <c r="G5223" s="48">
        <v>21926</v>
      </c>
    </row>
    <row r="5224" spans="3:7">
      <c r="C5224" s="50">
        <f t="shared" si="83"/>
        <v>8</v>
      </c>
      <c r="D5224" s="49">
        <v>42587</v>
      </c>
      <c r="E5224" s="48">
        <v>14</v>
      </c>
      <c r="F5224" s="48">
        <v>23100</v>
      </c>
      <c r="G5224" s="48">
        <v>21807</v>
      </c>
    </row>
    <row r="5225" spans="3:7">
      <c r="C5225" s="50">
        <f t="shared" si="83"/>
        <v>8</v>
      </c>
      <c r="D5225" s="49">
        <v>42587</v>
      </c>
      <c r="E5225" s="48">
        <v>15</v>
      </c>
      <c r="F5225" s="48">
        <v>22845</v>
      </c>
      <c r="G5225" s="48">
        <v>21446</v>
      </c>
    </row>
    <row r="5226" spans="3:7">
      <c r="C5226" s="50">
        <f t="shared" si="83"/>
        <v>8</v>
      </c>
      <c r="D5226" s="49">
        <v>42587</v>
      </c>
      <c r="E5226" s="48">
        <v>16</v>
      </c>
      <c r="F5226" s="48">
        <v>23128</v>
      </c>
      <c r="G5226" s="48">
        <v>21329</v>
      </c>
    </row>
    <row r="5227" spans="3:7">
      <c r="C5227" s="50">
        <f t="shared" si="83"/>
        <v>8</v>
      </c>
      <c r="D5227" s="49">
        <v>42587</v>
      </c>
      <c r="E5227" s="48">
        <v>17</v>
      </c>
      <c r="F5227" s="48">
        <v>23185</v>
      </c>
      <c r="G5227" s="48">
        <v>21662</v>
      </c>
    </row>
    <row r="5228" spans="3:7">
      <c r="C5228" s="50">
        <f t="shared" si="83"/>
        <v>8</v>
      </c>
      <c r="D5228" s="49">
        <v>42587</v>
      </c>
      <c r="E5228" s="48">
        <v>18</v>
      </c>
      <c r="F5228" s="48">
        <v>23087</v>
      </c>
      <c r="G5228" s="48">
        <v>21694</v>
      </c>
    </row>
    <row r="5229" spans="3:7">
      <c r="C5229" s="50">
        <f t="shared" si="83"/>
        <v>8</v>
      </c>
      <c r="D5229" s="49">
        <v>42587</v>
      </c>
      <c r="E5229" s="48">
        <v>19</v>
      </c>
      <c r="F5229" s="48">
        <v>22877</v>
      </c>
      <c r="G5229" s="48">
        <v>21549</v>
      </c>
    </row>
    <row r="5230" spans="3:7">
      <c r="C5230" s="50">
        <f t="shared" si="83"/>
        <v>8</v>
      </c>
      <c r="D5230" s="49">
        <v>42587</v>
      </c>
      <c r="E5230" s="48">
        <v>20</v>
      </c>
      <c r="F5230" s="48">
        <v>22640</v>
      </c>
      <c r="G5230" s="48">
        <v>21352</v>
      </c>
    </row>
    <row r="5231" spans="3:7">
      <c r="C5231" s="50">
        <f t="shared" si="83"/>
        <v>8</v>
      </c>
      <c r="D5231" s="49">
        <v>42587</v>
      </c>
      <c r="E5231" s="48">
        <v>21</v>
      </c>
      <c r="F5231" s="48">
        <v>22397</v>
      </c>
      <c r="G5231" s="48">
        <v>21043</v>
      </c>
    </row>
    <row r="5232" spans="3:7">
      <c r="C5232" s="50">
        <f t="shared" si="83"/>
        <v>8</v>
      </c>
      <c r="D5232" s="49">
        <v>42587</v>
      </c>
      <c r="E5232" s="48">
        <v>22</v>
      </c>
      <c r="F5232" s="48">
        <v>21022</v>
      </c>
      <c r="G5232" s="48">
        <v>19797</v>
      </c>
    </row>
    <row r="5233" spans="3:7">
      <c r="C5233" s="50">
        <f t="shared" si="83"/>
        <v>8</v>
      </c>
      <c r="D5233" s="49">
        <v>42587</v>
      </c>
      <c r="E5233" s="48">
        <v>23</v>
      </c>
      <c r="F5233" s="48">
        <v>19603</v>
      </c>
      <c r="G5233" s="48">
        <v>18233</v>
      </c>
    </row>
    <row r="5234" spans="3:7">
      <c r="C5234" s="50">
        <f t="shared" si="83"/>
        <v>8</v>
      </c>
      <c r="D5234" s="49">
        <v>42587</v>
      </c>
      <c r="E5234" s="48">
        <v>24</v>
      </c>
      <c r="F5234" s="48">
        <v>18088</v>
      </c>
      <c r="G5234" s="48">
        <v>16587</v>
      </c>
    </row>
    <row r="5235" spans="3:7">
      <c r="C5235" s="50">
        <f t="shared" si="83"/>
        <v>8</v>
      </c>
      <c r="D5235" s="49">
        <v>42588</v>
      </c>
      <c r="E5235" s="48">
        <v>1</v>
      </c>
      <c r="F5235" s="48">
        <v>17261</v>
      </c>
      <c r="G5235" s="48">
        <v>15469</v>
      </c>
    </row>
    <row r="5236" spans="3:7">
      <c r="C5236" s="50">
        <f t="shared" si="83"/>
        <v>8</v>
      </c>
      <c r="D5236" s="49">
        <v>42588</v>
      </c>
      <c r="E5236" s="48">
        <v>2</v>
      </c>
      <c r="F5236" s="48">
        <v>16644</v>
      </c>
      <c r="G5236" s="48">
        <v>14716</v>
      </c>
    </row>
    <row r="5237" spans="3:7">
      <c r="C5237" s="50">
        <f t="shared" si="83"/>
        <v>8</v>
      </c>
      <c r="D5237" s="49">
        <v>42588</v>
      </c>
      <c r="E5237" s="48">
        <v>3</v>
      </c>
      <c r="F5237" s="48">
        <v>15812</v>
      </c>
      <c r="G5237" s="48">
        <v>14084</v>
      </c>
    </row>
    <row r="5238" spans="3:7">
      <c r="C5238" s="50">
        <f t="shared" si="83"/>
        <v>8</v>
      </c>
      <c r="D5238" s="49">
        <v>42588</v>
      </c>
      <c r="E5238" s="48">
        <v>4</v>
      </c>
      <c r="F5238" s="48">
        <v>15644</v>
      </c>
      <c r="G5238" s="48">
        <v>13679</v>
      </c>
    </row>
    <row r="5239" spans="3:7">
      <c r="C5239" s="50">
        <f t="shared" si="83"/>
        <v>8</v>
      </c>
      <c r="D5239" s="49">
        <v>42588</v>
      </c>
      <c r="E5239" s="48">
        <v>5</v>
      </c>
      <c r="F5239" s="48">
        <v>15636</v>
      </c>
      <c r="G5239" s="48">
        <v>13587</v>
      </c>
    </row>
    <row r="5240" spans="3:7">
      <c r="C5240" s="50">
        <f t="shared" si="83"/>
        <v>8</v>
      </c>
      <c r="D5240" s="49">
        <v>42588</v>
      </c>
      <c r="E5240" s="48">
        <v>6</v>
      </c>
      <c r="F5240" s="48">
        <v>15665</v>
      </c>
      <c r="G5240" s="48">
        <v>13629</v>
      </c>
    </row>
    <row r="5241" spans="3:7">
      <c r="C5241" s="50">
        <f t="shared" si="83"/>
        <v>8</v>
      </c>
      <c r="D5241" s="49">
        <v>42588</v>
      </c>
      <c r="E5241" s="48">
        <v>7</v>
      </c>
      <c r="F5241" s="48">
        <v>16150</v>
      </c>
      <c r="G5241" s="48">
        <v>14300</v>
      </c>
    </row>
    <row r="5242" spans="3:7">
      <c r="C5242" s="50">
        <f t="shared" si="83"/>
        <v>8</v>
      </c>
      <c r="D5242" s="49">
        <v>42588</v>
      </c>
      <c r="E5242" s="48">
        <v>8</v>
      </c>
      <c r="F5242" s="48">
        <v>17039</v>
      </c>
      <c r="G5242" s="48">
        <v>15490</v>
      </c>
    </row>
    <row r="5243" spans="3:7">
      <c r="C5243" s="50">
        <f t="shared" si="83"/>
        <v>8</v>
      </c>
      <c r="D5243" s="49">
        <v>42588</v>
      </c>
      <c r="E5243" s="48">
        <v>9</v>
      </c>
      <c r="F5243" s="48">
        <v>18235</v>
      </c>
      <c r="G5243" s="48">
        <v>16487</v>
      </c>
    </row>
    <row r="5244" spans="3:7">
      <c r="C5244" s="50">
        <f t="shared" si="83"/>
        <v>8</v>
      </c>
      <c r="D5244" s="49">
        <v>42588</v>
      </c>
      <c r="E5244" s="48">
        <v>10</v>
      </c>
      <c r="F5244" s="48">
        <v>19203</v>
      </c>
      <c r="G5244" s="48">
        <v>17235</v>
      </c>
    </row>
    <row r="5245" spans="3:7">
      <c r="C5245" s="50">
        <f t="shared" si="83"/>
        <v>8</v>
      </c>
      <c r="D5245" s="49">
        <v>42588</v>
      </c>
      <c r="E5245" s="48">
        <v>11</v>
      </c>
      <c r="F5245" s="48">
        <v>19672</v>
      </c>
      <c r="G5245" s="48">
        <v>17720</v>
      </c>
    </row>
    <row r="5246" spans="3:7">
      <c r="C5246" s="50">
        <f t="shared" si="83"/>
        <v>8</v>
      </c>
      <c r="D5246" s="49">
        <v>42588</v>
      </c>
      <c r="E5246" s="48">
        <v>12</v>
      </c>
      <c r="F5246" s="48">
        <v>20047</v>
      </c>
      <c r="G5246" s="48">
        <v>17964</v>
      </c>
    </row>
    <row r="5247" spans="3:7">
      <c r="C5247" s="50">
        <f t="shared" si="83"/>
        <v>8</v>
      </c>
      <c r="D5247" s="49">
        <v>42588</v>
      </c>
      <c r="E5247" s="48">
        <v>13</v>
      </c>
      <c r="F5247" s="48">
        <v>20300</v>
      </c>
      <c r="G5247" s="48">
        <v>18114</v>
      </c>
    </row>
    <row r="5248" spans="3:7">
      <c r="C5248" s="50">
        <f t="shared" si="83"/>
        <v>8</v>
      </c>
      <c r="D5248" s="49">
        <v>42588</v>
      </c>
      <c r="E5248" s="48">
        <v>14</v>
      </c>
      <c r="F5248" s="48">
        <v>20429</v>
      </c>
      <c r="G5248" s="48">
        <v>18155</v>
      </c>
    </row>
    <row r="5249" spans="3:7">
      <c r="C5249" s="50">
        <f t="shared" si="83"/>
        <v>8</v>
      </c>
      <c r="D5249" s="49">
        <v>42588</v>
      </c>
      <c r="E5249" s="48">
        <v>15</v>
      </c>
      <c r="F5249" s="48">
        <v>20419</v>
      </c>
      <c r="G5249" s="48">
        <v>18109</v>
      </c>
    </row>
    <row r="5250" spans="3:7">
      <c r="C5250" s="50">
        <f t="shared" si="83"/>
        <v>8</v>
      </c>
      <c r="D5250" s="49">
        <v>42588</v>
      </c>
      <c r="E5250" s="48">
        <v>16</v>
      </c>
      <c r="F5250" s="48">
        <v>20874</v>
      </c>
      <c r="G5250" s="48">
        <v>18446</v>
      </c>
    </row>
    <row r="5251" spans="3:7">
      <c r="C5251" s="50">
        <f t="shared" si="83"/>
        <v>8</v>
      </c>
      <c r="D5251" s="49">
        <v>42588</v>
      </c>
      <c r="E5251" s="48">
        <v>17</v>
      </c>
      <c r="F5251" s="48">
        <v>21096</v>
      </c>
      <c r="G5251" s="48">
        <v>18818</v>
      </c>
    </row>
    <row r="5252" spans="3:7">
      <c r="C5252" s="50">
        <f t="shared" ref="C5252:C5315" si="84">MONTH(D5252)</f>
        <v>8</v>
      </c>
      <c r="D5252" s="49">
        <v>42588</v>
      </c>
      <c r="E5252" s="48">
        <v>18</v>
      </c>
      <c r="F5252" s="48">
        <v>21470</v>
      </c>
      <c r="G5252" s="48">
        <v>18953</v>
      </c>
    </row>
    <row r="5253" spans="3:7">
      <c r="C5253" s="50">
        <f t="shared" si="84"/>
        <v>8</v>
      </c>
      <c r="D5253" s="49">
        <v>42588</v>
      </c>
      <c r="E5253" s="48">
        <v>19</v>
      </c>
      <c r="F5253" s="48">
        <v>20984</v>
      </c>
      <c r="G5253" s="48">
        <v>18877</v>
      </c>
    </row>
    <row r="5254" spans="3:7">
      <c r="C5254" s="50">
        <f t="shared" si="84"/>
        <v>8</v>
      </c>
      <c r="D5254" s="49">
        <v>42588</v>
      </c>
      <c r="E5254" s="48">
        <v>20</v>
      </c>
      <c r="F5254" s="48">
        <v>20306</v>
      </c>
      <c r="G5254" s="48">
        <v>18450</v>
      </c>
    </row>
    <row r="5255" spans="3:7">
      <c r="C5255" s="50">
        <f t="shared" si="84"/>
        <v>8</v>
      </c>
      <c r="D5255" s="49">
        <v>42588</v>
      </c>
      <c r="E5255" s="48">
        <v>21</v>
      </c>
      <c r="F5255" s="48">
        <v>19559</v>
      </c>
      <c r="G5255" s="48">
        <v>18068</v>
      </c>
    </row>
    <row r="5256" spans="3:7">
      <c r="C5256" s="50">
        <f t="shared" si="84"/>
        <v>8</v>
      </c>
      <c r="D5256" s="49">
        <v>42588</v>
      </c>
      <c r="E5256" s="48">
        <v>22</v>
      </c>
      <c r="F5256" s="48">
        <v>18772</v>
      </c>
      <c r="G5256" s="48">
        <v>17099</v>
      </c>
    </row>
    <row r="5257" spans="3:7">
      <c r="C5257" s="50">
        <f t="shared" si="84"/>
        <v>8</v>
      </c>
      <c r="D5257" s="49">
        <v>42588</v>
      </c>
      <c r="E5257" s="48">
        <v>23</v>
      </c>
      <c r="F5257" s="48">
        <v>17973</v>
      </c>
      <c r="G5257" s="48">
        <v>15856</v>
      </c>
    </row>
    <row r="5258" spans="3:7">
      <c r="C5258" s="50">
        <f t="shared" si="84"/>
        <v>8</v>
      </c>
      <c r="D5258" s="49">
        <v>42588</v>
      </c>
      <c r="E5258" s="48">
        <v>24</v>
      </c>
      <c r="F5258" s="48">
        <v>17204</v>
      </c>
      <c r="G5258" s="48">
        <v>14706</v>
      </c>
    </row>
    <row r="5259" spans="3:7">
      <c r="C5259" s="50">
        <f t="shared" si="84"/>
        <v>8</v>
      </c>
      <c r="D5259" s="49">
        <v>42589</v>
      </c>
      <c r="E5259" s="48">
        <v>1</v>
      </c>
      <c r="F5259" s="48">
        <v>16661</v>
      </c>
      <c r="G5259" s="48">
        <v>13793</v>
      </c>
    </row>
    <row r="5260" spans="3:7">
      <c r="C5260" s="50">
        <f t="shared" si="84"/>
        <v>8</v>
      </c>
      <c r="D5260" s="49">
        <v>42589</v>
      </c>
      <c r="E5260" s="48">
        <v>2</v>
      </c>
      <c r="F5260" s="48">
        <v>16079</v>
      </c>
      <c r="G5260" s="48">
        <v>13179</v>
      </c>
    </row>
    <row r="5261" spans="3:7">
      <c r="C5261" s="50">
        <f t="shared" si="84"/>
        <v>8</v>
      </c>
      <c r="D5261" s="49">
        <v>42589</v>
      </c>
      <c r="E5261" s="48">
        <v>3</v>
      </c>
      <c r="F5261" s="48">
        <v>15713</v>
      </c>
      <c r="G5261" s="48">
        <v>12803</v>
      </c>
    </row>
    <row r="5262" spans="3:7">
      <c r="C5262" s="50">
        <f t="shared" si="84"/>
        <v>8</v>
      </c>
      <c r="D5262" s="49">
        <v>42589</v>
      </c>
      <c r="E5262" s="48">
        <v>4</v>
      </c>
      <c r="F5262" s="48">
        <v>15477</v>
      </c>
      <c r="G5262" s="48">
        <v>12585</v>
      </c>
    </row>
    <row r="5263" spans="3:7">
      <c r="C5263" s="50">
        <f t="shared" si="84"/>
        <v>8</v>
      </c>
      <c r="D5263" s="49">
        <v>42589</v>
      </c>
      <c r="E5263" s="48">
        <v>5</v>
      </c>
      <c r="F5263" s="48">
        <v>15070</v>
      </c>
      <c r="G5263" s="48">
        <v>12419</v>
      </c>
    </row>
    <row r="5264" spans="3:7">
      <c r="C5264" s="50">
        <f t="shared" si="84"/>
        <v>8</v>
      </c>
      <c r="D5264" s="49">
        <v>42589</v>
      </c>
      <c r="E5264" s="48">
        <v>6</v>
      </c>
      <c r="F5264" s="48">
        <v>14995</v>
      </c>
      <c r="G5264" s="48">
        <v>12295</v>
      </c>
    </row>
    <row r="5265" spans="3:7">
      <c r="C5265" s="50">
        <f t="shared" si="84"/>
        <v>8</v>
      </c>
      <c r="D5265" s="49">
        <v>42589</v>
      </c>
      <c r="E5265" s="48">
        <v>7</v>
      </c>
      <c r="F5265" s="48">
        <v>15355</v>
      </c>
      <c r="G5265" s="48">
        <v>12776</v>
      </c>
    </row>
    <row r="5266" spans="3:7">
      <c r="C5266" s="50">
        <f t="shared" si="84"/>
        <v>8</v>
      </c>
      <c r="D5266" s="49">
        <v>42589</v>
      </c>
      <c r="E5266" s="48">
        <v>8</v>
      </c>
      <c r="F5266" s="48">
        <v>16216</v>
      </c>
      <c r="G5266" s="48">
        <v>13891</v>
      </c>
    </row>
    <row r="5267" spans="3:7">
      <c r="C5267" s="50">
        <f t="shared" si="84"/>
        <v>8</v>
      </c>
      <c r="D5267" s="49">
        <v>42589</v>
      </c>
      <c r="E5267" s="48">
        <v>9</v>
      </c>
      <c r="F5267" s="48">
        <v>16919</v>
      </c>
      <c r="G5267" s="48">
        <v>14795</v>
      </c>
    </row>
    <row r="5268" spans="3:7">
      <c r="C5268" s="50">
        <f t="shared" si="84"/>
        <v>8</v>
      </c>
      <c r="D5268" s="49">
        <v>42589</v>
      </c>
      <c r="E5268" s="48">
        <v>10</v>
      </c>
      <c r="F5268" s="48">
        <v>17500</v>
      </c>
      <c r="G5268" s="48">
        <v>15536</v>
      </c>
    </row>
    <row r="5269" spans="3:7">
      <c r="C5269" s="50">
        <f t="shared" si="84"/>
        <v>8</v>
      </c>
      <c r="D5269" s="49">
        <v>42589</v>
      </c>
      <c r="E5269" s="48">
        <v>11</v>
      </c>
      <c r="F5269" s="48">
        <v>17981</v>
      </c>
      <c r="G5269" s="48">
        <v>16209</v>
      </c>
    </row>
    <row r="5270" spans="3:7">
      <c r="C5270" s="50">
        <f t="shared" si="84"/>
        <v>8</v>
      </c>
      <c r="D5270" s="49">
        <v>42589</v>
      </c>
      <c r="E5270" s="48">
        <v>12</v>
      </c>
      <c r="F5270" s="48">
        <v>18676</v>
      </c>
      <c r="G5270" s="48">
        <v>16734</v>
      </c>
    </row>
    <row r="5271" spans="3:7">
      <c r="C5271" s="50">
        <f t="shared" si="84"/>
        <v>8</v>
      </c>
      <c r="D5271" s="49">
        <v>42589</v>
      </c>
      <c r="E5271" s="48">
        <v>13</v>
      </c>
      <c r="F5271" s="48">
        <v>18939</v>
      </c>
      <c r="G5271" s="48">
        <v>16987</v>
      </c>
    </row>
    <row r="5272" spans="3:7">
      <c r="C5272" s="50">
        <f t="shared" si="84"/>
        <v>8</v>
      </c>
      <c r="D5272" s="49">
        <v>42589</v>
      </c>
      <c r="E5272" s="48">
        <v>14</v>
      </c>
      <c r="F5272" s="48">
        <v>19083</v>
      </c>
      <c r="G5272" s="48">
        <v>17014</v>
      </c>
    </row>
    <row r="5273" spans="3:7">
      <c r="C5273" s="50">
        <f t="shared" si="84"/>
        <v>8</v>
      </c>
      <c r="D5273" s="49">
        <v>42589</v>
      </c>
      <c r="E5273" s="48">
        <v>15</v>
      </c>
      <c r="F5273" s="48">
        <v>19562</v>
      </c>
      <c r="G5273" s="48">
        <v>17411</v>
      </c>
    </row>
    <row r="5274" spans="3:7">
      <c r="C5274" s="50">
        <f t="shared" si="84"/>
        <v>8</v>
      </c>
      <c r="D5274" s="49">
        <v>42589</v>
      </c>
      <c r="E5274" s="48">
        <v>16</v>
      </c>
      <c r="F5274" s="48">
        <v>20226</v>
      </c>
      <c r="G5274" s="48">
        <v>17931</v>
      </c>
    </row>
    <row r="5275" spans="3:7">
      <c r="C5275" s="50">
        <f t="shared" si="84"/>
        <v>8</v>
      </c>
      <c r="D5275" s="49">
        <v>42589</v>
      </c>
      <c r="E5275" s="48">
        <v>17</v>
      </c>
      <c r="F5275" s="48">
        <v>20678</v>
      </c>
      <c r="G5275" s="48">
        <v>18487</v>
      </c>
    </row>
    <row r="5276" spans="3:7">
      <c r="C5276" s="50">
        <f t="shared" si="84"/>
        <v>8</v>
      </c>
      <c r="D5276" s="49">
        <v>42589</v>
      </c>
      <c r="E5276" s="48">
        <v>18</v>
      </c>
      <c r="F5276" s="48">
        <v>20655</v>
      </c>
      <c r="G5276" s="48">
        <v>18625</v>
      </c>
    </row>
    <row r="5277" spans="3:7">
      <c r="C5277" s="50">
        <f t="shared" si="84"/>
        <v>8</v>
      </c>
      <c r="D5277" s="49">
        <v>42589</v>
      </c>
      <c r="E5277" s="48">
        <v>19</v>
      </c>
      <c r="F5277" s="48">
        <v>20283</v>
      </c>
      <c r="G5277" s="48">
        <v>18378</v>
      </c>
    </row>
    <row r="5278" spans="3:7">
      <c r="C5278" s="50">
        <f t="shared" si="84"/>
        <v>8</v>
      </c>
      <c r="D5278" s="49">
        <v>42589</v>
      </c>
      <c r="E5278" s="48">
        <v>20</v>
      </c>
      <c r="F5278" s="48">
        <v>19867</v>
      </c>
      <c r="G5278" s="48">
        <v>18091</v>
      </c>
    </row>
    <row r="5279" spans="3:7">
      <c r="C5279" s="50">
        <f t="shared" si="84"/>
        <v>8</v>
      </c>
      <c r="D5279" s="49">
        <v>42589</v>
      </c>
      <c r="E5279" s="48">
        <v>21</v>
      </c>
      <c r="F5279" s="48">
        <v>19547</v>
      </c>
      <c r="G5279" s="48">
        <v>17849</v>
      </c>
    </row>
    <row r="5280" spans="3:7">
      <c r="C5280" s="50">
        <f t="shared" si="84"/>
        <v>8</v>
      </c>
      <c r="D5280" s="49">
        <v>42589</v>
      </c>
      <c r="E5280" s="48">
        <v>22</v>
      </c>
      <c r="F5280" s="48">
        <v>18564</v>
      </c>
      <c r="G5280" s="48">
        <v>16896</v>
      </c>
    </row>
    <row r="5281" spans="3:7">
      <c r="C5281" s="50">
        <f t="shared" si="84"/>
        <v>8</v>
      </c>
      <c r="D5281" s="49">
        <v>42589</v>
      </c>
      <c r="E5281" s="48">
        <v>23</v>
      </c>
      <c r="F5281" s="48">
        <v>17099</v>
      </c>
      <c r="G5281" s="48">
        <v>15525</v>
      </c>
    </row>
    <row r="5282" spans="3:7">
      <c r="C5282" s="50">
        <f t="shared" si="84"/>
        <v>8</v>
      </c>
      <c r="D5282" s="49">
        <v>42589</v>
      </c>
      <c r="E5282" s="48">
        <v>24</v>
      </c>
      <c r="F5282" s="48">
        <v>16495</v>
      </c>
      <c r="G5282" s="48">
        <v>14338</v>
      </c>
    </row>
    <row r="5283" spans="3:7">
      <c r="C5283" s="50">
        <f t="shared" si="84"/>
        <v>8</v>
      </c>
      <c r="D5283" s="49">
        <v>42590</v>
      </c>
      <c r="E5283" s="48">
        <v>1</v>
      </c>
      <c r="F5283" s="48">
        <v>16121</v>
      </c>
      <c r="G5283" s="48">
        <v>13580</v>
      </c>
    </row>
    <row r="5284" spans="3:7">
      <c r="C5284" s="50">
        <f t="shared" si="84"/>
        <v>8</v>
      </c>
      <c r="D5284" s="49">
        <v>42590</v>
      </c>
      <c r="E5284" s="48">
        <v>2</v>
      </c>
      <c r="F5284" s="48">
        <v>15844</v>
      </c>
      <c r="G5284" s="48">
        <v>13139</v>
      </c>
    </row>
    <row r="5285" spans="3:7">
      <c r="C5285" s="50">
        <f t="shared" si="84"/>
        <v>8</v>
      </c>
      <c r="D5285" s="49">
        <v>42590</v>
      </c>
      <c r="E5285" s="48">
        <v>3</v>
      </c>
      <c r="F5285" s="48">
        <v>15479</v>
      </c>
      <c r="G5285" s="48">
        <v>12820</v>
      </c>
    </row>
    <row r="5286" spans="3:7">
      <c r="C5286" s="50">
        <f t="shared" si="84"/>
        <v>8</v>
      </c>
      <c r="D5286" s="49">
        <v>42590</v>
      </c>
      <c r="E5286" s="48">
        <v>4</v>
      </c>
      <c r="F5286" s="48">
        <v>15493</v>
      </c>
      <c r="G5286" s="48">
        <v>12831</v>
      </c>
    </row>
    <row r="5287" spans="3:7">
      <c r="C5287" s="50">
        <f t="shared" si="84"/>
        <v>8</v>
      </c>
      <c r="D5287" s="49">
        <v>42590</v>
      </c>
      <c r="E5287" s="48">
        <v>5</v>
      </c>
      <c r="F5287" s="48">
        <v>15908</v>
      </c>
      <c r="G5287" s="48">
        <v>13221</v>
      </c>
    </row>
    <row r="5288" spans="3:7">
      <c r="C5288" s="50">
        <f t="shared" si="84"/>
        <v>8</v>
      </c>
      <c r="D5288" s="49">
        <v>42590</v>
      </c>
      <c r="E5288" s="48">
        <v>6</v>
      </c>
      <c r="F5288" s="48">
        <v>16239</v>
      </c>
      <c r="G5288" s="48">
        <v>13979</v>
      </c>
    </row>
    <row r="5289" spans="3:7">
      <c r="C5289" s="50">
        <f t="shared" si="84"/>
        <v>8</v>
      </c>
      <c r="D5289" s="49">
        <v>42590</v>
      </c>
      <c r="E5289" s="48">
        <v>7</v>
      </c>
      <c r="F5289" s="48">
        <v>17442</v>
      </c>
      <c r="G5289" s="48">
        <v>15239</v>
      </c>
    </row>
    <row r="5290" spans="3:7">
      <c r="C5290" s="50">
        <f t="shared" si="84"/>
        <v>8</v>
      </c>
      <c r="D5290" s="49">
        <v>42590</v>
      </c>
      <c r="E5290" s="48">
        <v>8</v>
      </c>
      <c r="F5290" s="48">
        <v>18104</v>
      </c>
      <c r="G5290" s="48">
        <v>16335</v>
      </c>
    </row>
    <row r="5291" spans="3:7">
      <c r="C5291" s="50">
        <f t="shared" si="84"/>
        <v>8</v>
      </c>
      <c r="D5291" s="49">
        <v>42590</v>
      </c>
      <c r="E5291" s="48">
        <v>9</v>
      </c>
      <c r="F5291" s="48">
        <v>19063</v>
      </c>
      <c r="G5291" s="48">
        <v>17110</v>
      </c>
    </row>
    <row r="5292" spans="3:7">
      <c r="C5292" s="50">
        <f t="shared" si="84"/>
        <v>8</v>
      </c>
      <c r="D5292" s="49">
        <v>42590</v>
      </c>
      <c r="E5292" s="48">
        <v>10</v>
      </c>
      <c r="F5292" s="48">
        <v>19401</v>
      </c>
      <c r="G5292" s="48">
        <v>17582</v>
      </c>
    </row>
    <row r="5293" spans="3:7">
      <c r="C5293" s="50">
        <f t="shared" si="84"/>
        <v>8</v>
      </c>
      <c r="D5293" s="49">
        <v>42590</v>
      </c>
      <c r="E5293" s="48">
        <v>11</v>
      </c>
      <c r="F5293" s="48">
        <v>19984</v>
      </c>
      <c r="G5293" s="48">
        <v>18177</v>
      </c>
    </row>
    <row r="5294" spans="3:7">
      <c r="C5294" s="50">
        <f t="shared" si="84"/>
        <v>8</v>
      </c>
      <c r="D5294" s="49">
        <v>42590</v>
      </c>
      <c r="E5294" s="48">
        <v>12</v>
      </c>
      <c r="F5294" s="48">
        <v>20306</v>
      </c>
      <c r="G5294" s="48">
        <v>18532</v>
      </c>
    </row>
    <row r="5295" spans="3:7">
      <c r="C5295" s="50">
        <f t="shared" si="84"/>
        <v>8</v>
      </c>
      <c r="D5295" s="49">
        <v>42590</v>
      </c>
      <c r="E5295" s="48">
        <v>13</v>
      </c>
      <c r="F5295" s="48">
        <v>20571</v>
      </c>
      <c r="G5295" s="48">
        <v>18858</v>
      </c>
    </row>
    <row r="5296" spans="3:7">
      <c r="C5296" s="50">
        <f t="shared" si="84"/>
        <v>8</v>
      </c>
      <c r="D5296" s="49">
        <v>42590</v>
      </c>
      <c r="E5296" s="48">
        <v>14</v>
      </c>
      <c r="F5296" s="48">
        <v>20941</v>
      </c>
      <c r="G5296" s="48">
        <v>19172</v>
      </c>
    </row>
    <row r="5297" spans="3:7">
      <c r="C5297" s="50">
        <f t="shared" si="84"/>
        <v>8</v>
      </c>
      <c r="D5297" s="49">
        <v>42590</v>
      </c>
      <c r="E5297" s="48">
        <v>15</v>
      </c>
      <c r="F5297" s="48">
        <v>21479</v>
      </c>
      <c r="G5297" s="48">
        <v>19620</v>
      </c>
    </row>
    <row r="5298" spans="3:7">
      <c r="C5298" s="50">
        <f t="shared" si="84"/>
        <v>8</v>
      </c>
      <c r="D5298" s="49">
        <v>42590</v>
      </c>
      <c r="E5298" s="48">
        <v>16</v>
      </c>
      <c r="F5298" s="48">
        <v>21780</v>
      </c>
      <c r="G5298" s="48">
        <v>20096</v>
      </c>
    </row>
    <row r="5299" spans="3:7">
      <c r="C5299" s="50">
        <f t="shared" si="84"/>
        <v>8</v>
      </c>
      <c r="D5299" s="49">
        <v>42590</v>
      </c>
      <c r="E5299" s="48">
        <v>17</v>
      </c>
      <c r="F5299" s="48">
        <v>22232</v>
      </c>
      <c r="G5299" s="48">
        <v>20622</v>
      </c>
    </row>
    <row r="5300" spans="3:7">
      <c r="C5300" s="50">
        <f t="shared" si="84"/>
        <v>8</v>
      </c>
      <c r="D5300" s="49">
        <v>42590</v>
      </c>
      <c r="E5300" s="48">
        <v>18</v>
      </c>
      <c r="F5300" s="48">
        <v>22428</v>
      </c>
      <c r="G5300" s="48">
        <v>20768</v>
      </c>
    </row>
    <row r="5301" spans="3:7">
      <c r="C5301" s="50">
        <f t="shared" si="84"/>
        <v>8</v>
      </c>
      <c r="D5301" s="49">
        <v>42590</v>
      </c>
      <c r="E5301" s="48">
        <v>19</v>
      </c>
      <c r="F5301" s="48">
        <v>22064</v>
      </c>
      <c r="G5301" s="48">
        <v>20656</v>
      </c>
    </row>
    <row r="5302" spans="3:7">
      <c r="C5302" s="50">
        <f t="shared" si="84"/>
        <v>8</v>
      </c>
      <c r="D5302" s="49">
        <v>42590</v>
      </c>
      <c r="E5302" s="48">
        <v>20</v>
      </c>
      <c r="F5302" s="48">
        <v>21608</v>
      </c>
      <c r="G5302" s="48">
        <v>20376</v>
      </c>
    </row>
    <row r="5303" spans="3:7">
      <c r="C5303" s="50">
        <f t="shared" si="84"/>
        <v>8</v>
      </c>
      <c r="D5303" s="49">
        <v>42590</v>
      </c>
      <c r="E5303" s="48">
        <v>21</v>
      </c>
      <c r="F5303" s="48">
        <v>21047</v>
      </c>
      <c r="G5303" s="48">
        <v>19860</v>
      </c>
    </row>
    <row r="5304" spans="3:7">
      <c r="C5304" s="50">
        <f t="shared" si="84"/>
        <v>8</v>
      </c>
      <c r="D5304" s="49">
        <v>42590</v>
      </c>
      <c r="E5304" s="48">
        <v>22</v>
      </c>
      <c r="F5304" s="48">
        <v>19394</v>
      </c>
      <c r="G5304" s="48">
        <v>18462</v>
      </c>
    </row>
    <row r="5305" spans="3:7">
      <c r="C5305" s="50">
        <f t="shared" si="84"/>
        <v>8</v>
      </c>
      <c r="D5305" s="49">
        <v>42590</v>
      </c>
      <c r="E5305" s="48">
        <v>23</v>
      </c>
      <c r="F5305" s="48">
        <v>17736</v>
      </c>
      <c r="G5305" s="48">
        <v>16688</v>
      </c>
    </row>
    <row r="5306" spans="3:7">
      <c r="C5306" s="50">
        <f t="shared" si="84"/>
        <v>8</v>
      </c>
      <c r="D5306" s="49">
        <v>42590</v>
      </c>
      <c r="E5306" s="48">
        <v>24</v>
      </c>
      <c r="F5306" s="48">
        <v>17574</v>
      </c>
      <c r="G5306" s="48">
        <v>15235</v>
      </c>
    </row>
    <row r="5307" spans="3:7">
      <c r="C5307" s="50">
        <f t="shared" si="84"/>
        <v>8</v>
      </c>
      <c r="D5307" s="49">
        <v>42591</v>
      </c>
      <c r="E5307" s="48">
        <v>1</v>
      </c>
      <c r="F5307" s="48">
        <v>16913</v>
      </c>
      <c r="G5307" s="48">
        <v>14286</v>
      </c>
    </row>
    <row r="5308" spans="3:7">
      <c r="C5308" s="50">
        <f t="shared" si="84"/>
        <v>8</v>
      </c>
      <c r="D5308" s="49">
        <v>42591</v>
      </c>
      <c r="E5308" s="48">
        <v>2</v>
      </c>
      <c r="F5308" s="48">
        <v>16698</v>
      </c>
      <c r="G5308" s="48">
        <v>13633</v>
      </c>
    </row>
    <row r="5309" spans="3:7">
      <c r="C5309" s="50">
        <f t="shared" si="84"/>
        <v>8</v>
      </c>
      <c r="D5309" s="49">
        <v>42591</v>
      </c>
      <c r="E5309" s="48">
        <v>3</v>
      </c>
      <c r="F5309" s="48">
        <v>16375</v>
      </c>
      <c r="G5309" s="48">
        <v>13263</v>
      </c>
    </row>
    <row r="5310" spans="3:7">
      <c r="C5310" s="50">
        <f t="shared" si="84"/>
        <v>8</v>
      </c>
      <c r="D5310" s="49">
        <v>42591</v>
      </c>
      <c r="E5310" s="48">
        <v>4</v>
      </c>
      <c r="F5310" s="48">
        <v>16194</v>
      </c>
      <c r="G5310" s="48">
        <v>13100</v>
      </c>
    </row>
    <row r="5311" spans="3:7">
      <c r="C5311" s="50">
        <f t="shared" si="84"/>
        <v>8</v>
      </c>
      <c r="D5311" s="49">
        <v>42591</v>
      </c>
      <c r="E5311" s="48">
        <v>5</v>
      </c>
      <c r="F5311" s="48">
        <v>16633</v>
      </c>
      <c r="G5311" s="48">
        <v>13489</v>
      </c>
    </row>
    <row r="5312" spans="3:7">
      <c r="C5312" s="50">
        <f t="shared" si="84"/>
        <v>8</v>
      </c>
      <c r="D5312" s="49">
        <v>42591</v>
      </c>
      <c r="E5312" s="48">
        <v>6</v>
      </c>
      <c r="F5312" s="48">
        <v>17311</v>
      </c>
      <c r="G5312" s="48">
        <v>14377</v>
      </c>
    </row>
    <row r="5313" spans="3:7">
      <c r="C5313" s="50">
        <f t="shared" si="84"/>
        <v>8</v>
      </c>
      <c r="D5313" s="49">
        <v>42591</v>
      </c>
      <c r="E5313" s="48">
        <v>7</v>
      </c>
      <c r="F5313" s="48">
        <v>17746</v>
      </c>
      <c r="G5313" s="48">
        <v>15599</v>
      </c>
    </row>
    <row r="5314" spans="3:7">
      <c r="C5314" s="50">
        <f t="shared" si="84"/>
        <v>8</v>
      </c>
      <c r="D5314" s="49">
        <v>42591</v>
      </c>
      <c r="E5314" s="48">
        <v>8</v>
      </c>
      <c r="F5314" s="48">
        <v>18316</v>
      </c>
      <c r="G5314" s="48">
        <v>16669</v>
      </c>
    </row>
    <row r="5315" spans="3:7">
      <c r="C5315" s="50">
        <f t="shared" si="84"/>
        <v>8</v>
      </c>
      <c r="D5315" s="49">
        <v>42591</v>
      </c>
      <c r="E5315" s="48">
        <v>9</v>
      </c>
      <c r="F5315" s="48">
        <v>19402</v>
      </c>
      <c r="G5315" s="48">
        <v>17601</v>
      </c>
    </row>
    <row r="5316" spans="3:7">
      <c r="C5316" s="50">
        <f t="shared" ref="C5316:C5379" si="85">MONTH(D5316)</f>
        <v>8</v>
      </c>
      <c r="D5316" s="49">
        <v>42591</v>
      </c>
      <c r="E5316" s="48">
        <v>10</v>
      </c>
      <c r="F5316" s="48">
        <v>19908</v>
      </c>
      <c r="G5316" s="48">
        <v>18246</v>
      </c>
    </row>
    <row r="5317" spans="3:7">
      <c r="C5317" s="50">
        <f t="shared" si="85"/>
        <v>8</v>
      </c>
      <c r="D5317" s="49">
        <v>42591</v>
      </c>
      <c r="E5317" s="48">
        <v>11</v>
      </c>
      <c r="F5317" s="48">
        <v>20738</v>
      </c>
      <c r="G5317" s="48">
        <v>18979</v>
      </c>
    </row>
    <row r="5318" spans="3:7">
      <c r="C5318" s="50">
        <f t="shared" si="85"/>
        <v>8</v>
      </c>
      <c r="D5318" s="49">
        <v>42591</v>
      </c>
      <c r="E5318" s="48">
        <v>12</v>
      </c>
      <c r="F5318" s="48">
        <v>21138</v>
      </c>
      <c r="G5318" s="48">
        <v>19661</v>
      </c>
    </row>
    <row r="5319" spans="3:7">
      <c r="C5319" s="50">
        <f t="shared" si="85"/>
        <v>8</v>
      </c>
      <c r="D5319" s="49">
        <v>42591</v>
      </c>
      <c r="E5319" s="48">
        <v>13</v>
      </c>
      <c r="F5319" s="48">
        <v>22295</v>
      </c>
      <c r="G5319" s="48">
        <v>20356</v>
      </c>
    </row>
    <row r="5320" spans="3:7">
      <c r="C5320" s="50">
        <f t="shared" si="85"/>
        <v>8</v>
      </c>
      <c r="D5320" s="49">
        <v>42591</v>
      </c>
      <c r="E5320" s="48">
        <v>14</v>
      </c>
      <c r="F5320" s="48">
        <v>22568</v>
      </c>
      <c r="G5320" s="48">
        <v>20645</v>
      </c>
    </row>
    <row r="5321" spans="3:7">
      <c r="C5321" s="50">
        <f t="shared" si="85"/>
        <v>8</v>
      </c>
      <c r="D5321" s="49">
        <v>42591</v>
      </c>
      <c r="E5321" s="48">
        <v>15</v>
      </c>
      <c r="F5321" s="48">
        <v>23053</v>
      </c>
      <c r="G5321" s="48">
        <v>21212</v>
      </c>
    </row>
    <row r="5322" spans="3:7">
      <c r="C5322" s="50">
        <f t="shared" si="85"/>
        <v>8</v>
      </c>
      <c r="D5322" s="49">
        <v>42591</v>
      </c>
      <c r="E5322" s="48">
        <v>16</v>
      </c>
      <c r="F5322" s="48">
        <v>23375</v>
      </c>
      <c r="G5322" s="48">
        <v>21740</v>
      </c>
    </row>
    <row r="5323" spans="3:7">
      <c r="C5323" s="50">
        <f t="shared" si="85"/>
        <v>8</v>
      </c>
      <c r="D5323" s="49">
        <v>42591</v>
      </c>
      <c r="E5323" s="48">
        <v>17</v>
      </c>
      <c r="F5323" s="48">
        <v>22923</v>
      </c>
      <c r="G5323" s="48">
        <v>21684</v>
      </c>
    </row>
    <row r="5324" spans="3:7">
      <c r="C5324" s="50">
        <f t="shared" si="85"/>
        <v>8</v>
      </c>
      <c r="D5324" s="49">
        <v>42591</v>
      </c>
      <c r="E5324" s="48">
        <v>18</v>
      </c>
      <c r="F5324" s="48">
        <v>22492</v>
      </c>
      <c r="G5324" s="48">
        <v>21416</v>
      </c>
    </row>
    <row r="5325" spans="3:7">
      <c r="C5325" s="50">
        <f t="shared" si="85"/>
        <v>8</v>
      </c>
      <c r="D5325" s="49">
        <v>42591</v>
      </c>
      <c r="E5325" s="48">
        <v>19</v>
      </c>
      <c r="F5325" s="48">
        <v>22183</v>
      </c>
      <c r="G5325" s="48">
        <v>21208</v>
      </c>
    </row>
    <row r="5326" spans="3:7">
      <c r="C5326" s="50">
        <f t="shared" si="85"/>
        <v>8</v>
      </c>
      <c r="D5326" s="49">
        <v>42591</v>
      </c>
      <c r="E5326" s="48">
        <v>20</v>
      </c>
      <c r="F5326" s="48">
        <v>22459</v>
      </c>
      <c r="G5326" s="48">
        <v>21148</v>
      </c>
    </row>
    <row r="5327" spans="3:7">
      <c r="C5327" s="50">
        <f t="shared" si="85"/>
        <v>8</v>
      </c>
      <c r="D5327" s="49">
        <v>42591</v>
      </c>
      <c r="E5327" s="48">
        <v>21</v>
      </c>
      <c r="F5327" s="48">
        <v>22220</v>
      </c>
      <c r="G5327" s="48">
        <v>20910</v>
      </c>
    </row>
    <row r="5328" spans="3:7">
      <c r="C5328" s="50">
        <f t="shared" si="85"/>
        <v>8</v>
      </c>
      <c r="D5328" s="49">
        <v>42591</v>
      </c>
      <c r="E5328" s="48">
        <v>22</v>
      </c>
      <c r="F5328" s="48">
        <v>21234</v>
      </c>
      <c r="G5328" s="48">
        <v>19651</v>
      </c>
    </row>
    <row r="5329" spans="3:7">
      <c r="C5329" s="50">
        <f t="shared" si="85"/>
        <v>8</v>
      </c>
      <c r="D5329" s="49">
        <v>42591</v>
      </c>
      <c r="E5329" s="48">
        <v>23</v>
      </c>
      <c r="F5329" s="48">
        <v>19954</v>
      </c>
      <c r="G5329" s="48">
        <v>18105</v>
      </c>
    </row>
    <row r="5330" spans="3:7">
      <c r="C5330" s="50">
        <f t="shared" si="85"/>
        <v>8</v>
      </c>
      <c r="D5330" s="49">
        <v>42591</v>
      </c>
      <c r="E5330" s="48">
        <v>24</v>
      </c>
      <c r="F5330" s="48">
        <v>19242</v>
      </c>
      <c r="G5330" s="48">
        <v>16737</v>
      </c>
    </row>
    <row r="5331" spans="3:7">
      <c r="C5331" s="50">
        <f t="shared" si="85"/>
        <v>8</v>
      </c>
      <c r="D5331" s="49">
        <v>42592</v>
      </c>
      <c r="E5331" s="48">
        <v>1</v>
      </c>
      <c r="F5331" s="48">
        <v>18536</v>
      </c>
      <c r="G5331" s="48">
        <v>15805</v>
      </c>
    </row>
    <row r="5332" spans="3:7">
      <c r="C5332" s="50">
        <f t="shared" si="85"/>
        <v>8</v>
      </c>
      <c r="D5332" s="49">
        <v>42592</v>
      </c>
      <c r="E5332" s="48">
        <v>2</v>
      </c>
      <c r="F5332" s="48">
        <v>17888</v>
      </c>
      <c r="G5332" s="48">
        <v>15169</v>
      </c>
    </row>
    <row r="5333" spans="3:7">
      <c r="C5333" s="50">
        <f t="shared" si="85"/>
        <v>8</v>
      </c>
      <c r="D5333" s="49">
        <v>42592</v>
      </c>
      <c r="E5333" s="48">
        <v>3</v>
      </c>
      <c r="F5333" s="48">
        <v>17870</v>
      </c>
      <c r="G5333" s="48">
        <v>14782</v>
      </c>
    </row>
    <row r="5334" spans="3:7">
      <c r="C5334" s="50">
        <f t="shared" si="85"/>
        <v>8</v>
      </c>
      <c r="D5334" s="49">
        <v>42592</v>
      </c>
      <c r="E5334" s="48">
        <v>4</v>
      </c>
      <c r="F5334" s="48">
        <v>17500</v>
      </c>
      <c r="G5334" s="48">
        <v>14636</v>
      </c>
    </row>
    <row r="5335" spans="3:7">
      <c r="C5335" s="50">
        <f t="shared" si="85"/>
        <v>8</v>
      </c>
      <c r="D5335" s="49">
        <v>42592</v>
      </c>
      <c r="E5335" s="48">
        <v>5</v>
      </c>
      <c r="F5335" s="48">
        <v>17325</v>
      </c>
      <c r="G5335" s="48">
        <v>14978</v>
      </c>
    </row>
    <row r="5336" spans="3:7">
      <c r="C5336" s="50">
        <f t="shared" si="85"/>
        <v>8</v>
      </c>
      <c r="D5336" s="49">
        <v>42592</v>
      </c>
      <c r="E5336" s="48">
        <v>6</v>
      </c>
      <c r="F5336" s="48">
        <v>18292</v>
      </c>
      <c r="G5336" s="48">
        <v>15939</v>
      </c>
    </row>
    <row r="5337" spans="3:7">
      <c r="C5337" s="50">
        <f t="shared" si="85"/>
        <v>8</v>
      </c>
      <c r="D5337" s="49">
        <v>42592</v>
      </c>
      <c r="E5337" s="48">
        <v>7</v>
      </c>
      <c r="F5337" s="48">
        <v>18894</v>
      </c>
      <c r="G5337" s="48">
        <v>17353</v>
      </c>
    </row>
    <row r="5338" spans="3:7">
      <c r="C5338" s="50">
        <f t="shared" si="85"/>
        <v>8</v>
      </c>
      <c r="D5338" s="49">
        <v>42592</v>
      </c>
      <c r="E5338" s="48">
        <v>8</v>
      </c>
      <c r="F5338" s="48">
        <v>20037</v>
      </c>
      <c r="G5338" s="48">
        <v>18869</v>
      </c>
    </row>
    <row r="5339" spans="3:7">
      <c r="C5339" s="50">
        <f t="shared" si="85"/>
        <v>8</v>
      </c>
      <c r="D5339" s="49">
        <v>42592</v>
      </c>
      <c r="E5339" s="48">
        <v>9</v>
      </c>
      <c r="F5339" s="48">
        <v>20995</v>
      </c>
      <c r="G5339" s="48">
        <v>19910</v>
      </c>
    </row>
    <row r="5340" spans="3:7">
      <c r="C5340" s="50">
        <f t="shared" si="85"/>
        <v>8</v>
      </c>
      <c r="D5340" s="49">
        <v>42592</v>
      </c>
      <c r="E5340" s="48">
        <v>10</v>
      </c>
      <c r="F5340" s="48">
        <v>21691</v>
      </c>
      <c r="G5340" s="48">
        <v>20866</v>
      </c>
    </row>
    <row r="5341" spans="3:7">
      <c r="C5341" s="50">
        <f t="shared" si="85"/>
        <v>8</v>
      </c>
      <c r="D5341" s="49">
        <v>42592</v>
      </c>
      <c r="E5341" s="48">
        <v>11</v>
      </c>
      <c r="F5341" s="48">
        <v>22347</v>
      </c>
      <c r="G5341" s="48">
        <v>21545</v>
      </c>
    </row>
    <row r="5342" spans="3:7">
      <c r="C5342" s="50">
        <f t="shared" si="85"/>
        <v>8</v>
      </c>
      <c r="D5342" s="49">
        <v>42592</v>
      </c>
      <c r="E5342" s="48">
        <v>12</v>
      </c>
      <c r="F5342" s="48">
        <v>22671</v>
      </c>
      <c r="G5342" s="48">
        <v>21929</v>
      </c>
    </row>
    <row r="5343" spans="3:7">
      <c r="C5343" s="50">
        <f t="shared" si="85"/>
        <v>8</v>
      </c>
      <c r="D5343" s="49">
        <v>42592</v>
      </c>
      <c r="E5343" s="48">
        <v>13</v>
      </c>
      <c r="F5343" s="48">
        <v>22760</v>
      </c>
      <c r="G5343" s="48">
        <v>22008</v>
      </c>
    </row>
    <row r="5344" spans="3:7">
      <c r="C5344" s="50">
        <f t="shared" si="85"/>
        <v>8</v>
      </c>
      <c r="D5344" s="49">
        <v>42592</v>
      </c>
      <c r="E5344" s="48">
        <v>14</v>
      </c>
      <c r="F5344" s="48">
        <v>19697</v>
      </c>
      <c r="G5344" s="48">
        <v>18645</v>
      </c>
    </row>
    <row r="5345" spans="3:7">
      <c r="C5345" s="50">
        <f t="shared" si="85"/>
        <v>8</v>
      </c>
      <c r="D5345" s="49">
        <v>42592</v>
      </c>
      <c r="E5345" s="48">
        <v>15</v>
      </c>
      <c r="F5345" s="48">
        <v>23488</v>
      </c>
      <c r="G5345" s="48">
        <v>22587</v>
      </c>
    </row>
    <row r="5346" spans="3:7">
      <c r="C5346" s="50">
        <f t="shared" si="85"/>
        <v>8</v>
      </c>
      <c r="D5346" s="49">
        <v>42592</v>
      </c>
      <c r="E5346" s="48">
        <v>16</v>
      </c>
      <c r="F5346" s="48">
        <v>23621</v>
      </c>
      <c r="G5346" s="48">
        <v>22754</v>
      </c>
    </row>
    <row r="5347" spans="3:7">
      <c r="C5347" s="50">
        <f t="shared" si="85"/>
        <v>8</v>
      </c>
      <c r="D5347" s="49">
        <v>42592</v>
      </c>
      <c r="E5347" s="48">
        <v>17</v>
      </c>
      <c r="F5347" s="48">
        <v>23226</v>
      </c>
      <c r="G5347" s="48">
        <v>23039</v>
      </c>
    </row>
    <row r="5348" spans="3:7">
      <c r="C5348" s="50">
        <f t="shared" si="85"/>
        <v>8</v>
      </c>
      <c r="D5348" s="49">
        <v>42592</v>
      </c>
      <c r="E5348" s="48">
        <v>18</v>
      </c>
      <c r="F5348" s="48">
        <v>23216</v>
      </c>
      <c r="G5348" s="48">
        <v>23100</v>
      </c>
    </row>
    <row r="5349" spans="3:7">
      <c r="C5349" s="50">
        <f t="shared" si="85"/>
        <v>8</v>
      </c>
      <c r="D5349" s="49">
        <v>42592</v>
      </c>
      <c r="E5349" s="48">
        <v>19</v>
      </c>
      <c r="F5349" s="48">
        <v>23281</v>
      </c>
      <c r="G5349" s="48">
        <v>22986</v>
      </c>
    </row>
    <row r="5350" spans="3:7">
      <c r="C5350" s="50">
        <f t="shared" si="85"/>
        <v>8</v>
      </c>
      <c r="D5350" s="49">
        <v>42592</v>
      </c>
      <c r="E5350" s="48">
        <v>20</v>
      </c>
      <c r="F5350" s="48">
        <v>23395</v>
      </c>
      <c r="G5350" s="48">
        <v>22804</v>
      </c>
    </row>
    <row r="5351" spans="3:7">
      <c r="C5351" s="50">
        <f t="shared" si="85"/>
        <v>8</v>
      </c>
      <c r="D5351" s="49">
        <v>42592</v>
      </c>
      <c r="E5351" s="48">
        <v>21</v>
      </c>
      <c r="F5351" s="48">
        <v>23561</v>
      </c>
      <c r="G5351" s="48">
        <v>22780</v>
      </c>
    </row>
    <row r="5352" spans="3:7">
      <c r="C5352" s="50">
        <f t="shared" si="85"/>
        <v>8</v>
      </c>
      <c r="D5352" s="49">
        <v>42592</v>
      </c>
      <c r="E5352" s="48">
        <v>22</v>
      </c>
      <c r="F5352" s="48">
        <v>22169</v>
      </c>
      <c r="G5352" s="48">
        <v>21486</v>
      </c>
    </row>
    <row r="5353" spans="3:7">
      <c r="C5353" s="50">
        <f t="shared" si="85"/>
        <v>8</v>
      </c>
      <c r="D5353" s="49">
        <v>42592</v>
      </c>
      <c r="E5353" s="48">
        <v>23</v>
      </c>
      <c r="F5353" s="48">
        <v>20736</v>
      </c>
      <c r="G5353" s="48">
        <v>19675</v>
      </c>
    </row>
    <row r="5354" spans="3:7">
      <c r="C5354" s="50">
        <f t="shared" si="85"/>
        <v>8</v>
      </c>
      <c r="D5354" s="49">
        <v>42592</v>
      </c>
      <c r="E5354" s="48">
        <v>24</v>
      </c>
      <c r="F5354" s="48">
        <v>19747</v>
      </c>
      <c r="G5354" s="48">
        <v>18128</v>
      </c>
    </row>
    <row r="5355" spans="3:7">
      <c r="C5355" s="50">
        <f t="shared" si="85"/>
        <v>8</v>
      </c>
      <c r="D5355" s="49">
        <v>42593</v>
      </c>
      <c r="E5355" s="48">
        <v>1</v>
      </c>
      <c r="F5355" s="48">
        <v>18974</v>
      </c>
      <c r="G5355" s="48">
        <v>17091</v>
      </c>
    </row>
    <row r="5356" spans="3:7">
      <c r="C5356" s="50">
        <f t="shared" si="85"/>
        <v>8</v>
      </c>
      <c r="D5356" s="49">
        <v>42593</v>
      </c>
      <c r="E5356" s="48">
        <v>2</v>
      </c>
      <c r="F5356" s="48">
        <v>18403</v>
      </c>
      <c r="G5356" s="48">
        <v>16271</v>
      </c>
    </row>
    <row r="5357" spans="3:7">
      <c r="C5357" s="50">
        <f t="shared" si="85"/>
        <v>8</v>
      </c>
      <c r="D5357" s="49">
        <v>42593</v>
      </c>
      <c r="E5357" s="48">
        <v>3</v>
      </c>
      <c r="F5357" s="48">
        <v>17909</v>
      </c>
      <c r="G5357" s="48">
        <v>15769</v>
      </c>
    </row>
    <row r="5358" spans="3:7">
      <c r="C5358" s="50">
        <f t="shared" si="85"/>
        <v>8</v>
      </c>
      <c r="D5358" s="49">
        <v>42593</v>
      </c>
      <c r="E5358" s="48">
        <v>4</v>
      </c>
      <c r="F5358" s="48">
        <v>17643</v>
      </c>
      <c r="G5358" s="48">
        <v>15456</v>
      </c>
    </row>
    <row r="5359" spans="3:7">
      <c r="C5359" s="50">
        <f t="shared" si="85"/>
        <v>8</v>
      </c>
      <c r="D5359" s="49">
        <v>42593</v>
      </c>
      <c r="E5359" s="48">
        <v>5</v>
      </c>
      <c r="F5359" s="48">
        <v>17815</v>
      </c>
      <c r="G5359" s="48">
        <v>15744</v>
      </c>
    </row>
    <row r="5360" spans="3:7">
      <c r="C5360" s="50">
        <f t="shared" si="85"/>
        <v>8</v>
      </c>
      <c r="D5360" s="49">
        <v>42593</v>
      </c>
      <c r="E5360" s="48">
        <v>6</v>
      </c>
      <c r="F5360" s="48">
        <v>18494</v>
      </c>
      <c r="G5360" s="48">
        <v>16536</v>
      </c>
    </row>
    <row r="5361" spans="3:7">
      <c r="C5361" s="50">
        <f t="shared" si="85"/>
        <v>8</v>
      </c>
      <c r="D5361" s="49">
        <v>42593</v>
      </c>
      <c r="E5361" s="48">
        <v>7</v>
      </c>
      <c r="F5361" s="48">
        <v>19545</v>
      </c>
      <c r="G5361" s="48">
        <v>17797</v>
      </c>
    </row>
    <row r="5362" spans="3:7">
      <c r="C5362" s="50">
        <f t="shared" si="85"/>
        <v>8</v>
      </c>
      <c r="D5362" s="49">
        <v>42593</v>
      </c>
      <c r="E5362" s="48">
        <v>8</v>
      </c>
      <c r="F5362" s="48">
        <v>20791</v>
      </c>
      <c r="G5362" s="48">
        <v>19210</v>
      </c>
    </row>
    <row r="5363" spans="3:7">
      <c r="C5363" s="50">
        <f t="shared" si="85"/>
        <v>8</v>
      </c>
      <c r="D5363" s="49">
        <v>42593</v>
      </c>
      <c r="E5363" s="48">
        <v>9</v>
      </c>
      <c r="F5363" s="48">
        <v>22166</v>
      </c>
      <c r="G5363" s="48">
        <v>20322</v>
      </c>
    </row>
    <row r="5364" spans="3:7">
      <c r="C5364" s="50">
        <f t="shared" si="85"/>
        <v>8</v>
      </c>
      <c r="D5364" s="49">
        <v>42593</v>
      </c>
      <c r="E5364" s="48">
        <v>10</v>
      </c>
      <c r="F5364" s="48">
        <v>22948</v>
      </c>
      <c r="G5364" s="48">
        <v>21152</v>
      </c>
    </row>
    <row r="5365" spans="3:7">
      <c r="C5365" s="50">
        <f t="shared" si="85"/>
        <v>8</v>
      </c>
      <c r="D5365" s="49">
        <v>42593</v>
      </c>
      <c r="E5365" s="48">
        <v>11</v>
      </c>
      <c r="F5365" s="48">
        <v>23615</v>
      </c>
      <c r="G5365" s="48">
        <v>21803</v>
      </c>
    </row>
    <row r="5366" spans="3:7">
      <c r="C5366" s="50">
        <f t="shared" si="85"/>
        <v>8</v>
      </c>
      <c r="D5366" s="49">
        <v>42593</v>
      </c>
      <c r="E5366" s="48">
        <v>12</v>
      </c>
      <c r="F5366" s="48">
        <v>23489</v>
      </c>
      <c r="G5366" s="48">
        <v>22205</v>
      </c>
    </row>
    <row r="5367" spans="3:7">
      <c r="C5367" s="50">
        <f t="shared" si="85"/>
        <v>8</v>
      </c>
      <c r="D5367" s="49">
        <v>42593</v>
      </c>
      <c r="E5367" s="48">
        <v>13</v>
      </c>
      <c r="F5367" s="48">
        <v>24079</v>
      </c>
      <c r="G5367" s="48">
        <v>22617</v>
      </c>
    </row>
    <row r="5368" spans="3:7">
      <c r="C5368" s="50">
        <f t="shared" si="85"/>
        <v>8</v>
      </c>
      <c r="D5368" s="49">
        <v>42593</v>
      </c>
      <c r="E5368" s="48">
        <v>14</v>
      </c>
      <c r="F5368" s="48">
        <v>23960</v>
      </c>
      <c r="G5368" s="48">
        <v>22707</v>
      </c>
    </row>
    <row r="5369" spans="3:7">
      <c r="C5369" s="50">
        <f t="shared" si="85"/>
        <v>8</v>
      </c>
      <c r="D5369" s="49">
        <v>42593</v>
      </c>
      <c r="E5369" s="48">
        <v>15</v>
      </c>
      <c r="F5369" s="48">
        <v>23640</v>
      </c>
      <c r="G5369" s="48">
        <v>22732</v>
      </c>
    </row>
    <row r="5370" spans="3:7">
      <c r="C5370" s="50">
        <f t="shared" si="85"/>
        <v>8</v>
      </c>
      <c r="D5370" s="49">
        <v>42593</v>
      </c>
      <c r="E5370" s="48">
        <v>16</v>
      </c>
      <c r="F5370" s="48">
        <v>24226</v>
      </c>
      <c r="G5370" s="48">
        <v>22686</v>
      </c>
    </row>
    <row r="5371" spans="3:7">
      <c r="C5371" s="50">
        <f t="shared" si="85"/>
        <v>8</v>
      </c>
      <c r="D5371" s="49">
        <v>42593</v>
      </c>
      <c r="E5371" s="48">
        <v>17</v>
      </c>
      <c r="F5371" s="48">
        <v>24829</v>
      </c>
      <c r="G5371" s="48">
        <v>22812</v>
      </c>
    </row>
    <row r="5372" spans="3:7">
      <c r="C5372" s="50">
        <f t="shared" si="85"/>
        <v>8</v>
      </c>
      <c r="D5372" s="49">
        <v>42593</v>
      </c>
      <c r="E5372" s="48">
        <v>18</v>
      </c>
      <c r="F5372" s="48">
        <v>25049</v>
      </c>
      <c r="G5372" s="48">
        <v>22605</v>
      </c>
    </row>
    <row r="5373" spans="3:7">
      <c r="C5373" s="50">
        <f t="shared" si="85"/>
        <v>8</v>
      </c>
      <c r="D5373" s="49">
        <v>42593</v>
      </c>
      <c r="E5373" s="48">
        <v>19</v>
      </c>
      <c r="F5373" s="48">
        <v>24392</v>
      </c>
      <c r="G5373" s="48">
        <v>22473</v>
      </c>
    </row>
    <row r="5374" spans="3:7">
      <c r="C5374" s="50">
        <f t="shared" si="85"/>
        <v>8</v>
      </c>
      <c r="D5374" s="49">
        <v>42593</v>
      </c>
      <c r="E5374" s="48">
        <v>20</v>
      </c>
      <c r="F5374" s="48">
        <v>24620</v>
      </c>
      <c r="G5374" s="48">
        <v>22767</v>
      </c>
    </row>
    <row r="5375" spans="3:7">
      <c r="C5375" s="50">
        <f t="shared" si="85"/>
        <v>8</v>
      </c>
      <c r="D5375" s="49">
        <v>42593</v>
      </c>
      <c r="E5375" s="48">
        <v>21</v>
      </c>
      <c r="F5375" s="48">
        <v>23818</v>
      </c>
      <c r="G5375" s="48">
        <v>22473</v>
      </c>
    </row>
    <row r="5376" spans="3:7">
      <c r="C5376" s="50">
        <f t="shared" si="85"/>
        <v>8</v>
      </c>
      <c r="D5376" s="49">
        <v>42593</v>
      </c>
      <c r="E5376" s="48">
        <v>22</v>
      </c>
      <c r="F5376" s="48">
        <v>22385</v>
      </c>
      <c r="G5376" s="48">
        <v>21054</v>
      </c>
    </row>
    <row r="5377" spans="3:7">
      <c r="C5377" s="50">
        <f t="shared" si="85"/>
        <v>8</v>
      </c>
      <c r="D5377" s="49">
        <v>42593</v>
      </c>
      <c r="E5377" s="48">
        <v>23</v>
      </c>
      <c r="F5377" s="48">
        <v>21514</v>
      </c>
      <c r="G5377" s="48">
        <v>19896</v>
      </c>
    </row>
    <row r="5378" spans="3:7">
      <c r="C5378" s="50">
        <f t="shared" si="85"/>
        <v>8</v>
      </c>
      <c r="D5378" s="49">
        <v>42593</v>
      </c>
      <c r="E5378" s="48">
        <v>24</v>
      </c>
      <c r="F5378" s="48">
        <v>20684</v>
      </c>
      <c r="G5378" s="48">
        <v>18510</v>
      </c>
    </row>
    <row r="5379" spans="3:7">
      <c r="C5379" s="50">
        <f t="shared" si="85"/>
        <v>8</v>
      </c>
      <c r="D5379" s="49">
        <v>42594</v>
      </c>
      <c r="E5379" s="48">
        <v>1</v>
      </c>
      <c r="F5379" s="48">
        <v>19419</v>
      </c>
      <c r="G5379" s="48">
        <v>17301</v>
      </c>
    </row>
    <row r="5380" spans="3:7">
      <c r="C5380" s="50">
        <f t="shared" ref="C5380:C5443" si="86">MONTH(D5380)</f>
        <v>8</v>
      </c>
      <c r="D5380" s="49">
        <v>42594</v>
      </c>
      <c r="E5380" s="48">
        <v>2</v>
      </c>
      <c r="F5380" s="48">
        <v>18911</v>
      </c>
      <c r="G5380" s="48">
        <v>16702</v>
      </c>
    </row>
    <row r="5381" spans="3:7">
      <c r="C5381" s="50">
        <f t="shared" si="86"/>
        <v>8</v>
      </c>
      <c r="D5381" s="49">
        <v>42594</v>
      </c>
      <c r="E5381" s="48">
        <v>3</v>
      </c>
      <c r="F5381" s="48">
        <v>18554</v>
      </c>
      <c r="G5381" s="48">
        <v>16262</v>
      </c>
    </row>
    <row r="5382" spans="3:7">
      <c r="C5382" s="50">
        <f t="shared" si="86"/>
        <v>8</v>
      </c>
      <c r="D5382" s="49">
        <v>42594</v>
      </c>
      <c r="E5382" s="48">
        <v>4</v>
      </c>
      <c r="F5382" s="48">
        <v>18494</v>
      </c>
      <c r="G5382" s="48">
        <v>16235</v>
      </c>
    </row>
    <row r="5383" spans="3:7">
      <c r="C5383" s="50">
        <f t="shared" si="86"/>
        <v>8</v>
      </c>
      <c r="D5383" s="49">
        <v>42594</v>
      </c>
      <c r="E5383" s="48">
        <v>5</v>
      </c>
      <c r="F5383" s="48">
        <v>18790</v>
      </c>
      <c r="G5383" s="48">
        <v>16594</v>
      </c>
    </row>
    <row r="5384" spans="3:7">
      <c r="C5384" s="50">
        <f t="shared" si="86"/>
        <v>8</v>
      </c>
      <c r="D5384" s="49">
        <v>42594</v>
      </c>
      <c r="E5384" s="48">
        <v>6</v>
      </c>
      <c r="F5384" s="48">
        <v>19761</v>
      </c>
      <c r="G5384" s="48">
        <v>17587</v>
      </c>
    </row>
    <row r="5385" spans="3:7">
      <c r="C5385" s="50">
        <f t="shared" si="86"/>
        <v>8</v>
      </c>
      <c r="D5385" s="49">
        <v>42594</v>
      </c>
      <c r="E5385" s="48">
        <v>7</v>
      </c>
      <c r="F5385" s="48">
        <v>20979</v>
      </c>
      <c r="G5385" s="48">
        <v>19070</v>
      </c>
    </row>
    <row r="5386" spans="3:7">
      <c r="C5386" s="50">
        <f t="shared" si="86"/>
        <v>8</v>
      </c>
      <c r="D5386" s="49">
        <v>42594</v>
      </c>
      <c r="E5386" s="48">
        <v>8</v>
      </c>
      <c r="F5386" s="48">
        <v>22039</v>
      </c>
      <c r="G5386" s="48">
        <v>20390</v>
      </c>
    </row>
    <row r="5387" spans="3:7">
      <c r="C5387" s="50">
        <f t="shared" si="86"/>
        <v>8</v>
      </c>
      <c r="D5387" s="49">
        <v>42594</v>
      </c>
      <c r="E5387" s="48">
        <v>9</v>
      </c>
      <c r="F5387" s="48">
        <v>22757</v>
      </c>
      <c r="G5387" s="48">
        <v>21318</v>
      </c>
    </row>
    <row r="5388" spans="3:7">
      <c r="C5388" s="50">
        <f t="shared" si="86"/>
        <v>8</v>
      </c>
      <c r="D5388" s="49">
        <v>42594</v>
      </c>
      <c r="E5388" s="48">
        <v>10</v>
      </c>
      <c r="F5388" s="48">
        <v>23428</v>
      </c>
      <c r="G5388" s="48">
        <v>22055</v>
      </c>
    </row>
    <row r="5389" spans="3:7">
      <c r="C5389" s="50">
        <f t="shared" si="86"/>
        <v>8</v>
      </c>
      <c r="D5389" s="49">
        <v>42594</v>
      </c>
      <c r="E5389" s="48">
        <v>11</v>
      </c>
      <c r="F5389" s="48">
        <v>23880</v>
      </c>
      <c r="G5389" s="48">
        <v>22175</v>
      </c>
    </row>
    <row r="5390" spans="3:7">
      <c r="C5390" s="50">
        <f t="shared" si="86"/>
        <v>8</v>
      </c>
      <c r="D5390" s="49">
        <v>42594</v>
      </c>
      <c r="E5390" s="48">
        <v>12</v>
      </c>
      <c r="F5390" s="48">
        <v>24044</v>
      </c>
      <c r="G5390" s="48">
        <v>22095</v>
      </c>
    </row>
    <row r="5391" spans="3:7">
      <c r="C5391" s="50">
        <f t="shared" si="86"/>
        <v>8</v>
      </c>
      <c r="D5391" s="49">
        <v>42594</v>
      </c>
      <c r="E5391" s="48">
        <v>13</v>
      </c>
      <c r="F5391" s="48">
        <v>24774</v>
      </c>
      <c r="G5391" s="48">
        <v>22185</v>
      </c>
    </row>
    <row r="5392" spans="3:7">
      <c r="C5392" s="50">
        <f t="shared" si="86"/>
        <v>8</v>
      </c>
      <c r="D5392" s="49">
        <v>42594</v>
      </c>
      <c r="E5392" s="48">
        <v>14</v>
      </c>
      <c r="F5392" s="48">
        <v>24826</v>
      </c>
      <c r="G5392" s="48">
        <v>22152</v>
      </c>
    </row>
    <row r="5393" spans="3:7">
      <c r="C5393" s="50">
        <f t="shared" si="86"/>
        <v>8</v>
      </c>
      <c r="D5393" s="49">
        <v>42594</v>
      </c>
      <c r="E5393" s="48">
        <v>15</v>
      </c>
      <c r="F5393" s="48">
        <v>24753</v>
      </c>
      <c r="G5393" s="48">
        <v>22171</v>
      </c>
    </row>
    <row r="5394" spans="3:7">
      <c r="C5394" s="50">
        <f t="shared" si="86"/>
        <v>8</v>
      </c>
      <c r="D5394" s="49">
        <v>42594</v>
      </c>
      <c r="E5394" s="48">
        <v>16</v>
      </c>
      <c r="F5394" s="48">
        <v>24932</v>
      </c>
      <c r="G5394" s="48">
        <v>22306</v>
      </c>
    </row>
    <row r="5395" spans="3:7">
      <c r="C5395" s="50">
        <f t="shared" si="86"/>
        <v>8</v>
      </c>
      <c r="D5395" s="49">
        <v>42594</v>
      </c>
      <c r="E5395" s="48">
        <v>17</v>
      </c>
      <c r="F5395" s="48">
        <v>24851</v>
      </c>
      <c r="G5395" s="48">
        <v>22402</v>
      </c>
    </row>
    <row r="5396" spans="3:7">
      <c r="C5396" s="50">
        <f t="shared" si="86"/>
        <v>8</v>
      </c>
      <c r="D5396" s="49">
        <v>42594</v>
      </c>
      <c r="E5396" s="48">
        <v>18</v>
      </c>
      <c r="F5396" s="48">
        <v>24257</v>
      </c>
      <c r="G5396" s="48">
        <v>22023</v>
      </c>
    </row>
    <row r="5397" spans="3:7">
      <c r="C5397" s="50">
        <f t="shared" si="86"/>
        <v>8</v>
      </c>
      <c r="D5397" s="49">
        <v>42594</v>
      </c>
      <c r="E5397" s="48">
        <v>19</v>
      </c>
      <c r="F5397" s="48">
        <v>23504</v>
      </c>
      <c r="G5397" s="48">
        <v>21805</v>
      </c>
    </row>
    <row r="5398" spans="3:7">
      <c r="C5398" s="50">
        <f t="shared" si="86"/>
        <v>8</v>
      </c>
      <c r="D5398" s="49">
        <v>42594</v>
      </c>
      <c r="E5398" s="48">
        <v>20</v>
      </c>
      <c r="F5398" s="48">
        <v>23268</v>
      </c>
      <c r="G5398" s="48">
        <v>21806</v>
      </c>
    </row>
    <row r="5399" spans="3:7">
      <c r="C5399" s="50">
        <f t="shared" si="86"/>
        <v>8</v>
      </c>
      <c r="D5399" s="49">
        <v>42594</v>
      </c>
      <c r="E5399" s="48">
        <v>21</v>
      </c>
      <c r="F5399" s="48">
        <v>22884</v>
      </c>
      <c r="G5399" s="48">
        <v>21627</v>
      </c>
    </row>
    <row r="5400" spans="3:7">
      <c r="C5400" s="50">
        <f t="shared" si="86"/>
        <v>8</v>
      </c>
      <c r="D5400" s="49">
        <v>42594</v>
      </c>
      <c r="E5400" s="48">
        <v>22</v>
      </c>
      <c r="F5400" s="48">
        <v>21624</v>
      </c>
      <c r="G5400" s="48">
        <v>20421</v>
      </c>
    </row>
    <row r="5401" spans="3:7">
      <c r="C5401" s="50">
        <f t="shared" si="86"/>
        <v>8</v>
      </c>
      <c r="D5401" s="49">
        <v>42594</v>
      </c>
      <c r="E5401" s="48">
        <v>23</v>
      </c>
      <c r="F5401" s="48">
        <v>20365</v>
      </c>
      <c r="G5401" s="48">
        <v>18944</v>
      </c>
    </row>
    <row r="5402" spans="3:7">
      <c r="C5402" s="50">
        <f t="shared" si="86"/>
        <v>8</v>
      </c>
      <c r="D5402" s="49">
        <v>42594</v>
      </c>
      <c r="E5402" s="48">
        <v>24</v>
      </c>
      <c r="F5402" s="48">
        <v>19245</v>
      </c>
      <c r="G5402" s="48">
        <v>17591</v>
      </c>
    </row>
    <row r="5403" spans="3:7">
      <c r="C5403" s="50">
        <f t="shared" si="86"/>
        <v>8</v>
      </c>
      <c r="D5403" s="49">
        <v>42595</v>
      </c>
      <c r="E5403" s="48">
        <v>1</v>
      </c>
      <c r="F5403" s="48">
        <v>18579</v>
      </c>
      <c r="G5403" s="48">
        <v>16642</v>
      </c>
    </row>
    <row r="5404" spans="3:7">
      <c r="C5404" s="50">
        <f t="shared" si="86"/>
        <v>8</v>
      </c>
      <c r="D5404" s="49">
        <v>42595</v>
      </c>
      <c r="E5404" s="48">
        <v>2</v>
      </c>
      <c r="F5404" s="48">
        <v>18126</v>
      </c>
      <c r="G5404" s="48">
        <v>16017</v>
      </c>
    </row>
    <row r="5405" spans="3:7">
      <c r="C5405" s="50">
        <f t="shared" si="86"/>
        <v>8</v>
      </c>
      <c r="D5405" s="49">
        <v>42595</v>
      </c>
      <c r="E5405" s="48">
        <v>3</v>
      </c>
      <c r="F5405" s="48">
        <v>17228</v>
      </c>
      <c r="G5405" s="48">
        <v>15459</v>
      </c>
    </row>
    <row r="5406" spans="3:7">
      <c r="C5406" s="50">
        <f t="shared" si="86"/>
        <v>8</v>
      </c>
      <c r="D5406" s="49">
        <v>42595</v>
      </c>
      <c r="E5406" s="48">
        <v>4</v>
      </c>
      <c r="F5406" s="48">
        <v>16845</v>
      </c>
      <c r="G5406" s="48">
        <v>15111</v>
      </c>
    </row>
    <row r="5407" spans="3:7">
      <c r="C5407" s="50">
        <f t="shared" si="86"/>
        <v>8</v>
      </c>
      <c r="D5407" s="49">
        <v>42595</v>
      </c>
      <c r="E5407" s="48">
        <v>5</v>
      </c>
      <c r="F5407" s="48">
        <v>17495</v>
      </c>
      <c r="G5407" s="48">
        <v>15170</v>
      </c>
    </row>
    <row r="5408" spans="3:7">
      <c r="C5408" s="50">
        <f t="shared" si="86"/>
        <v>8</v>
      </c>
      <c r="D5408" s="49">
        <v>42595</v>
      </c>
      <c r="E5408" s="48">
        <v>6</v>
      </c>
      <c r="F5408" s="48">
        <v>17316</v>
      </c>
      <c r="G5408" s="48">
        <v>15356</v>
      </c>
    </row>
    <row r="5409" spans="3:7">
      <c r="C5409" s="50">
        <f t="shared" si="86"/>
        <v>8</v>
      </c>
      <c r="D5409" s="49">
        <v>42595</v>
      </c>
      <c r="E5409" s="48">
        <v>7</v>
      </c>
      <c r="F5409" s="48">
        <v>17739</v>
      </c>
      <c r="G5409" s="48">
        <v>16017</v>
      </c>
    </row>
    <row r="5410" spans="3:7">
      <c r="C5410" s="50">
        <f t="shared" si="86"/>
        <v>8</v>
      </c>
      <c r="D5410" s="49">
        <v>42595</v>
      </c>
      <c r="E5410" s="48">
        <v>8</v>
      </c>
      <c r="F5410" s="48">
        <v>18831</v>
      </c>
      <c r="G5410" s="48">
        <v>17168</v>
      </c>
    </row>
    <row r="5411" spans="3:7">
      <c r="C5411" s="50">
        <f t="shared" si="86"/>
        <v>8</v>
      </c>
      <c r="D5411" s="49">
        <v>42595</v>
      </c>
      <c r="E5411" s="48">
        <v>9</v>
      </c>
      <c r="F5411" s="48">
        <v>20203</v>
      </c>
      <c r="G5411" s="48">
        <v>18215</v>
      </c>
    </row>
    <row r="5412" spans="3:7">
      <c r="C5412" s="50">
        <f t="shared" si="86"/>
        <v>8</v>
      </c>
      <c r="D5412" s="49">
        <v>42595</v>
      </c>
      <c r="E5412" s="48">
        <v>10</v>
      </c>
      <c r="F5412" s="48">
        <v>21348</v>
      </c>
      <c r="G5412" s="48">
        <v>18953</v>
      </c>
    </row>
    <row r="5413" spans="3:7">
      <c r="C5413" s="50">
        <f t="shared" si="86"/>
        <v>8</v>
      </c>
      <c r="D5413" s="49">
        <v>42595</v>
      </c>
      <c r="E5413" s="48">
        <v>11</v>
      </c>
      <c r="F5413" s="48">
        <v>21494</v>
      </c>
      <c r="G5413" s="48">
        <v>19405</v>
      </c>
    </row>
    <row r="5414" spans="3:7">
      <c r="C5414" s="50">
        <f t="shared" si="86"/>
        <v>8</v>
      </c>
      <c r="D5414" s="49">
        <v>42595</v>
      </c>
      <c r="E5414" s="48">
        <v>12</v>
      </c>
      <c r="F5414" s="48">
        <v>22327</v>
      </c>
      <c r="G5414" s="48">
        <v>19905</v>
      </c>
    </row>
    <row r="5415" spans="3:7">
      <c r="C5415" s="50">
        <f t="shared" si="86"/>
        <v>8</v>
      </c>
      <c r="D5415" s="49">
        <v>42595</v>
      </c>
      <c r="E5415" s="48">
        <v>13</v>
      </c>
      <c r="F5415" s="48">
        <v>22407</v>
      </c>
      <c r="G5415" s="48">
        <v>20062</v>
      </c>
    </row>
    <row r="5416" spans="3:7">
      <c r="C5416" s="50">
        <f t="shared" si="86"/>
        <v>8</v>
      </c>
      <c r="D5416" s="49">
        <v>42595</v>
      </c>
      <c r="E5416" s="48">
        <v>14</v>
      </c>
      <c r="F5416" s="48">
        <v>21842</v>
      </c>
      <c r="G5416" s="48">
        <v>19548</v>
      </c>
    </row>
    <row r="5417" spans="3:7">
      <c r="C5417" s="50">
        <f t="shared" si="86"/>
        <v>8</v>
      </c>
      <c r="D5417" s="49">
        <v>42595</v>
      </c>
      <c r="E5417" s="48">
        <v>15</v>
      </c>
      <c r="F5417" s="48">
        <v>21770</v>
      </c>
      <c r="G5417" s="48">
        <v>19090</v>
      </c>
    </row>
    <row r="5418" spans="3:7">
      <c r="C5418" s="50">
        <f t="shared" si="86"/>
        <v>8</v>
      </c>
      <c r="D5418" s="49">
        <v>42595</v>
      </c>
      <c r="E5418" s="48">
        <v>16</v>
      </c>
      <c r="F5418" s="48">
        <v>21909</v>
      </c>
      <c r="G5418" s="48">
        <v>19286</v>
      </c>
    </row>
    <row r="5419" spans="3:7">
      <c r="C5419" s="50">
        <f t="shared" si="86"/>
        <v>8</v>
      </c>
      <c r="D5419" s="49">
        <v>42595</v>
      </c>
      <c r="E5419" s="48">
        <v>17</v>
      </c>
      <c r="F5419" s="48">
        <v>22309</v>
      </c>
      <c r="G5419" s="48">
        <v>19734</v>
      </c>
    </row>
    <row r="5420" spans="3:7">
      <c r="C5420" s="50">
        <f t="shared" si="86"/>
        <v>8</v>
      </c>
      <c r="D5420" s="49">
        <v>42595</v>
      </c>
      <c r="E5420" s="48">
        <v>18</v>
      </c>
      <c r="F5420" s="48">
        <v>21715</v>
      </c>
      <c r="G5420" s="48">
        <v>19477</v>
      </c>
    </row>
    <row r="5421" spans="3:7">
      <c r="C5421" s="50">
        <f t="shared" si="86"/>
        <v>8</v>
      </c>
      <c r="D5421" s="49">
        <v>42595</v>
      </c>
      <c r="E5421" s="48">
        <v>19</v>
      </c>
      <c r="F5421" s="48">
        <v>21433</v>
      </c>
      <c r="G5421" s="48">
        <v>19107</v>
      </c>
    </row>
    <row r="5422" spans="3:7">
      <c r="C5422" s="50">
        <f t="shared" si="86"/>
        <v>8</v>
      </c>
      <c r="D5422" s="49">
        <v>42595</v>
      </c>
      <c r="E5422" s="48">
        <v>20</v>
      </c>
      <c r="F5422" s="48">
        <v>21426</v>
      </c>
      <c r="G5422" s="48">
        <v>18990</v>
      </c>
    </row>
    <row r="5423" spans="3:7">
      <c r="C5423" s="50">
        <f t="shared" si="86"/>
        <v>8</v>
      </c>
      <c r="D5423" s="49">
        <v>42595</v>
      </c>
      <c r="E5423" s="48">
        <v>21</v>
      </c>
      <c r="F5423" s="48">
        <v>20786</v>
      </c>
      <c r="G5423" s="48">
        <v>18548</v>
      </c>
    </row>
    <row r="5424" spans="3:7">
      <c r="C5424" s="50">
        <f t="shared" si="86"/>
        <v>8</v>
      </c>
      <c r="D5424" s="49">
        <v>42595</v>
      </c>
      <c r="E5424" s="48">
        <v>22</v>
      </c>
      <c r="F5424" s="48">
        <v>19837</v>
      </c>
      <c r="G5424" s="48">
        <v>17608</v>
      </c>
    </row>
    <row r="5425" spans="3:7">
      <c r="C5425" s="50">
        <f t="shared" si="86"/>
        <v>8</v>
      </c>
      <c r="D5425" s="49">
        <v>42595</v>
      </c>
      <c r="E5425" s="48">
        <v>23</v>
      </c>
      <c r="F5425" s="48">
        <v>18936</v>
      </c>
      <c r="G5425" s="48">
        <v>16576</v>
      </c>
    </row>
    <row r="5426" spans="3:7">
      <c r="C5426" s="50">
        <f t="shared" si="86"/>
        <v>8</v>
      </c>
      <c r="D5426" s="49">
        <v>42595</v>
      </c>
      <c r="E5426" s="48">
        <v>24</v>
      </c>
      <c r="F5426" s="48">
        <v>17641</v>
      </c>
      <c r="G5426" s="48">
        <v>15589</v>
      </c>
    </row>
    <row r="5427" spans="3:7">
      <c r="C5427" s="50">
        <f t="shared" si="86"/>
        <v>8</v>
      </c>
      <c r="D5427" s="49">
        <v>42596</v>
      </c>
      <c r="E5427" s="48">
        <v>1</v>
      </c>
      <c r="F5427" s="48">
        <v>16902</v>
      </c>
      <c r="G5427" s="48">
        <v>14775</v>
      </c>
    </row>
    <row r="5428" spans="3:7">
      <c r="C5428" s="50">
        <f t="shared" si="86"/>
        <v>8</v>
      </c>
      <c r="D5428" s="49">
        <v>42596</v>
      </c>
      <c r="E5428" s="48">
        <v>2</v>
      </c>
      <c r="F5428" s="48">
        <v>16536</v>
      </c>
      <c r="G5428" s="48">
        <v>14119</v>
      </c>
    </row>
    <row r="5429" spans="3:7">
      <c r="C5429" s="50">
        <f t="shared" si="86"/>
        <v>8</v>
      </c>
      <c r="D5429" s="49">
        <v>42596</v>
      </c>
      <c r="E5429" s="48">
        <v>3</v>
      </c>
      <c r="F5429" s="48">
        <v>16165</v>
      </c>
      <c r="G5429" s="48">
        <v>13659</v>
      </c>
    </row>
    <row r="5430" spans="3:7">
      <c r="C5430" s="50">
        <f t="shared" si="86"/>
        <v>8</v>
      </c>
      <c r="D5430" s="49">
        <v>42596</v>
      </c>
      <c r="E5430" s="48">
        <v>4</v>
      </c>
      <c r="F5430" s="48">
        <v>16040</v>
      </c>
      <c r="G5430" s="48">
        <v>13438</v>
      </c>
    </row>
    <row r="5431" spans="3:7">
      <c r="C5431" s="50">
        <f t="shared" si="86"/>
        <v>8</v>
      </c>
      <c r="D5431" s="49">
        <v>42596</v>
      </c>
      <c r="E5431" s="48">
        <v>5</v>
      </c>
      <c r="F5431" s="48">
        <v>15705</v>
      </c>
      <c r="G5431" s="48">
        <v>13443</v>
      </c>
    </row>
    <row r="5432" spans="3:7">
      <c r="C5432" s="50">
        <f t="shared" si="86"/>
        <v>8</v>
      </c>
      <c r="D5432" s="49">
        <v>42596</v>
      </c>
      <c r="E5432" s="48">
        <v>6</v>
      </c>
      <c r="F5432" s="48">
        <v>15733</v>
      </c>
      <c r="G5432" s="48">
        <v>13468</v>
      </c>
    </row>
    <row r="5433" spans="3:7">
      <c r="C5433" s="50">
        <f t="shared" si="86"/>
        <v>8</v>
      </c>
      <c r="D5433" s="49">
        <v>42596</v>
      </c>
      <c r="E5433" s="48">
        <v>7</v>
      </c>
      <c r="F5433" s="48">
        <v>15661</v>
      </c>
      <c r="G5433" s="48">
        <v>13816</v>
      </c>
    </row>
    <row r="5434" spans="3:7">
      <c r="C5434" s="50">
        <f t="shared" si="86"/>
        <v>8</v>
      </c>
      <c r="D5434" s="49">
        <v>42596</v>
      </c>
      <c r="E5434" s="48">
        <v>8</v>
      </c>
      <c r="F5434" s="48">
        <v>16865</v>
      </c>
      <c r="G5434" s="48">
        <v>14877</v>
      </c>
    </row>
    <row r="5435" spans="3:7">
      <c r="C5435" s="50">
        <f t="shared" si="86"/>
        <v>8</v>
      </c>
      <c r="D5435" s="49">
        <v>42596</v>
      </c>
      <c r="E5435" s="48">
        <v>9</v>
      </c>
      <c r="F5435" s="48">
        <v>18311</v>
      </c>
      <c r="G5435" s="48">
        <v>16143</v>
      </c>
    </row>
    <row r="5436" spans="3:7">
      <c r="C5436" s="50">
        <f t="shared" si="86"/>
        <v>8</v>
      </c>
      <c r="D5436" s="49">
        <v>42596</v>
      </c>
      <c r="E5436" s="48">
        <v>10</v>
      </c>
      <c r="F5436" s="48">
        <v>19365</v>
      </c>
      <c r="G5436" s="48">
        <v>17016</v>
      </c>
    </row>
    <row r="5437" spans="3:7">
      <c r="C5437" s="50">
        <f t="shared" si="86"/>
        <v>8</v>
      </c>
      <c r="D5437" s="49">
        <v>42596</v>
      </c>
      <c r="E5437" s="48">
        <v>11</v>
      </c>
      <c r="F5437" s="48">
        <v>20085</v>
      </c>
      <c r="G5437" s="48">
        <v>17564</v>
      </c>
    </row>
    <row r="5438" spans="3:7">
      <c r="C5438" s="50">
        <f t="shared" si="86"/>
        <v>8</v>
      </c>
      <c r="D5438" s="49">
        <v>42596</v>
      </c>
      <c r="E5438" s="48">
        <v>12</v>
      </c>
      <c r="F5438" s="48">
        <v>20588</v>
      </c>
      <c r="G5438" s="48">
        <v>17890</v>
      </c>
    </row>
    <row r="5439" spans="3:7">
      <c r="C5439" s="50">
        <f t="shared" si="86"/>
        <v>8</v>
      </c>
      <c r="D5439" s="49">
        <v>42596</v>
      </c>
      <c r="E5439" s="48">
        <v>13</v>
      </c>
      <c r="F5439" s="48">
        <v>20643</v>
      </c>
      <c r="G5439" s="48">
        <v>17961</v>
      </c>
    </row>
    <row r="5440" spans="3:7">
      <c r="C5440" s="50">
        <f t="shared" si="86"/>
        <v>8</v>
      </c>
      <c r="D5440" s="49">
        <v>42596</v>
      </c>
      <c r="E5440" s="48">
        <v>14</v>
      </c>
      <c r="F5440" s="48">
        <v>20967</v>
      </c>
      <c r="G5440" s="48">
        <v>18134</v>
      </c>
    </row>
    <row r="5441" spans="3:7">
      <c r="C5441" s="50">
        <f t="shared" si="86"/>
        <v>8</v>
      </c>
      <c r="D5441" s="49">
        <v>42596</v>
      </c>
      <c r="E5441" s="48">
        <v>15</v>
      </c>
      <c r="F5441" s="48">
        <v>20994</v>
      </c>
      <c r="G5441" s="48">
        <v>18326</v>
      </c>
    </row>
    <row r="5442" spans="3:7">
      <c r="C5442" s="50">
        <f t="shared" si="86"/>
        <v>8</v>
      </c>
      <c r="D5442" s="49">
        <v>42596</v>
      </c>
      <c r="E5442" s="48">
        <v>16</v>
      </c>
      <c r="F5442" s="48">
        <v>21218</v>
      </c>
      <c r="G5442" s="48">
        <v>18678</v>
      </c>
    </row>
    <row r="5443" spans="3:7">
      <c r="C5443" s="50">
        <f t="shared" si="86"/>
        <v>8</v>
      </c>
      <c r="D5443" s="49">
        <v>42596</v>
      </c>
      <c r="E5443" s="48">
        <v>17</v>
      </c>
      <c r="F5443" s="48">
        <v>21307</v>
      </c>
      <c r="G5443" s="48">
        <v>18987</v>
      </c>
    </row>
    <row r="5444" spans="3:7">
      <c r="C5444" s="50">
        <f t="shared" ref="C5444:C5507" si="87">MONTH(D5444)</f>
        <v>8</v>
      </c>
      <c r="D5444" s="49">
        <v>42596</v>
      </c>
      <c r="E5444" s="48">
        <v>18</v>
      </c>
      <c r="F5444" s="48">
        <v>21213</v>
      </c>
      <c r="G5444" s="48">
        <v>18873</v>
      </c>
    </row>
    <row r="5445" spans="3:7">
      <c r="C5445" s="50">
        <f t="shared" si="87"/>
        <v>8</v>
      </c>
      <c r="D5445" s="49">
        <v>42596</v>
      </c>
      <c r="E5445" s="48">
        <v>19</v>
      </c>
      <c r="F5445" s="48">
        <v>20938</v>
      </c>
      <c r="G5445" s="48">
        <v>18495</v>
      </c>
    </row>
    <row r="5446" spans="3:7">
      <c r="C5446" s="50">
        <f t="shared" si="87"/>
        <v>8</v>
      </c>
      <c r="D5446" s="49">
        <v>42596</v>
      </c>
      <c r="E5446" s="48">
        <v>20</v>
      </c>
      <c r="F5446" s="48">
        <v>20845</v>
      </c>
      <c r="G5446" s="48">
        <v>18441</v>
      </c>
    </row>
    <row r="5447" spans="3:7">
      <c r="C5447" s="50">
        <f t="shared" si="87"/>
        <v>8</v>
      </c>
      <c r="D5447" s="49">
        <v>42596</v>
      </c>
      <c r="E5447" s="48">
        <v>21</v>
      </c>
      <c r="F5447" s="48">
        <v>20586</v>
      </c>
      <c r="G5447" s="48">
        <v>18382</v>
      </c>
    </row>
    <row r="5448" spans="3:7">
      <c r="C5448" s="50">
        <f t="shared" si="87"/>
        <v>8</v>
      </c>
      <c r="D5448" s="49">
        <v>42596</v>
      </c>
      <c r="E5448" s="48">
        <v>22</v>
      </c>
      <c r="F5448" s="48">
        <v>19765</v>
      </c>
      <c r="G5448" s="48">
        <v>17453</v>
      </c>
    </row>
    <row r="5449" spans="3:7">
      <c r="C5449" s="50">
        <f t="shared" si="87"/>
        <v>8</v>
      </c>
      <c r="D5449" s="49">
        <v>42596</v>
      </c>
      <c r="E5449" s="48">
        <v>23</v>
      </c>
      <c r="F5449" s="48">
        <v>18372</v>
      </c>
      <c r="G5449" s="48">
        <v>16162</v>
      </c>
    </row>
    <row r="5450" spans="3:7">
      <c r="C5450" s="50">
        <f t="shared" si="87"/>
        <v>8</v>
      </c>
      <c r="D5450" s="49">
        <v>42596</v>
      </c>
      <c r="E5450" s="48">
        <v>24</v>
      </c>
      <c r="F5450" s="48">
        <v>17173</v>
      </c>
      <c r="G5450" s="48">
        <v>15040</v>
      </c>
    </row>
    <row r="5451" spans="3:7">
      <c r="C5451" s="50">
        <f t="shared" si="87"/>
        <v>8</v>
      </c>
      <c r="D5451" s="49">
        <v>42597</v>
      </c>
      <c r="E5451" s="48">
        <v>1</v>
      </c>
      <c r="F5451" s="48">
        <v>16402</v>
      </c>
      <c r="G5451" s="48">
        <v>14222</v>
      </c>
    </row>
    <row r="5452" spans="3:7">
      <c r="C5452" s="50">
        <f t="shared" si="87"/>
        <v>8</v>
      </c>
      <c r="D5452" s="49">
        <v>42597</v>
      </c>
      <c r="E5452" s="48">
        <v>2</v>
      </c>
      <c r="F5452" s="48">
        <v>15759</v>
      </c>
      <c r="G5452" s="48">
        <v>13782</v>
      </c>
    </row>
    <row r="5453" spans="3:7">
      <c r="C5453" s="50">
        <f t="shared" si="87"/>
        <v>8</v>
      </c>
      <c r="D5453" s="49">
        <v>42597</v>
      </c>
      <c r="E5453" s="48">
        <v>3</v>
      </c>
      <c r="F5453" s="48">
        <v>15639</v>
      </c>
      <c r="G5453" s="48">
        <v>13506</v>
      </c>
    </row>
    <row r="5454" spans="3:7">
      <c r="C5454" s="50">
        <f t="shared" si="87"/>
        <v>8</v>
      </c>
      <c r="D5454" s="49">
        <v>42597</v>
      </c>
      <c r="E5454" s="48">
        <v>4</v>
      </c>
      <c r="F5454" s="48">
        <v>15716</v>
      </c>
      <c r="G5454" s="48">
        <v>13463</v>
      </c>
    </row>
    <row r="5455" spans="3:7">
      <c r="C5455" s="50">
        <f t="shared" si="87"/>
        <v>8</v>
      </c>
      <c r="D5455" s="49">
        <v>42597</v>
      </c>
      <c r="E5455" s="48">
        <v>5</v>
      </c>
      <c r="F5455" s="48">
        <v>16138</v>
      </c>
      <c r="G5455" s="48">
        <v>13882</v>
      </c>
    </row>
    <row r="5456" spans="3:7">
      <c r="C5456" s="50">
        <f t="shared" si="87"/>
        <v>8</v>
      </c>
      <c r="D5456" s="49">
        <v>42597</v>
      </c>
      <c r="E5456" s="48">
        <v>6</v>
      </c>
      <c r="F5456" s="48">
        <v>16815</v>
      </c>
      <c r="G5456" s="48">
        <v>14728</v>
      </c>
    </row>
    <row r="5457" spans="3:7">
      <c r="C5457" s="50">
        <f t="shared" si="87"/>
        <v>8</v>
      </c>
      <c r="D5457" s="49">
        <v>42597</v>
      </c>
      <c r="E5457" s="48">
        <v>7</v>
      </c>
      <c r="F5457" s="48">
        <v>17899</v>
      </c>
      <c r="G5457" s="48">
        <v>15934</v>
      </c>
    </row>
    <row r="5458" spans="3:7">
      <c r="C5458" s="50">
        <f t="shared" si="87"/>
        <v>8</v>
      </c>
      <c r="D5458" s="49">
        <v>42597</v>
      </c>
      <c r="E5458" s="48">
        <v>8</v>
      </c>
      <c r="F5458" s="48">
        <v>18995</v>
      </c>
      <c r="G5458" s="48">
        <v>16944</v>
      </c>
    </row>
    <row r="5459" spans="3:7">
      <c r="C5459" s="50">
        <f t="shared" si="87"/>
        <v>8</v>
      </c>
      <c r="D5459" s="49">
        <v>42597</v>
      </c>
      <c r="E5459" s="48">
        <v>9</v>
      </c>
      <c r="F5459" s="48">
        <v>19862</v>
      </c>
      <c r="G5459" s="48">
        <v>17603</v>
      </c>
    </row>
    <row r="5460" spans="3:7">
      <c r="C5460" s="50">
        <f t="shared" si="87"/>
        <v>8</v>
      </c>
      <c r="D5460" s="49">
        <v>42597</v>
      </c>
      <c r="E5460" s="48">
        <v>10</v>
      </c>
      <c r="F5460" s="48">
        <v>20924</v>
      </c>
      <c r="G5460" s="48">
        <v>18219</v>
      </c>
    </row>
    <row r="5461" spans="3:7">
      <c r="C5461" s="50">
        <f t="shared" si="87"/>
        <v>8</v>
      </c>
      <c r="D5461" s="49">
        <v>42597</v>
      </c>
      <c r="E5461" s="48">
        <v>11</v>
      </c>
      <c r="F5461" s="48">
        <v>21429</v>
      </c>
      <c r="G5461" s="48">
        <v>18746</v>
      </c>
    </row>
    <row r="5462" spans="3:7">
      <c r="C5462" s="50">
        <f t="shared" si="87"/>
        <v>8</v>
      </c>
      <c r="D5462" s="49">
        <v>42597</v>
      </c>
      <c r="E5462" s="48">
        <v>12</v>
      </c>
      <c r="F5462" s="48">
        <v>21511</v>
      </c>
      <c r="G5462" s="48">
        <v>19109</v>
      </c>
    </row>
    <row r="5463" spans="3:7">
      <c r="C5463" s="50">
        <f t="shared" si="87"/>
        <v>8</v>
      </c>
      <c r="D5463" s="49">
        <v>42597</v>
      </c>
      <c r="E5463" s="48">
        <v>13</v>
      </c>
      <c r="F5463" s="48">
        <v>21841</v>
      </c>
      <c r="G5463" s="48">
        <v>19477</v>
      </c>
    </row>
    <row r="5464" spans="3:7">
      <c r="C5464" s="50">
        <f t="shared" si="87"/>
        <v>8</v>
      </c>
      <c r="D5464" s="49">
        <v>42597</v>
      </c>
      <c r="E5464" s="48">
        <v>14</v>
      </c>
      <c r="F5464" s="48">
        <v>22083</v>
      </c>
      <c r="G5464" s="48">
        <v>19726</v>
      </c>
    </row>
    <row r="5465" spans="3:7">
      <c r="C5465" s="50">
        <f t="shared" si="87"/>
        <v>8</v>
      </c>
      <c r="D5465" s="49">
        <v>42597</v>
      </c>
      <c r="E5465" s="48">
        <v>15</v>
      </c>
      <c r="F5465" s="48">
        <v>22444</v>
      </c>
      <c r="G5465" s="48">
        <v>20102</v>
      </c>
    </row>
    <row r="5466" spans="3:7">
      <c r="C5466" s="50">
        <f t="shared" si="87"/>
        <v>8</v>
      </c>
      <c r="D5466" s="49">
        <v>42597</v>
      </c>
      <c r="E5466" s="48">
        <v>16</v>
      </c>
      <c r="F5466" s="48">
        <v>22794</v>
      </c>
      <c r="G5466" s="48">
        <v>20360</v>
      </c>
    </row>
    <row r="5467" spans="3:7">
      <c r="C5467" s="50">
        <f t="shared" si="87"/>
        <v>8</v>
      </c>
      <c r="D5467" s="49">
        <v>42597</v>
      </c>
      <c r="E5467" s="48">
        <v>17</v>
      </c>
      <c r="F5467" s="48">
        <v>22728</v>
      </c>
      <c r="G5467" s="48">
        <v>20592</v>
      </c>
    </row>
    <row r="5468" spans="3:7">
      <c r="C5468" s="50">
        <f t="shared" si="87"/>
        <v>8</v>
      </c>
      <c r="D5468" s="49">
        <v>42597</v>
      </c>
      <c r="E5468" s="48">
        <v>18</v>
      </c>
      <c r="F5468" s="48">
        <v>22501</v>
      </c>
      <c r="G5468" s="48">
        <v>20250</v>
      </c>
    </row>
    <row r="5469" spans="3:7">
      <c r="C5469" s="50">
        <f t="shared" si="87"/>
        <v>8</v>
      </c>
      <c r="D5469" s="49">
        <v>42597</v>
      </c>
      <c r="E5469" s="48">
        <v>19</v>
      </c>
      <c r="F5469" s="48">
        <v>22324</v>
      </c>
      <c r="G5469" s="48">
        <v>19995</v>
      </c>
    </row>
    <row r="5470" spans="3:7">
      <c r="C5470" s="50">
        <f t="shared" si="87"/>
        <v>8</v>
      </c>
      <c r="D5470" s="49">
        <v>42597</v>
      </c>
      <c r="E5470" s="48">
        <v>20</v>
      </c>
      <c r="F5470" s="48">
        <v>22369</v>
      </c>
      <c r="G5470" s="48">
        <v>20104</v>
      </c>
    </row>
    <row r="5471" spans="3:7">
      <c r="C5471" s="50">
        <f t="shared" si="87"/>
        <v>8</v>
      </c>
      <c r="D5471" s="49">
        <v>42597</v>
      </c>
      <c r="E5471" s="48">
        <v>21</v>
      </c>
      <c r="F5471" s="48">
        <v>21543</v>
      </c>
      <c r="G5471" s="48">
        <v>19760</v>
      </c>
    </row>
    <row r="5472" spans="3:7">
      <c r="C5472" s="50">
        <f t="shared" si="87"/>
        <v>8</v>
      </c>
      <c r="D5472" s="49">
        <v>42597</v>
      </c>
      <c r="E5472" s="48">
        <v>22</v>
      </c>
      <c r="F5472" s="48">
        <v>20495</v>
      </c>
      <c r="G5472" s="48">
        <v>18539</v>
      </c>
    </row>
    <row r="5473" spans="3:7">
      <c r="C5473" s="50">
        <f t="shared" si="87"/>
        <v>8</v>
      </c>
      <c r="D5473" s="49">
        <v>42597</v>
      </c>
      <c r="E5473" s="48">
        <v>23</v>
      </c>
      <c r="F5473" s="48">
        <v>19273</v>
      </c>
      <c r="G5473" s="48">
        <v>17099</v>
      </c>
    </row>
    <row r="5474" spans="3:7">
      <c r="C5474" s="50">
        <f t="shared" si="87"/>
        <v>8</v>
      </c>
      <c r="D5474" s="49">
        <v>42597</v>
      </c>
      <c r="E5474" s="48">
        <v>24</v>
      </c>
      <c r="F5474" s="48">
        <v>18137</v>
      </c>
      <c r="G5474" s="48">
        <v>15827</v>
      </c>
    </row>
    <row r="5475" spans="3:7">
      <c r="C5475" s="50">
        <f t="shared" si="87"/>
        <v>8</v>
      </c>
      <c r="D5475" s="49">
        <v>42598</v>
      </c>
      <c r="E5475" s="48">
        <v>1</v>
      </c>
      <c r="F5475" s="48">
        <v>17608</v>
      </c>
      <c r="G5475" s="48">
        <v>15102</v>
      </c>
    </row>
    <row r="5476" spans="3:7">
      <c r="C5476" s="50">
        <f t="shared" si="87"/>
        <v>8</v>
      </c>
      <c r="D5476" s="49">
        <v>42598</v>
      </c>
      <c r="E5476" s="48">
        <v>2</v>
      </c>
      <c r="F5476" s="48">
        <v>17050</v>
      </c>
      <c r="G5476" s="48">
        <v>14534</v>
      </c>
    </row>
    <row r="5477" spans="3:7">
      <c r="C5477" s="50">
        <f t="shared" si="87"/>
        <v>8</v>
      </c>
      <c r="D5477" s="49">
        <v>42598</v>
      </c>
      <c r="E5477" s="48">
        <v>3</v>
      </c>
      <c r="F5477" s="48">
        <v>16856</v>
      </c>
      <c r="G5477" s="48">
        <v>14168</v>
      </c>
    </row>
    <row r="5478" spans="3:7">
      <c r="C5478" s="50">
        <f t="shared" si="87"/>
        <v>8</v>
      </c>
      <c r="D5478" s="49">
        <v>42598</v>
      </c>
      <c r="E5478" s="48">
        <v>4</v>
      </c>
      <c r="F5478" s="48">
        <v>16727</v>
      </c>
      <c r="G5478" s="48">
        <v>14118</v>
      </c>
    </row>
    <row r="5479" spans="3:7">
      <c r="C5479" s="50">
        <f t="shared" si="87"/>
        <v>8</v>
      </c>
      <c r="D5479" s="49">
        <v>42598</v>
      </c>
      <c r="E5479" s="48">
        <v>5</v>
      </c>
      <c r="F5479" s="48">
        <v>17138</v>
      </c>
      <c r="G5479" s="48">
        <v>14612</v>
      </c>
    </row>
    <row r="5480" spans="3:7">
      <c r="C5480" s="50">
        <f t="shared" si="87"/>
        <v>8</v>
      </c>
      <c r="D5480" s="49">
        <v>42598</v>
      </c>
      <c r="E5480" s="48">
        <v>6</v>
      </c>
      <c r="F5480" s="48">
        <v>18231</v>
      </c>
      <c r="G5480" s="48">
        <v>15647</v>
      </c>
    </row>
    <row r="5481" spans="3:7">
      <c r="C5481" s="50">
        <f t="shared" si="87"/>
        <v>8</v>
      </c>
      <c r="D5481" s="49">
        <v>42598</v>
      </c>
      <c r="E5481" s="48">
        <v>7</v>
      </c>
      <c r="F5481" s="48">
        <v>19254</v>
      </c>
      <c r="G5481" s="48">
        <v>16993</v>
      </c>
    </row>
    <row r="5482" spans="3:7">
      <c r="C5482" s="50">
        <f t="shared" si="87"/>
        <v>8</v>
      </c>
      <c r="D5482" s="49">
        <v>42598</v>
      </c>
      <c r="E5482" s="48">
        <v>8</v>
      </c>
      <c r="F5482" s="48">
        <v>19721</v>
      </c>
      <c r="G5482" s="48">
        <v>17910</v>
      </c>
    </row>
    <row r="5483" spans="3:7">
      <c r="C5483" s="50">
        <f t="shared" si="87"/>
        <v>8</v>
      </c>
      <c r="D5483" s="49">
        <v>42598</v>
      </c>
      <c r="E5483" s="48">
        <v>9</v>
      </c>
      <c r="F5483" s="48">
        <v>20813</v>
      </c>
      <c r="G5483" s="48">
        <v>18411</v>
      </c>
    </row>
    <row r="5484" spans="3:7">
      <c r="C5484" s="50">
        <f t="shared" si="87"/>
        <v>8</v>
      </c>
      <c r="D5484" s="49">
        <v>42598</v>
      </c>
      <c r="E5484" s="48">
        <v>10</v>
      </c>
      <c r="F5484" s="48">
        <v>21452</v>
      </c>
      <c r="G5484" s="48">
        <v>18727</v>
      </c>
    </row>
    <row r="5485" spans="3:7">
      <c r="C5485" s="50">
        <f t="shared" si="87"/>
        <v>8</v>
      </c>
      <c r="D5485" s="49">
        <v>42598</v>
      </c>
      <c r="E5485" s="48">
        <v>11</v>
      </c>
      <c r="F5485" s="48">
        <v>21673</v>
      </c>
      <c r="G5485" s="48">
        <v>18953</v>
      </c>
    </row>
    <row r="5486" spans="3:7">
      <c r="C5486" s="50">
        <f t="shared" si="87"/>
        <v>8</v>
      </c>
      <c r="D5486" s="49">
        <v>42598</v>
      </c>
      <c r="E5486" s="48">
        <v>12</v>
      </c>
      <c r="F5486" s="48">
        <v>21652</v>
      </c>
      <c r="G5486" s="48">
        <v>19093</v>
      </c>
    </row>
    <row r="5487" spans="3:7">
      <c r="C5487" s="50">
        <f t="shared" si="87"/>
        <v>8</v>
      </c>
      <c r="D5487" s="49">
        <v>42598</v>
      </c>
      <c r="E5487" s="48">
        <v>13</v>
      </c>
      <c r="F5487" s="48">
        <v>22276</v>
      </c>
      <c r="G5487" s="48">
        <v>19637</v>
      </c>
    </row>
    <row r="5488" spans="3:7">
      <c r="C5488" s="50">
        <f t="shared" si="87"/>
        <v>8</v>
      </c>
      <c r="D5488" s="49">
        <v>42598</v>
      </c>
      <c r="E5488" s="48">
        <v>14</v>
      </c>
      <c r="F5488" s="48">
        <v>21924</v>
      </c>
      <c r="G5488" s="48">
        <v>19821</v>
      </c>
    </row>
    <row r="5489" spans="3:7">
      <c r="C5489" s="50">
        <f t="shared" si="87"/>
        <v>8</v>
      </c>
      <c r="D5489" s="49">
        <v>42598</v>
      </c>
      <c r="E5489" s="48">
        <v>15</v>
      </c>
      <c r="F5489" s="48">
        <v>21938</v>
      </c>
      <c r="G5489" s="48">
        <v>19941</v>
      </c>
    </row>
    <row r="5490" spans="3:7">
      <c r="C5490" s="50">
        <f t="shared" si="87"/>
        <v>8</v>
      </c>
      <c r="D5490" s="49">
        <v>42598</v>
      </c>
      <c r="E5490" s="48">
        <v>16</v>
      </c>
      <c r="F5490" s="48">
        <v>22750</v>
      </c>
      <c r="G5490" s="48">
        <v>20259</v>
      </c>
    </row>
    <row r="5491" spans="3:7">
      <c r="C5491" s="50">
        <f t="shared" si="87"/>
        <v>8</v>
      </c>
      <c r="D5491" s="49">
        <v>42598</v>
      </c>
      <c r="E5491" s="48">
        <v>17</v>
      </c>
      <c r="F5491" s="48">
        <v>22624</v>
      </c>
      <c r="G5491" s="48">
        <v>20355</v>
      </c>
    </row>
    <row r="5492" spans="3:7">
      <c r="C5492" s="50">
        <f t="shared" si="87"/>
        <v>8</v>
      </c>
      <c r="D5492" s="49">
        <v>42598</v>
      </c>
      <c r="E5492" s="48">
        <v>18</v>
      </c>
      <c r="F5492" s="48">
        <v>22255</v>
      </c>
      <c r="G5492" s="48">
        <v>19898</v>
      </c>
    </row>
    <row r="5493" spans="3:7">
      <c r="C5493" s="50">
        <f t="shared" si="87"/>
        <v>8</v>
      </c>
      <c r="D5493" s="49">
        <v>42598</v>
      </c>
      <c r="E5493" s="48">
        <v>19</v>
      </c>
      <c r="F5493" s="48">
        <v>21801</v>
      </c>
      <c r="G5493" s="48">
        <v>19406</v>
      </c>
    </row>
    <row r="5494" spans="3:7">
      <c r="C5494" s="50">
        <f t="shared" si="87"/>
        <v>8</v>
      </c>
      <c r="D5494" s="49">
        <v>42598</v>
      </c>
      <c r="E5494" s="48">
        <v>20</v>
      </c>
      <c r="F5494" s="48">
        <v>21410</v>
      </c>
      <c r="G5494" s="48">
        <v>19152</v>
      </c>
    </row>
    <row r="5495" spans="3:7">
      <c r="C5495" s="50">
        <f t="shared" si="87"/>
        <v>8</v>
      </c>
      <c r="D5495" s="49">
        <v>42598</v>
      </c>
      <c r="E5495" s="48">
        <v>21</v>
      </c>
      <c r="F5495" s="48">
        <v>21068</v>
      </c>
      <c r="G5495" s="48">
        <v>18637</v>
      </c>
    </row>
    <row r="5496" spans="3:7">
      <c r="C5496" s="50">
        <f t="shared" si="87"/>
        <v>8</v>
      </c>
      <c r="D5496" s="49">
        <v>42598</v>
      </c>
      <c r="E5496" s="48">
        <v>22</v>
      </c>
      <c r="F5496" s="48">
        <v>19822</v>
      </c>
      <c r="G5496" s="48">
        <v>17412</v>
      </c>
    </row>
    <row r="5497" spans="3:7">
      <c r="C5497" s="50">
        <f t="shared" si="87"/>
        <v>8</v>
      </c>
      <c r="D5497" s="49">
        <v>42598</v>
      </c>
      <c r="E5497" s="48">
        <v>23</v>
      </c>
      <c r="F5497" s="48">
        <v>18038</v>
      </c>
      <c r="G5497" s="48">
        <v>15893</v>
      </c>
    </row>
    <row r="5498" spans="3:7">
      <c r="C5498" s="50">
        <f t="shared" si="87"/>
        <v>8</v>
      </c>
      <c r="D5498" s="49">
        <v>42598</v>
      </c>
      <c r="E5498" s="48">
        <v>24</v>
      </c>
      <c r="F5498" s="48">
        <v>17158</v>
      </c>
      <c r="G5498" s="48">
        <v>14767</v>
      </c>
    </row>
    <row r="5499" spans="3:7">
      <c r="C5499" s="50">
        <f t="shared" si="87"/>
        <v>8</v>
      </c>
      <c r="D5499" s="49">
        <v>42599</v>
      </c>
      <c r="E5499" s="48">
        <v>1</v>
      </c>
      <c r="F5499" s="48">
        <v>16478</v>
      </c>
      <c r="G5499" s="48">
        <v>14063</v>
      </c>
    </row>
    <row r="5500" spans="3:7">
      <c r="C5500" s="50">
        <f t="shared" si="87"/>
        <v>8</v>
      </c>
      <c r="D5500" s="49">
        <v>42599</v>
      </c>
      <c r="E5500" s="48">
        <v>2</v>
      </c>
      <c r="F5500" s="48">
        <v>15849</v>
      </c>
      <c r="G5500" s="48">
        <v>13512</v>
      </c>
    </row>
    <row r="5501" spans="3:7">
      <c r="C5501" s="50">
        <f t="shared" si="87"/>
        <v>8</v>
      </c>
      <c r="D5501" s="49">
        <v>42599</v>
      </c>
      <c r="E5501" s="48">
        <v>3</v>
      </c>
      <c r="F5501" s="48">
        <v>15556</v>
      </c>
      <c r="G5501" s="48">
        <v>13208</v>
      </c>
    </row>
    <row r="5502" spans="3:7">
      <c r="C5502" s="50">
        <f t="shared" si="87"/>
        <v>8</v>
      </c>
      <c r="D5502" s="49">
        <v>42599</v>
      </c>
      <c r="E5502" s="48">
        <v>4</v>
      </c>
      <c r="F5502" s="48">
        <v>15676</v>
      </c>
      <c r="G5502" s="48">
        <v>13193</v>
      </c>
    </row>
    <row r="5503" spans="3:7">
      <c r="C5503" s="50">
        <f t="shared" si="87"/>
        <v>8</v>
      </c>
      <c r="D5503" s="49">
        <v>42599</v>
      </c>
      <c r="E5503" s="48">
        <v>5</v>
      </c>
      <c r="F5503" s="48">
        <v>16158</v>
      </c>
      <c r="G5503" s="48">
        <v>13544</v>
      </c>
    </row>
    <row r="5504" spans="3:7">
      <c r="C5504" s="50">
        <f t="shared" si="87"/>
        <v>8</v>
      </c>
      <c r="D5504" s="49">
        <v>42599</v>
      </c>
      <c r="E5504" s="48">
        <v>6</v>
      </c>
      <c r="F5504" s="48">
        <v>17421</v>
      </c>
      <c r="G5504" s="48">
        <v>14395</v>
      </c>
    </row>
    <row r="5505" spans="3:7">
      <c r="C5505" s="50">
        <f t="shared" si="87"/>
        <v>8</v>
      </c>
      <c r="D5505" s="49">
        <v>42599</v>
      </c>
      <c r="E5505" s="48">
        <v>7</v>
      </c>
      <c r="F5505" s="48">
        <v>18470</v>
      </c>
      <c r="G5505" s="48">
        <v>15655</v>
      </c>
    </row>
    <row r="5506" spans="3:7">
      <c r="C5506" s="50">
        <f t="shared" si="87"/>
        <v>8</v>
      </c>
      <c r="D5506" s="49">
        <v>42599</v>
      </c>
      <c r="E5506" s="48">
        <v>8</v>
      </c>
      <c r="F5506" s="48">
        <v>19347</v>
      </c>
      <c r="G5506" s="48">
        <v>16547</v>
      </c>
    </row>
    <row r="5507" spans="3:7">
      <c r="C5507" s="50">
        <f t="shared" si="87"/>
        <v>8</v>
      </c>
      <c r="D5507" s="49">
        <v>42599</v>
      </c>
      <c r="E5507" s="48">
        <v>9</v>
      </c>
      <c r="F5507" s="48">
        <v>19594</v>
      </c>
      <c r="G5507" s="48">
        <v>17077</v>
      </c>
    </row>
    <row r="5508" spans="3:7">
      <c r="C5508" s="50">
        <f t="shared" ref="C5508:C5571" si="88">MONTH(D5508)</f>
        <v>8</v>
      </c>
      <c r="D5508" s="49">
        <v>42599</v>
      </c>
      <c r="E5508" s="48">
        <v>10</v>
      </c>
      <c r="F5508" s="48">
        <v>19963</v>
      </c>
      <c r="G5508" s="48">
        <v>17481</v>
      </c>
    </row>
    <row r="5509" spans="3:7">
      <c r="C5509" s="50">
        <f t="shared" si="88"/>
        <v>8</v>
      </c>
      <c r="D5509" s="49">
        <v>42599</v>
      </c>
      <c r="E5509" s="48">
        <v>11</v>
      </c>
      <c r="F5509" s="48">
        <v>20140</v>
      </c>
      <c r="G5509" s="48">
        <v>17740</v>
      </c>
    </row>
    <row r="5510" spans="3:7">
      <c r="C5510" s="50">
        <f t="shared" si="88"/>
        <v>8</v>
      </c>
      <c r="D5510" s="49">
        <v>42599</v>
      </c>
      <c r="E5510" s="48">
        <v>12</v>
      </c>
      <c r="F5510" s="48">
        <v>20561</v>
      </c>
      <c r="G5510" s="48">
        <v>18248</v>
      </c>
    </row>
    <row r="5511" spans="3:7">
      <c r="C5511" s="50">
        <f t="shared" si="88"/>
        <v>8</v>
      </c>
      <c r="D5511" s="49">
        <v>42599</v>
      </c>
      <c r="E5511" s="48">
        <v>13</v>
      </c>
      <c r="F5511" s="48">
        <v>20916</v>
      </c>
      <c r="G5511" s="48">
        <v>18663</v>
      </c>
    </row>
    <row r="5512" spans="3:7">
      <c r="C5512" s="50">
        <f t="shared" si="88"/>
        <v>8</v>
      </c>
      <c r="D5512" s="49">
        <v>42599</v>
      </c>
      <c r="E5512" s="48">
        <v>14</v>
      </c>
      <c r="F5512" s="48">
        <v>21407</v>
      </c>
      <c r="G5512" s="48">
        <v>19086</v>
      </c>
    </row>
    <row r="5513" spans="3:7">
      <c r="C5513" s="50">
        <f t="shared" si="88"/>
        <v>8</v>
      </c>
      <c r="D5513" s="49">
        <v>42599</v>
      </c>
      <c r="E5513" s="48">
        <v>15</v>
      </c>
      <c r="F5513" s="48">
        <v>21896</v>
      </c>
      <c r="G5513" s="48">
        <v>19532</v>
      </c>
    </row>
    <row r="5514" spans="3:7">
      <c r="C5514" s="50">
        <f t="shared" si="88"/>
        <v>8</v>
      </c>
      <c r="D5514" s="49">
        <v>42599</v>
      </c>
      <c r="E5514" s="48">
        <v>16</v>
      </c>
      <c r="F5514" s="48">
        <v>22718</v>
      </c>
      <c r="G5514" s="48">
        <v>20107</v>
      </c>
    </row>
    <row r="5515" spans="3:7">
      <c r="C5515" s="50">
        <f t="shared" si="88"/>
        <v>8</v>
      </c>
      <c r="D5515" s="49">
        <v>42599</v>
      </c>
      <c r="E5515" s="48">
        <v>17</v>
      </c>
      <c r="F5515" s="48">
        <v>22872</v>
      </c>
      <c r="G5515" s="48">
        <v>20364</v>
      </c>
    </row>
    <row r="5516" spans="3:7">
      <c r="C5516" s="50">
        <f t="shared" si="88"/>
        <v>8</v>
      </c>
      <c r="D5516" s="49">
        <v>42599</v>
      </c>
      <c r="E5516" s="48">
        <v>18</v>
      </c>
      <c r="F5516" s="48">
        <v>22617</v>
      </c>
      <c r="G5516" s="48">
        <v>20132</v>
      </c>
    </row>
    <row r="5517" spans="3:7">
      <c r="C5517" s="50">
        <f t="shared" si="88"/>
        <v>8</v>
      </c>
      <c r="D5517" s="49">
        <v>42599</v>
      </c>
      <c r="E5517" s="48">
        <v>19</v>
      </c>
      <c r="F5517" s="48">
        <v>22197</v>
      </c>
      <c r="G5517" s="48">
        <v>19822</v>
      </c>
    </row>
    <row r="5518" spans="3:7">
      <c r="C5518" s="50">
        <f t="shared" si="88"/>
        <v>8</v>
      </c>
      <c r="D5518" s="49">
        <v>42599</v>
      </c>
      <c r="E5518" s="48">
        <v>20</v>
      </c>
      <c r="F5518" s="48">
        <v>22516</v>
      </c>
      <c r="G5518" s="48">
        <v>20033</v>
      </c>
    </row>
    <row r="5519" spans="3:7">
      <c r="C5519" s="50">
        <f t="shared" si="88"/>
        <v>8</v>
      </c>
      <c r="D5519" s="49">
        <v>42599</v>
      </c>
      <c r="E5519" s="48">
        <v>21</v>
      </c>
      <c r="F5519" s="48">
        <v>22309</v>
      </c>
      <c r="G5519" s="48">
        <v>19651</v>
      </c>
    </row>
    <row r="5520" spans="3:7">
      <c r="C5520" s="50">
        <f t="shared" si="88"/>
        <v>8</v>
      </c>
      <c r="D5520" s="49">
        <v>42599</v>
      </c>
      <c r="E5520" s="48">
        <v>22</v>
      </c>
      <c r="F5520" s="48">
        <v>21074</v>
      </c>
      <c r="G5520" s="48">
        <v>18329</v>
      </c>
    </row>
    <row r="5521" spans="3:7">
      <c r="C5521" s="50">
        <f t="shared" si="88"/>
        <v>8</v>
      </c>
      <c r="D5521" s="49">
        <v>42599</v>
      </c>
      <c r="E5521" s="48">
        <v>23</v>
      </c>
      <c r="F5521" s="48">
        <v>19520</v>
      </c>
      <c r="G5521" s="48">
        <v>16812</v>
      </c>
    </row>
    <row r="5522" spans="3:7">
      <c r="C5522" s="50">
        <f t="shared" si="88"/>
        <v>8</v>
      </c>
      <c r="D5522" s="49">
        <v>42599</v>
      </c>
      <c r="E5522" s="48">
        <v>24</v>
      </c>
      <c r="F5522" s="48">
        <v>17972</v>
      </c>
      <c r="G5522" s="48">
        <v>15466</v>
      </c>
    </row>
    <row r="5523" spans="3:7">
      <c r="C5523" s="50">
        <f t="shared" si="88"/>
        <v>8</v>
      </c>
      <c r="D5523" s="49">
        <v>42600</v>
      </c>
      <c r="E5523" s="48">
        <v>1</v>
      </c>
      <c r="F5523" s="48">
        <v>16714</v>
      </c>
      <c r="G5523" s="48">
        <v>14595</v>
      </c>
    </row>
    <row r="5524" spans="3:7">
      <c r="C5524" s="50">
        <f t="shared" si="88"/>
        <v>8</v>
      </c>
      <c r="D5524" s="49">
        <v>42600</v>
      </c>
      <c r="E5524" s="48">
        <v>2</v>
      </c>
      <c r="F5524" s="48">
        <v>16361</v>
      </c>
      <c r="G5524" s="48">
        <v>14027</v>
      </c>
    </row>
    <row r="5525" spans="3:7">
      <c r="C5525" s="50">
        <f t="shared" si="88"/>
        <v>8</v>
      </c>
      <c r="D5525" s="49">
        <v>42600</v>
      </c>
      <c r="E5525" s="48">
        <v>3</v>
      </c>
      <c r="F5525" s="48">
        <v>16233</v>
      </c>
      <c r="G5525" s="48">
        <v>13764</v>
      </c>
    </row>
    <row r="5526" spans="3:7">
      <c r="C5526" s="50">
        <f t="shared" si="88"/>
        <v>8</v>
      </c>
      <c r="D5526" s="49">
        <v>42600</v>
      </c>
      <c r="E5526" s="48">
        <v>4</v>
      </c>
      <c r="F5526" s="48">
        <v>16282</v>
      </c>
      <c r="G5526" s="48">
        <v>13710</v>
      </c>
    </row>
    <row r="5527" spans="3:7">
      <c r="C5527" s="50">
        <f t="shared" si="88"/>
        <v>8</v>
      </c>
      <c r="D5527" s="49">
        <v>42600</v>
      </c>
      <c r="E5527" s="48">
        <v>5</v>
      </c>
      <c r="F5527" s="48">
        <v>16611</v>
      </c>
      <c r="G5527" s="48">
        <v>14088</v>
      </c>
    </row>
    <row r="5528" spans="3:7">
      <c r="C5528" s="50">
        <f t="shared" si="88"/>
        <v>8</v>
      </c>
      <c r="D5528" s="49">
        <v>42600</v>
      </c>
      <c r="E5528" s="48">
        <v>6</v>
      </c>
      <c r="F5528" s="48">
        <v>17806</v>
      </c>
      <c r="G5528" s="48">
        <v>15026</v>
      </c>
    </row>
    <row r="5529" spans="3:7">
      <c r="C5529" s="50">
        <f t="shared" si="88"/>
        <v>8</v>
      </c>
      <c r="D5529" s="49">
        <v>42600</v>
      </c>
      <c r="E5529" s="48">
        <v>7</v>
      </c>
      <c r="F5529" s="48">
        <v>18902</v>
      </c>
      <c r="G5529" s="48">
        <v>16295</v>
      </c>
    </row>
    <row r="5530" spans="3:7">
      <c r="C5530" s="50">
        <f t="shared" si="88"/>
        <v>8</v>
      </c>
      <c r="D5530" s="49">
        <v>42600</v>
      </c>
      <c r="E5530" s="48">
        <v>8</v>
      </c>
      <c r="F5530" s="48">
        <v>19908</v>
      </c>
      <c r="G5530" s="48">
        <v>17374</v>
      </c>
    </row>
    <row r="5531" spans="3:7">
      <c r="C5531" s="50">
        <f t="shared" si="88"/>
        <v>8</v>
      </c>
      <c r="D5531" s="49">
        <v>42600</v>
      </c>
      <c r="E5531" s="48">
        <v>9</v>
      </c>
      <c r="F5531" s="48">
        <v>20621</v>
      </c>
      <c r="G5531" s="48">
        <v>18091</v>
      </c>
    </row>
    <row r="5532" spans="3:7">
      <c r="C5532" s="50">
        <f t="shared" si="88"/>
        <v>8</v>
      </c>
      <c r="D5532" s="49">
        <v>42600</v>
      </c>
      <c r="E5532" s="48">
        <v>10</v>
      </c>
      <c r="F5532" s="48">
        <v>21008</v>
      </c>
      <c r="G5532" s="48">
        <v>18716</v>
      </c>
    </row>
    <row r="5533" spans="3:7">
      <c r="C5533" s="50">
        <f t="shared" si="88"/>
        <v>8</v>
      </c>
      <c r="D5533" s="49">
        <v>42600</v>
      </c>
      <c r="E5533" s="48">
        <v>11</v>
      </c>
      <c r="F5533" s="48">
        <v>21664</v>
      </c>
      <c r="G5533" s="48">
        <v>19251</v>
      </c>
    </row>
    <row r="5534" spans="3:7">
      <c r="C5534" s="50">
        <f t="shared" si="88"/>
        <v>8</v>
      </c>
      <c r="D5534" s="49">
        <v>42600</v>
      </c>
      <c r="E5534" s="48">
        <v>12</v>
      </c>
      <c r="F5534" s="48">
        <v>21999</v>
      </c>
      <c r="G5534" s="48">
        <v>19591</v>
      </c>
    </row>
    <row r="5535" spans="3:7">
      <c r="C5535" s="50">
        <f t="shared" si="88"/>
        <v>8</v>
      </c>
      <c r="D5535" s="49">
        <v>42600</v>
      </c>
      <c r="E5535" s="48">
        <v>13</v>
      </c>
      <c r="F5535" s="48">
        <v>22371</v>
      </c>
      <c r="G5535" s="48">
        <v>20005</v>
      </c>
    </row>
    <row r="5536" spans="3:7">
      <c r="C5536" s="50">
        <f t="shared" si="88"/>
        <v>8</v>
      </c>
      <c r="D5536" s="49">
        <v>42600</v>
      </c>
      <c r="E5536" s="48">
        <v>14</v>
      </c>
      <c r="F5536" s="48">
        <v>22796</v>
      </c>
      <c r="G5536" s="48">
        <v>20320</v>
      </c>
    </row>
    <row r="5537" spans="3:7">
      <c r="C5537" s="50">
        <f t="shared" si="88"/>
        <v>8</v>
      </c>
      <c r="D5537" s="49">
        <v>42600</v>
      </c>
      <c r="E5537" s="48">
        <v>15</v>
      </c>
      <c r="F5537" s="48">
        <v>23081</v>
      </c>
      <c r="G5537" s="48">
        <v>20675</v>
      </c>
    </row>
    <row r="5538" spans="3:7">
      <c r="C5538" s="50">
        <f t="shared" si="88"/>
        <v>8</v>
      </c>
      <c r="D5538" s="49">
        <v>42600</v>
      </c>
      <c r="E5538" s="48">
        <v>16</v>
      </c>
      <c r="F5538" s="48">
        <v>23575</v>
      </c>
      <c r="G5538" s="48">
        <v>21009</v>
      </c>
    </row>
    <row r="5539" spans="3:7">
      <c r="C5539" s="50">
        <f t="shared" si="88"/>
        <v>8</v>
      </c>
      <c r="D5539" s="49">
        <v>42600</v>
      </c>
      <c r="E5539" s="48">
        <v>17</v>
      </c>
      <c r="F5539" s="48">
        <v>23899</v>
      </c>
      <c r="G5539" s="48">
        <v>21304</v>
      </c>
    </row>
    <row r="5540" spans="3:7">
      <c r="C5540" s="50">
        <f t="shared" si="88"/>
        <v>8</v>
      </c>
      <c r="D5540" s="49">
        <v>42600</v>
      </c>
      <c r="E5540" s="48">
        <v>18</v>
      </c>
      <c r="F5540" s="48">
        <v>23889</v>
      </c>
      <c r="G5540" s="48">
        <v>21189</v>
      </c>
    </row>
    <row r="5541" spans="3:7">
      <c r="C5541" s="50">
        <f t="shared" si="88"/>
        <v>8</v>
      </c>
      <c r="D5541" s="49">
        <v>42600</v>
      </c>
      <c r="E5541" s="48">
        <v>19</v>
      </c>
      <c r="F5541" s="48">
        <v>23912</v>
      </c>
      <c r="G5541" s="48">
        <v>21357</v>
      </c>
    </row>
    <row r="5542" spans="3:7">
      <c r="C5542" s="50">
        <f t="shared" si="88"/>
        <v>8</v>
      </c>
      <c r="D5542" s="49">
        <v>42600</v>
      </c>
      <c r="E5542" s="48">
        <v>20</v>
      </c>
      <c r="F5542" s="48">
        <v>23672</v>
      </c>
      <c r="G5542" s="48">
        <v>21161</v>
      </c>
    </row>
    <row r="5543" spans="3:7">
      <c r="C5543" s="50">
        <f t="shared" si="88"/>
        <v>8</v>
      </c>
      <c r="D5543" s="49">
        <v>42600</v>
      </c>
      <c r="E5543" s="48">
        <v>21</v>
      </c>
      <c r="F5543" s="48">
        <v>22785</v>
      </c>
      <c r="G5543" s="48">
        <v>20700</v>
      </c>
    </row>
    <row r="5544" spans="3:7">
      <c r="C5544" s="50">
        <f t="shared" si="88"/>
        <v>8</v>
      </c>
      <c r="D5544" s="49">
        <v>42600</v>
      </c>
      <c r="E5544" s="48">
        <v>22</v>
      </c>
      <c r="F5544" s="48">
        <v>21033</v>
      </c>
      <c r="G5544" s="48">
        <v>19189</v>
      </c>
    </row>
    <row r="5545" spans="3:7">
      <c r="C5545" s="50">
        <f t="shared" si="88"/>
        <v>8</v>
      </c>
      <c r="D5545" s="49">
        <v>42600</v>
      </c>
      <c r="E5545" s="48">
        <v>23</v>
      </c>
      <c r="F5545" s="48">
        <v>19456</v>
      </c>
      <c r="G5545" s="48">
        <v>17517</v>
      </c>
    </row>
    <row r="5546" spans="3:7">
      <c r="C5546" s="50">
        <f t="shared" si="88"/>
        <v>8</v>
      </c>
      <c r="D5546" s="49">
        <v>42600</v>
      </c>
      <c r="E5546" s="48">
        <v>24</v>
      </c>
      <c r="F5546" s="48">
        <v>18221</v>
      </c>
      <c r="G5546" s="48">
        <v>16047</v>
      </c>
    </row>
    <row r="5547" spans="3:7">
      <c r="C5547" s="50">
        <f t="shared" si="88"/>
        <v>8</v>
      </c>
      <c r="D5547" s="49">
        <v>42601</v>
      </c>
      <c r="E5547" s="48">
        <v>1</v>
      </c>
      <c r="F5547" s="48">
        <v>17375</v>
      </c>
      <c r="G5547" s="48">
        <v>15037</v>
      </c>
    </row>
    <row r="5548" spans="3:7">
      <c r="C5548" s="50">
        <f t="shared" si="88"/>
        <v>8</v>
      </c>
      <c r="D5548" s="49">
        <v>42601</v>
      </c>
      <c r="E5548" s="48">
        <v>2</v>
      </c>
      <c r="F5548" s="48">
        <v>16964</v>
      </c>
      <c r="G5548" s="48">
        <v>14384</v>
      </c>
    </row>
    <row r="5549" spans="3:7">
      <c r="C5549" s="50">
        <f t="shared" si="88"/>
        <v>8</v>
      </c>
      <c r="D5549" s="49">
        <v>42601</v>
      </c>
      <c r="E5549" s="48">
        <v>3</v>
      </c>
      <c r="F5549" s="48">
        <v>16721</v>
      </c>
      <c r="G5549" s="48">
        <v>13961</v>
      </c>
    </row>
    <row r="5550" spans="3:7">
      <c r="C5550" s="50">
        <f t="shared" si="88"/>
        <v>8</v>
      </c>
      <c r="D5550" s="49">
        <v>42601</v>
      </c>
      <c r="E5550" s="48">
        <v>4</v>
      </c>
      <c r="F5550" s="48">
        <v>16547</v>
      </c>
      <c r="G5550" s="48">
        <v>13796</v>
      </c>
    </row>
    <row r="5551" spans="3:7">
      <c r="C5551" s="50">
        <f t="shared" si="88"/>
        <v>8</v>
      </c>
      <c r="D5551" s="49">
        <v>42601</v>
      </c>
      <c r="E5551" s="48">
        <v>5</v>
      </c>
      <c r="F5551" s="48">
        <v>16925</v>
      </c>
      <c r="G5551" s="48">
        <v>14063</v>
      </c>
    </row>
    <row r="5552" spans="3:7">
      <c r="C5552" s="50">
        <f t="shared" si="88"/>
        <v>8</v>
      </c>
      <c r="D5552" s="49">
        <v>42601</v>
      </c>
      <c r="E5552" s="48">
        <v>6</v>
      </c>
      <c r="F5552" s="48">
        <v>17744</v>
      </c>
      <c r="G5552" s="48">
        <v>14915</v>
      </c>
    </row>
    <row r="5553" spans="3:7">
      <c r="C5553" s="50">
        <f t="shared" si="88"/>
        <v>8</v>
      </c>
      <c r="D5553" s="49">
        <v>42601</v>
      </c>
      <c r="E5553" s="48">
        <v>7</v>
      </c>
      <c r="F5553" s="48">
        <v>18730</v>
      </c>
      <c r="G5553" s="48">
        <v>16116</v>
      </c>
    </row>
    <row r="5554" spans="3:7">
      <c r="C5554" s="50">
        <f t="shared" si="88"/>
        <v>8</v>
      </c>
      <c r="D5554" s="49">
        <v>42601</v>
      </c>
      <c r="E5554" s="48">
        <v>8</v>
      </c>
      <c r="F5554" s="48">
        <v>20096</v>
      </c>
      <c r="G5554" s="48">
        <v>17372</v>
      </c>
    </row>
    <row r="5555" spans="3:7">
      <c r="C5555" s="50">
        <f t="shared" si="88"/>
        <v>8</v>
      </c>
      <c r="D5555" s="49">
        <v>42601</v>
      </c>
      <c r="E5555" s="48">
        <v>9</v>
      </c>
      <c r="F5555" s="48">
        <v>20993</v>
      </c>
      <c r="G5555" s="48">
        <v>18283</v>
      </c>
    </row>
    <row r="5556" spans="3:7">
      <c r="C5556" s="50">
        <f t="shared" si="88"/>
        <v>8</v>
      </c>
      <c r="D5556" s="49">
        <v>42601</v>
      </c>
      <c r="E5556" s="48">
        <v>10</v>
      </c>
      <c r="F5556" s="48">
        <v>21163</v>
      </c>
      <c r="G5556" s="48">
        <v>18982</v>
      </c>
    </row>
    <row r="5557" spans="3:7">
      <c r="C5557" s="50">
        <f t="shared" si="88"/>
        <v>8</v>
      </c>
      <c r="D5557" s="49">
        <v>42601</v>
      </c>
      <c r="E5557" s="48">
        <v>11</v>
      </c>
      <c r="F5557" s="48">
        <v>21963</v>
      </c>
      <c r="G5557" s="48">
        <v>19601</v>
      </c>
    </row>
    <row r="5558" spans="3:7">
      <c r="C5558" s="50">
        <f t="shared" si="88"/>
        <v>8</v>
      </c>
      <c r="D5558" s="49">
        <v>42601</v>
      </c>
      <c r="E5558" s="48">
        <v>12</v>
      </c>
      <c r="F5558" s="48">
        <v>22293</v>
      </c>
      <c r="G5558" s="48">
        <v>20015</v>
      </c>
    </row>
    <row r="5559" spans="3:7">
      <c r="C5559" s="50">
        <f t="shared" si="88"/>
        <v>8</v>
      </c>
      <c r="D5559" s="49">
        <v>42601</v>
      </c>
      <c r="E5559" s="48">
        <v>13</v>
      </c>
      <c r="F5559" s="48">
        <v>22785</v>
      </c>
      <c r="G5559" s="48">
        <v>20416</v>
      </c>
    </row>
    <row r="5560" spans="3:7">
      <c r="C5560" s="50">
        <f t="shared" si="88"/>
        <v>8</v>
      </c>
      <c r="D5560" s="49">
        <v>42601</v>
      </c>
      <c r="E5560" s="48">
        <v>14</v>
      </c>
      <c r="F5560" s="48">
        <v>23226</v>
      </c>
      <c r="G5560" s="48">
        <v>20797</v>
      </c>
    </row>
    <row r="5561" spans="3:7">
      <c r="C5561" s="50">
        <f t="shared" si="88"/>
        <v>8</v>
      </c>
      <c r="D5561" s="49">
        <v>42601</v>
      </c>
      <c r="E5561" s="48">
        <v>15</v>
      </c>
      <c r="F5561" s="48">
        <v>23830</v>
      </c>
      <c r="G5561" s="48">
        <v>21280</v>
      </c>
    </row>
    <row r="5562" spans="3:7">
      <c r="C5562" s="50">
        <f t="shared" si="88"/>
        <v>8</v>
      </c>
      <c r="D5562" s="49">
        <v>42601</v>
      </c>
      <c r="E5562" s="48">
        <v>16</v>
      </c>
      <c r="F5562" s="48">
        <v>24022</v>
      </c>
      <c r="G5562" s="48">
        <v>21554</v>
      </c>
    </row>
    <row r="5563" spans="3:7">
      <c r="C5563" s="50">
        <f t="shared" si="88"/>
        <v>8</v>
      </c>
      <c r="D5563" s="49">
        <v>42601</v>
      </c>
      <c r="E5563" s="48">
        <v>17</v>
      </c>
      <c r="F5563" s="48">
        <v>24001</v>
      </c>
      <c r="G5563" s="48">
        <v>21614</v>
      </c>
    </row>
    <row r="5564" spans="3:7">
      <c r="C5564" s="50">
        <f t="shared" si="88"/>
        <v>8</v>
      </c>
      <c r="D5564" s="49">
        <v>42601</v>
      </c>
      <c r="E5564" s="48">
        <v>18</v>
      </c>
      <c r="F5564" s="48">
        <v>23666</v>
      </c>
      <c r="G5564" s="48">
        <v>21477</v>
      </c>
    </row>
    <row r="5565" spans="3:7">
      <c r="C5565" s="50">
        <f t="shared" si="88"/>
        <v>8</v>
      </c>
      <c r="D5565" s="49">
        <v>42601</v>
      </c>
      <c r="E5565" s="48">
        <v>19</v>
      </c>
      <c r="F5565" s="48">
        <v>22817</v>
      </c>
      <c r="G5565" s="48">
        <v>21134</v>
      </c>
    </row>
    <row r="5566" spans="3:7">
      <c r="C5566" s="50">
        <f t="shared" si="88"/>
        <v>8</v>
      </c>
      <c r="D5566" s="49">
        <v>42601</v>
      </c>
      <c r="E5566" s="48">
        <v>20</v>
      </c>
      <c r="F5566" s="48">
        <v>22771</v>
      </c>
      <c r="G5566" s="48">
        <v>20807</v>
      </c>
    </row>
    <row r="5567" spans="3:7">
      <c r="C5567" s="50">
        <f t="shared" si="88"/>
        <v>8</v>
      </c>
      <c r="D5567" s="49">
        <v>42601</v>
      </c>
      <c r="E5567" s="48">
        <v>21</v>
      </c>
      <c r="F5567" s="48">
        <v>22545</v>
      </c>
      <c r="G5567" s="48">
        <v>20377</v>
      </c>
    </row>
    <row r="5568" spans="3:7">
      <c r="C5568" s="50">
        <f t="shared" si="88"/>
        <v>8</v>
      </c>
      <c r="D5568" s="49">
        <v>42601</v>
      </c>
      <c r="E5568" s="48">
        <v>22</v>
      </c>
      <c r="F5568" s="48">
        <v>21499</v>
      </c>
      <c r="G5568" s="48">
        <v>19024</v>
      </c>
    </row>
    <row r="5569" spans="3:7">
      <c r="C5569" s="50">
        <f t="shared" si="88"/>
        <v>8</v>
      </c>
      <c r="D5569" s="49">
        <v>42601</v>
      </c>
      <c r="E5569" s="48">
        <v>23</v>
      </c>
      <c r="F5569" s="48">
        <v>19934</v>
      </c>
      <c r="G5569" s="48">
        <v>17460</v>
      </c>
    </row>
    <row r="5570" spans="3:7">
      <c r="C5570" s="50">
        <f t="shared" si="88"/>
        <v>8</v>
      </c>
      <c r="D5570" s="49">
        <v>42601</v>
      </c>
      <c r="E5570" s="48">
        <v>24</v>
      </c>
      <c r="F5570" s="48">
        <v>18653</v>
      </c>
      <c r="G5570" s="48">
        <v>16182</v>
      </c>
    </row>
    <row r="5571" spans="3:7">
      <c r="C5571" s="50">
        <f t="shared" si="88"/>
        <v>8</v>
      </c>
      <c r="D5571" s="49">
        <v>42602</v>
      </c>
      <c r="E5571" s="48">
        <v>1</v>
      </c>
      <c r="F5571" s="48">
        <v>17981</v>
      </c>
      <c r="G5571" s="48">
        <v>15136</v>
      </c>
    </row>
    <row r="5572" spans="3:7">
      <c r="C5572" s="50">
        <f t="shared" ref="C5572:C5635" si="89">MONTH(D5572)</f>
        <v>8</v>
      </c>
      <c r="D5572" s="49">
        <v>42602</v>
      </c>
      <c r="E5572" s="48">
        <v>2</v>
      </c>
      <c r="F5572" s="48">
        <v>17386</v>
      </c>
      <c r="G5572" s="48">
        <v>14452</v>
      </c>
    </row>
    <row r="5573" spans="3:7">
      <c r="C5573" s="50">
        <f t="shared" si="89"/>
        <v>8</v>
      </c>
      <c r="D5573" s="49">
        <v>42602</v>
      </c>
      <c r="E5573" s="48">
        <v>3</v>
      </c>
      <c r="F5573" s="48">
        <v>17169</v>
      </c>
      <c r="G5573" s="48">
        <v>14066</v>
      </c>
    </row>
    <row r="5574" spans="3:7">
      <c r="C5574" s="50">
        <f t="shared" si="89"/>
        <v>8</v>
      </c>
      <c r="D5574" s="49">
        <v>42602</v>
      </c>
      <c r="E5574" s="48">
        <v>4</v>
      </c>
      <c r="F5574" s="48">
        <v>16821</v>
      </c>
      <c r="G5574" s="48">
        <v>13768</v>
      </c>
    </row>
    <row r="5575" spans="3:7">
      <c r="C5575" s="50">
        <f t="shared" si="89"/>
        <v>8</v>
      </c>
      <c r="D5575" s="49">
        <v>42602</v>
      </c>
      <c r="E5575" s="48">
        <v>5</v>
      </c>
      <c r="F5575" s="48">
        <v>16933</v>
      </c>
      <c r="G5575" s="48">
        <v>13938</v>
      </c>
    </row>
    <row r="5576" spans="3:7">
      <c r="C5576" s="50">
        <f t="shared" si="89"/>
        <v>8</v>
      </c>
      <c r="D5576" s="49">
        <v>42602</v>
      </c>
      <c r="E5576" s="48">
        <v>6</v>
      </c>
      <c r="F5576" s="48">
        <v>16953</v>
      </c>
      <c r="G5576" s="48">
        <v>14066</v>
      </c>
    </row>
    <row r="5577" spans="3:7">
      <c r="C5577" s="50">
        <f t="shared" si="89"/>
        <v>8</v>
      </c>
      <c r="D5577" s="49">
        <v>42602</v>
      </c>
      <c r="E5577" s="48">
        <v>7</v>
      </c>
      <c r="F5577" s="48">
        <v>17781</v>
      </c>
      <c r="G5577" s="48">
        <v>14840</v>
      </c>
    </row>
    <row r="5578" spans="3:7">
      <c r="C5578" s="50">
        <f t="shared" si="89"/>
        <v>8</v>
      </c>
      <c r="D5578" s="49">
        <v>42602</v>
      </c>
      <c r="E5578" s="48">
        <v>8</v>
      </c>
      <c r="F5578" s="48">
        <v>18837</v>
      </c>
      <c r="G5578" s="48">
        <v>16103</v>
      </c>
    </row>
    <row r="5579" spans="3:7">
      <c r="C5579" s="50">
        <f t="shared" si="89"/>
        <v>8</v>
      </c>
      <c r="D5579" s="49">
        <v>42602</v>
      </c>
      <c r="E5579" s="48">
        <v>9</v>
      </c>
      <c r="F5579" s="48">
        <v>19760</v>
      </c>
      <c r="G5579" s="48">
        <v>17324</v>
      </c>
    </row>
    <row r="5580" spans="3:7">
      <c r="C5580" s="50">
        <f t="shared" si="89"/>
        <v>8</v>
      </c>
      <c r="D5580" s="49">
        <v>42602</v>
      </c>
      <c r="E5580" s="48">
        <v>10</v>
      </c>
      <c r="F5580" s="48">
        <v>20737</v>
      </c>
      <c r="G5580" s="48">
        <v>18313</v>
      </c>
    </row>
    <row r="5581" spans="3:7">
      <c r="C5581" s="50">
        <f t="shared" si="89"/>
        <v>8</v>
      </c>
      <c r="D5581" s="49">
        <v>42602</v>
      </c>
      <c r="E5581" s="48">
        <v>11</v>
      </c>
      <c r="F5581" s="48">
        <v>21550</v>
      </c>
      <c r="G5581" s="48">
        <v>19092</v>
      </c>
    </row>
    <row r="5582" spans="3:7">
      <c r="C5582" s="50">
        <f t="shared" si="89"/>
        <v>8</v>
      </c>
      <c r="D5582" s="49">
        <v>42602</v>
      </c>
      <c r="E5582" s="48">
        <v>12</v>
      </c>
      <c r="F5582" s="48">
        <v>21851</v>
      </c>
      <c r="G5582" s="48">
        <v>19542</v>
      </c>
    </row>
    <row r="5583" spans="3:7">
      <c r="C5583" s="50">
        <f t="shared" si="89"/>
        <v>8</v>
      </c>
      <c r="D5583" s="49">
        <v>42602</v>
      </c>
      <c r="E5583" s="48">
        <v>13</v>
      </c>
      <c r="F5583" s="48">
        <v>22340</v>
      </c>
      <c r="G5583" s="48">
        <v>19884</v>
      </c>
    </row>
    <row r="5584" spans="3:7">
      <c r="C5584" s="50">
        <f t="shared" si="89"/>
        <v>8</v>
      </c>
      <c r="D5584" s="49">
        <v>42602</v>
      </c>
      <c r="E5584" s="48">
        <v>14</v>
      </c>
      <c r="F5584" s="48">
        <v>22254</v>
      </c>
      <c r="G5584" s="48">
        <v>20139</v>
      </c>
    </row>
    <row r="5585" spans="3:7">
      <c r="C5585" s="50">
        <f t="shared" si="89"/>
        <v>8</v>
      </c>
      <c r="D5585" s="49">
        <v>42602</v>
      </c>
      <c r="E5585" s="48">
        <v>15</v>
      </c>
      <c r="F5585" s="48">
        <v>22278</v>
      </c>
      <c r="G5585" s="48">
        <v>20276</v>
      </c>
    </row>
    <row r="5586" spans="3:7">
      <c r="C5586" s="50">
        <f t="shared" si="89"/>
        <v>8</v>
      </c>
      <c r="D5586" s="49">
        <v>42602</v>
      </c>
      <c r="E5586" s="48">
        <v>16</v>
      </c>
      <c r="F5586" s="48">
        <v>22806</v>
      </c>
      <c r="G5586" s="48">
        <v>20622</v>
      </c>
    </row>
    <row r="5587" spans="3:7">
      <c r="C5587" s="50">
        <f t="shared" si="89"/>
        <v>8</v>
      </c>
      <c r="D5587" s="49">
        <v>42602</v>
      </c>
      <c r="E5587" s="48">
        <v>17</v>
      </c>
      <c r="F5587" s="48">
        <v>23152</v>
      </c>
      <c r="G5587" s="48">
        <v>21002</v>
      </c>
    </row>
    <row r="5588" spans="3:7">
      <c r="C5588" s="50">
        <f t="shared" si="89"/>
        <v>8</v>
      </c>
      <c r="D5588" s="49">
        <v>42602</v>
      </c>
      <c r="E5588" s="48">
        <v>18</v>
      </c>
      <c r="F5588" s="48">
        <v>22931</v>
      </c>
      <c r="G5588" s="48">
        <v>20851</v>
      </c>
    </row>
    <row r="5589" spans="3:7">
      <c r="C5589" s="50">
        <f t="shared" si="89"/>
        <v>8</v>
      </c>
      <c r="D5589" s="49">
        <v>42602</v>
      </c>
      <c r="E5589" s="48">
        <v>19</v>
      </c>
      <c r="F5589" s="48">
        <v>22263</v>
      </c>
      <c r="G5589" s="48">
        <v>20188</v>
      </c>
    </row>
    <row r="5590" spans="3:7">
      <c r="C5590" s="50">
        <f t="shared" si="89"/>
        <v>8</v>
      </c>
      <c r="D5590" s="49">
        <v>42602</v>
      </c>
      <c r="E5590" s="48">
        <v>20</v>
      </c>
      <c r="F5590" s="48">
        <v>22108</v>
      </c>
      <c r="G5590" s="48">
        <v>19925</v>
      </c>
    </row>
    <row r="5591" spans="3:7">
      <c r="C5591" s="50">
        <f t="shared" si="89"/>
        <v>8</v>
      </c>
      <c r="D5591" s="49">
        <v>42602</v>
      </c>
      <c r="E5591" s="48">
        <v>21</v>
      </c>
      <c r="F5591" s="48">
        <v>21560</v>
      </c>
      <c r="G5591" s="48">
        <v>19383</v>
      </c>
    </row>
    <row r="5592" spans="3:7">
      <c r="C5592" s="50">
        <f t="shared" si="89"/>
        <v>8</v>
      </c>
      <c r="D5592" s="49">
        <v>42602</v>
      </c>
      <c r="E5592" s="48">
        <v>22</v>
      </c>
      <c r="F5592" s="48">
        <v>20780</v>
      </c>
      <c r="G5592" s="48">
        <v>18313</v>
      </c>
    </row>
    <row r="5593" spans="3:7">
      <c r="C5593" s="50">
        <f t="shared" si="89"/>
        <v>8</v>
      </c>
      <c r="D5593" s="49">
        <v>42602</v>
      </c>
      <c r="E5593" s="48">
        <v>23</v>
      </c>
      <c r="F5593" s="48">
        <v>19675</v>
      </c>
      <c r="G5593" s="48">
        <v>17175</v>
      </c>
    </row>
    <row r="5594" spans="3:7">
      <c r="C5594" s="50">
        <f t="shared" si="89"/>
        <v>8</v>
      </c>
      <c r="D5594" s="49">
        <v>42602</v>
      </c>
      <c r="E5594" s="48">
        <v>24</v>
      </c>
      <c r="F5594" s="48">
        <v>19033</v>
      </c>
      <c r="G5594" s="48">
        <v>16092</v>
      </c>
    </row>
    <row r="5595" spans="3:7">
      <c r="C5595" s="50">
        <f t="shared" si="89"/>
        <v>8</v>
      </c>
      <c r="D5595" s="49">
        <v>42603</v>
      </c>
      <c r="E5595" s="48">
        <v>1</v>
      </c>
      <c r="F5595" s="48">
        <v>18581</v>
      </c>
      <c r="G5595" s="48">
        <v>15433</v>
      </c>
    </row>
    <row r="5596" spans="3:7">
      <c r="C5596" s="50">
        <f t="shared" si="89"/>
        <v>8</v>
      </c>
      <c r="D5596" s="49">
        <v>42603</v>
      </c>
      <c r="E5596" s="48">
        <v>2</v>
      </c>
      <c r="F5596" s="48">
        <v>18045</v>
      </c>
      <c r="G5596" s="48">
        <v>14793</v>
      </c>
    </row>
    <row r="5597" spans="3:7">
      <c r="C5597" s="50">
        <f t="shared" si="89"/>
        <v>8</v>
      </c>
      <c r="D5597" s="49">
        <v>42603</v>
      </c>
      <c r="E5597" s="48">
        <v>3</v>
      </c>
      <c r="F5597" s="48">
        <v>17431</v>
      </c>
      <c r="G5597" s="48">
        <v>14329</v>
      </c>
    </row>
    <row r="5598" spans="3:7">
      <c r="C5598" s="50">
        <f t="shared" si="89"/>
        <v>8</v>
      </c>
      <c r="D5598" s="49">
        <v>42603</v>
      </c>
      <c r="E5598" s="48">
        <v>4</v>
      </c>
      <c r="F5598" s="48">
        <v>17210</v>
      </c>
      <c r="G5598" s="48">
        <v>14062</v>
      </c>
    </row>
    <row r="5599" spans="3:7">
      <c r="C5599" s="50">
        <f t="shared" si="89"/>
        <v>8</v>
      </c>
      <c r="D5599" s="49">
        <v>42603</v>
      </c>
      <c r="E5599" s="48">
        <v>5</v>
      </c>
      <c r="F5599" s="48">
        <v>17110</v>
      </c>
      <c r="G5599" s="48">
        <v>13965</v>
      </c>
    </row>
    <row r="5600" spans="3:7">
      <c r="C5600" s="50">
        <f t="shared" si="89"/>
        <v>8</v>
      </c>
      <c r="D5600" s="49">
        <v>42603</v>
      </c>
      <c r="E5600" s="48">
        <v>6</v>
      </c>
      <c r="F5600" s="48">
        <v>17045</v>
      </c>
      <c r="G5600" s="48">
        <v>13878</v>
      </c>
    </row>
    <row r="5601" spans="3:7">
      <c r="C5601" s="50">
        <f t="shared" si="89"/>
        <v>8</v>
      </c>
      <c r="D5601" s="49">
        <v>42603</v>
      </c>
      <c r="E5601" s="48">
        <v>7</v>
      </c>
      <c r="F5601" s="48">
        <v>17516</v>
      </c>
      <c r="G5601" s="48">
        <v>14231</v>
      </c>
    </row>
    <row r="5602" spans="3:7">
      <c r="C5602" s="50">
        <f t="shared" si="89"/>
        <v>8</v>
      </c>
      <c r="D5602" s="49">
        <v>42603</v>
      </c>
      <c r="E5602" s="48">
        <v>8</v>
      </c>
      <c r="F5602" s="48">
        <v>18217</v>
      </c>
      <c r="G5602" s="48">
        <v>14871</v>
      </c>
    </row>
    <row r="5603" spans="3:7">
      <c r="C5603" s="50">
        <f t="shared" si="89"/>
        <v>8</v>
      </c>
      <c r="D5603" s="49">
        <v>42603</v>
      </c>
      <c r="E5603" s="48">
        <v>9</v>
      </c>
      <c r="F5603" s="48">
        <v>18632</v>
      </c>
      <c r="G5603" s="48">
        <v>15616</v>
      </c>
    </row>
    <row r="5604" spans="3:7">
      <c r="C5604" s="50">
        <f t="shared" si="89"/>
        <v>8</v>
      </c>
      <c r="D5604" s="49">
        <v>42603</v>
      </c>
      <c r="E5604" s="48">
        <v>10</v>
      </c>
      <c r="F5604" s="48">
        <v>18933</v>
      </c>
      <c r="G5604" s="48">
        <v>16109</v>
      </c>
    </row>
    <row r="5605" spans="3:7">
      <c r="C5605" s="50">
        <f t="shared" si="89"/>
        <v>8</v>
      </c>
      <c r="D5605" s="49">
        <v>42603</v>
      </c>
      <c r="E5605" s="48">
        <v>11</v>
      </c>
      <c r="F5605" s="48">
        <v>19427</v>
      </c>
      <c r="G5605" s="48">
        <v>16617</v>
      </c>
    </row>
    <row r="5606" spans="3:7">
      <c r="C5606" s="50">
        <f t="shared" si="89"/>
        <v>8</v>
      </c>
      <c r="D5606" s="49">
        <v>42603</v>
      </c>
      <c r="E5606" s="48">
        <v>12</v>
      </c>
      <c r="F5606" s="48">
        <v>19717</v>
      </c>
      <c r="G5606" s="48">
        <v>16925</v>
      </c>
    </row>
    <row r="5607" spans="3:7">
      <c r="C5607" s="50">
        <f t="shared" si="89"/>
        <v>8</v>
      </c>
      <c r="D5607" s="49">
        <v>42603</v>
      </c>
      <c r="E5607" s="48">
        <v>13</v>
      </c>
      <c r="F5607" s="48">
        <v>19677</v>
      </c>
      <c r="G5607" s="48">
        <v>16900</v>
      </c>
    </row>
    <row r="5608" spans="3:7">
      <c r="C5608" s="50">
        <f t="shared" si="89"/>
        <v>8</v>
      </c>
      <c r="D5608" s="49">
        <v>42603</v>
      </c>
      <c r="E5608" s="48">
        <v>14</v>
      </c>
      <c r="F5608" s="48">
        <v>19683</v>
      </c>
      <c r="G5608" s="48">
        <v>16834</v>
      </c>
    </row>
    <row r="5609" spans="3:7">
      <c r="C5609" s="50">
        <f t="shared" si="89"/>
        <v>8</v>
      </c>
      <c r="D5609" s="49">
        <v>42603</v>
      </c>
      <c r="E5609" s="48">
        <v>15</v>
      </c>
      <c r="F5609" s="48">
        <v>19709</v>
      </c>
      <c r="G5609" s="48">
        <v>16895</v>
      </c>
    </row>
    <row r="5610" spans="3:7">
      <c r="C5610" s="50">
        <f t="shared" si="89"/>
        <v>8</v>
      </c>
      <c r="D5610" s="49">
        <v>42603</v>
      </c>
      <c r="E5610" s="48">
        <v>16</v>
      </c>
      <c r="F5610" s="48">
        <v>19828</v>
      </c>
      <c r="G5610" s="48">
        <v>17114</v>
      </c>
    </row>
    <row r="5611" spans="3:7">
      <c r="C5611" s="50">
        <f t="shared" si="89"/>
        <v>8</v>
      </c>
      <c r="D5611" s="49">
        <v>42603</v>
      </c>
      <c r="E5611" s="48">
        <v>17</v>
      </c>
      <c r="F5611" s="48">
        <v>20062</v>
      </c>
      <c r="G5611" s="48">
        <v>17235</v>
      </c>
    </row>
    <row r="5612" spans="3:7">
      <c r="C5612" s="50">
        <f t="shared" si="89"/>
        <v>8</v>
      </c>
      <c r="D5612" s="49">
        <v>42603</v>
      </c>
      <c r="E5612" s="48">
        <v>18</v>
      </c>
      <c r="F5612" s="48">
        <v>19681</v>
      </c>
      <c r="G5612" s="48">
        <v>16917</v>
      </c>
    </row>
    <row r="5613" spans="3:7">
      <c r="C5613" s="50">
        <f t="shared" si="89"/>
        <v>8</v>
      </c>
      <c r="D5613" s="49">
        <v>42603</v>
      </c>
      <c r="E5613" s="48">
        <v>19</v>
      </c>
      <c r="F5613" s="48">
        <v>19118</v>
      </c>
      <c r="G5613" s="48">
        <v>16633</v>
      </c>
    </row>
    <row r="5614" spans="3:7">
      <c r="C5614" s="50">
        <f t="shared" si="89"/>
        <v>8</v>
      </c>
      <c r="D5614" s="49">
        <v>42603</v>
      </c>
      <c r="E5614" s="48">
        <v>20</v>
      </c>
      <c r="F5614" s="48">
        <v>19235</v>
      </c>
      <c r="G5614" s="48">
        <v>16701</v>
      </c>
    </row>
    <row r="5615" spans="3:7">
      <c r="C5615" s="50">
        <f t="shared" si="89"/>
        <v>8</v>
      </c>
      <c r="D5615" s="49">
        <v>42603</v>
      </c>
      <c r="E5615" s="48">
        <v>21</v>
      </c>
      <c r="F5615" s="48">
        <v>19162</v>
      </c>
      <c r="G5615" s="48">
        <v>16505</v>
      </c>
    </row>
    <row r="5616" spans="3:7">
      <c r="C5616" s="50">
        <f t="shared" si="89"/>
        <v>8</v>
      </c>
      <c r="D5616" s="49">
        <v>42603</v>
      </c>
      <c r="E5616" s="48">
        <v>22</v>
      </c>
      <c r="F5616" s="48">
        <v>18333</v>
      </c>
      <c r="G5616" s="48">
        <v>15608</v>
      </c>
    </row>
    <row r="5617" spans="3:7">
      <c r="C5617" s="50">
        <f t="shared" si="89"/>
        <v>8</v>
      </c>
      <c r="D5617" s="49">
        <v>42603</v>
      </c>
      <c r="E5617" s="48">
        <v>23</v>
      </c>
      <c r="F5617" s="48">
        <v>17291</v>
      </c>
      <c r="G5617" s="48">
        <v>14294</v>
      </c>
    </row>
    <row r="5618" spans="3:7">
      <c r="C5618" s="50">
        <f t="shared" si="89"/>
        <v>8</v>
      </c>
      <c r="D5618" s="49">
        <v>42603</v>
      </c>
      <c r="E5618" s="48">
        <v>24</v>
      </c>
      <c r="F5618" s="48">
        <v>16469</v>
      </c>
      <c r="G5618" s="48">
        <v>13454</v>
      </c>
    </row>
    <row r="5619" spans="3:7">
      <c r="C5619" s="50">
        <f t="shared" si="89"/>
        <v>8</v>
      </c>
      <c r="D5619" s="49">
        <v>42604</v>
      </c>
      <c r="E5619" s="48">
        <v>1</v>
      </c>
      <c r="F5619" s="48">
        <v>16025</v>
      </c>
      <c r="G5619" s="48">
        <v>12858</v>
      </c>
    </row>
    <row r="5620" spans="3:7">
      <c r="C5620" s="50">
        <f t="shared" si="89"/>
        <v>8</v>
      </c>
      <c r="D5620" s="49">
        <v>42604</v>
      </c>
      <c r="E5620" s="48">
        <v>2</v>
      </c>
      <c r="F5620" s="48">
        <v>15877</v>
      </c>
      <c r="G5620" s="48">
        <v>12527</v>
      </c>
    </row>
    <row r="5621" spans="3:7">
      <c r="C5621" s="50">
        <f t="shared" si="89"/>
        <v>8</v>
      </c>
      <c r="D5621" s="49">
        <v>42604</v>
      </c>
      <c r="E5621" s="48">
        <v>3</v>
      </c>
      <c r="F5621" s="48">
        <v>15567</v>
      </c>
      <c r="G5621" s="48">
        <v>12384</v>
      </c>
    </row>
    <row r="5622" spans="3:7">
      <c r="C5622" s="50">
        <f t="shared" si="89"/>
        <v>8</v>
      </c>
      <c r="D5622" s="49">
        <v>42604</v>
      </c>
      <c r="E5622" s="48">
        <v>4</v>
      </c>
      <c r="F5622" s="48">
        <v>15434</v>
      </c>
      <c r="G5622" s="48">
        <v>12393</v>
      </c>
    </row>
    <row r="5623" spans="3:7">
      <c r="C5623" s="50">
        <f t="shared" si="89"/>
        <v>8</v>
      </c>
      <c r="D5623" s="49">
        <v>42604</v>
      </c>
      <c r="E5623" s="48">
        <v>5</v>
      </c>
      <c r="F5623" s="48">
        <v>15712</v>
      </c>
      <c r="G5623" s="48">
        <v>12745</v>
      </c>
    </row>
    <row r="5624" spans="3:7">
      <c r="C5624" s="50">
        <f t="shared" si="89"/>
        <v>8</v>
      </c>
      <c r="D5624" s="49">
        <v>42604</v>
      </c>
      <c r="E5624" s="48">
        <v>6</v>
      </c>
      <c r="F5624" s="48">
        <v>16678</v>
      </c>
      <c r="G5624" s="48">
        <v>13575</v>
      </c>
    </row>
    <row r="5625" spans="3:7">
      <c r="C5625" s="50">
        <f t="shared" si="89"/>
        <v>8</v>
      </c>
      <c r="D5625" s="49">
        <v>42604</v>
      </c>
      <c r="E5625" s="48">
        <v>7</v>
      </c>
      <c r="F5625" s="48">
        <v>17737</v>
      </c>
      <c r="G5625" s="48">
        <v>14693</v>
      </c>
    </row>
    <row r="5626" spans="3:7">
      <c r="C5626" s="50">
        <f t="shared" si="89"/>
        <v>8</v>
      </c>
      <c r="D5626" s="49">
        <v>42604</v>
      </c>
      <c r="E5626" s="48">
        <v>8</v>
      </c>
      <c r="F5626" s="48">
        <v>18451</v>
      </c>
      <c r="G5626" s="48">
        <v>15460</v>
      </c>
    </row>
    <row r="5627" spans="3:7">
      <c r="C5627" s="50">
        <f t="shared" si="89"/>
        <v>8</v>
      </c>
      <c r="D5627" s="49">
        <v>42604</v>
      </c>
      <c r="E5627" s="48">
        <v>9</v>
      </c>
      <c r="F5627" s="48">
        <v>18594</v>
      </c>
      <c r="G5627" s="48">
        <v>15742</v>
      </c>
    </row>
    <row r="5628" spans="3:7">
      <c r="C5628" s="50">
        <f t="shared" si="89"/>
        <v>8</v>
      </c>
      <c r="D5628" s="49">
        <v>42604</v>
      </c>
      <c r="E5628" s="48">
        <v>10</v>
      </c>
      <c r="F5628" s="48">
        <v>18861</v>
      </c>
      <c r="G5628" s="48">
        <v>15831</v>
      </c>
    </row>
    <row r="5629" spans="3:7">
      <c r="C5629" s="50">
        <f t="shared" si="89"/>
        <v>8</v>
      </c>
      <c r="D5629" s="49">
        <v>42604</v>
      </c>
      <c r="E5629" s="48">
        <v>11</v>
      </c>
      <c r="F5629" s="48">
        <v>19236</v>
      </c>
      <c r="G5629" s="48">
        <v>16192</v>
      </c>
    </row>
    <row r="5630" spans="3:7">
      <c r="C5630" s="50">
        <f t="shared" si="89"/>
        <v>8</v>
      </c>
      <c r="D5630" s="49">
        <v>42604</v>
      </c>
      <c r="E5630" s="48">
        <v>12</v>
      </c>
      <c r="F5630" s="48">
        <v>19260</v>
      </c>
      <c r="G5630" s="48">
        <v>16422</v>
      </c>
    </row>
    <row r="5631" spans="3:7">
      <c r="C5631" s="50">
        <f t="shared" si="89"/>
        <v>8</v>
      </c>
      <c r="D5631" s="49">
        <v>42604</v>
      </c>
      <c r="E5631" s="48">
        <v>13</v>
      </c>
      <c r="F5631" s="48">
        <v>19473</v>
      </c>
      <c r="G5631" s="48">
        <v>16672</v>
      </c>
    </row>
    <row r="5632" spans="3:7">
      <c r="C5632" s="50">
        <f t="shared" si="89"/>
        <v>8</v>
      </c>
      <c r="D5632" s="49">
        <v>42604</v>
      </c>
      <c r="E5632" s="48">
        <v>14</v>
      </c>
      <c r="F5632" s="48">
        <v>19306</v>
      </c>
      <c r="G5632" s="48">
        <v>16746</v>
      </c>
    </row>
    <row r="5633" spans="3:7">
      <c r="C5633" s="50">
        <f t="shared" si="89"/>
        <v>8</v>
      </c>
      <c r="D5633" s="49">
        <v>42604</v>
      </c>
      <c r="E5633" s="48">
        <v>15</v>
      </c>
      <c r="F5633" s="48">
        <v>19281</v>
      </c>
      <c r="G5633" s="48">
        <v>16722</v>
      </c>
    </row>
    <row r="5634" spans="3:7">
      <c r="C5634" s="50">
        <f t="shared" si="89"/>
        <v>8</v>
      </c>
      <c r="D5634" s="49">
        <v>42604</v>
      </c>
      <c r="E5634" s="48">
        <v>16</v>
      </c>
      <c r="F5634" s="48">
        <v>19487</v>
      </c>
      <c r="G5634" s="48">
        <v>17006</v>
      </c>
    </row>
    <row r="5635" spans="3:7">
      <c r="C5635" s="50">
        <f t="shared" si="89"/>
        <v>8</v>
      </c>
      <c r="D5635" s="49">
        <v>42604</v>
      </c>
      <c r="E5635" s="48">
        <v>17</v>
      </c>
      <c r="F5635" s="48">
        <v>19956</v>
      </c>
      <c r="G5635" s="48">
        <v>17485</v>
      </c>
    </row>
    <row r="5636" spans="3:7">
      <c r="C5636" s="50">
        <f t="shared" ref="C5636:C5699" si="90">MONTH(D5636)</f>
        <v>8</v>
      </c>
      <c r="D5636" s="49">
        <v>42604</v>
      </c>
      <c r="E5636" s="48">
        <v>18</v>
      </c>
      <c r="F5636" s="48">
        <v>20194</v>
      </c>
      <c r="G5636" s="48">
        <v>17684</v>
      </c>
    </row>
    <row r="5637" spans="3:7">
      <c r="C5637" s="50">
        <f t="shared" si="90"/>
        <v>8</v>
      </c>
      <c r="D5637" s="49">
        <v>42604</v>
      </c>
      <c r="E5637" s="48">
        <v>19</v>
      </c>
      <c r="F5637" s="48">
        <v>20257</v>
      </c>
      <c r="G5637" s="48">
        <v>17821</v>
      </c>
    </row>
    <row r="5638" spans="3:7">
      <c r="C5638" s="50">
        <f t="shared" si="90"/>
        <v>8</v>
      </c>
      <c r="D5638" s="49">
        <v>42604</v>
      </c>
      <c r="E5638" s="48">
        <v>20</v>
      </c>
      <c r="F5638" s="48">
        <v>20218</v>
      </c>
      <c r="G5638" s="48">
        <v>17800</v>
      </c>
    </row>
    <row r="5639" spans="3:7">
      <c r="C5639" s="50">
        <f t="shared" si="90"/>
        <v>8</v>
      </c>
      <c r="D5639" s="49">
        <v>42604</v>
      </c>
      <c r="E5639" s="48">
        <v>21</v>
      </c>
      <c r="F5639" s="48">
        <v>19451</v>
      </c>
      <c r="G5639" s="48">
        <v>17410</v>
      </c>
    </row>
    <row r="5640" spans="3:7">
      <c r="C5640" s="50">
        <f t="shared" si="90"/>
        <v>8</v>
      </c>
      <c r="D5640" s="49">
        <v>42604</v>
      </c>
      <c r="E5640" s="48">
        <v>22</v>
      </c>
      <c r="F5640" s="48">
        <v>17915</v>
      </c>
      <c r="G5640" s="48">
        <v>16130</v>
      </c>
    </row>
    <row r="5641" spans="3:7">
      <c r="C5641" s="50">
        <f t="shared" si="90"/>
        <v>8</v>
      </c>
      <c r="D5641" s="49">
        <v>42604</v>
      </c>
      <c r="E5641" s="48">
        <v>23</v>
      </c>
      <c r="F5641" s="48">
        <v>16889</v>
      </c>
      <c r="G5641" s="48">
        <v>14730</v>
      </c>
    </row>
    <row r="5642" spans="3:7">
      <c r="C5642" s="50">
        <f t="shared" si="90"/>
        <v>8</v>
      </c>
      <c r="D5642" s="49">
        <v>42604</v>
      </c>
      <c r="E5642" s="48">
        <v>24</v>
      </c>
      <c r="F5642" s="48">
        <v>16398</v>
      </c>
      <c r="G5642" s="48">
        <v>13675</v>
      </c>
    </row>
    <row r="5643" spans="3:7">
      <c r="C5643" s="50">
        <f t="shared" si="90"/>
        <v>8</v>
      </c>
      <c r="D5643" s="49">
        <v>42605</v>
      </c>
      <c r="E5643" s="48">
        <v>1</v>
      </c>
      <c r="F5643" s="48">
        <v>15660</v>
      </c>
      <c r="G5643" s="48">
        <v>12990</v>
      </c>
    </row>
    <row r="5644" spans="3:7">
      <c r="C5644" s="50">
        <f t="shared" si="90"/>
        <v>8</v>
      </c>
      <c r="D5644" s="49">
        <v>42605</v>
      </c>
      <c r="E5644" s="48">
        <v>2</v>
      </c>
      <c r="F5644" s="48">
        <v>15212</v>
      </c>
      <c r="G5644" s="48">
        <v>12547</v>
      </c>
    </row>
    <row r="5645" spans="3:7">
      <c r="C5645" s="50">
        <f t="shared" si="90"/>
        <v>8</v>
      </c>
      <c r="D5645" s="49">
        <v>42605</v>
      </c>
      <c r="E5645" s="48">
        <v>3</v>
      </c>
      <c r="F5645" s="48">
        <v>14800</v>
      </c>
      <c r="G5645" s="48">
        <v>12309</v>
      </c>
    </row>
    <row r="5646" spans="3:7">
      <c r="C5646" s="50">
        <f t="shared" si="90"/>
        <v>8</v>
      </c>
      <c r="D5646" s="49">
        <v>42605</v>
      </c>
      <c r="E5646" s="48">
        <v>4</v>
      </c>
      <c r="F5646" s="48">
        <v>14506</v>
      </c>
      <c r="G5646" s="48">
        <v>12287</v>
      </c>
    </row>
    <row r="5647" spans="3:7">
      <c r="C5647" s="50">
        <f t="shared" si="90"/>
        <v>8</v>
      </c>
      <c r="D5647" s="49">
        <v>42605</v>
      </c>
      <c r="E5647" s="48">
        <v>5</v>
      </c>
      <c r="F5647" s="48">
        <v>15377</v>
      </c>
      <c r="G5647" s="48">
        <v>12661</v>
      </c>
    </row>
    <row r="5648" spans="3:7">
      <c r="C5648" s="50">
        <f t="shared" si="90"/>
        <v>8</v>
      </c>
      <c r="D5648" s="49">
        <v>42605</v>
      </c>
      <c r="E5648" s="48">
        <v>6</v>
      </c>
      <c r="F5648" s="48">
        <v>16723</v>
      </c>
      <c r="G5648" s="48">
        <v>13775</v>
      </c>
    </row>
    <row r="5649" spans="3:7">
      <c r="C5649" s="50">
        <f t="shared" si="90"/>
        <v>8</v>
      </c>
      <c r="D5649" s="49">
        <v>42605</v>
      </c>
      <c r="E5649" s="48">
        <v>7</v>
      </c>
      <c r="F5649" s="48">
        <v>18060</v>
      </c>
      <c r="G5649" s="48">
        <v>15015</v>
      </c>
    </row>
    <row r="5650" spans="3:7">
      <c r="C5650" s="50">
        <f t="shared" si="90"/>
        <v>8</v>
      </c>
      <c r="D5650" s="49">
        <v>42605</v>
      </c>
      <c r="E5650" s="48">
        <v>8</v>
      </c>
      <c r="F5650" s="48">
        <v>18147</v>
      </c>
      <c r="G5650" s="48">
        <v>15600</v>
      </c>
    </row>
    <row r="5651" spans="3:7">
      <c r="C5651" s="50">
        <f t="shared" si="90"/>
        <v>8</v>
      </c>
      <c r="D5651" s="49">
        <v>42605</v>
      </c>
      <c r="E5651" s="48">
        <v>9</v>
      </c>
      <c r="F5651" s="48">
        <v>18366</v>
      </c>
      <c r="G5651" s="48">
        <v>16033</v>
      </c>
    </row>
    <row r="5652" spans="3:7">
      <c r="C5652" s="50">
        <f t="shared" si="90"/>
        <v>8</v>
      </c>
      <c r="D5652" s="49">
        <v>42605</v>
      </c>
      <c r="E5652" s="48">
        <v>10</v>
      </c>
      <c r="F5652" s="48">
        <v>18695</v>
      </c>
      <c r="G5652" s="48">
        <v>16454</v>
      </c>
    </row>
    <row r="5653" spans="3:7">
      <c r="C5653" s="50">
        <f t="shared" si="90"/>
        <v>8</v>
      </c>
      <c r="D5653" s="49">
        <v>42605</v>
      </c>
      <c r="E5653" s="48">
        <v>11</v>
      </c>
      <c r="F5653" s="48">
        <v>18798</v>
      </c>
      <c r="G5653" s="48">
        <v>16572</v>
      </c>
    </row>
    <row r="5654" spans="3:7">
      <c r="C5654" s="50">
        <f t="shared" si="90"/>
        <v>8</v>
      </c>
      <c r="D5654" s="49">
        <v>42605</v>
      </c>
      <c r="E5654" s="48">
        <v>12</v>
      </c>
      <c r="F5654" s="48">
        <v>18757</v>
      </c>
      <c r="G5654" s="48">
        <v>16835</v>
      </c>
    </row>
    <row r="5655" spans="3:7">
      <c r="C5655" s="50">
        <f t="shared" si="90"/>
        <v>8</v>
      </c>
      <c r="D5655" s="49">
        <v>42605</v>
      </c>
      <c r="E5655" s="48">
        <v>13</v>
      </c>
      <c r="F5655" s="48">
        <v>19972</v>
      </c>
      <c r="G5655" s="48">
        <v>17447</v>
      </c>
    </row>
    <row r="5656" spans="3:7">
      <c r="C5656" s="50">
        <f t="shared" si="90"/>
        <v>8</v>
      </c>
      <c r="D5656" s="49">
        <v>42605</v>
      </c>
      <c r="E5656" s="48">
        <v>14</v>
      </c>
      <c r="F5656" s="48">
        <v>20542</v>
      </c>
      <c r="G5656" s="48">
        <v>17888</v>
      </c>
    </row>
    <row r="5657" spans="3:7">
      <c r="C5657" s="50">
        <f t="shared" si="90"/>
        <v>8</v>
      </c>
      <c r="D5657" s="49">
        <v>42605</v>
      </c>
      <c r="E5657" s="48">
        <v>15</v>
      </c>
      <c r="F5657" s="48">
        <v>20780</v>
      </c>
      <c r="G5657" s="48">
        <v>18291</v>
      </c>
    </row>
    <row r="5658" spans="3:7">
      <c r="C5658" s="50">
        <f t="shared" si="90"/>
        <v>8</v>
      </c>
      <c r="D5658" s="49">
        <v>42605</v>
      </c>
      <c r="E5658" s="48">
        <v>16</v>
      </c>
      <c r="F5658" s="48">
        <v>21245</v>
      </c>
      <c r="G5658" s="48">
        <v>18828</v>
      </c>
    </row>
    <row r="5659" spans="3:7">
      <c r="C5659" s="50">
        <f t="shared" si="90"/>
        <v>8</v>
      </c>
      <c r="D5659" s="49">
        <v>42605</v>
      </c>
      <c r="E5659" s="48">
        <v>17</v>
      </c>
      <c r="F5659" s="48">
        <v>21547</v>
      </c>
      <c r="G5659" s="48">
        <v>19311</v>
      </c>
    </row>
    <row r="5660" spans="3:7">
      <c r="C5660" s="50">
        <f t="shared" si="90"/>
        <v>8</v>
      </c>
      <c r="D5660" s="49">
        <v>42605</v>
      </c>
      <c r="E5660" s="48">
        <v>18</v>
      </c>
      <c r="F5660" s="48">
        <v>21663</v>
      </c>
      <c r="G5660" s="48">
        <v>19521</v>
      </c>
    </row>
    <row r="5661" spans="3:7">
      <c r="C5661" s="50">
        <f t="shared" si="90"/>
        <v>8</v>
      </c>
      <c r="D5661" s="49">
        <v>42605</v>
      </c>
      <c r="E5661" s="48">
        <v>19</v>
      </c>
      <c r="F5661" s="48">
        <v>21552</v>
      </c>
      <c r="G5661" s="48">
        <v>19459</v>
      </c>
    </row>
    <row r="5662" spans="3:7">
      <c r="C5662" s="50">
        <f t="shared" si="90"/>
        <v>8</v>
      </c>
      <c r="D5662" s="49">
        <v>42605</v>
      </c>
      <c r="E5662" s="48">
        <v>20</v>
      </c>
      <c r="F5662" s="48">
        <v>21491</v>
      </c>
      <c r="G5662" s="48">
        <v>19554</v>
      </c>
    </row>
    <row r="5663" spans="3:7">
      <c r="C5663" s="50">
        <f t="shared" si="90"/>
        <v>8</v>
      </c>
      <c r="D5663" s="49">
        <v>42605</v>
      </c>
      <c r="E5663" s="48">
        <v>21</v>
      </c>
      <c r="F5663" s="48">
        <v>21170</v>
      </c>
      <c r="G5663" s="48">
        <v>19068</v>
      </c>
    </row>
    <row r="5664" spans="3:7">
      <c r="C5664" s="50">
        <f t="shared" si="90"/>
        <v>8</v>
      </c>
      <c r="D5664" s="49">
        <v>42605</v>
      </c>
      <c r="E5664" s="48">
        <v>22</v>
      </c>
      <c r="F5664" s="48">
        <v>19645</v>
      </c>
      <c r="G5664" s="48">
        <v>17701</v>
      </c>
    </row>
    <row r="5665" spans="3:7">
      <c r="C5665" s="50">
        <f t="shared" si="90"/>
        <v>8</v>
      </c>
      <c r="D5665" s="49">
        <v>42605</v>
      </c>
      <c r="E5665" s="48">
        <v>23</v>
      </c>
      <c r="F5665" s="48">
        <v>18417</v>
      </c>
      <c r="G5665" s="48">
        <v>16106</v>
      </c>
    </row>
    <row r="5666" spans="3:7">
      <c r="C5666" s="50">
        <f t="shared" si="90"/>
        <v>8</v>
      </c>
      <c r="D5666" s="49">
        <v>42605</v>
      </c>
      <c r="E5666" s="48">
        <v>24</v>
      </c>
      <c r="F5666" s="48">
        <v>17419</v>
      </c>
      <c r="G5666" s="48">
        <v>14806</v>
      </c>
    </row>
    <row r="5667" spans="3:7">
      <c r="C5667" s="50">
        <f t="shared" si="90"/>
        <v>8</v>
      </c>
      <c r="D5667" s="49">
        <v>42606</v>
      </c>
      <c r="E5667" s="48">
        <v>1</v>
      </c>
      <c r="F5667" s="48">
        <v>16503</v>
      </c>
      <c r="G5667" s="48">
        <v>13980</v>
      </c>
    </row>
    <row r="5668" spans="3:7">
      <c r="C5668" s="50">
        <f t="shared" si="90"/>
        <v>8</v>
      </c>
      <c r="D5668" s="49">
        <v>42606</v>
      </c>
      <c r="E5668" s="48">
        <v>2</v>
      </c>
      <c r="F5668" s="48">
        <v>16082</v>
      </c>
      <c r="G5668" s="48">
        <v>13378</v>
      </c>
    </row>
    <row r="5669" spans="3:7">
      <c r="C5669" s="50">
        <f t="shared" si="90"/>
        <v>8</v>
      </c>
      <c r="D5669" s="49">
        <v>42606</v>
      </c>
      <c r="E5669" s="48">
        <v>3</v>
      </c>
      <c r="F5669" s="48">
        <v>15915</v>
      </c>
      <c r="G5669" s="48">
        <v>13049</v>
      </c>
    </row>
    <row r="5670" spans="3:7">
      <c r="C5670" s="50">
        <f t="shared" si="90"/>
        <v>8</v>
      </c>
      <c r="D5670" s="49">
        <v>42606</v>
      </c>
      <c r="E5670" s="48">
        <v>4</v>
      </c>
      <c r="F5670" s="48">
        <v>15893</v>
      </c>
      <c r="G5670" s="48">
        <v>12983</v>
      </c>
    </row>
    <row r="5671" spans="3:7">
      <c r="C5671" s="50">
        <f t="shared" si="90"/>
        <v>8</v>
      </c>
      <c r="D5671" s="49">
        <v>42606</v>
      </c>
      <c r="E5671" s="48">
        <v>5</v>
      </c>
      <c r="F5671" s="48">
        <v>16443</v>
      </c>
      <c r="G5671" s="48">
        <v>13391</v>
      </c>
    </row>
    <row r="5672" spans="3:7">
      <c r="C5672" s="50">
        <f t="shared" si="90"/>
        <v>8</v>
      </c>
      <c r="D5672" s="49">
        <v>42606</v>
      </c>
      <c r="E5672" s="48">
        <v>6</v>
      </c>
      <c r="F5672" s="48">
        <v>17181</v>
      </c>
      <c r="G5672" s="48">
        <v>14332</v>
      </c>
    </row>
    <row r="5673" spans="3:7">
      <c r="C5673" s="50">
        <f t="shared" si="90"/>
        <v>8</v>
      </c>
      <c r="D5673" s="49">
        <v>42606</v>
      </c>
      <c r="E5673" s="48">
        <v>7</v>
      </c>
      <c r="F5673" s="48">
        <v>18247</v>
      </c>
      <c r="G5673" s="48">
        <v>15495</v>
      </c>
    </row>
    <row r="5674" spans="3:7">
      <c r="C5674" s="50">
        <f t="shared" si="90"/>
        <v>8</v>
      </c>
      <c r="D5674" s="49">
        <v>42606</v>
      </c>
      <c r="E5674" s="48">
        <v>8</v>
      </c>
      <c r="F5674" s="48">
        <v>19112</v>
      </c>
      <c r="G5674" s="48">
        <v>16461</v>
      </c>
    </row>
    <row r="5675" spans="3:7">
      <c r="C5675" s="50">
        <f t="shared" si="90"/>
        <v>8</v>
      </c>
      <c r="D5675" s="49">
        <v>42606</v>
      </c>
      <c r="E5675" s="48">
        <v>9</v>
      </c>
      <c r="F5675" s="48">
        <v>19761</v>
      </c>
      <c r="G5675" s="48">
        <v>17208</v>
      </c>
    </row>
    <row r="5676" spans="3:7">
      <c r="C5676" s="50">
        <f t="shared" si="90"/>
        <v>8</v>
      </c>
      <c r="D5676" s="49">
        <v>42606</v>
      </c>
      <c r="E5676" s="48">
        <v>10</v>
      </c>
      <c r="F5676" s="48">
        <v>20338</v>
      </c>
      <c r="G5676" s="48">
        <v>17808</v>
      </c>
    </row>
    <row r="5677" spans="3:7">
      <c r="C5677" s="50">
        <f t="shared" si="90"/>
        <v>8</v>
      </c>
      <c r="D5677" s="49">
        <v>42606</v>
      </c>
      <c r="E5677" s="48">
        <v>11</v>
      </c>
      <c r="F5677" s="48">
        <v>20714</v>
      </c>
      <c r="G5677" s="48">
        <v>18419</v>
      </c>
    </row>
    <row r="5678" spans="3:7">
      <c r="C5678" s="50">
        <f t="shared" si="90"/>
        <v>8</v>
      </c>
      <c r="D5678" s="49">
        <v>42606</v>
      </c>
      <c r="E5678" s="48">
        <v>12</v>
      </c>
      <c r="F5678" s="48">
        <v>21168</v>
      </c>
      <c r="G5678" s="48">
        <v>18746</v>
      </c>
    </row>
    <row r="5679" spans="3:7">
      <c r="C5679" s="50">
        <f t="shared" si="90"/>
        <v>8</v>
      </c>
      <c r="D5679" s="49">
        <v>42606</v>
      </c>
      <c r="E5679" s="48">
        <v>13</v>
      </c>
      <c r="F5679" s="48">
        <v>21728</v>
      </c>
      <c r="G5679" s="48">
        <v>19417</v>
      </c>
    </row>
    <row r="5680" spans="3:7">
      <c r="C5680" s="50">
        <f t="shared" si="90"/>
        <v>8</v>
      </c>
      <c r="D5680" s="49">
        <v>42606</v>
      </c>
      <c r="E5680" s="48">
        <v>14</v>
      </c>
      <c r="F5680" s="48">
        <v>22006</v>
      </c>
      <c r="G5680" s="48">
        <v>19508</v>
      </c>
    </row>
    <row r="5681" spans="3:7">
      <c r="C5681" s="50">
        <f t="shared" si="90"/>
        <v>8</v>
      </c>
      <c r="D5681" s="49">
        <v>42606</v>
      </c>
      <c r="E5681" s="48">
        <v>15</v>
      </c>
      <c r="F5681" s="48">
        <v>22717</v>
      </c>
      <c r="G5681" s="48">
        <v>19963</v>
      </c>
    </row>
    <row r="5682" spans="3:7">
      <c r="C5682" s="50">
        <f t="shared" si="90"/>
        <v>8</v>
      </c>
      <c r="D5682" s="49">
        <v>42606</v>
      </c>
      <c r="E5682" s="48">
        <v>16</v>
      </c>
      <c r="F5682" s="48">
        <v>22919</v>
      </c>
      <c r="G5682" s="48">
        <v>20757</v>
      </c>
    </row>
    <row r="5683" spans="3:7">
      <c r="C5683" s="50">
        <f t="shared" si="90"/>
        <v>8</v>
      </c>
      <c r="D5683" s="49">
        <v>42606</v>
      </c>
      <c r="E5683" s="48">
        <v>17</v>
      </c>
      <c r="F5683" s="48">
        <v>22736</v>
      </c>
      <c r="G5683" s="48">
        <v>20883</v>
      </c>
    </row>
    <row r="5684" spans="3:7">
      <c r="C5684" s="50">
        <f t="shared" si="90"/>
        <v>8</v>
      </c>
      <c r="D5684" s="49">
        <v>42606</v>
      </c>
      <c r="E5684" s="48">
        <v>18</v>
      </c>
      <c r="F5684" s="48">
        <v>22575</v>
      </c>
      <c r="G5684" s="48">
        <v>20419</v>
      </c>
    </row>
    <row r="5685" spans="3:7">
      <c r="C5685" s="50">
        <f t="shared" si="90"/>
        <v>8</v>
      </c>
      <c r="D5685" s="49">
        <v>42606</v>
      </c>
      <c r="E5685" s="48">
        <v>19</v>
      </c>
      <c r="F5685" s="48">
        <v>22249</v>
      </c>
      <c r="G5685" s="48">
        <v>20202</v>
      </c>
    </row>
    <row r="5686" spans="3:7">
      <c r="C5686" s="50">
        <f t="shared" si="90"/>
        <v>8</v>
      </c>
      <c r="D5686" s="49">
        <v>42606</v>
      </c>
      <c r="E5686" s="48">
        <v>20</v>
      </c>
      <c r="F5686" s="48">
        <v>22348</v>
      </c>
      <c r="G5686" s="48">
        <v>20418</v>
      </c>
    </row>
    <row r="5687" spans="3:7">
      <c r="C5687" s="50">
        <f t="shared" si="90"/>
        <v>8</v>
      </c>
      <c r="D5687" s="49">
        <v>42606</v>
      </c>
      <c r="E5687" s="48">
        <v>21</v>
      </c>
      <c r="F5687" s="48">
        <v>21971</v>
      </c>
      <c r="G5687" s="48">
        <v>20064</v>
      </c>
    </row>
    <row r="5688" spans="3:7">
      <c r="C5688" s="50">
        <f t="shared" si="90"/>
        <v>8</v>
      </c>
      <c r="D5688" s="49">
        <v>42606</v>
      </c>
      <c r="E5688" s="48">
        <v>22</v>
      </c>
      <c r="F5688" s="48">
        <v>20784</v>
      </c>
      <c r="G5688" s="48">
        <v>18743</v>
      </c>
    </row>
    <row r="5689" spans="3:7">
      <c r="C5689" s="50">
        <f t="shared" si="90"/>
        <v>8</v>
      </c>
      <c r="D5689" s="49">
        <v>42606</v>
      </c>
      <c r="E5689" s="48">
        <v>23</v>
      </c>
      <c r="F5689" s="48">
        <v>19733</v>
      </c>
      <c r="G5689" s="48">
        <v>17356</v>
      </c>
    </row>
    <row r="5690" spans="3:7">
      <c r="C5690" s="50">
        <f t="shared" si="90"/>
        <v>8</v>
      </c>
      <c r="D5690" s="49">
        <v>42606</v>
      </c>
      <c r="E5690" s="48">
        <v>24</v>
      </c>
      <c r="F5690" s="48">
        <v>18633</v>
      </c>
      <c r="G5690" s="48">
        <v>16076</v>
      </c>
    </row>
    <row r="5691" spans="3:7">
      <c r="C5691" s="50">
        <f t="shared" si="90"/>
        <v>8</v>
      </c>
      <c r="D5691" s="49">
        <v>42607</v>
      </c>
      <c r="E5691" s="48">
        <v>1</v>
      </c>
      <c r="F5691" s="48">
        <v>17817</v>
      </c>
      <c r="G5691" s="48">
        <v>15265</v>
      </c>
    </row>
    <row r="5692" spans="3:7">
      <c r="C5692" s="50">
        <f t="shared" si="90"/>
        <v>8</v>
      </c>
      <c r="D5692" s="49">
        <v>42607</v>
      </c>
      <c r="E5692" s="48">
        <v>2</v>
      </c>
      <c r="F5692" s="48">
        <v>17229</v>
      </c>
      <c r="G5692" s="48">
        <v>14726</v>
      </c>
    </row>
    <row r="5693" spans="3:7">
      <c r="C5693" s="50">
        <f t="shared" si="90"/>
        <v>8</v>
      </c>
      <c r="D5693" s="49">
        <v>42607</v>
      </c>
      <c r="E5693" s="48">
        <v>3</v>
      </c>
      <c r="F5693" s="48">
        <v>16962</v>
      </c>
      <c r="G5693" s="48">
        <v>14413</v>
      </c>
    </row>
    <row r="5694" spans="3:7">
      <c r="C5694" s="50">
        <f t="shared" si="90"/>
        <v>8</v>
      </c>
      <c r="D5694" s="49">
        <v>42607</v>
      </c>
      <c r="E5694" s="48">
        <v>4</v>
      </c>
      <c r="F5694" s="48">
        <v>16882</v>
      </c>
      <c r="G5694" s="48">
        <v>14338</v>
      </c>
    </row>
    <row r="5695" spans="3:7">
      <c r="C5695" s="50">
        <f t="shared" si="90"/>
        <v>8</v>
      </c>
      <c r="D5695" s="49">
        <v>42607</v>
      </c>
      <c r="E5695" s="48">
        <v>5</v>
      </c>
      <c r="F5695" s="48">
        <v>17294</v>
      </c>
      <c r="G5695" s="48">
        <v>14708</v>
      </c>
    </row>
    <row r="5696" spans="3:7">
      <c r="C5696" s="50">
        <f t="shared" si="90"/>
        <v>8</v>
      </c>
      <c r="D5696" s="49">
        <v>42607</v>
      </c>
      <c r="E5696" s="48">
        <v>6</v>
      </c>
      <c r="F5696" s="48">
        <v>18536</v>
      </c>
      <c r="G5696" s="48">
        <v>15854</v>
      </c>
    </row>
    <row r="5697" spans="3:7">
      <c r="C5697" s="50">
        <f t="shared" si="90"/>
        <v>8</v>
      </c>
      <c r="D5697" s="49">
        <v>42607</v>
      </c>
      <c r="E5697" s="48">
        <v>7</v>
      </c>
      <c r="F5697" s="48">
        <v>19988</v>
      </c>
      <c r="G5697" s="48">
        <v>17337</v>
      </c>
    </row>
    <row r="5698" spans="3:7">
      <c r="C5698" s="50">
        <f t="shared" si="90"/>
        <v>8</v>
      </c>
      <c r="D5698" s="49">
        <v>42607</v>
      </c>
      <c r="E5698" s="48">
        <v>8</v>
      </c>
      <c r="F5698" s="48">
        <v>20729</v>
      </c>
      <c r="G5698" s="48">
        <v>18464</v>
      </c>
    </row>
    <row r="5699" spans="3:7">
      <c r="C5699" s="50">
        <f t="shared" si="90"/>
        <v>8</v>
      </c>
      <c r="D5699" s="49">
        <v>42607</v>
      </c>
      <c r="E5699" s="48">
        <v>9</v>
      </c>
      <c r="F5699" s="48">
        <v>21523</v>
      </c>
      <c r="G5699" s="48">
        <v>19425</v>
      </c>
    </row>
    <row r="5700" spans="3:7">
      <c r="C5700" s="50">
        <f t="shared" ref="C5700:C5763" si="91">MONTH(D5700)</f>
        <v>8</v>
      </c>
      <c r="D5700" s="49">
        <v>42607</v>
      </c>
      <c r="E5700" s="48">
        <v>10</v>
      </c>
      <c r="F5700" s="48">
        <v>22117</v>
      </c>
      <c r="G5700" s="48">
        <v>20199</v>
      </c>
    </row>
    <row r="5701" spans="3:7">
      <c r="C5701" s="50">
        <f t="shared" si="91"/>
        <v>8</v>
      </c>
      <c r="D5701" s="49">
        <v>42607</v>
      </c>
      <c r="E5701" s="48">
        <v>11</v>
      </c>
      <c r="F5701" s="48">
        <v>22782</v>
      </c>
      <c r="G5701" s="48">
        <v>20797</v>
      </c>
    </row>
    <row r="5702" spans="3:7">
      <c r="C5702" s="50">
        <f t="shared" si="91"/>
        <v>8</v>
      </c>
      <c r="D5702" s="49">
        <v>42607</v>
      </c>
      <c r="E5702" s="48">
        <v>12</v>
      </c>
      <c r="F5702" s="48">
        <v>22937</v>
      </c>
      <c r="G5702" s="48">
        <v>21097</v>
      </c>
    </row>
    <row r="5703" spans="3:7">
      <c r="C5703" s="50">
        <f t="shared" si="91"/>
        <v>8</v>
      </c>
      <c r="D5703" s="49">
        <v>42607</v>
      </c>
      <c r="E5703" s="48">
        <v>13</v>
      </c>
      <c r="F5703" s="48">
        <v>23182</v>
      </c>
      <c r="G5703" s="48">
        <v>21492</v>
      </c>
    </row>
    <row r="5704" spans="3:7">
      <c r="C5704" s="50">
        <f t="shared" si="91"/>
        <v>8</v>
      </c>
      <c r="D5704" s="49">
        <v>42607</v>
      </c>
      <c r="E5704" s="48">
        <v>14</v>
      </c>
      <c r="F5704" s="48">
        <v>23361</v>
      </c>
      <c r="G5704" s="48">
        <v>21344</v>
      </c>
    </row>
    <row r="5705" spans="3:7">
      <c r="C5705" s="50">
        <f t="shared" si="91"/>
        <v>8</v>
      </c>
      <c r="D5705" s="49">
        <v>42607</v>
      </c>
      <c r="E5705" s="48">
        <v>15</v>
      </c>
      <c r="F5705" s="48">
        <v>23415</v>
      </c>
      <c r="G5705" s="48">
        <v>21395</v>
      </c>
    </row>
    <row r="5706" spans="3:7">
      <c r="C5706" s="50">
        <f t="shared" si="91"/>
        <v>8</v>
      </c>
      <c r="D5706" s="49">
        <v>42607</v>
      </c>
      <c r="E5706" s="48">
        <v>16</v>
      </c>
      <c r="F5706" s="48">
        <v>23715</v>
      </c>
      <c r="G5706" s="48">
        <v>21590</v>
      </c>
    </row>
    <row r="5707" spans="3:7">
      <c r="C5707" s="50">
        <f t="shared" si="91"/>
        <v>8</v>
      </c>
      <c r="D5707" s="49">
        <v>42607</v>
      </c>
      <c r="E5707" s="48">
        <v>17</v>
      </c>
      <c r="F5707" s="48">
        <v>23479</v>
      </c>
      <c r="G5707" s="48">
        <v>21306</v>
      </c>
    </row>
    <row r="5708" spans="3:7">
      <c r="C5708" s="50">
        <f t="shared" si="91"/>
        <v>8</v>
      </c>
      <c r="D5708" s="49">
        <v>42607</v>
      </c>
      <c r="E5708" s="48">
        <v>18</v>
      </c>
      <c r="F5708" s="48">
        <v>23113</v>
      </c>
      <c r="G5708" s="48">
        <v>20876</v>
      </c>
    </row>
    <row r="5709" spans="3:7">
      <c r="C5709" s="50">
        <f t="shared" si="91"/>
        <v>8</v>
      </c>
      <c r="D5709" s="49">
        <v>42607</v>
      </c>
      <c r="E5709" s="48">
        <v>19</v>
      </c>
      <c r="F5709" s="48">
        <v>23075</v>
      </c>
      <c r="G5709" s="48">
        <v>20744</v>
      </c>
    </row>
    <row r="5710" spans="3:7">
      <c r="C5710" s="50">
        <f t="shared" si="91"/>
        <v>8</v>
      </c>
      <c r="D5710" s="49">
        <v>42607</v>
      </c>
      <c r="E5710" s="48">
        <v>20</v>
      </c>
      <c r="F5710" s="48">
        <v>23455</v>
      </c>
      <c r="G5710" s="48">
        <v>20944</v>
      </c>
    </row>
    <row r="5711" spans="3:7">
      <c r="C5711" s="50">
        <f t="shared" si="91"/>
        <v>8</v>
      </c>
      <c r="D5711" s="49">
        <v>42607</v>
      </c>
      <c r="E5711" s="48">
        <v>21</v>
      </c>
      <c r="F5711" s="48">
        <v>23105</v>
      </c>
      <c r="G5711" s="48">
        <v>20563</v>
      </c>
    </row>
    <row r="5712" spans="3:7">
      <c r="C5712" s="50">
        <f t="shared" si="91"/>
        <v>8</v>
      </c>
      <c r="D5712" s="49">
        <v>42607</v>
      </c>
      <c r="E5712" s="48">
        <v>22</v>
      </c>
      <c r="F5712" s="48">
        <v>21415</v>
      </c>
      <c r="G5712" s="48">
        <v>19063</v>
      </c>
    </row>
    <row r="5713" spans="3:7">
      <c r="C5713" s="50">
        <f t="shared" si="91"/>
        <v>8</v>
      </c>
      <c r="D5713" s="49">
        <v>42607</v>
      </c>
      <c r="E5713" s="48">
        <v>23</v>
      </c>
      <c r="F5713" s="48">
        <v>19949</v>
      </c>
      <c r="G5713" s="48">
        <v>17403</v>
      </c>
    </row>
    <row r="5714" spans="3:7">
      <c r="C5714" s="50">
        <f t="shared" si="91"/>
        <v>8</v>
      </c>
      <c r="D5714" s="49">
        <v>42607</v>
      </c>
      <c r="E5714" s="48">
        <v>24</v>
      </c>
      <c r="F5714" s="48">
        <v>18951</v>
      </c>
      <c r="G5714" s="48">
        <v>16094</v>
      </c>
    </row>
    <row r="5715" spans="3:7">
      <c r="C5715" s="50">
        <f t="shared" si="91"/>
        <v>8</v>
      </c>
      <c r="D5715" s="49">
        <v>42608</v>
      </c>
      <c r="E5715" s="48">
        <v>1</v>
      </c>
      <c r="F5715" s="48">
        <v>17832</v>
      </c>
      <c r="G5715" s="48">
        <v>15176</v>
      </c>
    </row>
    <row r="5716" spans="3:7">
      <c r="C5716" s="50">
        <f t="shared" si="91"/>
        <v>8</v>
      </c>
      <c r="D5716" s="49">
        <v>42608</v>
      </c>
      <c r="E5716" s="48">
        <v>2</v>
      </c>
      <c r="F5716" s="48">
        <v>17168</v>
      </c>
      <c r="G5716" s="48">
        <v>14574</v>
      </c>
    </row>
    <row r="5717" spans="3:7">
      <c r="C5717" s="50">
        <f t="shared" si="91"/>
        <v>8</v>
      </c>
      <c r="D5717" s="49">
        <v>42608</v>
      </c>
      <c r="E5717" s="48">
        <v>3</v>
      </c>
      <c r="F5717" s="48">
        <v>16803</v>
      </c>
      <c r="G5717" s="48">
        <v>14200</v>
      </c>
    </row>
    <row r="5718" spans="3:7">
      <c r="C5718" s="50">
        <f t="shared" si="91"/>
        <v>8</v>
      </c>
      <c r="D5718" s="49">
        <v>42608</v>
      </c>
      <c r="E5718" s="48">
        <v>4</v>
      </c>
      <c r="F5718" s="48">
        <v>16732</v>
      </c>
      <c r="G5718" s="48">
        <v>13986</v>
      </c>
    </row>
    <row r="5719" spans="3:7">
      <c r="C5719" s="50">
        <f t="shared" si="91"/>
        <v>8</v>
      </c>
      <c r="D5719" s="49">
        <v>42608</v>
      </c>
      <c r="E5719" s="48">
        <v>5</v>
      </c>
      <c r="F5719" s="48">
        <v>17353</v>
      </c>
      <c r="G5719" s="48">
        <v>14441</v>
      </c>
    </row>
    <row r="5720" spans="3:7">
      <c r="C5720" s="50">
        <f t="shared" si="91"/>
        <v>8</v>
      </c>
      <c r="D5720" s="49">
        <v>42608</v>
      </c>
      <c r="E5720" s="48">
        <v>6</v>
      </c>
      <c r="F5720" s="48">
        <v>17904</v>
      </c>
      <c r="G5720" s="48">
        <v>15366</v>
      </c>
    </row>
    <row r="5721" spans="3:7">
      <c r="C5721" s="50">
        <f t="shared" si="91"/>
        <v>8</v>
      </c>
      <c r="D5721" s="49">
        <v>42608</v>
      </c>
      <c r="E5721" s="48">
        <v>7</v>
      </c>
      <c r="F5721" s="48">
        <v>19112</v>
      </c>
      <c r="G5721" s="48">
        <v>16586</v>
      </c>
    </row>
    <row r="5722" spans="3:7">
      <c r="C5722" s="50">
        <f t="shared" si="91"/>
        <v>8</v>
      </c>
      <c r="D5722" s="49">
        <v>42608</v>
      </c>
      <c r="E5722" s="48">
        <v>8</v>
      </c>
      <c r="F5722" s="48">
        <v>19874</v>
      </c>
      <c r="G5722" s="48">
        <v>17633</v>
      </c>
    </row>
    <row r="5723" spans="3:7">
      <c r="C5723" s="50">
        <f t="shared" si="91"/>
        <v>8</v>
      </c>
      <c r="D5723" s="49">
        <v>42608</v>
      </c>
      <c r="E5723" s="48">
        <v>9</v>
      </c>
      <c r="F5723" s="48">
        <v>20587</v>
      </c>
      <c r="G5723" s="48">
        <v>18447</v>
      </c>
    </row>
    <row r="5724" spans="3:7">
      <c r="C5724" s="50">
        <f t="shared" si="91"/>
        <v>8</v>
      </c>
      <c r="D5724" s="49">
        <v>42608</v>
      </c>
      <c r="E5724" s="48">
        <v>10</v>
      </c>
      <c r="F5724" s="48">
        <v>21298</v>
      </c>
      <c r="G5724" s="48">
        <v>18978</v>
      </c>
    </row>
    <row r="5725" spans="3:7">
      <c r="C5725" s="50">
        <f t="shared" si="91"/>
        <v>8</v>
      </c>
      <c r="D5725" s="49">
        <v>42608</v>
      </c>
      <c r="E5725" s="48">
        <v>11</v>
      </c>
      <c r="F5725" s="48">
        <v>21698</v>
      </c>
      <c r="G5725" s="48">
        <v>19366</v>
      </c>
    </row>
    <row r="5726" spans="3:7">
      <c r="C5726" s="50">
        <f t="shared" si="91"/>
        <v>8</v>
      </c>
      <c r="D5726" s="49">
        <v>42608</v>
      </c>
      <c r="E5726" s="48">
        <v>12</v>
      </c>
      <c r="F5726" s="48">
        <v>22313</v>
      </c>
      <c r="G5726" s="48">
        <v>19724</v>
      </c>
    </row>
    <row r="5727" spans="3:7">
      <c r="C5727" s="50">
        <f t="shared" si="91"/>
        <v>8</v>
      </c>
      <c r="D5727" s="49">
        <v>42608</v>
      </c>
      <c r="E5727" s="48">
        <v>13</v>
      </c>
      <c r="F5727" s="48">
        <v>22776</v>
      </c>
      <c r="G5727" s="48">
        <v>20050</v>
      </c>
    </row>
    <row r="5728" spans="3:7">
      <c r="C5728" s="50">
        <f t="shared" si="91"/>
        <v>8</v>
      </c>
      <c r="D5728" s="49">
        <v>42608</v>
      </c>
      <c r="E5728" s="48">
        <v>14</v>
      </c>
      <c r="F5728" s="48">
        <v>23131</v>
      </c>
      <c r="G5728" s="48">
        <v>20414</v>
      </c>
    </row>
    <row r="5729" spans="3:7">
      <c r="C5729" s="50">
        <f t="shared" si="91"/>
        <v>8</v>
      </c>
      <c r="D5729" s="49">
        <v>42608</v>
      </c>
      <c r="E5729" s="48">
        <v>15</v>
      </c>
      <c r="F5729" s="48">
        <v>23285</v>
      </c>
      <c r="G5729" s="48">
        <v>20756</v>
      </c>
    </row>
    <row r="5730" spans="3:7">
      <c r="C5730" s="50">
        <f t="shared" si="91"/>
        <v>8</v>
      </c>
      <c r="D5730" s="49">
        <v>42608</v>
      </c>
      <c r="E5730" s="48">
        <v>16</v>
      </c>
      <c r="F5730" s="48">
        <v>22851</v>
      </c>
      <c r="G5730" s="48">
        <v>20783</v>
      </c>
    </row>
    <row r="5731" spans="3:7">
      <c r="C5731" s="50">
        <f t="shared" si="91"/>
        <v>8</v>
      </c>
      <c r="D5731" s="49">
        <v>42608</v>
      </c>
      <c r="E5731" s="48">
        <v>17</v>
      </c>
      <c r="F5731" s="48">
        <v>23144</v>
      </c>
      <c r="G5731" s="48">
        <v>21128</v>
      </c>
    </row>
    <row r="5732" spans="3:7">
      <c r="C5732" s="50">
        <f t="shared" si="91"/>
        <v>8</v>
      </c>
      <c r="D5732" s="49">
        <v>42608</v>
      </c>
      <c r="E5732" s="48">
        <v>18</v>
      </c>
      <c r="F5732" s="48">
        <v>23176</v>
      </c>
      <c r="G5732" s="48">
        <v>21130</v>
      </c>
    </row>
    <row r="5733" spans="3:7">
      <c r="C5733" s="50">
        <f t="shared" si="91"/>
        <v>8</v>
      </c>
      <c r="D5733" s="49">
        <v>42608</v>
      </c>
      <c r="E5733" s="48">
        <v>19</v>
      </c>
      <c r="F5733" s="48">
        <v>22774</v>
      </c>
      <c r="G5733" s="48">
        <v>20761</v>
      </c>
    </row>
    <row r="5734" spans="3:7">
      <c r="C5734" s="50">
        <f t="shared" si="91"/>
        <v>8</v>
      </c>
      <c r="D5734" s="49">
        <v>42608</v>
      </c>
      <c r="E5734" s="48">
        <v>20</v>
      </c>
      <c r="F5734" s="48">
        <v>22498</v>
      </c>
      <c r="G5734" s="48">
        <v>20351</v>
      </c>
    </row>
    <row r="5735" spans="3:7">
      <c r="C5735" s="50">
        <f t="shared" si="91"/>
        <v>8</v>
      </c>
      <c r="D5735" s="49">
        <v>42608</v>
      </c>
      <c r="E5735" s="48">
        <v>21</v>
      </c>
      <c r="F5735" s="48">
        <v>22069</v>
      </c>
      <c r="G5735" s="48">
        <v>19783</v>
      </c>
    </row>
    <row r="5736" spans="3:7">
      <c r="C5736" s="50">
        <f t="shared" si="91"/>
        <v>8</v>
      </c>
      <c r="D5736" s="49">
        <v>42608</v>
      </c>
      <c r="E5736" s="48">
        <v>22</v>
      </c>
      <c r="F5736" s="48">
        <v>20188</v>
      </c>
      <c r="G5736" s="48">
        <v>18195</v>
      </c>
    </row>
    <row r="5737" spans="3:7">
      <c r="C5737" s="50">
        <f t="shared" si="91"/>
        <v>8</v>
      </c>
      <c r="D5737" s="49">
        <v>42608</v>
      </c>
      <c r="E5737" s="48">
        <v>23</v>
      </c>
      <c r="F5737" s="48">
        <v>18762</v>
      </c>
      <c r="G5737" s="48">
        <v>16539</v>
      </c>
    </row>
    <row r="5738" spans="3:7">
      <c r="C5738" s="50">
        <f t="shared" si="91"/>
        <v>8</v>
      </c>
      <c r="D5738" s="49">
        <v>42608</v>
      </c>
      <c r="E5738" s="48">
        <v>24</v>
      </c>
      <c r="F5738" s="48">
        <v>17956</v>
      </c>
      <c r="G5738" s="48">
        <v>15292</v>
      </c>
    </row>
    <row r="5739" spans="3:7">
      <c r="C5739" s="50">
        <f t="shared" si="91"/>
        <v>8</v>
      </c>
      <c r="D5739" s="49">
        <v>42609</v>
      </c>
      <c r="E5739" s="48">
        <v>1</v>
      </c>
      <c r="F5739" s="48">
        <v>17317</v>
      </c>
      <c r="G5739" s="48">
        <v>14447</v>
      </c>
    </row>
    <row r="5740" spans="3:7">
      <c r="C5740" s="50">
        <f t="shared" si="91"/>
        <v>8</v>
      </c>
      <c r="D5740" s="49">
        <v>42609</v>
      </c>
      <c r="E5740" s="48">
        <v>2</v>
      </c>
      <c r="F5740" s="48">
        <v>16523</v>
      </c>
      <c r="G5740" s="48">
        <v>13736</v>
      </c>
    </row>
    <row r="5741" spans="3:7">
      <c r="C5741" s="50">
        <f t="shared" si="91"/>
        <v>8</v>
      </c>
      <c r="D5741" s="49">
        <v>42609</v>
      </c>
      <c r="E5741" s="48">
        <v>3</v>
      </c>
      <c r="F5741" s="48">
        <v>15900</v>
      </c>
      <c r="G5741" s="48">
        <v>13241</v>
      </c>
    </row>
    <row r="5742" spans="3:7">
      <c r="C5742" s="50">
        <f t="shared" si="91"/>
        <v>8</v>
      </c>
      <c r="D5742" s="49">
        <v>42609</v>
      </c>
      <c r="E5742" s="48">
        <v>4</v>
      </c>
      <c r="F5742" s="48">
        <v>15974</v>
      </c>
      <c r="G5742" s="48">
        <v>12963</v>
      </c>
    </row>
    <row r="5743" spans="3:7">
      <c r="C5743" s="50">
        <f t="shared" si="91"/>
        <v>8</v>
      </c>
      <c r="D5743" s="49">
        <v>42609</v>
      </c>
      <c r="E5743" s="48">
        <v>5</v>
      </c>
      <c r="F5743" s="48">
        <v>16157</v>
      </c>
      <c r="G5743" s="48">
        <v>13013</v>
      </c>
    </row>
    <row r="5744" spans="3:7">
      <c r="C5744" s="50">
        <f t="shared" si="91"/>
        <v>8</v>
      </c>
      <c r="D5744" s="49">
        <v>42609</v>
      </c>
      <c r="E5744" s="48">
        <v>6</v>
      </c>
      <c r="F5744" s="48">
        <v>16202</v>
      </c>
      <c r="G5744" s="48">
        <v>13186</v>
      </c>
    </row>
    <row r="5745" spans="3:7">
      <c r="C5745" s="50">
        <f t="shared" si="91"/>
        <v>8</v>
      </c>
      <c r="D5745" s="49">
        <v>42609</v>
      </c>
      <c r="E5745" s="48">
        <v>7</v>
      </c>
      <c r="F5745" s="48">
        <v>16601</v>
      </c>
      <c r="G5745" s="48">
        <v>13719</v>
      </c>
    </row>
    <row r="5746" spans="3:7">
      <c r="C5746" s="50">
        <f t="shared" si="91"/>
        <v>8</v>
      </c>
      <c r="D5746" s="49">
        <v>42609</v>
      </c>
      <c r="E5746" s="48">
        <v>8</v>
      </c>
      <c r="F5746" s="48">
        <v>17396</v>
      </c>
      <c r="G5746" s="48">
        <v>14605</v>
      </c>
    </row>
    <row r="5747" spans="3:7">
      <c r="C5747" s="50">
        <f t="shared" si="91"/>
        <v>8</v>
      </c>
      <c r="D5747" s="49">
        <v>42609</v>
      </c>
      <c r="E5747" s="48">
        <v>9</v>
      </c>
      <c r="F5747" s="48">
        <v>18347</v>
      </c>
      <c r="G5747" s="48">
        <v>15631</v>
      </c>
    </row>
    <row r="5748" spans="3:7">
      <c r="C5748" s="50">
        <f t="shared" si="91"/>
        <v>8</v>
      </c>
      <c r="D5748" s="49">
        <v>42609</v>
      </c>
      <c r="E5748" s="48">
        <v>10</v>
      </c>
      <c r="F5748" s="48">
        <v>19183</v>
      </c>
      <c r="G5748" s="48">
        <v>16360</v>
      </c>
    </row>
    <row r="5749" spans="3:7">
      <c r="C5749" s="50">
        <f t="shared" si="91"/>
        <v>8</v>
      </c>
      <c r="D5749" s="49">
        <v>42609</v>
      </c>
      <c r="E5749" s="48">
        <v>11</v>
      </c>
      <c r="F5749" s="48">
        <v>19820</v>
      </c>
      <c r="G5749" s="48">
        <v>17007</v>
      </c>
    </row>
    <row r="5750" spans="3:7">
      <c r="C5750" s="50">
        <f t="shared" si="91"/>
        <v>8</v>
      </c>
      <c r="D5750" s="49">
        <v>42609</v>
      </c>
      <c r="E5750" s="48">
        <v>12</v>
      </c>
      <c r="F5750" s="48">
        <v>20127</v>
      </c>
      <c r="G5750" s="48">
        <v>17406</v>
      </c>
    </row>
    <row r="5751" spans="3:7">
      <c r="C5751" s="50">
        <f t="shared" si="91"/>
        <v>8</v>
      </c>
      <c r="D5751" s="49">
        <v>42609</v>
      </c>
      <c r="E5751" s="48">
        <v>13</v>
      </c>
      <c r="F5751" s="48">
        <v>20485</v>
      </c>
      <c r="G5751" s="48">
        <v>17771</v>
      </c>
    </row>
    <row r="5752" spans="3:7">
      <c r="C5752" s="50">
        <f t="shared" si="91"/>
        <v>8</v>
      </c>
      <c r="D5752" s="49">
        <v>42609</v>
      </c>
      <c r="E5752" s="48">
        <v>14</v>
      </c>
      <c r="F5752" s="48">
        <v>20555</v>
      </c>
      <c r="G5752" s="48">
        <v>18050</v>
      </c>
    </row>
    <row r="5753" spans="3:7">
      <c r="C5753" s="50">
        <f t="shared" si="91"/>
        <v>8</v>
      </c>
      <c r="D5753" s="49">
        <v>42609</v>
      </c>
      <c r="E5753" s="48">
        <v>15</v>
      </c>
      <c r="F5753" s="48">
        <v>20849</v>
      </c>
      <c r="G5753" s="48">
        <v>18428</v>
      </c>
    </row>
    <row r="5754" spans="3:7">
      <c r="C5754" s="50">
        <f t="shared" si="91"/>
        <v>8</v>
      </c>
      <c r="D5754" s="49">
        <v>42609</v>
      </c>
      <c r="E5754" s="48">
        <v>16</v>
      </c>
      <c r="F5754" s="48">
        <v>21068</v>
      </c>
      <c r="G5754" s="48">
        <v>18654</v>
      </c>
    </row>
    <row r="5755" spans="3:7">
      <c r="C5755" s="50">
        <f t="shared" si="91"/>
        <v>8</v>
      </c>
      <c r="D5755" s="49">
        <v>42609</v>
      </c>
      <c r="E5755" s="48">
        <v>17</v>
      </c>
      <c r="F5755" s="48">
        <v>20907</v>
      </c>
      <c r="G5755" s="48">
        <v>18882</v>
      </c>
    </row>
    <row r="5756" spans="3:7">
      <c r="C5756" s="50">
        <f t="shared" si="91"/>
        <v>8</v>
      </c>
      <c r="D5756" s="49">
        <v>42609</v>
      </c>
      <c r="E5756" s="48">
        <v>18</v>
      </c>
      <c r="F5756" s="48">
        <v>20616</v>
      </c>
      <c r="G5756" s="48">
        <v>18441</v>
      </c>
    </row>
    <row r="5757" spans="3:7">
      <c r="C5757" s="50">
        <f t="shared" si="91"/>
        <v>8</v>
      </c>
      <c r="D5757" s="49">
        <v>42609</v>
      </c>
      <c r="E5757" s="48">
        <v>19</v>
      </c>
      <c r="F5757" s="48">
        <v>20023</v>
      </c>
      <c r="G5757" s="48">
        <v>17608</v>
      </c>
    </row>
    <row r="5758" spans="3:7">
      <c r="C5758" s="50">
        <f t="shared" si="91"/>
        <v>8</v>
      </c>
      <c r="D5758" s="49">
        <v>42609</v>
      </c>
      <c r="E5758" s="48">
        <v>20</v>
      </c>
      <c r="F5758" s="48">
        <v>19964</v>
      </c>
      <c r="G5758" s="48">
        <v>17671</v>
      </c>
    </row>
    <row r="5759" spans="3:7">
      <c r="C5759" s="50">
        <f t="shared" si="91"/>
        <v>8</v>
      </c>
      <c r="D5759" s="49">
        <v>42609</v>
      </c>
      <c r="E5759" s="48">
        <v>21</v>
      </c>
      <c r="F5759" s="48">
        <v>19555</v>
      </c>
      <c r="G5759" s="48">
        <v>17167</v>
      </c>
    </row>
    <row r="5760" spans="3:7">
      <c r="C5760" s="50">
        <f t="shared" si="91"/>
        <v>8</v>
      </c>
      <c r="D5760" s="49">
        <v>42609</v>
      </c>
      <c r="E5760" s="48">
        <v>22</v>
      </c>
      <c r="F5760" s="48">
        <v>18773</v>
      </c>
      <c r="G5760" s="48">
        <v>16160</v>
      </c>
    </row>
    <row r="5761" spans="3:7">
      <c r="C5761" s="50">
        <f t="shared" si="91"/>
        <v>8</v>
      </c>
      <c r="D5761" s="49">
        <v>42609</v>
      </c>
      <c r="E5761" s="48">
        <v>23</v>
      </c>
      <c r="F5761" s="48">
        <v>18156</v>
      </c>
      <c r="G5761" s="48">
        <v>15223</v>
      </c>
    </row>
    <row r="5762" spans="3:7">
      <c r="C5762" s="50">
        <f t="shared" si="91"/>
        <v>8</v>
      </c>
      <c r="D5762" s="49">
        <v>42609</v>
      </c>
      <c r="E5762" s="48">
        <v>24</v>
      </c>
      <c r="F5762" s="48">
        <v>17583</v>
      </c>
      <c r="G5762" s="48">
        <v>14544</v>
      </c>
    </row>
    <row r="5763" spans="3:7">
      <c r="C5763" s="50">
        <f t="shared" si="91"/>
        <v>8</v>
      </c>
      <c r="D5763" s="49">
        <v>42610</v>
      </c>
      <c r="E5763" s="48">
        <v>1</v>
      </c>
      <c r="F5763" s="48">
        <v>16942</v>
      </c>
      <c r="G5763" s="48">
        <v>13821</v>
      </c>
    </row>
    <row r="5764" spans="3:7">
      <c r="C5764" s="50">
        <f t="shared" ref="C5764:C5827" si="92">MONTH(D5764)</f>
        <v>8</v>
      </c>
      <c r="D5764" s="49">
        <v>42610</v>
      </c>
      <c r="E5764" s="48">
        <v>2</v>
      </c>
      <c r="F5764" s="48">
        <v>16352</v>
      </c>
      <c r="G5764" s="48">
        <v>13374</v>
      </c>
    </row>
    <row r="5765" spans="3:7">
      <c r="C5765" s="50">
        <f t="shared" si="92"/>
        <v>8</v>
      </c>
      <c r="D5765" s="49">
        <v>42610</v>
      </c>
      <c r="E5765" s="48">
        <v>3</v>
      </c>
      <c r="F5765" s="48">
        <v>16004</v>
      </c>
      <c r="G5765" s="48">
        <v>13051</v>
      </c>
    </row>
    <row r="5766" spans="3:7">
      <c r="C5766" s="50">
        <f t="shared" si="92"/>
        <v>8</v>
      </c>
      <c r="D5766" s="49">
        <v>42610</v>
      </c>
      <c r="E5766" s="48">
        <v>4</v>
      </c>
      <c r="F5766" s="48">
        <v>15960</v>
      </c>
      <c r="G5766" s="48">
        <v>12895</v>
      </c>
    </row>
    <row r="5767" spans="3:7">
      <c r="C5767" s="50">
        <f t="shared" si="92"/>
        <v>8</v>
      </c>
      <c r="D5767" s="49">
        <v>42610</v>
      </c>
      <c r="E5767" s="48">
        <v>5</v>
      </c>
      <c r="F5767" s="48">
        <v>15621</v>
      </c>
      <c r="G5767" s="48">
        <v>12864</v>
      </c>
    </row>
    <row r="5768" spans="3:7">
      <c r="C5768" s="50">
        <f t="shared" si="92"/>
        <v>8</v>
      </c>
      <c r="D5768" s="49">
        <v>42610</v>
      </c>
      <c r="E5768" s="48">
        <v>6</v>
      </c>
      <c r="F5768" s="48">
        <v>15854</v>
      </c>
      <c r="G5768" s="48">
        <v>12964</v>
      </c>
    </row>
    <row r="5769" spans="3:7">
      <c r="C5769" s="50">
        <f t="shared" si="92"/>
        <v>8</v>
      </c>
      <c r="D5769" s="49">
        <v>42610</v>
      </c>
      <c r="E5769" s="48">
        <v>7</v>
      </c>
      <c r="F5769" s="48">
        <v>15814</v>
      </c>
      <c r="G5769" s="48">
        <v>13371</v>
      </c>
    </row>
    <row r="5770" spans="3:7">
      <c r="C5770" s="50">
        <f t="shared" si="92"/>
        <v>8</v>
      </c>
      <c r="D5770" s="49">
        <v>42610</v>
      </c>
      <c r="E5770" s="48">
        <v>8</v>
      </c>
      <c r="F5770" s="48">
        <v>16977</v>
      </c>
      <c r="G5770" s="48">
        <v>14440</v>
      </c>
    </row>
    <row r="5771" spans="3:7">
      <c r="C5771" s="50">
        <f t="shared" si="92"/>
        <v>8</v>
      </c>
      <c r="D5771" s="49">
        <v>42610</v>
      </c>
      <c r="E5771" s="48">
        <v>9</v>
      </c>
      <c r="F5771" s="48">
        <v>18472</v>
      </c>
      <c r="G5771" s="48">
        <v>15702</v>
      </c>
    </row>
    <row r="5772" spans="3:7">
      <c r="C5772" s="50">
        <f t="shared" si="92"/>
        <v>8</v>
      </c>
      <c r="D5772" s="49">
        <v>42610</v>
      </c>
      <c r="E5772" s="48">
        <v>10</v>
      </c>
      <c r="F5772" s="48">
        <v>19376</v>
      </c>
      <c r="G5772" s="48">
        <v>16827</v>
      </c>
    </row>
    <row r="5773" spans="3:7">
      <c r="C5773" s="50">
        <f t="shared" si="92"/>
        <v>8</v>
      </c>
      <c r="D5773" s="49">
        <v>42610</v>
      </c>
      <c r="E5773" s="48">
        <v>11</v>
      </c>
      <c r="F5773" s="48">
        <v>20241</v>
      </c>
      <c r="G5773" s="48">
        <v>17877</v>
      </c>
    </row>
    <row r="5774" spans="3:7">
      <c r="C5774" s="50">
        <f t="shared" si="92"/>
        <v>8</v>
      </c>
      <c r="D5774" s="49">
        <v>42610</v>
      </c>
      <c r="E5774" s="48">
        <v>12</v>
      </c>
      <c r="F5774" s="48">
        <v>20939</v>
      </c>
      <c r="G5774" s="48">
        <v>18478</v>
      </c>
    </row>
    <row r="5775" spans="3:7">
      <c r="C5775" s="50">
        <f t="shared" si="92"/>
        <v>8</v>
      </c>
      <c r="D5775" s="49">
        <v>42610</v>
      </c>
      <c r="E5775" s="48">
        <v>13</v>
      </c>
      <c r="F5775" s="48">
        <v>20781</v>
      </c>
      <c r="G5775" s="48">
        <v>18946</v>
      </c>
    </row>
    <row r="5776" spans="3:7">
      <c r="C5776" s="50">
        <f t="shared" si="92"/>
        <v>8</v>
      </c>
      <c r="D5776" s="49">
        <v>42610</v>
      </c>
      <c r="E5776" s="48">
        <v>14</v>
      </c>
      <c r="F5776" s="48">
        <v>21586</v>
      </c>
      <c r="G5776" s="48">
        <v>19269</v>
      </c>
    </row>
    <row r="5777" spans="3:7">
      <c r="C5777" s="50">
        <f t="shared" si="92"/>
        <v>8</v>
      </c>
      <c r="D5777" s="49">
        <v>42610</v>
      </c>
      <c r="E5777" s="48">
        <v>15</v>
      </c>
      <c r="F5777" s="48">
        <v>21580</v>
      </c>
      <c r="G5777" s="48">
        <v>19600</v>
      </c>
    </row>
    <row r="5778" spans="3:7">
      <c r="C5778" s="50">
        <f t="shared" si="92"/>
        <v>8</v>
      </c>
      <c r="D5778" s="49">
        <v>42610</v>
      </c>
      <c r="E5778" s="48">
        <v>16</v>
      </c>
      <c r="F5778" s="48">
        <v>21938</v>
      </c>
      <c r="G5778" s="48">
        <v>19988</v>
      </c>
    </row>
    <row r="5779" spans="3:7">
      <c r="C5779" s="50">
        <f t="shared" si="92"/>
        <v>8</v>
      </c>
      <c r="D5779" s="49">
        <v>42610</v>
      </c>
      <c r="E5779" s="48">
        <v>17</v>
      </c>
      <c r="F5779" s="48">
        <v>21948</v>
      </c>
      <c r="G5779" s="48">
        <v>20377</v>
      </c>
    </row>
    <row r="5780" spans="3:7">
      <c r="C5780" s="50">
        <f t="shared" si="92"/>
        <v>8</v>
      </c>
      <c r="D5780" s="49">
        <v>42610</v>
      </c>
      <c r="E5780" s="48">
        <v>18</v>
      </c>
      <c r="F5780" s="48">
        <v>21702</v>
      </c>
      <c r="G5780" s="48">
        <v>20296</v>
      </c>
    </row>
    <row r="5781" spans="3:7">
      <c r="C5781" s="50">
        <f t="shared" si="92"/>
        <v>8</v>
      </c>
      <c r="D5781" s="49">
        <v>42610</v>
      </c>
      <c r="E5781" s="48">
        <v>19</v>
      </c>
      <c r="F5781" s="48">
        <v>21477</v>
      </c>
      <c r="G5781" s="48">
        <v>20043</v>
      </c>
    </row>
    <row r="5782" spans="3:7">
      <c r="C5782" s="50">
        <f t="shared" si="92"/>
        <v>8</v>
      </c>
      <c r="D5782" s="49">
        <v>42610</v>
      </c>
      <c r="E5782" s="48">
        <v>20</v>
      </c>
      <c r="F5782" s="48">
        <v>21325</v>
      </c>
      <c r="G5782" s="48">
        <v>19899</v>
      </c>
    </row>
    <row r="5783" spans="3:7">
      <c r="C5783" s="50">
        <f t="shared" si="92"/>
        <v>8</v>
      </c>
      <c r="D5783" s="49">
        <v>42610</v>
      </c>
      <c r="E5783" s="48">
        <v>21</v>
      </c>
      <c r="F5783" s="48">
        <v>21067</v>
      </c>
      <c r="G5783" s="48">
        <v>19421</v>
      </c>
    </row>
    <row r="5784" spans="3:7">
      <c r="C5784" s="50">
        <f t="shared" si="92"/>
        <v>8</v>
      </c>
      <c r="D5784" s="49">
        <v>42610</v>
      </c>
      <c r="E5784" s="48">
        <v>22</v>
      </c>
      <c r="F5784" s="48">
        <v>19908</v>
      </c>
      <c r="G5784" s="48">
        <v>17939</v>
      </c>
    </row>
    <row r="5785" spans="3:7">
      <c r="C5785" s="50">
        <f t="shared" si="92"/>
        <v>8</v>
      </c>
      <c r="D5785" s="49">
        <v>42610</v>
      </c>
      <c r="E5785" s="48">
        <v>23</v>
      </c>
      <c r="F5785" s="48">
        <v>19116</v>
      </c>
      <c r="G5785" s="48">
        <v>16496</v>
      </c>
    </row>
    <row r="5786" spans="3:7">
      <c r="C5786" s="50">
        <f t="shared" si="92"/>
        <v>8</v>
      </c>
      <c r="D5786" s="49">
        <v>42610</v>
      </c>
      <c r="E5786" s="48">
        <v>24</v>
      </c>
      <c r="F5786" s="48">
        <v>17714</v>
      </c>
      <c r="G5786" s="48">
        <v>15134</v>
      </c>
    </row>
    <row r="5787" spans="3:7">
      <c r="C5787" s="50">
        <f t="shared" si="92"/>
        <v>8</v>
      </c>
      <c r="D5787" s="49">
        <v>42611</v>
      </c>
      <c r="E5787" s="48">
        <v>1</v>
      </c>
      <c r="F5787" s="48">
        <v>17134</v>
      </c>
      <c r="G5787" s="48">
        <v>14495</v>
      </c>
    </row>
    <row r="5788" spans="3:7">
      <c r="C5788" s="50">
        <f t="shared" si="92"/>
        <v>8</v>
      </c>
      <c r="D5788" s="49">
        <v>42611</v>
      </c>
      <c r="E5788" s="48">
        <v>2</v>
      </c>
      <c r="F5788" s="48">
        <v>16965</v>
      </c>
      <c r="G5788" s="48">
        <v>13903</v>
      </c>
    </row>
    <row r="5789" spans="3:7">
      <c r="C5789" s="50">
        <f t="shared" si="92"/>
        <v>8</v>
      </c>
      <c r="D5789" s="49">
        <v>42611</v>
      </c>
      <c r="E5789" s="48">
        <v>3</v>
      </c>
      <c r="F5789" s="48">
        <v>16490</v>
      </c>
      <c r="G5789" s="48">
        <v>13578</v>
      </c>
    </row>
    <row r="5790" spans="3:7">
      <c r="C5790" s="50">
        <f t="shared" si="92"/>
        <v>8</v>
      </c>
      <c r="D5790" s="49">
        <v>42611</v>
      </c>
      <c r="E5790" s="48">
        <v>4</v>
      </c>
      <c r="F5790" s="48">
        <v>16403</v>
      </c>
      <c r="G5790" s="48">
        <v>13446</v>
      </c>
    </row>
    <row r="5791" spans="3:7">
      <c r="C5791" s="50">
        <f t="shared" si="92"/>
        <v>8</v>
      </c>
      <c r="D5791" s="49">
        <v>42611</v>
      </c>
      <c r="E5791" s="48">
        <v>5</v>
      </c>
      <c r="F5791" s="48">
        <v>16736</v>
      </c>
      <c r="G5791" s="48">
        <v>13794</v>
      </c>
    </row>
    <row r="5792" spans="3:7">
      <c r="C5792" s="50">
        <f t="shared" si="92"/>
        <v>8</v>
      </c>
      <c r="D5792" s="49">
        <v>42611</v>
      </c>
      <c r="E5792" s="48">
        <v>6</v>
      </c>
      <c r="F5792" s="48">
        <v>17544</v>
      </c>
      <c r="G5792" s="48">
        <v>14700</v>
      </c>
    </row>
    <row r="5793" spans="3:7">
      <c r="C5793" s="50">
        <f t="shared" si="92"/>
        <v>8</v>
      </c>
      <c r="D5793" s="49">
        <v>42611</v>
      </c>
      <c r="E5793" s="48">
        <v>7</v>
      </c>
      <c r="F5793" s="48">
        <v>18538</v>
      </c>
      <c r="G5793" s="48">
        <v>15916</v>
      </c>
    </row>
    <row r="5794" spans="3:7">
      <c r="C5794" s="50">
        <f t="shared" si="92"/>
        <v>8</v>
      </c>
      <c r="D5794" s="49">
        <v>42611</v>
      </c>
      <c r="E5794" s="48">
        <v>8</v>
      </c>
      <c r="F5794" s="48">
        <v>19062</v>
      </c>
      <c r="G5794" s="48">
        <v>16923</v>
      </c>
    </row>
    <row r="5795" spans="3:7">
      <c r="C5795" s="50">
        <f t="shared" si="92"/>
        <v>8</v>
      </c>
      <c r="D5795" s="49">
        <v>42611</v>
      </c>
      <c r="E5795" s="48">
        <v>9</v>
      </c>
      <c r="F5795" s="48">
        <v>20170</v>
      </c>
      <c r="G5795" s="48">
        <v>17624</v>
      </c>
    </row>
    <row r="5796" spans="3:7">
      <c r="C5796" s="50">
        <f t="shared" si="92"/>
        <v>8</v>
      </c>
      <c r="D5796" s="49">
        <v>42611</v>
      </c>
      <c r="E5796" s="48">
        <v>10</v>
      </c>
      <c r="F5796" s="48">
        <v>20824</v>
      </c>
      <c r="G5796" s="48">
        <v>18342</v>
      </c>
    </row>
    <row r="5797" spans="3:7">
      <c r="C5797" s="50">
        <f t="shared" si="92"/>
        <v>8</v>
      </c>
      <c r="D5797" s="49">
        <v>42611</v>
      </c>
      <c r="E5797" s="48">
        <v>11</v>
      </c>
      <c r="F5797" s="48">
        <v>21191</v>
      </c>
      <c r="G5797" s="48">
        <v>18690</v>
      </c>
    </row>
    <row r="5798" spans="3:7">
      <c r="C5798" s="50">
        <f t="shared" si="92"/>
        <v>8</v>
      </c>
      <c r="D5798" s="49">
        <v>42611</v>
      </c>
      <c r="E5798" s="48">
        <v>12</v>
      </c>
      <c r="F5798" s="48">
        <v>20862</v>
      </c>
      <c r="G5798" s="48">
        <v>18960</v>
      </c>
    </row>
    <row r="5799" spans="3:7">
      <c r="C5799" s="50">
        <f t="shared" si="92"/>
        <v>8</v>
      </c>
      <c r="D5799" s="49">
        <v>42611</v>
      </c>
      <c r="E5799" s="48">
        <v>13</v>
      </c>
      <c r="F5799" s="48">
        <v>21373</v>
      </c>
      <c r="G5799" s="48">
        <v>19303</v>
      </c>
    </row>
    <row r="5800" spans="3:7">
      <c r="C5800" s="50">
        <f t="shared" si="92"/>
        <v>8</v>
      </c>
      <c r="D5800" s="49">
        <v>42611</v>
      </c>
      <c r="E5800" s="48">
        <v>14</v>
      </c>
      <c r="F5800" s="48">
        <v>21612</v>
      </c>
      <c r="G5800" s="48">
        <v>19690</v>
      </c>
    </row>
    <row r="5801" spans="3:7">
      <c r="C5801" s="50">
        <f t="shared" si="92"/>
        <v>8</v>
      </c>
      <c r="D5801" s="49">
        <v>42611</v>
      </c>
      <c r="E5801" s="48">
        <v>15</v>
      </c>
      <c r="F5801" s="48">
        <v>22109</v>
      </c>
      <c r="G5801" s="48">
        <v>19971</v>
      </c>
    </row>
    <row r="5802" spans="3:7">
      <c r="C5802" s="50">
        <f t="shared" si="92"/>
        <v>8</v>
      </c>
      <c r="D5802" s="49">
        <v>42611</v>
      </c>
      <c r="E5802" s="48">
        <v>16</v>
      </c>
      <c r="F5802" s="48">
        <v>22368</v>
      </c>
      <c r="G5802" s="48">
        <v>20410</v>
      </c>
    </row>
    <row r="5803" spans="3:7">
      <c r="C5803" s="50">
        <f t="shared" si="92"/>
        <v>8</v>
      </c>
      <c r="D5803" s="49">
        <v>42611</v>
      </c>
      <c r="E5803" s="48">
        <v>17</v>
      </c>
      <c r="F5803" s="48">
        <v>22704</v>
      </c>
      <c r="G5803" s="48">
        <v>20834</v>
      </c>
    </row>
    <row r="5804" spans="3:7">
      <c r="C5804" s="50">
        <f t="shared" si="92"/>
        <v>8</v>
      </c>
      <c r="D5804" s="49">
        <v>42611</v>
      </c>
      <c r="E5804" s="48">
        <v>18</v>
      </c>
      <c r="F5804" s="48">
        <v>22663</v>
      </c>
      <c r="G5804" s="48">
        <v>20765</v>
      </c>
    </row>
    <row r="5805" spans="3:7">
      <c r="C5805" s="50">
        <f t="shared" si="92"/>
        <v>8</v>
      </c>
      <c r="D5805" s="49">
        <v>42611</v>
      </c>
      <c r="E5805" s="48">
        <v>19</v>
      </c>
      <c r="F5805" s="48">
        <v>22440</v>
      </c>
      <c r="G5805" s="48">
        <v>20460</v>
      </c>
    </row>
    <row r="5806" spans="3:7">
      <c r="C5806" s="50">
        <f t="shared" si="92"/>
        <v>8</v>
      </c>
      <c r="D5806" s="49">
        <v>42611</v>
      </c>
      <c r="E5806" s="48">
        <v>20</v>
      </c>
      <c r="F5806" s="48">
        <v>22259</v>
      </c>
      <c r="G5806" s="48">
        <v>20428</v>
      </c>
    </row>
    <row r="5807" spans="3:7">
      <c r="C5807" s="50">
        <f t="shared" si="92"/>
        <v>8</v>
      </c>
      <c r="D5807" s="49">
        <v>42611</v>
      </c>
      <c r="E5807" s="48">
        <v>21</v>
      </c>
      <c r="F5807" s="48">
        <v>21459</v>
      </c>
      <c r="G5807" s="48">
        <v>19658</v>
      </c>
    </row>
    <row r="5808" spans="3:7">
      <c r="C5808" s="50">
        <f t="shared" si="92"/>
        <v>8</v>
      </c>
      <c r="D5808" s="49">
        <v>42611</v>
      </c>
      <c r="E5808" s="48">
        <v>22</v>
      </c>
      <c r="F5808" s="48">
        <v>20370</v>
      </c>
      <c r="G5808" s="48">
        <v>18169</v>
      </c>
    </row>
    <row r="5809" spans="3:7">
      <c r="C5809" s="50">
        <f t="shared" si="92"/>
        <v>8</v>
      </c>
      <c r="D5809" s="49">
        <v>42611</v>
      </c>
      <c r="E5809" s="48">
        <v>23</v>
      </c>
      <c r="F5809" s="48">
        <v>18498</v>
      </c>
      <c r="G5809" s="48">
        <v>16478</v>
      </c>
    </row>
    <row r="5810" spans="3:7">
      <c r="C5810" s="50">
        <f t="shared" si="92"/>
        <v>8</v>
      </c>
      <c r="D5810" s="49">
        <v>42611</v>
      </c>
      <c r="E5810" s="48">
        <v>24</v>
      </c>
      <c r="F5810" s="48">
        <v>17154</v>
      </c>
      <c r="G5810" s="48">
        <v>15039</v>
      </c>
    </row>
    <row r="5811" spans="3:7">
      <c r="C5811" s="50">
        <f t="shared" si="92"/>
        <v>8</v>
      </c>
      <c r="D5811" s="49">
        <v>42612</v>
      </c>
      <c r="E5811" s="48">
        <v>1</v>
      </c>
      <c r="F5811" s="48">
        <v>16377</v>
      </c>
      <c r="G5811" s="48">
        <v>14267</v>
      </c>
    </row>
    <row r="5812" spans="3:7">
      <c r="C5812" s="50">
        <f t="shared" si="92"/>
        <v>8</v>
      </c>
      <c r="D5812" s="49">
        <v>42612</v>
      </c>
      <c r="E5812" s="48">
        <v>2</v>
      </c>
      <c r="F5812" s="48">
        <v>16270</v>
      </c>
      <c r="G5812" s="48">
        <v>13759</v>
      </c>
    </row>
    <row r="5813" spans="3:7">
      <c r="C5813" s="50">
        <f t="shared" si="92"/>
        <v>8</v>
      </c>
      <c r="D5813" s="49">
        <v>42612</v>
      </c>
      <c r="E5813" s="48">
        <v>3</v>
      </c>
      <c r="F5813" s="48">
        <v>15865</v>
      </c>
      <c r="G5813" s="48">
        <v>13441</v>
      </c>
    </row>
    <row r="5814" spans="3:7">
      <c r="C5814" s="50">
        <f t="shared" si="92"/>
        <v>8</v>
      </c>
      <c r="D5814" s="49">
        <v>42612</v>
      </c>
      <c r="E5814" s="48">
        <v>4</v>
      </c>
      <c r="F5814" s="48">
        <v>15934</v>
      </c>
      <c r="G5814" s="48">
        <v>13271</v>
      </c>
    </row>
    <row r="5815" spans="3:7">
      <c r="C5815" s="50">
        <f t="shared" si="92"/>
        <v>8</v>
      </c>
      <c r="D5815" s="49">
        <v>42612</v>
      </c>
      <c r="E5815" s="48">
        <v>5</v>
      </c>
      <c r="F5815" s="48">
        <v>16127</v>
      </c>
      <c r="G5815" s="48">
        <v>13668</v>
      </c>
    </row>
    <row r="5816" spans="3:7">
      <c r="C5816" s="50">
        <f t="shared" si="92"/>
        <v>8</v>
      </c>
      <c r="D5816" s="49">
        <v>42612</v>
      </c>
      <c r="E5816" s="48">
        <v>6</v>
      </c>
      <c r="F5816" s="48">
        <v>16751</v>
      </c>
      <c r="G5816" s="48">
        <v>14567</v>
      </c>
    </row>
    <row r="5817" spans="3:7">
      <c r="C5817" s="50">
        <f t="shared" si="92"/>
        <v>8</v>
      </c>
      <c r="D5817" s="49">
        <v>42612</v>
      </c>
      <c r="E5817" s="48">
        <v>7</v>
      </c>
      <c r="F5817" s="48">
        <v>17797</v>
      </c>
      <c r="G5817" s="48">
        <v>15727</v>
      </c>
    </row>
    <row r="5818" spans="3:7">
      <c r="C5818" s="50">
        <f t="shared" si="92"/>
        <v>8</v>
      </c>
      <c r="D5818" s="49">
        <v>42612</v>
      </c>
      <c r="E5818" s="48">
        <v>8</v>
      </c>
      <c r="F5818" s="48">
        <v>18448</v>
      </c>
      <c r="G5818" s="48">
        <v>16600</v>
      </c>
    </row>
    <row r="5819" spans="3:7">
      <c r="C5819" s="50">
        <f t="shared" si="92"/>
        <v>8</v>
      </c>
      <c r="D5819" s="49">
        <v>42612</v>
      </c>
      <c r="E5819" s="48">
        <v>9</v>
      </c>
      <c r="F5819" s="48">
        <v>19640</v>
      </c>
      <c r="G5819" s="48">
        <v>17437</v>
      </c>
    </row>
    <row r="5820" spans="3:7">
      <c r="C5820" s="50">
        <f t="shared" si="92"/>
        <v>8</v>
      </c>
      <c r="D5820" s="49">
        <v>42612</v>
      </c>
      <c r="E5820" s="48">
        <v>10</v>
      </c>
      <c r="F5820" s="48">
        <v>20389</v>
      </c>
      <c r="G5820" s="48">
        <v>18103</v>
      </c>
    </row>
    <row r="5821" spans="3:7">
      <c r="C5821" s="50">
        <f t="shared" si="92"/>
        <v>8</v>
      </c>
      <c r="D5821" s="49">
        <v>42612</v>
      </c>
      <c r="E5821" s="48">
        <v>11</v>
      </c>
      <c r="F5821" s="48">
        <v>20740</v>
      </c>
      <c r="G5821" s="48">
        <v>18728</v>
      </c>
    </row>
    <row r="5822" spans="3:7">
      <c r="C5822" s="50">
        <f t="shared" si="92"/>
        <v>8</v>
      </c>
      <c r="D5822" s="49">
        <v>42612</v>
      </c>
      <c r="E5822" s="48">
        <v>12</v>
      </c>
      <c r="F5822" s="48">
        <v>21050</v>
      </c>
      <c r="G5822" s="48">
        <v>19223</v>
      </c>
    </row>
    <row r="5823" spans="3:7">
      <c r="C5823" s="50">
        <f t="shared" si="92"/>
        <v>8</v>
      </c>
      <c r="D5823" s="49">
        <v>42612</v>
      </c>
      <c r="E5823" s="48">
        <v>13</v>
      </c>
      <c r="F5823" s="48">
        <v>21531</v>
      </c>
      <c r="G5823" s="48">
        <v>19857</v>
      </c>
    </row>
    <row r="5824" spans="3:7">
      <c r="C5824" s="50">
        <f t="shared" si="92"/>
        <v>8</v>
      </c>
      <c r="D5824" s="49">
        <v>42612</v>
      </c>
      <c r="E5824" s="48">
        <v>14</v>
      </c>
      <c r="F5824" s="48">
        <v>22115</v>
      </c>
      <c r="G5824" s="48">
        <v>20301</v>
      </c>
    </row>
    <row r="5825" spans="3:7">
      <c r="C5825" s="50">
        <f t="shared" si="92"/>
        <v>8</v>
      </c>
      <c r="D5825" s="49">
        <v>42612</v>
      </c>
      <c r="E5825" s="48">
        <v>15</v>
      </c>
      <c r="F5825" s="48">
        <v>22631</v>
      </c>
      <c r="G5825" s="48">
        <v>20746</v>
      </c>
    </row>
    <row r="5826" spans="3:7">
      <c r="C5826" s="50">
        <f t="shared" si="92"/>
        <v>8</v>
      </c>
      <c r="D5826" s="49">
        <v>42612</v>
      </c>
      <c r="E5826" s="48">
        <v>16</v>
      </c>
      <c r="F5826" s="48">
        <v>23195</v>
      </c>
      <c r="G5826" s="48">
        <v>21276</v>
      </c>
    </row>
    <row r="5827" spans="3:7">
      <c r="C5827" s="50">
        <f t="shared" si="92"/>
        <v>8</v>
      </c>
      <c r="D5827" s="49">
        <v>42612</v>
      </c>
      <c r="E5827" s="48">
        <v>17</v>
      </c>
      <c r="F5827" s="48">
        <v>23231</v>
      </c>
      <c r="G5827" s="48">
        <v>21373</v>
      </c>
    </row>
    <row r="5828" spans="3:7">
      <c r="C5828" s="50">
        <f t="shared" ref="C5828:C5891" si="93">MONTH(D5828)</f>
        <v>8</v>
      </c>
      <c r="D5828" s="49">
        <v>42612</v>
      </c>
      <c r="E5828" s="48">
        <v>18</v>
      </c>
      <c r="F5828" s="48">
        <v>23210</v>
      </c>
      <c r="G5828" s="48">
        <v>21075</v>
      </c>
    </row>
    <row r="5829" spans="3:7">
      <c r="C5829" s="50">
        <f t="shared" si="93"/>
        <v>8</v>
      </c>
      <c r="D5829" s="49">
        <v>42612</v>
      </c>
      <c r="E5829" s="48">
        <v>19</v>
      </c>
      <c r="F5829" s="48">
        <v>22764</v>
      </c>
      <c r="G5829" s="48">
        <v>20710</v>
      </c>
    </row>
    <row r="5830" spans="3:7">
      <c r="C5830" s="50">
        <f t="shared" si="93"/>
        <v>8</v>
      </c>
      <c r="D5830" s="49">
        <v>42612</v>
      </c>
      <c r="E5830" s="48">
        <v>20</v>
      </c>
      <c r="F5830" s="48">
        <v>23067</v>
      </c>
      <c r="G5830" s="48">
        <v>20953</v>
      </c>
    </row>
    <row r="5831" spans="3:7">
      <c r="C5831" s="50">
        <f t="shared" si="93"/>
        <v>8</v>
      </c>
      <c r="D5831" s="49">
        <v>42612</v>
      </c>
      <c r="E5831" s="48">
        <v>21</v>
      </c>
      <c r="F5831" s="48">
        <v>22260</v>
      </c>
      <c r="G5831" s="48">
        <v>20261</v>
      </c>
    </row>
    <row r="5832" spans="3:7">
      <c r="C5832" s="50">
        <f t="shared" si="93"/>
        <v>8</v>
      </c>
      <c r="D5832" s="49">
        <v>42612</v>
      </c>
      <c r="E5832" s="48">
        <v>22</v>
      </c>
      <c r="F5832" s="48">
        <v>20904</v>
      </c>
      <c r="G5832" s="48">
        <v>18746</v>
      </c>
    </row>
    <row r="5833" spans="3:7">
      <c r="C5833" s="50">
        <f t="shared" si="93"/>
        <v>8</v>
      </c>
      <c r="D5833" s="49">
        <v>42612</v>
      </c>
      <c r="E5833" s="48">
        <v>23</v>
      </c>
      <c r="F5833" s="48">
        <v>19586</v>
      </c>
      <c r="G5833" s="48">
        <v>17134</v>
      </c>
    </row>
    <row r="5834" spans="3:7">
      <c r="C5834" s="50">
        <f t="shared" si="93"/>
        <v>8</v>
      </c>
      <c r="D5834" s="49">
        <v>42612</v>
      </c>
      <c r="E5834" s="48">
        <v>24</v>
      </c>
      <c r="F5834" s="48">
        <v>18380</v>
      </c>
      <c r="G5834" s="48">
        <v>15887</v>
      </c>
    </row>
    <row r="5835" spans="3:7">
      <c r="C5835" s="50">
        <f t="shared" si="93"/>
        <v>8</v>
      </c>
      <c r="D5835" s="49">
        <v>42613</v>
      </c>
      <c r="E5835" s="48">
        <v>1</v>
      </c>
      <c r="F5835" s="48">
        <v>17575</v>
      </c>
      <c r="G5835" s="48">
        <v>15110</v>
      </c>
    </row>
    <row r="5836" spans="3:7">
      <c r="C5836" s="50">
        <f t="shared" si="93"/>
        <v>8</v>
      </c>
      <c r="D5836" s="49">
        <v>42613</v>
      </c>
      <c r="E5836" s="48">
        <v>2</v>
      </c>
      <c r="F5836" s="48">
        <v>17158</v>
      </c>
      <c r="G5836" s="48">
        <v>14547</v>
      </c>
    </row>
    <row r="5837" spans="3:7">
      <c r="C5837" s="50">
        <f t="shared" si="93"/>
        <v>8</v>
      </c>
      <c r="D5837" s="49">
        <v>42613</v>
      </c>
      <c r="E5837" s="48">
        <v>3</v>
      </c>
      <c r="F5837" s="48">
        <v>16840</v>
      </c>
      <c r="G5837" s="48">
        <v>14217</v>
      </c>
    </row>
    <row r="5838" spans="3:7">
      <c r="C5838" s="50">
        <f t="shared" si="93"/>
        <v>8</v>
      </c>
      <c r="D5838" s="49">
        <v>42613</v>
      </c>
      <c r="E5838" s="48">
        <v>4</v>
      </c>
      <c r="F5838" s="48">
        <v>16816</v>
      </c>
      <c r="G5838" s="48">
        <v>14156</v>
      </c>
    </row>
    <row r="5839" spans="3:7">
      <c r="C5839" s="50">
        <f t="shared" si="93"/>
        <v>8</v>
      </c>
      <c r="D5839" s="49">
        <v>42613</v>
      </c>
      <c r="E5839" s="48">
        <v>5</v>
      </c>
      <c r="F5839" s="48">
        <v>17129</v>
      </c>
      <c r="G5839" s="48">
        <v>14548</v>
      </c>
    </row>
    <row r="5840" spans="3:7">
      <c r="C5840" s="50">
        <f t="shared" si="93"/>
        <v>8</v>
      </c>
      <c r="D5840" s="49">
        <v>42613</v>
      </c>
      <c r="E5840" s="48">
        <v>6</v>
      </c>
      <c r="F5840" s="48">
        <v>17816</v>
      </c>
      <c r="G5840" s="48">
        <v>15622</v>
      </c>
    </row>
    <row r="5841" spans="3:7">
      <c r="C5841" s="50">
        <f t="shared" si="93"/>
        <v>8</v>
      </c>
      <c r="D5841" s="49">
        <v>42613</v>
      </c>
      <c r="E5841" s="48">
        <v>7</v>
      </c>
      <c r="F5841" s="48">
        <v>19110</v>
      </c>
      <c r="G5841" s="48">
        <v>17046</v>
      </c>
    </row>
    <row r="5842" spans="3:7">
      <c r="C5842" s="50">
        <f t="shared" si="93"/>
        <v>8</v>
      </c>
      <c r="D5842" s="49">
        <v>42613</v>
      </c>
      <c r="E5842" s="48">
        <v>8</v>
      </c>
      <c r="F5842" s="48">
        <v>19724</v>
      </c>
      <c r="G5842" s="48">
        <v>17890</v>
      </c>
    </row>
    <row r="5843" spans="3:7">
      <c r="C5843" s="50">
        <f t="shared" si="93"/>
        <v>8</v>
      </c>
      <c r="D5843" s="49">
        <v>42613</v>
      </c>
      <c r="E5843" s="48">
        <v>9</v>
      </c>
      <c r="F5843" s="48">
        <v>20508</v>
      </c>
      <c r="G5843" s="48">
        <v>18430</v>
      </c>
    </row>
    <row r="5844" spans="3:7">
      <c r="C5844" s="50">
        <f t="shared" si="93"/>
        <v>8</v>
      </c>
      <c r="D5844" s="49">
        <v>42613</v>
      </c>
      <c r="E5844" s="48">
        <v>10</v>
      </c>
      <c r="F5844" s="48">
        <v>20985</v>
      </c>
      <c r="G5844" s="48">
        <v>18916</v>
      </c>
    </row>
    <row r="5845" spans="3:7">
      <c r="C5845" s="50">
        <f t="shared" si="93"/>
        <v>8</v>
      </c>
      <c r="D5845" s="49">
        <v>42613</v>
      </c>
      <c r="E5845" s="48">
        <v>11</v>
      </c>
      <c r="F5845" s="48">
        <v>21338</v>
      </c>
      <c r="G5845" s="48">
        <v>19482</v>
      </c>
    </row>
    <row r="5846" spans="3:7">
      <c r="C5846" s="50">
        <f t="shared" si="93"/>
        <v>8</v>
      </c>
      <c r="D5846" s="49">
        <v>42613</v>
      </c>
      <c r="E5846" s="48">
        <v>12</v>
      </c>
      <c r="F5846" s="48">
        <v>21870</v>
      </c>
      <c r="G5846" s="48">
        <v>19892</v>
      </c>
    </row>
    <row r="5847" spans="3:7">
      <c r="C5847" s="50">
        <f t="shared" si="93"/>
        <v>8</v>
      </c>
      <c r="D5847" s="49">
        <v>42613</v>
      </c>
      <c r="E5847" s="48">
        <v>13</v>
      </c>
      <c r="F5847" s="48">
        <v>21916</v>
      </c>
      <c r="G5847" s="48">
        <v>20101</v>
      </c>
    </row>
    <row r="5848" spans="3:7">
      <c r="C5848" s="50">
        <f t="shared" si="93"/>
        <v>8</v>
      </c>
      <c r="D5848" s="49">
        <v>42613</v>
      </c>
      <c r="E5848" s="48">
        <v>14</v>
      </c>
      <c r="F5848" s="48">
        <v>22303</v>
      </c>
      <c r="G5848" s="48">
        <v>20344</v>
      </c>
    </row>
    <row r="5849" spans="3:7">
      <c r="C5849" s="50">
        <f t="shared" si="93"/>
        <v>8</v>
      </c>
      <c r="D5849" s="49">
        <v>42613</v>
      </c>
      <c r="E5849" s="48">
        <v>15</v>
      </c>
      <c r="F5849" s="48">
        <v>22283</v>
      </c>
      <c r="G5849" s="48">
        <v>20350</v>
      </c>
    </row>
    <row r="5850" spans="3:7">
      <c r="C5850" s="50">
        <f t="shared" si="93"/>
        <v>8</v>
      </c>
      <c r="D5850" s="49">
        <v>42613</v>
      </c>
      <c r="E5850" s="48">
        <v>16</v>
      </c>
      <c r="F5850" s="48">
        <v>22264</v>
      </c>
      <c r="G5850" s="48">
        <v>20298</v>
      </c>
    </row>
    <row r="5851" spans="3:7">
      <c r="C5851" s="50">
        <f t="shared" si="93"/>
        <v>8</v>
      </c>
      <c r="D5851" s="49">
        <v>42613</v>
      </c>
      <c r="E5851" s="48">
        <v>17</v>
      </c>
      <c r="F5851" s="48">
        <v>22325</v>
      </c>
      <c r="G5851" s="48">
        <v>20218</v>
      </c>
    </row>
    <row r="5852" spans="3:7">
      <c r="C5852" s="50">
        <f t="shared" si="93"/>
        <v>8</v>
      </c>
      <c r="D5852" s="49">
        <v>42613</v>
      </c>
      <c r="E5852" s="48">
        <v>18</v>
      </c>
      <c r="F5852" s="48">
        <v>22219</v>
      </c>
      <c r="G5852" s="48">
        <v>20014</v>
      </c>
    </row>
    <row r="5853" spans="3:7">
      <c r="C5853" s="50">
        <f t="shared" si="93"/>
        <v>8</v>
      </c>
      <c r="D5853" s="49">
        <v>42613</v>
      </c>
      <c r="E5853" s="48">
        <v>19</v>
      </c>
      <c r="F5853" s="48">
        <v>21654</v>
      </c>
      <c r="G5853" s="48">
        <v>19402</v>
      </c>
    </row>
    <row r="5854" spans="3:7">
      <c r="C5854" s="50">
        <f t="shared" si="93"/>
        <v>8</v>
      </c>
      <c r="D5854" s="49">
        <v>42613</v>
      </c>
      <c r="E5854" s="48">
        <v>20</v>
      </c>
      <c r="F5854" s="48">
        <v>21581</v>
      </c>
      <c r="G5854" s="48">
        <v>19286</v>
      </c>
    </row>
    <row r="5855" spans="3:7">
      <c r="C5855" s="50">
        <f t="shared" si="93"/>
        <v>8</v>
      </c>
      <c r="D5855" s="49">
        <v>42613</v>
      </c>
      <c r="E5855" s="48">
        <v>21</v>
      </c>
      <c r="F5855" s="48">
        <v>20952</v>
      </c>
      <c r="G5855" s="48">
        <v>18558</v>
      </c>
    </row>
    <row r="5856" spans="3:7">
      <c r="C5856" s="50">
        <f t="shared" si="93"/>
        <v>8</v>
      </c>
      <c r="D5856" s="49">
        <v>42613</v>
      </c>
      <c r="E5856" s="48">
        <v>22</v>
      </c>
      <c r="F5856" s="48">
        <v>19352</v>
      </c>
      <c r="G5856" s="48">
        <v>17070</v>
      </c>
    </row>
    <row r="5857" spans="3:7">
      <c r="C5857" s="50">
        <f t="shared" si="93"/>
        <v>8</v>
      </c>
      <c r="D5857" s="49">
        <v>42613</v>
      </c>
      <c r="E5857" s="48">
        <v>23</v>
      </c>
      <c r="F5857" s="48">
        <v>18396</v>
      </c>
      <c r="G5857" s="48">
        <v>15579</v>
      </c>
    </row>
    <row r="5858" spans="3:7">
      <c r="C5858" s="50">
        <f t="shared" si="93"/>
        <v>8</v>
      </c>
      <c r="D5858" s="49">
        <v>42613</v>
      </c>
      <c r="E5858" s="48">
        <v>24</v>
      </c>
      <c r="F5858" s="48">
        <v>17328</v>
      </c>
      <c r="G5858" s="48">
        <v>14366</v>
      </c>
    </row>
    <row r="5859" spans="3:7">
      <c r="C5859" s="50">
        <f t="shared" si="93"/>
        <v>9</v>
      </c>
      <c r="D5859" s="49">
        <v>42614</v>
      </c>
      <c r="E5859" s="48">
        <v>1</v>
      </c>
      <c r="F5859" s="48">
        <v>16659</v>
      </c>
      <c r="G5859" s="48">
        <v>13637</v>
      </c>
    </row>
    <row r="5860" spans="3:7">
      <c r="C5860" s="50">
        <f t="shared" si="93"/>
        <v>9</v>
      </c>
      <c r="D5860" s="49">
        <v>42614</v>
      </c>
      <c r="E5860" s="48">
        <v>2</v>
      </c>
      <c r="F5860" s="48">
        <v>16038</v>
      </c>
      <c r="G5860" s="48">
        <v>13117</v>
      </c>
    </row>
    <row r="5861" spans="3:7">
      <c r="C5861" s="50">
        <f t="shared" si="93"/>
        <v>9</v>
      </c>
      <c r="D5861" s="49">
        <v>42614</v>
      </c>
      <c r="E5861" s="48">
        <v>3</v>
      </c>
      <c r="F5861" s="48">
        <v>15947</v>
      </c>
      <c r="G5861" s="48">
        <v>12810</v>
      </c>
    </row>
    <row r="5862" spans="3:7">
      <c r="C5862" s="50">
        <f t="shared" si="93"/>
        <v>9</v>
      </c>
      <c r="D5862" s="49">
        <v>42614</v>
      </c>
      <c r="E5862" s="48">
        <v>4</v>
      </c>
      <c r="F5862" s="48">
        <v>15919</v>
      </c>
      <c r="G5862" s="48">
        <v>12715</v>
      </c>
    </row>
    <row r="5863" spans="3:7">
      <c r="C5863" s="50">
        <f t="shared" si="93"/>
        <v>9</v>
      </c>
      <c r="D5863" s="49">
        <v>42614</v>
      </c>
      <c r="E5863" s="48">
        <v>5</v>
      </c>
      <c r="F5863" s="48">
        <v>16231</v>
      </c>
      <c r="G5863" s="48">
        <v>13085</v>
      </c>
    </row>
    <row r="5864" spans="3:7">
      <c r="C5864" s="50">
        <f t="shared" si="93"/>
        <v>9</v>
      </c>
      <c r="D5864" s="49">
        <v>42614</v>
      </c>
      <c r="E5864" s="48">
        <v>6</v>
      </c>
      <c r="F5864" s="48">
        <v>17374</v>
      </c>
      <c r="G5864" s="48">
        <v>14256</v>
      </c>
    </row>
    <row r="5865" spans="3:7">
      <c r="C5865" s="50">
        <f t="shared" si="93"/>
        <v>9</v>
      </c>
      <c r="D5865" s="49">
        <v>42614</v>
      </c>
      <c r="E5865" s="48">
        <v>7</v>
      </c>
      <c r="F5865" s="48">
        <v>17861</v>
      </c>
      <c r="G5865" s="48">
        <v>14994</v>
      </c>
    </row>
    <row r="5866" spans="3:7">
      <c r="C5866" s="50">
        <f t="shared" si="93"/>
        <v>9</v>
      </c>
      <c r="D5866" s="49">
        <v>42614</v>
      </c>
      <c r="E5866" s="48">
        <v>8</v>
      </c>
      <c r="F5866" s="48">
        <v>17946</v>
      </c>
      <c r="G5866" s="48">
        <v>15500</v>
      </c>
    </row>
    <row r="5867" spans="3:7">
      <c r="C5867" s="50">
        <f t="shared" si="93"/>
        <v>9</v>
      </c>
      <c r="D5867" s="49">
        <v>42614</v>
      </c>
      <c r="E5867" s="48">
        <v>9</v>
      </c>
      <c r="F5867" s="48">
        <v>18563</v>
      </c>
      <c r="G5867" s="48">
        <v>16148</v>
      </c>
    </row>
    <row r="5868" spans="3:7">
      <c r="C5868" s="50">
        <f t="shared" si="93"/>
        <v>9</v>
      </c>
      <c r="D5868" s="49">
        <v>42614</v>
      </c>
      <c r="E5868" s="48">
        <v>10</v>
      </c>
      <c r="F5868" s="48">
        <v>19086</v>
      </c>
      <c r="G5868" s="48">
        <v>16549</v>
      </c>
    </row>
    <row r="5869" spans="3:7">
      <c r="C5869" s="50">
        <f t="shared" si="93"/>
        <v>9</v>
      </c>
      <c r="D5869" s="49">
        <v>42614</v>
      </c>
      <c r="E5869" s="48">
        <v>11</v>
      </c>
      <c r="F5869" s="48">
        <v>19374</v>
      </c>
      <c r="G5869" s="48">
        <v>16864</v>
      </c>
    </row>
    <row r="5870" spans="3:7">
      <c r="C5870" s="50">
        <f t="shared" si="93"/>
        <v>9</v>
      </c>
      <c r="D5870" s="49">
        <v>42614</v>
      </c>
      <c r="E5870" s="48">
        <v>12</v>
      </c>
      <c r="F5870" s="48">
        <v>19519</v>
      </c>
      <c r="G5870" s="48">
        <v>16966</v>
      </c>
    </row>
    <row r="5871" spans="3:7">
      <c r="C5871" s="50">
        <f t="shared" si="93"/>
        <v>9</v>
      </c>
      <c r="D5871" s="49">
        <v>42614</v>
      </c>
      <c r="E5871" s="48">
        <v>13</v>
      </c>
      <c r="F5871" s="48">
        <v>19792</v>
      </c>
      <c r="G5871" s="48">
        <v>17022</v>
      </c>
    </row>
    <row r="5872" spans="3:7">
      <c r="C5872" s="50">
        <f t="shared" si="93"/>
        <v>9</v>
      </c>
      <c r="D5872" s="49">
        <v>42614</v>
      </c>
      <c r="E5872" s="48">
        <v>14</v>
      </c>
      <c r="F5872" s="48">
        <v>19615</v>
      </c>
      <c r="G5872" s="48">
        <v>16962</v>
      </c>
    </row>
    <row r="5873" spans="3:7">
      <c r="C5873" s="50">
        <f t="shared" si="93"/>
        <v>9</v>
      </c>
      <c r="D5873" s="49">
        <v>42614</v>
      </c>
      <c r="E5873" s="48">
        <v>15</v>
      </c>
      <c r="F5873" s="48">
        <v>19532</v>
      </c>
      <c r="G5873" s="48">
        <v>17036</v>
      </c>
    </row>
    <row r="5874" spans="3:7">
      <c r="C5874" s="50">
        <f t="shared" si="93"/>
        <v>9</v>
      </c>
      <c r="D5874" s="49">
        <v>42614</v>
      </c>
      <c r="E5874" s="48">
        <v>16</v>
      </c>
      <c r="F5874" s="48">
        <v>19601</v>
      </c>
      <c r="G5874" s="48">
        <v>17175</v>
      </c>
    </row>
    <row r="5875" spans="3:7">
      <c r="C5875" s="50">
        <f t="shared" si="93"/>
        <v>9</v>
      </c>
      <c r="D5875" s="49">
        <v>42614</v>
      </c>
      <c r="E5875" s="48">
        <v>17</v>
      </c>
      <c r="F5875" s="48">
        <v>19824</v>
      </c>
      <c r="G5875" s="48">
        <v>17258</v>
      </c>
    </row>
    <row r="5876" spans="3:7">
      <c r="C5876" s="50">
        <f t="shared" si="93"/>
        <v>9</v>
      </c>
      <c r="D5876" s="49">
        <v>42614</v>
      </c>
      <c r="E5876" s="48">
        <v>18</v>
      </c>
      <c r="F5876" s="48">
        <v>19639</v>
      </c>
      <c r="G5876" s="48">
        <v>17154</v>
      </c>
    </row>
    <row r="5877" spans="3:7">
      <c r="C5877" s="50">
        <f t="shared" si="93"/>
        <v>9</v>
      </c>
      <c r="D5877" s="49">
        <v>42614</v>
      </c>
      <c r="E5877" s="48">
        <v>19</v>
      </c>
      <c r="F5877" s="48">
        <v>19763</v>
      </c>
      <c r="G5877" s="48">
        <v>17338</v>
      </c>
    </row>
    <row r="5878" spans="3:7">
      <c r="C5878" s="50">
        <f t="shared" si="93"/>
        <v>9</v>
      </c>
      <c r="D5878" s="49">
        <v>42614</v>
      </c>
      <c r="E5878" s="48">
        <v>20</v>
      </c>
      <c r="F5878" s="48">
        <v>19992</v>
      </c>
      <c r="G5878" s="48">
        <v>17413</v>
      </c>
    </row>
    <row r="5879" spans="3:7">
      <c r="C5879" s="50">
        <f t="shared" si="93"/>
        <v>9</v>
      </c>
      <c r="D5879" s="49">
        <v>42614</v>
      </c>
      <c r="E5879" s="48">
        <v>21</v>
      </c>
      <c r="F5879" s="48">
        <v>19690</v>
      </c>
      <c r="G5879" s="48">
        <v>17003</v>
      </c>
    </row>
    <row r="5880" spans="3:7">
      <c r="C5880" s="50">
        <f t="shared" si="93"/>
        <v>9</v>
      </c>
      <c r="D5880" s="49">
        <v>42614</v>
      </c>
      <c r="E5880" s="48">
        <v>22</v>
      </c>
      <c r="F5880" s="48">
        <v>18575</v>
      </c>
      <c r="G5880" s="48">
        <v>15859</v>
      </c>
    </row>
    <row r="5881" spans="3:7">
      <c r="C5881" s="50">
        <f t="shared" si="93"/>
        <v>9</v>
      </c>
      <c r="D5881" s="49">
        <v>42614</v>
      </c>
      <c r="E5881" s="48">
        <v>23</v>
      </c>
      <c r="F5881" s="48">
        <v>17436</v>
      </c>
      <c r="G5881" s="48">
        <v>14497</v>
      </c>
    </row>
    <row r="5882" spans="3:7">
      <c r="C5882" s="50">
        <f t="shared" si="93"/>
        <v>9</v>
      </c>
      <c r="D5882" s="49">
        <v>42614</v>
      </c>
      <c r="E5882" s="48">
        <v>24</v>
      </c>
      <c r="F5882" s="48">
        <v>16539</v>
      </c>
      <c r="G5882" s="48">
        <v>13422</v>
      </c>
    </row>
    <row r="5883" spans="3:7">
      <c r="C5883" s="50">
        <f t="shared" si="93"/>
        <v>9</v>
      </c>
      <c r="D5883" s="49">
        <v>42615</v>
      </c>
      <c r="E5883" s="48">
        <v>1</v>
      </c>
      <c r="F5883" s="48">
        <v>15777</v>
      </c>
      <c r="G5883" s="48">
        <v>12769</v>
      </c>
    </row>
    <row r="5884" spans="3:7">
      <c r="C5884" s="50">
        <f t="shared" si="93"/>
        <v>9</v>
      </c>
      <c r="D5884" s="49">
        <v>42615</v>
      </c>
      <c r="E5884" s="48">
        <v>2</v>
      </c>
      <c r="F5884" s="48">
        <v>15535</v>
      </c>
      <c r="G5884" s="48">
        <v>12448</v>
      </c>
    </row>
    <row r="5885" spans="3:7">
      <c r="C5885" s="50">
        <f t="shared" si="93"/>
        <v>9</v>
      </c>
      <c r="D5885" s="49">
        <v>42615</v>
      </c>
      <c r="E5885" s="48">
        <v>3</v>
      </c>
      <c r="F5885" s="48">
        <v>15191</v>
      </c>
      <c r="G5885" s="48">
        <v>12184</v>
      </c>
    </row>
    <row r="5886" spans="3:7">
      <c r="C5886" s="50">
        <f t="shared" si="93"/>
        <v>9</v>
      </c>
      <c r="D5886" s="49">
        <v>42615</v>
      </c>
      <c r="E5886" s="48">
        <v>4</v>
      </c>
      <c r="F5886" s="48">
        <v>15193</v>
      </c>
      <c r="G5886" s="48">
        <v>12137</v>
      </c>
    </row>
    <row r="5887" spans="3:7">
      <c r="C5887" s="50">
        <f t="shared" si="93"/>
        <v>9</v>
      </c>
      <c r="D5887" s="49">
        <v>42615</v>
      </c>
      <c r="E5887" s="48">
        <v>5</v>
      </c>
      <c r="F5887" s="48">
        <v>15566</v>
      </c>
      <c r="G5887" s="48">
        <v>12534</v>
      </c>
    </row>
    <row r="5888" spans="3:7">
      <c r="C5888" s="50">
        <f t="shared" si="93"/>
        <v>9</v>
      </c>
      <c r="D5888" s="49">
        <v>42615</v>
      </c>
      <c r="E5888" s="48">
        <v>6</v>
      </c>
      <c r="F5888" s="48">
        <v>16590</v>
      </c>
      <c r="G5888" s="48">
        <v>13546</v>
      </c>
    </row>
    <row r="5889" spans="3:7">
      <c r="C5889" s="50">
        <f t="shared" si="93"/>
        <v>9</v>
      </c>
      <c r="D5889" s="49">
        <v>42615</v>
      </c>
      <c r="E5889" s="48">
        <v>7</v>
      </c>
      <c r="F5889" s="48">
        <v>17120</v>
      </c>
      <c r="G5889" s="48">
        <v>14156</v>
      </c>
    </row>
    <row r="5890" spans="3:7">
      <c r="C5890" s="50">
        <f t="shared" si="93"/>
        <v>9</v>
      </c>
      <c r="D5890" s="49">
        <v>42615</v>
      </c>
      <c r="E5890" s="48">
        <v>8</v>
      </c>
      <c r="F5890" s="48">
        <v>17989</v>
      </c>
      <c r="G5890" s="48">
        <v>15059</v>
      </c>
    </row>
    <row r="5891" spans="3:7">
      <c r="C5891" s="50">
        <f t="shared" si="93"/>
        <v>9</v>
      </c>
      <c r="D5891" s="49">
        <v>42615</v>
      </c>
      <c r="E5891" s="48">
        <v>9</v>
      </c>
      <c r="F5891" s="48">
        <v>18046</v>
      </c>
      <c r="G5891" s="48">
        <v>15257</v>
      </c>
    </row>
    <row r="5892" spans="3:7">
      <c r="C5892" s="50">
        <f t="shared" ref="C5892:C5955" si="94">MONTH(D5892)</f>
        <v>9</v>
      </c>
      <c r="D5892" s="49">
        <v>42615</v>
      </c>
      <c r="E5892" s="48">
        <v>10</v>
      </c>
      <c r="F5892" s="48">
        <v>18218</v>
      </c>
      <c r="G5892" s="48">
        <v>15398</v>
      </c>
    </row>
    <row r="5893" spans="3:7">
      <c r="C5893" s="50">
        <f t="shared" si="94"/>
        <v>9</v>
      </c>
      <c r="D5893" s="49">
        <v>42615</v>
      </c>
      <c r="E5893" s="48">
        <v>11</v>
      </c>
      <c r="F5893" s="48">
        <v>18453</v>
      </c>
      <c r="G5893" s="48">
        <v>15642</v>
      </c>
    </row>
    <row r="5894" spans="3:7">
      <c r="C5894" s="50">
        <f t="shared" si="94"/>
        <v>9</v>
      </c>
      <c r="D5894" s="49">
        <v>42615</v>
      </c>
      <c r="E5894" s="48">
        <v>12</v>
      </c>
      <c r="F5894" s="48">
        <v>18823</v>
      </c>
      <c r="G5894" s="48">
        <v>15753</v>
      </c>
    </row>
    <row r="5895" spans="3:7">
      <c r="C5895" s="50">
        <f t="shared" si="94"/>
        <v>9</v>
      </c>
      <c r="D5895" s="49">
        <v>42615</v>
      </c>
      <c r="E5895" s="48">
        <v>13</v>
      </c>
      <c r="F5895" s="48">
        <v>19008</v>
      </c>
      <c r="G5895" s="48">
        <v>15845</v>
      </c>
    </row>
    <row r="5896" spans="3:7">
      <c r="C5896" s="50">
        <f t="shared" si="94"/>
        <v>9</v>
      </c>
      <c r="D5896" s="49">
        <v>42615</v>
      </c>
      <c r="E5896" s="48">
        <v>14</v>
      </c>
      <c r="F5896" s="48">
        <v>19000</v>
      </c>
      <c r="G5896" s="48">
        <v>15868</v>
      </c>
    </row>
    <row r="5897" spans="3:7">
      <c r="C5897" s="50">
        <f t="shared" si="94"/>
        <v>9</v>
      </c>
      <c r="D5897" s="49">
        <v>42615</v>
      </c>
      <c r="E5897" s="48">
        <v>15</v>
      </c>
      <c r="F5897" s="48">
        <v>18811</v>
      </c>
      <c r="G5897" s="48">
        <v>15896</v>
      </c>
    </row>
    <row r="5898" spans="3:7">
      <c r="C5898" s="50">
        <f t="shared" si="94"/>
        <v>9</v>
      </c>
      <c r="D5898" s="49">
        <v>42615</v>
      </c>
      <c r="E5898" s="48">
        <v>16</v>
      </c>
      <c r="F5898" s="48">
        <v>19092</v>
      </c>
      <c r="G5898" s="48">
        <v>16261</v>
      </c>
    </row>
    <row r="5899" spans="3:7">
      <c r="C5899" s="50">
        <f t="shared" si="94"/>
        <v>9</v>
      </c>
      <c r="D5899" s="49">
        <v>42615</v>
      </c>
      <c r="E5899" s="48">
        <v>17</v>
      </c>
      <c r="F5899" s="48">
        <v>19581</v>
      </c>
      <c r="G5899" s="48">
        <v>16755</v>
      </c>
    </row>
    <row r="5900" spans="3:7">
      <c r="C5900" s="50">
        <f t="shared" si="94"/>
        <v>9</v>
      </c>
      <c r="D5900" s="49">
        <v>42615</v>
      </c>
      <c r="E5900" s="48">
        <v>18</v>
      </c>
      <c r="F5900" s="48">
        <v>19060</v>
      </c>
      <c r="G5900" s="48">
        <v>16697</v>
      </c>
    </row>
    <row r="5901" spans="3:7">
      <c r="C5901" s="50">
        <f t="shared" si="94"/>
        <v>9</v>
      </c>
      <c r="D5901" s="49">
        <v>42615</v>
      </c>
      <c r="E5901" s="48">
        <v>19</v>
      </c>
      <c r="F5901" s="48">
        <v>18999</v>
      </c>
      <c r="G5901" s="48">
        <v>16781</v>
      </c>
    </row>
    <row r="5902" spans="3:7">
      <c r="C5902" s="50">
        <f t="shared" si="94"/>
        <v>9</v>
      </c>
      <c r="D5902" s="49">
        <v>42615</v>
      </c>
      <c r="E5902" s="48">
        <v>20</v>
      </c>
      <c r="F5902" s="48">
        <v>18865</v>
      </c>
      <c r="G5902" s="48">
        <v>16621</v>
      </c>
    </row>
    <row r="5903" spans="3:7">
      <c r="C5903" s="50">
        <f t="shared" si="94"/>
        <v>9</v>
      </c>
      <c r="D5903" s="49">
        <v>42615</v>
      </c>
      <c r="E5903" s="48">
        <v>21</v>
      </c>
      <c r="F5903" s="48">
        <v>18691</v>
      </c>
      <c r="G5903" s="48">
        <v>16197</v>
      </c>
    </row>
    <row r="5904" spans="3:7">
      <c r="C5904" s="50">
        <f t="shared" si="94"/>
        <v>9</v>
      </c>
      <c r="D5904" s="49">
        <v>42615</v>
      </c>
      <c r="E5904" s="48">
        <v>22</v>
      </c>
      <c r="F5904" s="48">
        <v>18122</v>
      </c>
      <c r="G5904" s="48">
        <v>15119</v>
      </c>
    </row>
    <row r="5905" spans="3:7">
      <c r="C5905" s="50">
        <f t="shared" si="94"/>
        <v>9</v>
      </c>
      <c r="D5905" s="49">
        <v>42615</v>
      </c>
      <c r="E5905" s="48">
        <v>23</v>
      </c>
      <c r="F5905" s="48">
        <v>16974</v>
      </c>
      <c r="G5905" s="48">
        <v>13816</v>
      </c>
    </row>
    <row r="5906" spans="3:7">
      <c r="C5906" s="50">
        <f t="shared" si="94"/>
        <v>9</v>
      </c>
      <c r="D5906" s="49">
        <v>42615</v>
      </c>
      <c r="E5906" s="48">
        <v>24</v>
      </c>
      <c r="F5906" s="48">
        <v>15787</v>
      </c>
      <c r="G5906" s="48">
        <v>12825</v>
      </c>
    </row>
    <row r="5907" spans="3:7">
      <c r="C5907" s="50">
        <f t="shared" si="94"/>
        <v>9</v>
      </c>
      <c r="D5907" s="49">
        <v>42616</v>
      </c>
      <c r="E5907" s="48">
        <v>1</v>
      </c>
      <c r="F5907" s="48">
        <v>15128</v>
      </c>
      <c r="G5907" s="48">
        <v>12208</v>
      </c>
    </row>
    <row r="5908" spans="3:7">
      <c r="C5908" s="50">
        <f t="shared" si="94"/>
        <v>9</v>
      </c>
      <c r="D5908" s="49">
        <v>42616</v>
      </c>
      <c r="E5908" s="48">
        <v>2</v>
      </c>
      <c r="F5908" s="48">
        <v>14936</v>
      </c>
      <c r="G5908" s="48">
        <v>11782</v>
      </c>
    </row>
    <row r="5909" spans="3:7">
      <c r="C5909" s="50">
        <f t="shared" si="94"/>
        <v>9</v>
      </c>
      <c r="D5909" s="49">
        <v>42616</v>
      </c>
      <c r="E5909" s="48">
        <v>3</v>
      </c>
      <c r="F5909" s="48">
        <v>14645</v>
      </c>
      <c r="G5909" s="48">
        <v>11501</v>
      </c>
    </row>
    <row r="5910" spans="3:7">
      <c r="C5910" s="50">
        <f t="shared" si="94"/>
        <v>9</v>
      </c>
      <c r="D5910" s="49">
        <v>42616</v>
      </c>
      <c r="E5910" s="48">
        <v>4</v>
      </c>
      <c r="F5910" s="48">
        <v>14193</v>
      </c>
      <c r="G5910" s="48">
        <v>11429</v>
      </c>
    </row>
    <row r="5911" spans="3:7">
      <c r="C5911" s="50">
        <f t="shared" si="94"/>
        <v>9</v>
      </c>
      <c r="D5911" s="49">
        <v>42616</v>
      </c>
      <c r="E5911" s="48">
        <v>5</v>
      </c>
      <c r="F5911" s="48">
        <v>14401</v>
      </c>
      <c r="G5911" s="48">
        <v>11493</v>
      </c>
    </row>
    <row r="5912" spans="3:7">
      <c r="C5912" s="50">
        <f t="shared" si="94"/>
        <v>9</v>
      </c>
      <c r="D5912" s="49">
        <v>42616</v>
      </c>
      <c r="E5912" s="48">
        <v>6</v>
      </c>
      <c r="F5912" s="48">
        <v>14700</v>
      </c>
      <c r="G5912" s="48">
        <v>11795</v>
      </c>
    </row>
    <row r="5913" spans="3:7">
      <c r="C5913" s="50">
        <f t="shared" si="94"/>
        <v>9</v>
      </c>
      <c r="D5913" s="49">
        <v>42616</v>
      </c>
      <c r="E5913" s="48">
        <v>7</v>
      </c>
      <c r="F5913" s="48">
        <v>14798</v>
      </c>
      <c r="G5913" s="48">
        <v>12144</v>
      </c>
    </row>
    <row r="5914" spans="3:7">
      <c r="C5914" s="50">
        <f t="shared" si="94"/>
        <v>9</v>
      </c>
      <c r="D5914" s="49">
        <v>42616</v>
      </c>
      <c r="E5914" s="48">
        <v>8</v>
      </c>
      <c r="F5914" s="48">
        <v>15407</v>
      </c>
      <c r="G5914" s="48">
        <v>12737</v>
      </c>
    </row>
    <row r="5915" spans="3:7">
      <c r="C5915" s="50">
        <f t="shared" si="94"/>
        <v>9</v>
      </c>
      <c r="D5915" s="49">
        <v>42616</v>
      </c>
      <c r="E5915" s="48">
        <v>9</v>
      </c>
      <c r="F5915" s="48">
        <v>16245</v>
      </c>
      <c r="G5915" s="48">
        <v>13219</v>
      </c>
    </row>
    <row r="5916" spans="3:7">
      <c r="C5916" s="50">
        <f t="shared" si="94"/>
        <v>9</v>
      </c>
      <c r="D5916" s="49">
        <v>42616</v>
      </c>
      <c r="E5916" s="48">
        <v>10</v>
      </c>
      <c r="F5916" s="48">
        <v>16374</v>
      </c>
      <c r="G5916" s="48">
        <v>13517</v>
      </c>
    </row>
    <row r="5917" spans="3:7">
      <c r="C5917" s="50">
        <f t="shared" si="94"/>
        <v>9</v>
      </c>
      <c r="D5917" s="49">
        <v>42616</v>
      </c>
      <c r="E5917" s="48">
        <v>11</v>
      </c>
      <c r="F5917" s="48">
        <v>16514</v>
      </c>
      <c r="G5917" s="48">
        <v>13724</v>
      </c>
    </row>
    <row r="5918" spans="3:7">
      <c r="C5918" s="50">
        <f t="shared" si="94"/>
        <v>9</v>
      </c>
      <c r="D5918" s="49">
        <v>42616</v>
      </c>
      <c r="E5918" s="48">
        <v>12</v>
      </c>
      <c r="F5918" s="48">
        <v>16431</v>
      </c>
      <c r="G5918" s="48">
        <v>13868</v>
      </c>
    </row>
    <row r="5919" spans="3:7">
      <c r="C5919" s="50">
        <f t="shared" si="94"/>
        <v>9</v>
      </c>
      <c r="D5919" s="49">
        <v>42616</v>
      </c>
      <c r="E5919" s="48">
        <v>13</v>
      </c>
      <c r="F5919" s="48">
        <v>16550</v>
      </c>
      <c r="G5919" s="48">
        <v>13938</v>
      </c>
    </row>
    <row r="5920" spans="3:7">
      <c r="C5920" s="50">
        <f t="shared" si="94"/>
        <v>9</v>
      </c>
      <c r="D5920" s="49">
        <v>42616</v>
      </c>
      <c r="E5920" s="48">
        <v>14</v>
      </c>
      <c r="F5920" s="48">
        <v>16748</v>
      </c>
      <c r="G5920" s="48">
        <v>13991</v>
      </c>
    </row>
    <row r="5921" spans="3:7">
      <c r="C5921" s="50">
        <f t="shared" si="94"/>
        <v>9</v>
      </c>
      <c r="D5921" s="49">
        <v>42616</v>
      </c>
      <c r="E5921" s="48">
        <v>15</v>
      </c>
      <c r="F5921" s="48">
        <v>17233</v>
      </c>
      <c r="G5921" s="48">
        <v>14221</v>
      </c>
    </row>
    <row r="5922" spans="3:7">
      <c r="C5922" s="50">
        <f t="shared" si="94"/>
        <v>9</v>
      </c>
      <c r="D5922" s="49">
        <v>42616</v>
      </c>
      <c r="E5922" s="48">
        <v>16</v>
      </c>
      <c r="F5922" s="48">
        <v>17521</v>
      </c>
      <c r="G5922" s="48">
        <v>14685</v>
      </c>
    </row>
    <row r="5923" spans="3:7">
      <c r="C5923" s="50">
        <f t="shared" si="94"/>
        <v>9</v>
      </c>
      <c r="D5923" s="49">
        <v>42616</v>
      </c>
      <c r="E5923" s="48">
        <v>17</v>
      </c>
      <c r="F5923" s="48">
        <v>17912</v>
      </c>
      <c r="G5923" s="48">
        <v>15256</v>
      </c>
    </row>
    <row r="5924" spans="3:7">
      <c r="C5924" s="50">
        <f t="shared" si="94"/>
        <v>9</v>
      </c>
      <c r="D5924" s="49">
        <v>42616</v>
      </c>
      <c r="E5924" s="48">
        <v>18</v>
      </c>
      <c r="F5924" s="48">
        <v>18065</v>
      </c>
      <c r="G5924" s="48">
        <v>15781</v>
      </c>
    </row>
    <row r="5925" spans="3:7">
      <c r="C5925" s="50">
        <f t="shared" si="94"/>
        <v>9</v>
      </c>
      <c r="D5925" s="49">
        <v>42616</v>
      </c>
      <c r="E5925" s="48">
        <v>19</v>
      </c>
      <c r="F5925" s="48">
        <v>17872</v>
      </c>
      <c r="G5925" s="48">
        <v>15600</v>
      </c>
    </row>
    <row r="5926" spans="3:7">
      <c r="C5926" s="50">
        <f t="shared" si="94"/>
        <v>9</v>
      </c>
      <c r="D5926" s="49">
        <v>42616</v>
      </c>
      <c r="E5926" s="48">
        <v>20</v>
      </c>
      <c r="F5926" s="48">
        <v>17768</v>
      </c>
      <c r="G5926" s="48">
        <v>15561</v>
      </c>
    </row>
    <row r="5927" spans="3:7">
      <c r="C5927" s="50">
        <f t="shared" si="94"/>
        <v>9</v>
      </c>
      <c r="D5927" s="49">
        <v>42616</v>
      </c>
      <c r="E5927" s="48">
        <v>21</v>
      </c>
      <c r="F5927" s="48">
        <v>17061</v>
      </c>
      <c r="G5927" s="48">
        <v>15124</v>
      </c>
    </row>
    <row r="5928" spans="3:7">
      <c r="C5928" s="50">
        <f t="shared" si="94"/>
        <v>9</v>
      </c>
      <c r="D5928" s="49">
        <v>42616</v>
      </c>
      <c r="E5928" s="48">
        <v>22</v>
      </c>
      <c r="F5928" s="48">
        <v>16740</v>
      </c>
      <c r="G5928" s="48">
        <v>14264</v>
      </c>
    </row>
    <row r="5929" spans="3:7">
      <c r="C5929" s="50">
        <f t="shared" si="94"/>
        <v>9</v>
      </c>
      <c r="D5929" s="49">
        <v>42616</v>
      </c>
      <c r="E5929" s="48">
        <v>23</v>
      </c>
      <c r="F5929" s="48">
        <v>15959</v>
      </c>
      <c r="G5929" s="48">
        <v>13280</v>
      </c>
    </row>
    <row r="5930" spans="3:7">
      <c r="C5930" s="50">
        <f t="shared" si="94"/>
        <v>9</v>
      </c>
      <c r="D5930" s="49">
        <v>42616</v>
      </c>
      <c r="E5930" s="48">
        <v>24</v>
      </c>
      <c r="F5930" s="48">
        <v>15317</v>
      </c>
      <c r="G5930" s="48">
        <v>12377</v>
      </c>
    </row>
    <row r="5931" spans="3:7">
      <c r="C5931" s="50">
        <f t="shared" si="94"/>
        <v>9</v>
      </c>
      <c r="D5931" s="49">
        <v>42617</v>
      </c>
      <c r="E5931" s="48">
        <v>1</v>
      </c>
      <c r="F5931" s="48">
        <v>14919</v>
      </c>
      <c r="G5931" s="48">
        <v>11773</v>
      </c>
    </row>
    <row r="5932" spans="3:7">
      <c r="C5932" s="50">
        <f t="shared" si="94"/>
        <v>9</v>
      </c>
      <c r="D5932" s="49">
        <v>42617</v>
      </c>
      <c r="E5932" s="48">
        <v>2</v>
      </c>
      <c r="F5932" s="48">
        <v>14583</v>
      </c>
      <c r="G5932" s="48">
        <v>11379</v>
      </c>
    </row>
    <row r="5933" spans="3:7">
      <c r="C5933" s="50">
        <f t="shared" si="94"/>
        <v>9</v>
      </c>
      <c r="D5933" s="49">
        <v>42617</v>
      </c>
      <c r="E5933" s="48">
        <v>3</v>
      </c>
      <c r="F5933" s="48">
        <v>14556</v>
      </c>
      <c r="G5933" s="48">
        <v>11211</v>
      </c>
    </row>
    <row r="5934" spans="3:7">
      <c r="C5934" s="50">
        <f t="shared" si="94"/>
        <v>9</v>
      </c>
      <c r="D5934" s="49">
        <v>42617</v>
      </c>
      <c r="E5934" s="48">
        <v>4</v>
      </c>
      <c r="F5934" s="48">
        <v>14496</v>
      </c>
      <c r="G5934" s="48">
        <v>11149</v>
      </c>
    </row>
    <row r="5935" spans="3:7">
      <c r="C5935" s="50">
        <f t="shared" si="94"/>
        <v>9</v>
      </c>
      <c r="D5935" s="49">
        <v>42617</v>
      </c>
      <c r="E5935" s="48">
        <v>5</v>
      </c>
      <c r="F5935" s="48">
        <v>14586</v>
      </c>
      <c r="G5935" s="48">
        <v>11138</v>
      </c>
    </row>
    <row r="5936" spans="3:7">
      <c r="C5936" s="50">
        <f t="shared" si="94"/>
        <v>9</v>
      </c>
      <c r="D5936" s="49">
        <v>42617</v>
      </c>
      <c r="E5936" s="48">
        <v>6</v>
      </c>
      <c r="F5936" s="48">
        <v>14765</v>
      </c>
      <c r="G5936" s="48">
        <v>11353</v>
      </c>
    </row>
    <row r="5937" spans="3:7">
      <c r="C5937" s="50">
        <f t="shared" si="94"/>
        <v>9</v>
      </c>
      <c r="D5937" s="49">
        <v>42617</v>
      </c>
      <c r="E5937" s="48">
        <v>7</v>
      </c>
      <c r="F5937" s="48">
        <v>14158</v>
      </c>
      <c r="G5937" s="48">
        <v>11560</v>
      </c>
    </row>
    <row r="5938" spans="3:7">
      <c r="C5938" s="50">
        <f t="shared" si="94"/>
        <v>9</v>
      </c>
      <c r="D5938" s="49">
        <v>42617</v>
      </c>
      <c r="E5938" s="48">
        <v>8</v>
      </c>
      <c r="F5938" s="48">
        <v>15112</v>
      </c>
      <c r="G5938" s="48">
        <v>12170</v>
      </c>
    </row>
    <row r="5939" spans="3:7">
      <c r="C5939" s="50">
        <f t="shared" si="94"/>
        <v>9</v>
      </c>
      <c r="D5939" s="49">
        <v>42617</v>
      </c>
      <c r="E5939" s="48">
        <v>9</v>
      </c>
      <c r="F5939" s="48">
        <v>15501</v>
      </c>
      <c r="G5939" s="48">
        <v>12680</v>
      </c>
    </row>
    <row r="5940" spans="3:7">
      <c r="C5940" s="50">
        <f t="shared" si="94"/>
        <v>9</v>
      </c>
      <c r="D5940" s="49">
        <v>42617</v>
      </c>
      <c r="E5940" s="48">
        <v>10</v>
      </c>
      <c r="F5940" s="48">
        <v>16021</v>
      </c>
      <c r="G5940" s="48">
        <v>13121</v>
      </c>
    </row>
    <row r="5941" spans="3:7">
      <c r="C5941" s="50">
        <f t="shared" si="94"/>
        <v>9</v>
      </c>
      <c r="D5941" s="49">
        <v>42617</v>
      </c>
      <c r="E5941" s="48">
        <v>11</v>
      </c>
      <c r="F5941" s="48">
        <v>16459</v>
      </c>
      <c r="G5941" s="48">
        <v>13491</v>
      </c>
    </row>
    <row r="5942" spans="3:7">
      <c r="C5942" s="50">
        <f t="shared" si="94"/>
        <v>9</v>
      </c>
      <c r="D5942" s="49">
        <v>42617</v>
      </c>
      <c r="E5942" s="48">
        <v>12</v>
      </c>
      <c r="F5942" s="48">
        <v>16745</v>
      </c>
      <c r="G5942" s="48">
        <v>13767</v>
      </c>
    </row>
    <row r="5943" spans="3:7">
      <c r="C5943" s="50">
        <f t="shared" si="94"/>
        <v>9</v>
      </c>
      <c r="D5943" s="49">
        <v>42617</v>
      </c>
      <c r="E5943" s="48">
        <v>13</v>
      </c>
      <c r="F5943" s="48">
        <v>16991</v>
      </c>
      <c r="G5943" s="48">
        <v>13999</v>
      </c>
    </row>
    <row r="5944" spans="3:7">
      <c r="C5944" s="50">
        <f t="shared" si="94"/>
        <v>9</v>
      </c>
      <c r="D5944" s="49">
        <v>42617</v>
      </c>
      <c r="E5944" s="48">
        <v>14</v>
      </c>
      <c r="F5944" s="48">
        <v>17061</v>
      </c>
      <c r="G5944" s="48">
        <v>14183</v>
      </c>
    </row>
    <row r="5945" spans="3:7">
      <c r="C5945" s="50">
        <f t="shared" si="94"/>
        <v>9</v>
      </c>
      <c r="D5945" s="49">
        <v>42617</v>
      </c>
      <c r="E5945" s="48">
        <v>15</v>
      </c>
      <c r="F5945" s="48">
        <v>17258</v>
      </c>
      <c r="G5945" s="48">
        <v>14520</v>
      </c>
    </row>
    <row r="5946" spans="3:7">
      <c r="C5946" s="50">
        <f t="shared" si="94"/>
        <v>9</v>
      </c>
      <c r="D5946" s="49">
        <v>42617</v>
      </c>
      <c r="E5946" s="48">
        <v>16</v>
      </c>
      <c r="F5946" s="48">
        <v>17613</v>
      </c>
      <c r="G5946" s="48">
        <v>15094</v>
      </c>
    </row>
    <row r="5947" spans="3:7">
      <c r="C5947" s="50">
        <f t="shared" si="94"/>
        <v>9</v>
      </c>
      <c r="D5947" s="49">
        <v>42617</v>
      </c>
      <c r="E5947" s="48">
        <v>17</v>
      </c>
      <c r="F5947" s="48">
        <v>18311</v>
      </c>
      <c r="G5947" s="48">
        <v>15686</v>
      </c>
    </row>
    <row r="5948" spans="3:7">
      <c r="C5948" s="50">
        <f t="shared" si="94"/>
        <v>9</v>
      </c>
      <c r="D5948" s="49">
        <v>42617</v>
      </c>
      <c r="E5948" s="48">
        <v>18</v>
      </c>
      <c r="F5948" s="48">
        <v>18501</v>
      </c>
      <c r="G5948" s="48">
        <v>16037</v>
      </c>
    </row>
    <row r="5949" spans="3:7">
      <c r="C5949" s="50">
        <f t="shared" si="94"/>
        <v>9</v>
      </c>
      <c r="D5949" s="49">
        <v>42617</v>
      </c>
      <c r="E5949" s="48">
        <v>19</v>
      </c>
      <c r="F5949" s="48">
        <v>18366</v>
      </c>
      <c r="G5949" s="48">
        <v>16083</v>
      </c>
    </row>
    <row r="5950" spans="3:7">
      <c r="C5950" s="50">
        <f t="shared" si="94"/>
        <v>9</v>
      </c>
      <c r="D5950" s="49">
        <v>42617</v>
      </c>
      <c r="E5950" s="48">
        <v>20</v>
      </c>
      <c r="F5950" s="48">
        <v>18167</v>
      </c>
      <c r="G5950" s="48">
        <v>15977</v>
      </c>
    </row>
    <row r="5951" spans="3:7">
      <c r="C5951" s="50">
        <f t="shared" si="94"/>
        <v>9</v>
      </c>
      <c r="D5951" s="49">
        <v>42617</v>
      </c>
      <c r="E5951" s="48">
        <v>21</v>
      </c>
      <c r="F5951" s="48">
        <v>17734</v>
      </c>
      <c r="G5951" s="48">
        <v>15493</v>
      </c>
    </row>
    <row r="5952" spans="3:7">
      <c r="C5952" s="50">
        <f t="shared" si="94"/>
        <v>9</v>
      </c>
      <c r="D5952" s="49">
        <v>42617</v>
      </c>
      <c r="E5952" s="48">
        <v>22</v>
      </c>
      <c r="F5952" s="48">
        <v>17073</v>
      </c>
      <c r="G5952" s="48">
        <v>14546</v>
      </c>
    </row>
    <row r="5953" spans="3:7">
      <c r="C5953" s="50">
        <f t="shared" si="94"/>
        <v>9</v>
      </c>
      <c r="D5953" s="49">
        <v>42617</v>
      </c>
      <c r="E5953" s="48">
        <v>23</v>
      </c>
      <c r="F5953" s="48">
        <v>16383</v>
      </c>
      <c r="G5953" s="48">
        <v>13622</v>
      </c>
    </row>
    <row r="5954" spans="3:7">
      <c r="C5954" s="50">
        <f t="shared" si="94"/>
        <v>9</v>
      </c>
      <c r="D5954" s="49">
        <v>42617</v>
      </c>
      <c r="E5954" s="48">
        <v>24</v>
      </c>
      <c r="F5954" s="48">
        <v>15759</v>
      </c>
      <c r="G5954" s="48">
        <v>12753</v>
      </c>
    </row>
    <row r="5955" spans="3:7">
      <c r="C5955" s="50">
        <f t="shared" si="94"/>
        <v>9</v>
      </c>
      <c r="D5955" s="49">
        <v>42618</v>
      </c>
      <c r="E5955" s="48">
        <v>1</v>
      </c>
      <c r="F5955" s="48">
        <v>14999</v>
      </c>
      <c r="G5955" s="48">
        <v>12037</v>
      </c>
    </row>
    <row r="5956" spans="3:7">
      <c r="C5956" s="50">
        <f t="shared" ref="C5956:C6019" si="95">MONTH(D5956)</f>
        <v>9</v>
      </c>
      <c r="D5956" s="49">
        <v>42618</v>
      </c>
      <c r="E5956" s="48">
        <v>2</v>
      </c>
      <c r="F5956" s="48">
        <v>14746</v>
      </c>
      <c r="G5956" s="48">
        <v>11573</v>
      </c>
    </row>
    <row r="5957" spans="3:7">
      <c r="C5957" s="50">
        <f t="shared" si="95"/>
        <v>9</v>
      </c>
      <c r="D5957" s="49">
        <v>42618</v>
      </c>
      <c r="E5957" s="48">
        <v>3</v>
      </c>
      <c r="F5957" s="48">
        <v>14725</v>
      </c>
      <c r="G5957" s="48">
        <v>11373</v>
      </c>
    </row>
    <row r="5958" spans="3:7">
      <c r="C5958" s="50">
        <f t="shared" si="95"/>
        <v>9</v>
      </c>
      <c r="D5958" s="49">
        <v>42618</v>
      </c>
      <c r="E5958" s="48">
        <v>4</v>
      </c>
      <c r="F5958" s="48">
        <v>14744</v>
      </c>
      <c r="G5958" s="48">
        <v>11353</v>
      </c>
    </row>
    <row r="5959" spans="3:7">
      <c r="C5959" s="50">
        <f t="shared" si="95"/>
        <v>9</v>
      </c>
      <c r="D5959" s="49">
        <v>42618</v>
      </c>
      <c r="E5959" s="48">
        <v>5</v>
      </c>
      <c r="F5959" s="48">
        <v>14870</v>
      </c>
      <c r="G5959" s="48">
        <v>11466</v>
      </c>
    </row>
    <row r="5960" spans="3:7">
      <c r="C5960" s="50">
        <f t="shared" si="95"/>
        <v>9</v>
      </c>
      <c r="D5960" s="49">
        <v>42618</v>
      </c>
      <c r="E5960" s="48">
        <v>6</v>
      </c>
      <c r="F5960" s="48">
        <v>14710</v>
      </c>
      <c r="G5960" s="48">
        <v>11736</v>
      </c>
    </row>
    <row r="5961" spans="3:7">
      <c r="C5961" s="50">
        <f t="shared" si="95"/>
        <v>9</v>
      </c>
      <c r="D5961" s="49">
        <v>42618</v>
      </c>
      <c r="E5961" s="48">
        <v>7</v>
      </c>
      <c r="F5961" s="48">
        <v>14825</v>
      </c>
      <c r="G5961" s="48">
        <v>11929</v>
      </c>
    </row>
    <row r="5962" spans="3:7">
      <c r="C5962" s="50">
        <f t="shared" si="95"/>
        <v>9</v>
      </c>
      <c r="D5962" s="49">
        <v>42618</v>
      </c>
      <c r="E5962" s="48">
        <v>8</v>
      </c>
      <c r="F5962" s="48">
        <v>15211</v>
      </c>
      <c r="G5962" s="48">
        <v>12551</v>
      </c>
    </row>
    <row r="5963" spans="3:7">
      <c r="C5963" s="50">
        <f t="shared" si="95"/>
        <v>9</v>
      </c>
      <c r="D5963" s="49">
        <v>42618</v>
      </c>
      <c r="E5963" s="48">
        <v>9</v>
      </c>
      <c r="F5963" s="48">
        <v>15904</v>
      </c>
      <c r="G5963" s="48">
        <v>13242</v>
      </c>
    </row>
    <row r="5964" spans="3:7">
      <c r="C5964" s="50">
        <f t="shared" si="95"/>
        <v>9</v>
      </c>
      <c r="D5964" s="49">
        <v>42618</v>
      </c>
      <c r="E5964" s="48">
        <v>10</v>
      </c>
      <c r="F5964" s="48">
        <v>16633</v>
      </c>
      <c r="G5964" s="48">
        <v>13968</v>
      </c>
    </row>
    <row r="5965" spans="3:7">
      <c r="C5965" s="50">
        <f t="shared" si="95"/>
        <v>9</v>
      </c>
      <c r="D5965" s="49">
        <v>42618</v>
      </c>
      <c r="E5965" s="48">
        <v>11</v>
      </c>
      <c r="F5965" s="48">
        <v>17351</v>
      </c>
      <c r="G5965" s="48">
        <v>14633</v>
      </c>
    </row>
    <row r="5966" spans="3:7">
      <c r="C5966" s="50">
        <f t="shared" si="95"/>
        <v>9</v>
      </c>
      <c r="D5966" s="49">
        <v>42618</v>
      </c>
      <c r="E5966" s="48">
        <v>12</v>
      </c>
      <c r="F5966" s="48">
        <v>17802</v>
      </c>
      <c r="G5966" s="48">
        <v>15141</v>
      </c>
    </row>
    <row r="5967" spans="3:7">
      <c r="C5967" s="50">
        <f t="shared" si="95"/>
        <v>9</v>
      </c>
      <c r="D5967" s="49">
        <v>42618</v>
      </c>
      <c r="E5967" s="48">
        <v>13</v>
      </c>
      <c r="F5967" s="48">
        <v>18245</v>
      </c>
      <c r="G5967" s="48">
        <v>15442</v>
      </c>
    </row>
    <row r="5968" spans="3:7">
      <c r="C5968" s="50">
        <f t="shared" si="95"/>
        <v>9</v>
      </c>
      <c r="D5968" s="49">
        <v>42618</v>
      </c>
      <c r="E5968" s="48">
        <v>14</v>
      </c>
      <c r="F5968" s="48">
        <v>18226</v>
      </c>
      <c r="G5968" s="48">
        <v>15796</v>
      </c>
    </row>
    <row r="5969" spans="3:7">
      <c r="C5969" s="50">
        <f t="shared" si="95"/>
        <v>9</v>
      </c>
      <c r="D5969" s="49">
        <v>42618</v>
      </c>
      <c r="E5969" s="48">
        <v>15</v>
      </c>
      <c r="F5969" s="48">
        <v>18792</v>
      </c>
      <c r="G5969" s="48">
        <v>16318</v>
      </c>
    </row>
    <row r="5970" spans="3:7">
      <c r="C5970" s="50">
        <f t="shared" si="95"/>
        <v>9</v>
      </c>
      <c r="D5970" s="49">
        <v>42618</v>
      </c>
      <c r="E5970" s="48">
        <v>16</v>
      </c>
      <c r="F5970" s="48">
        <v>19462</v>
      </c>
      <c r="G5970" s="48">
        <v>17119</v>
      </c>
    </row>
    <row r="5971" spans="3:7">
      <c r="C5971" s="50">
        <f t="shared" si="95"/>
        <v>9</v>
      </c>
      <c r="D5971" s="49">
        <v>42618</v>
      </c>
      <c r="E5971" s="48">
        <v>17</v>
      </c>
      <c r="F5971" s="48">
        <v>20523</v>
      </c>
      <c r="G5971" s="48">
        <v>18001</v>
      </c>
    </row>
    <row r="5972" spans="3:7">
      <c r="C5972" s="50">
        <f t="shared" si="95"/>
        <v>9</v>
      </c>
      <c r="D5972" s="49">
        <v>42618</v>
      </c>
      <c r="E5972" s="48">
        <v>18</v>
      </c>
      <c r="F5972" s="48">
        <v>20861</v>
      </c>
      <c r="G5972" s="48">
        <v>18528</v>
      </c>
    </row>
    <row r="5973" spans="3:7">
      <c r="C5973" s="50">
        <f t="shared" si="95"/>
        <v>9</v>
      </c>
      <c r="D5973" s="49">
        <v>42618</v>
      </c>
      <c r="E5973" s="48">
        <v>19</v>
      </c>
      <c r="F5973" s="48">
        <v>20635</v>
      </c>
      <c r="G5973" s="48">
        <v>18314</v>
      </c>
    </row>
    <row r="5974" spans="3:7">
      <c r="C5974" s="50">
        <f t="shared" si="95"/>
        <v>9</v>
      </c>
      <c r="D5974" s="49">
        <v>42618</v>
      </c>
      <c r="E5974" s="48">
        <v>20</v>
      </c>
      <c r="F5974" s="48">
        <v>20697</v>
      </c>
      <c r="G5974" s="48">
        <v>18497</v>
      </c>
    </row>
    <row r="5975" spans="3:7">
      <c r="C5975" s="50">
        <f t="shared" si="95"/>
        <v>9</v>
      </c>
      <c r="D5975" s="49">
        <v>42618</v>
      </c>
      <c r="E5975" s="48">
        <v>21</v>
      </c>
      <c r="F5975" s="48">
        <v>19911</v>
      </c>
      <c r="G5975" s="48">
        <v>17693</v>
      </c>
    </row>
    <row r="5976" spans="3:7">
      <c r="C5976" s="50">
        <f t="shared" si="95"/>
        <v>9</v>
      </c>
      <c r="D5976" s="49">
        <v>42618</v>
      </c>
      <c r="E5976" s="48">
        <v>22</v>
      </c>
      <c r="F5976" s="48">
        <v>18759</v>
      </c>
      <c r="G5976" s="48">
        <v>16522</v>
      </c>
    </row>
    <row r="5977" spans="3:7">
      <c r="C5977" s="50">
        <f t="shared" si="95"/>
        <v>9</v>
      </c>
      <c r="D5977" s="49">
        <v>42618</v>
      </c>
      <c r="E5977" s="48">
        <v>23</v>
      </c>
      <c r="F5977" s="48">
        <v>17673</v>
      </c>
      <c r="G5977" s="48">
        <v>15147</v>
      </c>
    </row>
    <row r="5978" spans="3:7">
      <c r="C5978" s="50">
        <f t="shared" si="95"/>
        <v>9</v>
      </c>
      <c r="D5978" s="49">
        <v>42618</v>
      </c>
      <c r="E5978" s="48">
        <v>24</v>
      </c>
      <c r="F5978" s="48">
        <v>16935</v>
      </c>
      <c r="G5978" s="48">
        <v>14054</v>
      </c>
    </row>
    <row r="5979" spans="3:7">
      <c r="C5979" s="50">
        <f t="shared" si="95"/>
        <v>9</v>
      </c>
      <c r="D5979" s="49">
        <v>42619</v>
      </c>
      <c r="E5979" s="48">
        <v>1</v>
      </c>
      <c r="F5979" s="48">
        <v>16061</v>
      </c>
      <c r="G5979" s="48">
        <v>13266</v>
      </c>
    </row>
    <row r="5980" spans="3:7">
      <c r="C5980" s="50">
        <f t="shared" si="95"/>
        <v>9</v>
      </c>
      <c r="D5980" s="49">
        <v>42619</v>
      </c>
      <c r="E5980" s="48">
        <v>2</v>
      </c>
      <c r="F5980" s="48">
        <v>15698</v>
      </c>
      <c r="G5980" s="48">
        <v>12833</v>
      </c>
    </row>
    <row r="5981" spans="3:7">
      <c r="C5981" s="50">
        <f t="shared" si="95"/>
        <v>9</v>
      </c>
      <c r="D5981" s="49">
        <v>42619</v>
      </c>
      <c r="E5981" s="48">
        <v>3</v>
      </c>
      <c r="F5981" s="48">
        <v>15521</v>
      </c>
      <c r="G5981" s="48">
        <v>12642</v>
      </c>
    </row>
    <row r="5982" spans="3:7">
      <c r="C5982" s="50">
        <f t="shared" si="95"/>
        <v>9</v>
      </c>
      <c r="D5982" s="49">
        <v>42619</v>
      </c>
      <c r="E5982" s="48">
        <v>4</v>
      </c>
      <c r="F5982" s="48">
        <v>15670</v>
      </c>
      <c r="G5982" s="48">
        <v>12689</v>
      </c>
    </row>
    <row r="5983" spans="3:7">
      <c r="C5983" s="50">
        <f t="shared" si="95"/>
        <v>9</v>
      </c>
      <c r="D5983" s="49">
        <v>42619</v>
      </c>
      <c r="E5983" s="48">
        <v>5</v>
      </c>
      <c r="F5983" s="48">
        <v>15803</v>
      </c>
      <c r="G5983" s="48">
        <v>13189</v>
      </c>
    </row>
    <row r="5984" spans="3:7">
      <c r="C5984" s="50">
        <f t="shared" si="95"/>
        <v>9</v>
      </c>
      <c r="D5984" s="49">
        <v>42619</v>
      </c>
      <c r="E5984" s="48">
        <v>6</v>
      </c>
      <c r="F5984" s="48">
        <v>17286</v>
      </c>
      <c r="G5984" s="48">
        <v>14736</v>
      </c>
    </row>
    <row r="5985" spans="3:7">
      <c r="C5985" s="50">
        <f t="shared" si="95"/>
        <v>9</v>
      </c>
      <c r="D5985" s="49">
        <v>42619</v>
      </c>
      <c r="E5985" s="48">
        <v>7</v>
      </c>
      <c r="F5985" s="48">
        <v>18667</v>
      </c>
      <c r="G5985" s="48">
        <v>16247</v>
      </c>
    </row>
    <row r="5986" spans="3:7">
      <c r="C5986" s="50">
        <f t="shared" si="95"/>
        <v>9</v>
      </c>
      <c r="D5986" s="49">
        <v>42619</v>
      </c>
      <c r="E5986" s="48">
        <v>8</v>
      </c>
      <c r="F5986" s="48">
        <v>19355</v>
      </c>
      <c r="G5986" s="48">
        <v>17004</v>
      </c>
    </row>
    <row r="5987" spans="3:7">
      <c r="C5987" s="50">
        <f t="shared" si="95"/>
        <v>9</v>
      </c>
      <c r="D5987" s="49">
        <v>42619</v>
      </c>
      <c r="E5987" s="48">
        <v>9</v>
      </c>
      <c r="F5987" s="48">
        <v>20258</v>
      </c>
      <c r="G5987" s="48">
        <v>17869</v>
      </c>
    </row>
    <row r="5988" spans="3:7">
      <c r="C5988" s="50">
        <f t="shared" si="95"/>
        <v>9</v>
      </c>
      <c r="D5988" s="49">
        <v>42619</v>
      </c>
      <c r="E5988" s="48">
        <v>10</v>
      </c>
      <c r="F5988" s="48">
        <v>21160</v>
      </c>
      <c r="G5988" s="48">
        <v>18782</v>
      </c>
    </row>
    <row r="5989" spans="3:7">
      <c r="C5989" s="50">
        <f t="shared" si="95"/>
        <v>9</v>
      </c>
      <c r="D5989" s="49">
        <v>42619</v>
      </c>
      <c r="E5989" s="48">
        <v>11</v>
      </c>
      <c r="F5989" s="48">
        <v>21736</v>
      </c>
      <c r="G5989" s="48">
        <v>19470</v>
      </c>
    </row>
    <row r="5990" spans="3:7">
      <c r="C5990" s="50">
        <f t="shared" si="95"/>
        <v>9</v>
      </c>
      <c r="D5990" s="49">
        <v>42619</v>
      </c>
      <c r="E5990" s="48">
        <v>12</v>
      </c>
      <c r="F5990" s="48">
        <v>22477</v>
      </c>
      <c r="G5990" s="48">
        <v>20250</v>
      </c>
    </row>
    <row r="5991" spans="3:7">
      <c r="C5991" s="50">
        <f t="shared" si="95"/>
        <v>9</v>
      </c>
      <c r="D5991" s="49">
        <v>42619</v>
      </c>
      <c r="E5991" s="48">
        <v>13</v>
      </c>
      <c r="F5991" s="48">
        <v>22890</v>
      </c>
      <c r="G5991" s="48">
        <v>20805</v>
      </c>
    </row>
    <row r="5992" spans="3:7">
      <c r="C5992" s="50">
        <f t="shared" si="95"/>
        <v>9</v>
      </c>
      <c r="D5992" s="49">
        <v>42619</v>
      </c>
      <c r="E5992" s="48">
        <v>14</v>
      </c>
      <c r="F5992" s="48">
        <v>22781</v>
      </c>
      <c r="G5992" s="48">
        <v>21201</v>
      </c>
    </row>
    <row r="5993" spans="3:7">
      <c r="C5993" s="50">
        <f t="shared" si="95"/>
        <v>9</v>
      </c>
      <c r="D5993" s="49">
        <v>42619</v>
      </c>
      <c r="E5993" s="48">
        <v>15</v>
      </c>
      <c r="F5993" s="48">
        <v>23584</v>
      </c>
      <c r="G5993" s="48">
        <v>21698</v>
      </c>
    </row>
    <row r="5994" spans="3:7">
      <c r="C5994" s="50">
        <f t="shared" si="95"/>
        <v>9</v>
      </c>
      <c r="D5994" s="49">
        <v>42619</v>
      </c>
      <c r="E5994" s="48">
        <v>16</v>
      </c>
      <c r="F5994" s="48">
        <v>24026</v>
      </c>
      <c r="G5994" s="48">
        <v>22011</v>
      </c>
    </row>
    <row r="5995" spans="3:7">
      <c r="C5995" s="50">
        <f t="shared" si="95"/>
        <v>9</v>
      </c>
      <c r="D5995" s="49">
        <v>42619</v>
      </c>
      <c r="E5995" s="48">
        <v>17</v>
      </c>
      <c r="F5995" s="48">
        <v>24311</v>
      </c>
      <c r="G5995" s="48">
        <v>22150</v>
      </c>
    </row>
    <row r="5996" spans="3:7">
      <c r="C5996" s="50">
        <f t="shared" si="95"/>
        <v>9</v>
      </c>
      <c r="D5996" s="49">
        <v>42619</v>
      </c>
      <c r="E5996" s="48">
        <v>18</v>
      </c>
      <c r="F5996" s="48">
        <v>23970</v>
      </c>
      <c r="G5996" s="48">
        <v>22065</v>
      </c>
    </row>
    <row r="5997" spans="3:7">
      <c r="C5997" s="50">
        <f t="shared" si="95"/>
        <v>9</v>
      </c>
      <c r="D5997" s="49">
        <v>42619</v>
      </c>
      <c r="E5997" s="48">
        <v>19</v>
      </c>
      <c r="F5997" s="48">
        <v>24051</v>
      </c>
      <c r="G5997" s="48">
        <v>21935</v>
      </c>
    </row>
    <row r="5998" spans="3:7">
      <c r="C5998" s="50">
        <f t="shared" si="95"/>
        <v>9</v>
      </c>
      <c r="D5998" s="49">
        <v>42619</v>
      </c>
      <c r="E5998" s="48">
        <v>20</v>
      </c>
      <c r="F5998" s="48">
        <v>23861</v>
      </c>
      <c r="G5998" s="48">
        <v>21889</v>
      </c>
    </row>
    <row r="5999" spans="3:7">
      <c r="C5999" s="50">
        <f t="shared" si="95"/>
        <v>9</v>
      </c>
      <c r="D5999" s="49">
        <v>42619</v>
      </c>
      <c r="E5999" s="48">
        <v>21</v>
      </c>
      <c r="F5999" s="48">
        <v>23027</v>
      </c>
      <c r="G5999" s="48">
        <v>21200</v>
      </c>
    </row>
    <row r="6000" spans="3:7">
      <c r="C6000" s="50">
        <f t="shared" si="95"/>
        <v>9</v>
      </c>
      <c r="D6000" s="49">
        <v>42619</v>
      </c>
      <c r="E6000" s="48">
        <v>22</v>
      </c>
      <c r="F6000" s="48">
        <v>21530</v>
      </c>
      <c r="G6000" s="48">
        <v>19703</v>
      </c>
    </row>
    <row r="6001" spans="3:7">
      <c r="C6001" s="50">
        <f t="shared" si="95"/>
        <v>9</v>
      </c>
      <c r="D6001" s="49">
        <v>42619</v>
      </c>
      <c r="E6001" s="48">
        <v>23</v>
      </c>
      <c r="F6001" s="48">
        <v>20502</v>
      </c>
      <c r="G6001" s="48">
        <v>18043</v>
      </c>
    </row>
    <row r="6002" spans="3:7">
      <c r="C6002" s="50">
        <f t="shared" si="95"/>
        <v>9</v>
      </c>
      <c r="D6002" s="49">
        <v>42619</v>
      </c>
      <c r="E6002" s="48">
        <v>24</v>
      </c>
      <c r="F6002" s="48">
        <v>18716</v>
      </c>
      <c r="G6002" s="48">
        <v>16654</v>
      </c>
    </row>
    <row r="6003" spans="3:7">
      <c r="C6003" s="50">
        <f t="shared" si="95"/>
        <v>9</v>
      </c>
      <c r="D6003" s="49">
        <v>42620</v>
      </c>
      <c r="E6003" s="48">
        <v>1</v>
      </c>
      <c r="F6003" s="48">
        <v>17624</v>
      </c>
      <c r="G6003" s="48">
        <v>15709</v>
      </c>
    </row>
    <row r="6004" spans="3:7">
      <c r="C6004" s="50">
        <f t="shared" si="95"/>
        <v>9</v>
      </c>
      <c r="D6004" s="49">
        <v>42620</v>
      </c>
      <c r="E6004" s="48">
        <v>2</v>
      </c>
      <c r="F6004" s="48">
        <v>17357</v>
      </c>
      <c r="G6004" s="48">
        <v>15054</v>
      </c>
    </row>
    <row r="6005" spans="3:7">
      <c r="C6005" s="50">
        <f t="shared" si="95"/>
        <v>9</v>
      </c>
      <c r="D6005" s="49">
        <v>42620</v>
      </c>
      <c r="E6005" s="48">
        <v>3</v>
      </c>
      <c r="F6005" s="48">
        <v>17378</v>
      </c>
      <c r="G6005" s="48">
        <v>14857</v>
      </c>
    </row>
    <row r="6006" spans="3:7">
      <c r="C6006" s="50">
        <f t="shared" si="95"/>
        <v>9</v>
      </c>
      <c r="D6006" s="49">
        <v>42620</v>
      </c>
      <c r="E6006" s="48">
        <v>4</v>
      </c>
      <c r="F6006" s="48">
        <v>17281</v>
      </c>
      <c r="G6006" s="48">
        <v>14800</v>
      </c>
    </row>
    <row r="6007" spans="3:7">
      <c r="C6007" s="50">
        <f t="shared" si="95"/>
        <v>9</v>
      </c>
      <c r="D6007" s="49">
        <v>42620</v>
      </c>
      <c r="E6007" s="48">
        <v>5</v>
      </c>
      <c r="F6007" s="48">
        <v>17211</v>
      </c>
      <c r="G6007" s="48">
        <v>15106</v>
      </c>
    </row>
    <row r="6008" spans="3:7">
      <c r="C6008" s="50">
        <f t="shared" si="95"/>
        <v>9</v>
      </c>
      <c r="D6008" s="49">
        <v>42620</v>
      </c>
      <c r="E6008" s="48">
        <v>6</v>
      </c>
      <c r="F6008" s="48">
        <v>18296</v>
      </c>
      <c r="G6008" s="48">
        <v>16422</v>
      </c>
    </row>
    <row r="6009" spans="3:7">
      <c r="C6009" s="50">
        <f t="shared" si="95"/>
        <v>9</v>
      </c>
      <c r="D6009" s="49">
        <v>42620</v>
      </c>
      <c r="E6009" s="48">
        <v>7</v>
      </c>
      <c r="F6009" s="48">
        <v>19573</v>
      </c>
      <c r="G6009" s="48">
        <v>17991</v>
      </c>
    </row>
    <row r="6010" spans="3:7">
      <c r="C6010" s="50">
        <f t="shared" si="95"/>
        <v>9</v>
      </c>
      <c r="D6010" s="49">
        <v>42620</v>
      </c>
      <c r="E6010" s="48">
        <v>8</v>
      </c>
      <c r="F6010" s="48">
        <v>20593</v>
      </c>
      <c r="G6010" s="48">
        <v>18816</v>
      </c>
    </row>
    <row r="6011" spans="3:7">
      <c r="C6011" s="50">
        <f t="shared" si="95"/>
        <v>9</v>
      </c>
      <c r="D6011" s="49">
        <v>42620</v>
      </c>
      <c r="E6011" s="48">
        <v>9</v>
      </c>
      <c r="F6011" s="48">
        <v>21643</v>
      </c>
      <c r="G6011" s="48">
        <v>19716</v>
      </c>
    </row>
    <row r="6012" spans="3:7">
      <c r="C6012" s="50">
        <f t="shared" si="95"/>
        <v>9</v>
      </c>
      <c r="D6012" s="49">
        <v>42620</v>
      </c>
      <c r="E6012" s="48">
        <v>10</v>
      </c>
      <c r="F6012" s="48">
        <v>22408</v>
      </c>
      <c r="G6012" s="48">
        <v>20390</v>
      </c>
    </row>
    <row r="6013" spans="3:7">
      <c r="C6013" s="50">
        <f t="shared" si="95"/>
        <v>9</v>
      </c>
      <c r="D6013" s="49">
        <v>42620</v>
      </c>
      <c r="E6013" s="48">
        <v>11</v>
      </c>
      <c r="F6013" s="48">
        <v>23017</v>
      </c>
      <c r="G6013" s="48">
        <v>20999</v>
      </c>
    </row>
    <row r="6014" spans="3:7">
      <c r="C6014" s="50">
        <f t="shared" si="95"/>
        <v>9</v>
      </c>
      <c r="D6014" s="49">
        <v>42620</v>
      </c>
      <c r="E6014" s="48">
        <v>12</v>
      </c>
      <c r="F6014" s="48">
        <v>23824</v>
      </c>
      <c r="G6014" s="48">
        <v>21801</v>
      </c>
    </row>
    <row r="6015" spans="3:7">
      <c r="C6015" s="50">
        <f t="shared" si="95"/>
        <v>9</v>
      </c>
      <c r="D6015" s="49">
        <v>42620</v>
      </c>
      <c r="E6015" s="48">
        <v>13</v>
      </c>
      <c r="F6015" s="48">
        <v>24291</v>
      </c>
      <c r="G6015" s="48">
        <v>22279</v>
      </c>
    </row>
    <row r="6016" spans="3:7">
      <c r="C6016" s="50">
        <f t="shared" si="95"/>
        <v>9</v>
      </c>
      <c r="D6016" s="49">
        <v>42620</v>
      </c>
      <c r="E6016" s="48">
        <v>14</v>
      </c>
      <c r="F6016" s="48">
        <v>24018</v>
      </c>
      <c r="G6016" s="48">
        <v>22106</v>
      </c>
    </row>
    <row r="6017" spans="3:7">
      <c r="C6017" s="50">
        <f t="shared" si="95"/>
        <v>9</v>
      </c>
      <c r="D6017" s="49">
        <v>42620</v>
      </c>
      <c r="E6017" s="48">
        <v>15</v>
      </c>
      <c r="F6017" s="48">
        <v>24308</v>
      </c>
      <c r="G6017" s="48">
        <v>22340</v>
      </c>
    </row>
    <row r="6018" spans="3:7">
      <c r="C6018" s="50">
        <f t="shared" si="95"/>
        <v>9</v>
      </c>
      <c r="D6018" s="49">
        <v>42620</v>
      </c>
      <c r="E6018" s="48">
        <v>16</v>
      </c>
      <c r="F6018" s="48">
        <v>24786</v>
      </c>
      <c r="G6018" s="48">
        <v>22781</v>
      </c>
    </row>
    <row r="6019" spans="3:7">
      <c r="C6019" s="50">
        <f t="shared" si="95"/>
        <v>9</v>
      </c>
      <c r="D6019" s="49">
        <v>42620</v>
      </c>
      <c r="E6019" s="48">
        <v>17</v>
      </c>
      <c r="F6019" s="48">
        <v>25093</v>
      </c>
      <c r="G6019" s="48">
        <v>23213</v>
      </c>
    </row>
    <row r="6020" spans="3:7">
      <c r="C6020" s="50">
        <f t="shared" ref="C6020:C6083" si="96">MONTH(D6020)</f>
        <v>9</v>
      </c>
      <c r="D6020" s="49">
        <v>42620</v>
      </c>
      <c r="E6020" s="48">
        <v>18</v>
      </c>
      <c r="F6020" s="48">
        <v>24792</v>
      </c>
      <c r="G6020" s="48">
        <v>22938</v>
      </c>
    </row>
    <row r="6021" spans="3:7">
      <c r="C6021" s="50">
        <f t="shared" si="96"/>
        <v>9</v>
      </c>
      <c r="D6021" s="49">
        <v>42620</v>
      </c>
      <c r="E6021" s="48">
        <v>19</v>
      </c>
      <c r="F6021" s="48">
        <v>24685</v>
      </c>
      <c r="G6021" s="48">
        <v>22914</v>
      </c>
    </row>
    <row r="6022" spans="3:7">
      <c r="C6022" s="50">
        <f t="shared" si="96"/>
        <v>9</v>
      </c>
      <c r="D6022" s="49">
        <v>42620</v>
      </c>
      <c r="E6022" s="48">
        <v>20</v>
      </c>
      <c r="F6022" s="48">
        <v>24315</v>
      </c>
      <c r="G6022" s="48">
        <v>22789</v>
      </c>
    </row>
    <row r="6023" spans="3:7">
      <c r="C6023" s="50">
        <f t="shared" si="96"/>
        <v>9</v>
      </c>
      <c r="D6023" s="49">
        <v>42620</v>
      </c>
      <c r="E6023" s="48">
        <v>21</v>
      </c>
      <c r="F6023" s="48">
        <v>23453</v>
      </c>
      <c r="G6023" s="48">
        <v>21880</v>
      </c>
    </row>
    <row r="6024" spans="3:7">
      <c r="C6024" s="50">
        <f t="shared" si="96"/>
        <v>9</v>
      </c>
      <c r="D6024" s="49">
        <v>42620</v>
      </c>
      <c r="E6024" s="48">
        <v>22</v>
      </c>
      <c r="F6024" s="48">
        <v>22092</v>
      </c>
      <c r="G6024" s="48">
        <v>20497</v>
      </c>
    </row>
    <row r="6025" spans="3:7">
      <c r="C6025" s="50">
        <f t="shared" si="96"/>
        <v>9</v>
      </c>
      <c r="D6025" s="49">
        <v>42620</v>
      </c>
      <c r="E6025" s="48">
        <v>23</v>
      </c>
      <c r="F6025" s="48">
        <v>20798</v>
      </c>
      <c r="G6025" s="48">
        <v>18673</v>
      </c>
    </row>
    <row r="6026" spans="3:7">
      <c r="C6026" s="50">
        <f t="shared" si="96"/>
        <v>9</v>
      </c>
      <c r="D6026" s="49">
        <v>42620</v>
      </c>
      <c r="E6026" s="48">
        <v>24</v>
      </c>
      <c r="F6026" s="48">
        <v>20050</v>
      </c>
      <c r="G6026" s="48">
        <v>17337</v>
      </c>
    </row>
    <row r="6027" spans="3:7">
      <c r="C6027" s="50">
        <f t="shared" si="96"/>
        <v>9</v>
      </c>
      <c r="D6027" s="49">
        <v>42621</v>
      </c>
      <c r="E6027" s="48">
        <v>1</v>
      </c>
      <c r="F6027" s="48">
        <v>19482</v>
      </c>
      <c r="G6027" s="48">
        <v>16639</v>
      </c>
    </row>
    <row r="6028" spans="3:7">
      <c r="C6028" s="50">
        <f t="shared" si="96"/>
        <v>9</v>
      </c>
      <c r="D6028" s="49">
        <v>42621</v>
      </c>
      <c r="E6028" s="48">
        <v>2</v>
      </c>
      <c r="F6028" s="48">
        <v>18972</v>
      </c>
      <c r="G6028" s="48">
        <v>15949</v>
      </c>
    </row>
    <row r="6029" spans="3:7">
      <c r="C6029" s="50">
        <f t="shared" si="96"/>
        <v>9</v>
      </c>
      <c r="D6029" s="49">
        <v>42621</v>
      </c>
      <c r="E6029" s="48">
        <v>3</v>
      </c>
      <c r="F6029" s="48">
        <v>18394</v>
      </c>
      <c r="G6029" s="48">
        <v>15549</v>
      </c>
    </row>
    <row r="6030" spans="3:7">
      <c r="C6030" s="50">
        <f t="shared" si="96"/>
        <v>9</v>
      </c>
      <c r="D6030" s="49">
        <v>42621</v>
      </c>
      <c r="E6030" s="48">
        <v>4</v>
      </c>
      <c r="F6030" s="48">
        <v>18355</v>
      </c>
      <c r="G6030" s="48">
        <v>15374</v>
      </c>
    </row>
    <row r="6031" spans="3:7">
      <c r="C6031" s="50">
        <f t="shared" si="96"/>
        <v>9</v>
      </c>
      <c r="D6031" s="49">
        <v>42621</v>
      </c>
      <c r="E6031" s="48">
        <v>5</v>
      </c>
      <c r="F6031" s="48">
        <v>18691</v>
      </c>
      <c r="G6031" s="48">
        <v>15851</v>
      </c>
    </row>
    <row r="6032" spans="3:7">
      <c r="C6032" s="50">
        <f t="shared" si="96"/>
        <v>9</v>
      </c>
      <c r="D6032" s="49">
        <v>42621</v>
      </c>
      <c r="E6032" s="48">
        <v>6</v>
      </c>
      <c r="F6032" s="48">
        <v>19853</v>
      </c>
      <c r="G6032" s="48">
        <v>17174</v>
      </c>
    </row>
    <row r="6033" spans="3:7">
      <c r="C6033" s="50">
        <f t="shared" si="96"/>
        <v>9</v>
      </c>
      <c r="D6033" s="49">
        <v>42621</v>
      </c>
      <c r="E6033" s="48">
        <v>7</v>
      </c>
      <c r="F6033" s="48">
        <v>21035</v>
      </c>
      <c r="G6033" s="48">
        <v>18825</v>
      </c>
    </row>
    <row r="6034" spans="3:7">
      <c r="C6034" s="50">
        <f t="shared" si="96"/>
        <v>9</v>
      </c>
      <c r="D6034" s="49">
        <v>42621</v>
      </c>
      <c r="E6034" s="48">
        <v>8</v>
      </c>
      <c r="F6034" s="48">
        <v>21445</v>
      </c>
      <c r="G6034" s="48">
        <v>19582</v>
      </c>
    </row>
    <row r="6035" spans="3:7">
      <c r="C6035" s="50">
        <f t="shared" si="96"/>
        <v>9</v>
      </c>
      <c r="D6035" s="49">
        <v>42621</v>
      </c>
      <c r="E6035" s="48">
        <v>9</v>
      </c>
      <c r="F6035" s="48">
        <v>21434</v>
      </c>
      <c r="G6035" s="48">
        <v>19872</v>
      </c>
    </row>
    <row r="6036" spans="3:7">
      <c r="C6036" s="50">
        <f t="shared" si="96"/>
        <v>9</v>
      </c>
      <c r="D6036" s="49">
        <v>42621</v>
      </c>
      <c r="E6036" s="48">
        <v>10</v>
      </c>
      <c r="F6036" s="48">
        <v>22440</v>
      </c>
      <c r="G6036" s="48">
        <v>20520</v>
      </c>
    </row>
    <row r="6037" spans="3:7">
      <c r="C6037" s="50">
        <f t="shared" si="96"/>
        <v>9</v>
      </c>
      <c r="D6037" s="49">
        <v>42621</v>
      </c>
      <c r="E6037" s="48">
        <v>11</v>
      </c>
      <c r="F6037" s="48">
        <v>22692</v>
      </c>
      <c r="G6037" s="48">
        <v>20583</v>
      </c>
    </row>
    <row r="6038" spans="3:7">
      <c r="C6038" s="50">
        <f t="shared" si="96"/>
        <v>9</v>
      </c>
      <c r="D6038" s="49">
        <v>42621</v>
      </c>
      <c r="E6038" s="48">
        <v>12</v>
      </c>
      <c r="F6038" s="48">
        <v>23385</v>
      </c>
      <c r="G6038" s="48">
        <v>20760</v>
      </c>
    </row>
    <row r="6039" spans="3:7">
      <c r="C6039" s="50">
        <f t="shared" si="96"/>
        <v>9</v>
      </c>
      <c r="D6039" s="49">
        <v>42621</v>
      </c>
      <c r="E6039" s="48">
        <v>13</v>
      </c>
      <c r="F6039" s="48">
        <v>23440</v>
      </c>
      <c r="G6039" s="48">
        <v>21004</v>
      </c>
    </row>
    <row r="6040" spans="3:7">
      <c r="C6040" s="50">
        <f t="shared" si="96"/>
        <v>9</v>
      </c>
      <c r="D6040" s="49">
        <v>42621</v>
      </c>
      <c r="E6040" s="48">
        <v>14</v>
      </c>
      <c r="F6040" s="48">
        <v>23362</v>
      </c>
      <c r="G6040" s="48">
        <v>20899</v>
      </c>
    </row>
    <row r="6041" spans="3:7">
      <c r="C6041" s="50">
        <f t="shared" si="96"/>
        <v>9</v>
      </c>
      <c r="D6041" s="49">
        <v>42621</v>
      </c>
      <c r="E6041" s="48">
        <v>15</v>
      </c>
      <c r="F6041" s="48">
        <v>23537</v>
      </c>
      <c r="G6041" s="48">
        <v>21306</v>
      </c>
    </row>
    <row r="6042" spans="3:7">
      <c r="C6042" s="50">
        <f t="shared" si="96"/>
        <v>9</v>
      </c>
      <c r="D6042" s="49">
        <v>42621</v>
      </c>
      <c r="E6042" s="48">
        <v>16</v>
      </c>
      <c r="F6042" s="48">
        <v>24158</v>
      </c>
      <c r="G6042" s="48">
        <v>21621</v>
      </c>
    </row>
    <row r="6043" spans="3:7">
      <c r="C6043" s="50">
        <f t="shared" si="96"/>
        <v>9</v>
      </c>
      <c r="D6043" s="49">
        <v>42621</v>
      </c>
      <c r="E6043" s="48">
        <v>17</v>
      </c>
      <c r="F6043" s="48">
        <v>24447</v>
      </c>
      <c r="G6043" s="48">
        <v>21817</v>
      </c>
    </row>
    <row r="6044" spans="3:7">
      <c r="C6044" s="50">
        <f t="shared" si="96"/>
        <v>9</v>
      </c>
      <c r="D6044" s="49">
        <v>42621</v>
      </c>
      <c r="E6044" s="48">
        <v>18</v>
      </c>
      <c r="F6044" s="48">
        <v>24618</v>
      </c>
      <c r="G6044" s="48">
        <v>21963</v>
      </c>
    </row>
    <row r="6045" spans="3:7">
      <c r="C6045" s="50">
        <f t="shared" si="96"/>
        <v>9</v>
      </c>
      <c r="D6045" s="49">
        <v>42621</v>
      </c>
      <c r="E6045" s="48">
        <v>19</v>
      </c>
      <c r="F6045" s="48">
        <v>24257</v>
      </c>
      <c r="G6045" s="48">
        <v>21952</v>
      </c>
    </row>
    <row r="6046" spans="3:7">
      <c r="C6046" s="50">
        <f t="shared" si="96"/>
        <v>9</v>
      </c>
      <c r="D6046" s="49">
        <v>42621</v>
      </c>
      <c r="E6046" s="48">
        <v>20</v>
      </c>
      <c r="F6046" s="48">
        <v>24065</v>
      </c>
      <c r="G6046" s="48">
        <v>21788</v>
      </c>
    </row>
    <row r="6047" spans="3:7">
      <c r="C6047" s="50">
        <f t="shared" si="96"/>
        <v>9</v>
      </c>
      <c r="D6047" s="49">
        <v>42621</v>
      </c>
      <c r="E6047" s="48">
        <v>21</v>
      </c>
      <c r="F6047" s="48">
        <v>23222</v>
      </c>
      <c r="G6047" s="48">
        <v>20940</v>
      </c>
    </row>
    <row r="6048" spans="3:7">
      <c r="C6048" s="50">
        <f t="shared" si="96"/>
        <v>9</v>
      </c>
      <c r="D6048" s="49">
        <v>42621</v>
      </c>
      <c r="E6048" s="48">
        <v>22</v>
      </c>
      <c r="F6048" s="48">
        <v>21541</v>
      </c>
      <c r="G6048" s="48">
        <v>19397</v>
      </c>
    </row>
    <row r="6049" spans="3:7">
      <c r="C6049" s="50">
        <f t="shared" si="96"/>
        <v>9</v>
      </c>
      <c r="D6049" s="49">
        <v>42621</v>
      </c>
      <c r="E6049" s="48">
        <v>23</v>
      </c>
      <c r="F6049" s="48">
        <v>20212</v>
      </c>
      <c r="G6049" s="48">
        <v>17615</v>
      </c>
    </row>
    <row r="6050" spans="3:7">
      <c r="C6050" s="50">
        <f t="shared" si="96"/>
        <v>9</v>
      </c>
      <c r="D6050" s="49">
        <v>42621</v>
      </c>
      <c r="E6050" s="48">
        <v>24</v>
      </c>
      <c r="F6050" s="48">
        <v>19028</v>
      </c>
      <c r="G6050" s="48">
        <v>16266</v>
      </c>
    </row>
    <row r="6051" spans="3:7">
      <c r="C6051" s="50">
        <f t="shared" si="96"/>
        <v>9</v>
      </c>
      <c r="D6051" s="49">
        <v>42622</v>
      </c>
      <c r="E6051" s="48">
        <v>1</v>
      </c>
      <c r="F6051" s="48">
        <v>18280</v>
      </c>
      <c r="G6051" s="48">
        <v>15421</v>
      </c>
    </row>
    <row r="6052" spans="3:7">
      <c r="C6052" s="50">
        <f t="shared" si="96"/>
        <v>9</v>
      </c>
      <c r="D6052" s="49">
        <v>42622</v>
      </c>
      <c r="E6052" s="48">
        <v>2</v>
      </c>
      <c r="F6052" s="48">
        <v>17849</v>
      </c>
      <c r="G6052" s="48">
        <v>14798</v>
      </c>
    </row>
    <row r="6053" spans="3:7">
      <c r="C6053" s="50">
        <f t="shared" si="96"/>
        <v>9</v>
      </c>
      <c r="D6053" s="49">
        <v>42622</v>
      </c>
      <c r="E6053" s="48">
        <v>3</v>
      </c>
      <c r="F6053" s="48">
        <v>17470</v>
      </c>
      <c r="G6053" s="48">
        <v>14451</v>
      </c>
    </row>
    <row r="6054" spans="3:7">
      <c r="C6054" s="50">
        <f t="shared" si="96"/>
        <v>9</v>
      </c>
      <c r="D6054" s="49">
        <v>42622</v>
      </c>
      <c r="E6054" s="48">
        <v>4</v>
      </c>
      <c r="F6054" s="48">
        <v>17558</v>
      </c>
      <c r="G6054" s="48">
        <v>14451</v>
      </c>
    </row>
    <row r="6055" spans="3:7">
      <c r="C6055" s="50">
        <f t="shared" si="96"/>
        <v>9</v>
      </c>
      <c r="D6055" s="49">
        <v>42622</v>
      </c>
      <c r="E6055" s="48">
        <v>5</v>
      </c>
      <c r="F6055" s="48">
        <v>17892</v>
      </c>
      <c r="G6055" s="48">
        <v>14827</v>
      </c>
    </row>
    <row r="6056" spans="3:7">
      <c r="C6056" s="50">
        <f t="shared" si="96"/>
        <v>9</v>
      </c>
      <c r="D6056" s="49">
        <v>42622</v>
      </c>
      <c r="E6056" s="48">
        <v>6</v>
      </c>
      <c r="F6056" s="48">
        <v>18996</v>
      </c>
      <c r="G6056" s="48">
        <v>15962</v>
      </c>
    </row>
    <row r="6057" spans="3:7">
      <c r="C6057" s="50">
        <f t="shared" si="96"/>
        <v>9</v>
      </c>
      <c r="D6057" s="49">
        <v>42622</v>
      </c>
      <c r="E6057" s="48">
        <v>7</v>
      </c>
      <c r="F6057" s="48">
        <v>20150</v>
      </c>
      <c r="G6057" s="48">
        <v>17297</v>
      </c>
    </row>
    <row r="6058" spans="3:7">
      <c r="C6058" s="50">
        <f t="shared" si="96"/>
        <v>9</v>
      </c>
      <c r="D6058" s="49">
        <v>42622</v>
      </c>
      <c r="E6058" s="48">
        <v>8</v>
      </c>
      <c r="F6058" s="48">
        <v>20734</v>
      </c>
      <c r="G6058" s="48">
        <v>18093</v>
      </c>
    </row>
    <row r="6059" spans="3:7">
      <c r="C6059" s="50">
        <f t="shared" si="96"/>
        <v>9</v>
      </c>
      <c r="D6059" s="49">
        <v>42622</v>
      </c>
      <c r="E6059" s="48">
        <v>9</v>
      </c>
      <c r="F6059" s="48">
        <v>21211</v>
      </c>
      <c r="G6059" s="48">
        <v>18616</v>
      </c>
    </row>
    <row r="6060" spans="3:7">
      <c r="C6060" s="50">
        <f t="shared" si="96"/>
        <v>9</v>
      </c>
      <c r="D6060" s="49">
        <v>42622</v>
      </c>
      <c r="E6060" s="48">
        <v>10</v>
      </c>
      <c r="F6060" s="48">
        <v>21239</v>
      </c>
      <c r="G6060" s="48">
        <v>18879</v>
      </c>
    </row>
    <row r="6061" spans="3:7">
      <c r="C6061" s="50">
        <f t="shared" si="96"/>
        <v>9</v>
      </c>
      <c r="D6061" s="49">
        <v>42622</v>
      </c>
      <c r="E6061" s="48">
        <v>11</v>
      </c>
      <c r="F6061" s="48">
        <v>21511</v>
      </c>
      <c r="G6061" s="48">
        <v>19277</v>
      </c>
    </row>
    <row r="6062" spans="3:7">
      <c r="C6062" s="50">
        <f t="shared" si="96"/>
        <v>9</v>
      </c>
      <c r="D6062" s="49">
        <v>42622</v>
      </c>
      <c r="E6062" s="48">
        <v>12</v>
      </c>
      <c r="F6062" s="48">
        <v>22081</v>
      </c>
      <c r="G6062" s="48">
        <v>19546</v>
      </c>
    </row>
    <row r="6063" spans="3:7">
      <c r="C6063" s="50">
        <f t="shared" si="96"/>
        <v>9</v>
      </c>
      <c r="D6063" s="49">
        <v>42622</v>
      </c>
      <c r="E6063" s="48">
        <v>13</v>
      </c>
      <c r="F6063" s="48">
        <v>22200</v>
      </c>
      <c r="G6063" s="48">
        <v>19938</v>
      </c>
    </row>
    <row r="6064" spans="3:7">
      <c r="C6064" s="50">
        <f t="shared" si="96"/>
        <v>9</v>
      </c>
      <c r="D6064" s="49">
        <v>42622</v>
      </c>
      <c r="E6064" s="48">
        <v>14</v>
      </c>
      <c r="F6064" s="48">
        <v>22459</v>
      </c>
      <c r="G6064" s="48">
        <v>20192</v>
      </c>
    </row>
    <row r="6065" spans="3:7">
      <c r="C6065" s="50">
        <f t="shared" si="96"/>
        <v>9</v>
      </c>
      <c r="D6065" s="49">
        <v>42622</v>
      </c>
      <c r="E6065" s="48">
        <v>15</v>
      </c>
      <c r="F6065" s="48">
        <v>22705</v>
      </c>
      <c r="G6065" s="48">
        <v>20450</v>
      </c>
    </row>
    <row r="6066" spans="3:7">
      <c r="C6066" s="50">
        <f t="shared" si="96"/>
        <v>9</v>
      </c>
      <c r="D6066" s="49">
        <v>42622</v>
      </c>
      <c r="E6066" s="48">
        <v>16</v>
      </c>
      <c r="F6066" s="48">
        <v>23167</v>
      </c>
      <c r="G6066" s="48">
        <v>20938</v>
      </c>
    </row>
    <row r="6067" spans="3:7">
      <c r="C6067" s="50">
        <f t="shared" si="96"/>
        <v>9</v>
      </c>
      <c r="D6067" s="49">
        <v>42622</v>
      </c>
      <c r="E6067" s="48">
        <v>17</v>
      </c>
      <c r="F6067" s="48">
        <v>23027</v>
      </c>
      <c r="G6067" s="48">
        <v>20947</v>
      </c>
    </row>
    <row r="6068" spans="3:7">
      <c r="C6068" s="50">
        <f t="shared" si="96"/>
        <v>9</v>
      </c>
      <c r="D6068" s="49">
        <v>42622</v>
      </c>
      <c r="E6068" s="48">
        <v>18</v>
      </c>
      <c r="F6068" s="48">
        <v>22513</v>
      </c>
      <c r="G6068" s="48">
        <v>20525</v>
      </c>
    </row>
    <row r="6069" spans="3:7">
      <c r="C6069" s="50">
        <f t="shared" si="96"/>
        <v>9</v>
      </c>
      <c r="D6069" s="49">
        <v>42622</v>
      </c>
      <c r="E6069" s="48">
        <v>19</v>
      </c>
      <c r="F6069" s="48">
        <v>22184</v>
      </c>
      <c r="G6069" s="48">
        <v>20227</v>
      </c>
    </row>
    <row r="6070" spans="3:7">
      <c r="C6070" s="50">
        <f t="shared" si="96"/>
        <v>9</v>
      </c>
      <c r="D6070" s="49">
        <v>42622</v>
      </c>
      <c r="E6070" s="48">
        <v>20</v>
      </c>
      <c r="F6070" s="48">
        <v>22128</v>
      </c>
      <c r="G6070" s="48">
        <v>20170</v>
      </c>
    </row>
    <row r="6071" spans="3:7">
      <c r="C6071" s="50">
        <f t="shared" si="96"/>
        <v>9</v>
      </c>
      <c r="D6071" s="49">
        <v>42622</v>
      </c>
      <c r="E6071" s="48">
        <v>21</v>
      </c>
      <c r="F6071" s="48">
        <v>21441</v>
      </c>
      <c r="G6071" s="48">
        <v>19375</v>
      </c>
    </row>
    <row r="6072" spans="3:7">
      <c r="C6072" s="50">
        <f t="shared" si="96"/>
        <v>9</v>
      </c>
      <c r="D6072" s="49">
        <v>42622</v>
      </c>
      <c r="E6072" s="48">
        <v>22</v>
      </c>
      <c r="F6072" s="48">
        <v>19978</v>
      </c>
      <c r="G6072" s="48">
        <v>17958</v>
      </c>
    </row>
    <row r="6073" spans="3:7">
      <c r="C6073" s="50">
        <f t="shared" si="96"/>
        <v>9</v>
      </c>
      <c r="D6073" s="49">
        <v>42622</v>
      </c>
      <c r="E6073" s="48">
        <v>23</v>
      </c>
      <c r="F6073" s="48">
        <v>18219</v>
      </c>
      <c r="G6073" s="48">
        <v>16322</v>
      </c>
    </row>
    <row r="6074" spans="3:7">
      <c r="C6074" s="50">
        <f t="shared" si="96"/>
        <v>9</v>
      </c>
      <c r="D6074" s="49">
        <v>42622</v>
      </c>
      <c r="E6074" s="48">
        <v>24</v>
      </c>
      <c r="F6074" s="48">
        <v>17375</v>
      </c>
      <c r="G6074" s="48">
        <v>14807</v>
      </c>
    </row>
    <row r="6075" spans="3:7">
      <c r="C6075" s="50">
        <f t="shared" si="96"/>
        <v>9</v>
      </c>
      <c r="D6075" s="49">
        <v>42623</v>
      </c>
      <c r="E6075" s="48">
        <v>1</v>
      </c>
      <c r="F6075" s="48">
        <v>16814</v>
      </c>
      <c r="G6075" s="48">
        <v>14134</v>
      </c>
    </row>
    <row r="6076" spans="3:7">
      <c r="C6076" s="50">
        <f t="shared" si="96"/>
        <v>9</v>
      </c>
      <c r="D6076" s="49">
        <v>42623</v>
      </c>
      <c r="E6076" s="48">
        <v>2</v>
      </c>
      <c r="F6076" s="48">
        <v>16189</v>
      </c>
      <c r="G6076" s="48">
        <v>13585</v>
      </c>
    </row>
    <row r="6077" spans="3:7">
      <c r="C6077" s="50">
        <f t="shared" si="96"/>
        <v>9</v>
      </c>
      <c r="D6077" s="49">
        <v>42623</v>
      </c>
      <c r="E6077" s="48">
        <v>3</v>
      </c>
      <c r="F6077" s="48">
        <v>16316</v>
      </c>
      <c r="G6077" s="48">
        <v>13237</v>
      </c>
    </row>
    <row r="6078" spans="3:7">
      <c r="C6078" s="50">
        <f t="shared" si="96"/>
        <v>9</v>
      </c>
      <c r="D6078" s="49">
        <v>42623</v>
      </c>
      <c r="E6078" s="48">
        <v>4</v>
      </c>
      <c r="F6078" s="48">
        <v>16092</v>
      </c>
      <c r="G6078" s="48">
        <v>13014</v>
      </c>
    </row>
    <row r="6079" spans="3:7">
      <c r="C6079" s="50">
        <f t="shared" si="96"/>
        <v>9</v>
      </c>
      <c r="D6079" s="49">
        <v>42623</v>
      </c>
      <c r="E6079" s="48">
        <v>5</v>
      </c>
      <c r="F6079" s="48">
        <v>16096</v>
      </c>
      <c r="G6079" s="48">
        <v>13026</v>
      </c>
    </row>
    <row r="6080" spans="3:7">
      <c r="C6080" s="50">
        <f t="shared" si="96"/>
        <v>9</v>
      </c>
      <c r="D6080" s="49">
        <v>42623</v>
      </c>
      <c r="E6080" s="48">
        <v>6</v>
      </c>
      <c r="F6080" s="48">
        <v>16259</v>
      </c>
      <c r="G6080" s="48">
        <v>13571</v>
      </c>
    </row>
    <row r="6081" spans="3:7">
      <c r="C6081" s="50">
        <f t="shared" si="96"/>
        <v>9</v>
      </c>
      <c r="D6081" s="49">
        <v>42623</v>
      </c>
      <c r="E6081" s="48">
        <v>7</v>
      </c>
      <c r="F6081" s="48">
        <v>16625</v>
      </c>
      <c r="G6081" s="48">
        <v>14042</v>
      </c>
    </row>
    <row r="6082" spans="3:7">
      <c r="C6082" s="50">
        <f t="shared" si="96"/>
        <v>9</v>
      </c>
      <c r="D6082" s="49">
        <v>42623</v>
      </c>
      <c r="E6082" s="48">
        <v>8</v>
      </c>
      <c r="F6082" s="48">
        <v>17375</v>
      </c>
      <c r="G6082" s="48">
        <v>14983</v>
      </c>
    </row>
    <row r="6083" spans="3:7">
      <c r="C6083" s="50">
        <f t="shared" si="96"/>
        <v>9</v>
      </c>
      <c r="D6083" s="49">
        <v>42623</v>
      </c>
      <c r="E6083" s="48">
        <v>9</v>
      </c>
      <c r="F6083" s="48">
        <v>18336</v>
      </c>
      <c r="G6083" s="48">
        <v>15916</v>
      </c>
    </row>
    <row r="6084" spans="3:7">
      <c r="C6084" s="50">
        <f t="shared" ref="C6084:C6147" si="97">MONTH(D6084)</f>
        <v>9</v>
      </c>
      <c r="D6084" s="49">
        <v>42623</v>
      </c>
      <c r="E6084" s="48">
        <v>10</v>
      </c>
      <c r="F6084" s="48">
        <v>19318</v>
      </c>
      <c r="G6084" s="48">
        <v>16557</v>
      </c>
    </row>
    <row r="6085" spans="3:7">
      <c r="C6085" s="50">
        <f t="shared" si="97"/>
        <v>9</v>
      </c>
      <c r="D6085" s="49">
        <v>42623</v>
      </c>
      <c r="E6085" s="48">
        <v>11</v>
      </c>
      <c r="F6085" s="48">
        <v>19965</v>
      </c>
      <c r="G6085" s="48">
        <v>17076</v>
      </c>
    </row>
    <row r="6086" spans="3:7">
      <c r="C6086" s="50">
        <f t="shared" si="97"/>
        <v>9</v>
      </c>
      <c r="D6086" s="49">
        <v>42623</v>
      </c>
      <c r="E6086" s="48">
        <v>12</v>
      </c>
      <c r="F6086" s="48">
        <v>20377</v>
      </c>
      <c r="G6086" s="48">
        <v>17411</v>
      </c>
    </row>
    <row r="6087" spans="3:7">
      <c r="C6087" s="50">
        <f t="shared" si="97"/>
        <v>9</v>
      </c>
      <c r="D6087" s="49">
        <v>42623</v>
      </c>
      <c r="E6087" s="48">
        <v>13</v>
      </c>
      <c r="F6087" s="48">
        <v>20367</v>
      </c>
      <c r="G6087" s="48">
        <v>17699</v>
      </c>
    </row>
    <row r="6088" spans="3:7">
      <c r="C6088" s="50">
        <f t="shared" si="97"/>
        <v>9</v>
      </c>
      <c r="D6088" s="49">
        <v>42623</v>
      </c>
      <c r="E6088" s="48">
        <v>14</v>
      </c>
      <c r="F6088" s="48">
        <v>20634</v>
      </c>
      <c r="G6088" s="48">
        <v>18022</v>
      </c>
    </row>
    <row r="6089" spans="3:7">
      <c r="C6089" s="50">
        <f t="shared" si="97"/>
        <v>9</v>
      </c>
      <c r="D6089" s="49">
        <v>42623</v>
      </c>
      <c r="E6089" s="48">
        <v>15</v>
      </c>
      <c r="F6089" s="48">
        <v>20887</v>
      </c>
      <c r="G6089" s="48">
        <v>18371</v>
      </c>
    </row>
    <row r="6090" spans="3:7">
      <c r="C6090" s="50">
        <f t="shared" si="97"/>
        <v>9</v>
      </c>
      <c r="D6090" s="49">
        <v>42623</v>
      </c>
      <c r="E6090" s="48">
        <v>16</v>
      </c>
      <c r="F6090" s="48">
        <v>21357</v>
      </c>
      <c r="G6090" s="48">
        <v>18733</v>
      </c>
    </row>
    <row r="6091" spans="3:7">
      <c r="C6091" s="50">
        <f t="shared" si="97"/>
        <v>9</v>
      </c>
      <c r="D6091" s="49">
        <v>42623</v>
      </c>
      <c r="E6091" s="48">
        <v>17</v>
      </c>
      <c r="F6091" s="48">
        <v>21340</v>
      </c>
      <c r="G6091" s="48">
        <v>18828</v>
      </c>
    </row>
    <row r="6092" spans="3:7">
      <c r="C6092" s="50">
        <f t="shared" si="97"/>
        <v>9</v>
      </c>
      <c r="D6092" s="49">
        <v>42623</v>
      </c>
      <c r="E6092" s="48">
        <v>18</v>
      </c>
      <c r="F6092" s="48">
        <v>21167</v>
      </c>
      <c r="G6092" s="48">
        <v>18709</v>
      </c>
    </row>
    <row r="6093" spans="3:7">
      <c r="C6093" s="50">
        <f t="shared" si="97"/>
        <v>9</v>
      </c>
      <c r="D6093" s="49">
        <v>42623</v>
      </c>
      <c r="E6093" s="48">
        <v>19</v>
      </c>
      <c r="F6093" s="48">
        <v>20813</v>
      </c>
      <c r="G6093" s="48">
        <v>18496</v>
      </c>
    </row>
    <row r="6094" spans="3:7">
      <c r="C6094" s="50">
        <f t="shared" si="97"/>
        <v>9</v>
      </c>
      <c r="D6094" s="49">
        <v>42623</v>
      </c>
      <c r="E6094" s="48">
        <v>20</v>
      </c>
      <c r="F6094" s="48">
        <v>20797</v>
      </c>
      <c r="G6094" s="48">
        <v>18450</v>
      </c>
    </row>
    <row r="6095" spans="3:7">
      <c r="C6095" s="50">
        <f t="shared" si="97"/>
        <v>9</v>
      </c>
      <c r="D6095" s="49">
        <v>42623</v>
      </c>
      <c r="E6095" s="48">
        <v>21</v>
      </c>
      <c r="F6095" s="48">
        <v>20018</v>
      </c>
      <c r="G6095" s="48">
        <v>17665</v>
      </c>
    </row>
    <row r="6096" spans="3:7">
      <c r="C6096" s="50">
        <f t="shared" si="97"/>
        <v>9</v>
      </c>
      <c r="D6096" s="49">
        <v>42623</v>
      </c>
      <c r="E6096" s="48">
        <v>22</v>
      </c>
      <c r="F6096" s="48">
        <v>18866</v>
      </c>
      <c r="G6096" s="48">
        <v>16501</v>
      </c>
    </row>
    <row r="6097" spans="3:7">
      <c r="C6097" s="50">
        <f t="shared" si="97"/>
        <v>9</v>
      </c>
      <c r="D6097" s="49">
        <v>42623</v>
      </c>
      <c r="E6097" s="48">
        <v>23</v>
      </c>
      <c r="F6097" s="48">
        <v>17885</v>
      </c>
      <c r="G6097" s="48">
        <v>15163</v>
      </c>
    </row>
    <row r="6098" spans="3:7">
      <c r="C6098" s="50">
        <f t="shared" si="97"/>
        <v>9</v>
      </c>
      <c r="D6098" s="49">
        <v>42623</v>
      </c>
      <c r="E6098" s="48">
        <v>24</v>
      </c>
      <c r="F6098" s="48">
        <v>16856</v>
      </c>
      <c r="G6098" s="48">
        <v>13948</v>
      </c>
    </row>
    <row r="6099" spans="3:7">
      <c r="C6099" s="50">
        <f t="shared" si="97"/>
        <v>9</v>
      </c>
      <c r="D6099" s="49">
        <v>42624</v>
      </c>
      <c r="E6099" s="48">
        <v>1</v>
      </c>
      <c r="F6099" s="48">
        <v>16135</v>
      </c>
      <c r="G6099" s="48">
        <v>13221</v>
      </c>
    </row>
    <row r="6100" spans="3:7">
      <c r="C6100" s="50">
        <f t="shared" si="97"/>
        <v>9</v>
      </c>
      <c r="D6100" s="49">
        <v>42624</v>
      </c>
      <c r="E6100" s="48">
        <v>2</v>
      </c>
      <c r="F6100" s="48">
        <v>15467</v>
      </c>
      <c r="G6100" s="48">
        <v>12628</v>
      </c>
    </row>
    <row r="6101" spans="3:7">
      <c r="C6101" s="50">
        <f t="shared" si="97"/>
        <v>9</v>
      </c>
      <c r="D6101" s="49">
        <v>42624</v>
      </c>
      <c r="E6101" s="48">
        <v>3</v>
      </c>
      <c r="F6101" s="48">
        <v>15122</v>
      </c>
      <c r="G6101" s="48">
        <v>12199</v>
      </c>
    </row>
    <row r="6102" spans="3:7">
      <c r="C6102" s="50">
        <f t="shared" si="97"/>
        <v>9</v>
      </c>
      <c r="D6102" s="49">
        <v>42624</v>
      </c>
      <c r="E6102" s="48">
        <v>4</v>
      </c>
      <c r="F6102" s="48">
        <v>14787</v>
      </c>
      <c r="G6102" s="48">
        <v>11950</v>
      </c>
    </row>
    <row r="6103" spans="3:7">
      <c r="C6103" s="50">
        <f t="shared" si="97"/>
        <v>9</v>
      </c>
      <c r="D6103" s="49">
        <v>42624</v>
      </c>
      <c r="E6103" s="48">
        <v>5</v>
      </c>
      <c r="F6103" s="48">
        <v>14953</v>
      </c>
      <c r="G6103" s="48">
        <v>11962</v>
      </c>
    </row>
    <row r="6104" spans="3:7">
      <c r="C6104" s="50">
        <f t="shared" si="97"/>
        <v>9</v>
      </c>
      <c r="D6104" s="49">
        <v>42624</v>
      </c>
      <c r="E6104" s="48">
        <v>6</v>
      </c>
      <c r="F6104" s="48">
        <v>15248</v>
      </c>
      <c r="G6104" s="48">
        <v>12174</v>
      </c>
    </row>
    <row r="6105" spans="3:7">
      <c r="C6105" s="50">
        <f t="shared" si="97"/>
        <v>9</v>
      </c>
      <c r="D6105" s="49">
        <v>42624</v>
      </c>
      <c r="E6105" s="48">
        <v>7</v>
      </c>
      <c r="F6105" s="48">
        <v>15294</v>
      </c>
      <c r="G6105" s="48">
        <v>12385</v>
      </c>
    </row>
    <row r="6106" spans="3:7">
      <c r="C6106" s="50">
        <f t="shared" si="97"/>
        <v>9</v>
      </c>
      <c r="D6106" s="49">
        <v>42624</v>
      </c>
      <c r="E6106" s="48">
        <v>8</v>
      </c>
      <c r="F6106" s="48">
        <v>15894</v>
      </c>
      <c r="G6106" s="48">
        <v>13101</v>
      </c>
    </row>
    <row r="6107" spans="3:7">
      <c r="C6107" s="50">
        <f t="shared" si="97"/>
        <v>9</v>
      </c>
      <c r="D6107" s="49">
        <v>42624</v>
      </c>
      <c r="E6107" s="48">
        <v>9</v>
      </c>
      <c r="F6107" s="48">
        <v>16509</v>
      </c>
      <c r="G6107" s="48">
        <v>13609</v>
      </c>
    </row>
    <row r="6108" spans="3:7">
      <c r="C6108" s="50">
        <f t="shared" si="97"/>
        <v>9</v>
      </c>
      <c r="D6108" s="49">
        <v>42624</v>
      </c>
      <c r="E6108" s="48">
        <v>10</v>
      </c>
      <c r="F6108" s="48">
        <v>16709</v>
      </c>
      <c r="G6108" s="48">
        <v>13952</v>
      </c>
    </row>
    <row r="6109" spans="3:7">
      <c r="C6109" s="50">
        <f t="shared" si="97"/>
        <v>9</v>
      </c>
      <c r="D6109" s="49">
        <v>42624</v>
      </c>
      <c r="E6109" s="48">
        <v>11</v>
      </c>
      <c r="F6109" s="48">
        <v>17070</v>
      </c>
      <c r="G6109" s="48">
        <v>14216</v>
      </c>
    </row>
    <row r="6110" spans="3:7">
      <c r="C6110" s="50">
        <f t="shared" si="97"/>
        <v>9</v>
      </c>
      <c r="D6110" s="49">
        <v>42624</v>
      </c>
      <c r="E6110" s="48">
        <v>12</v>
      </c>
      <c r="F6110" s="48">
        <v>17074</v>
      </c>
      <c r="G6110" s="48">
        <v>14299</v>
      </c>
    </row>
    <row r="6111" spans="3:7">
      <c r="C6111" s="50">
        <f t="shared" si="97"/>
        <v>9</v>
      </c>
      <c r="D6111" s="49">
        <v>42624</v>
      </c>
      <c r="E6111" s="48">
        <v>13</v>
      </c>
      <c r="F6111" s="48">
        <v>17346</v>
      </c>
      <c r="G6111" s="48">
        <v>14377</v>
      </c>
    </row>
    <row r="6112" spans="3:7">
      <c r="C6112" s="50">
        <f t="shared" si="97"/>
        <v>9</v>
      </c>
      <c r="D6112" s="49">
        <v>42624</v>
      </c>
      <c r="E6112" s="48">
        <v>14</v>
      </c>
      <c r="F6112" s="48">
        <v>17430</v>
      </c>
      <c r="G6112" s="48">
        <v>14432</v>
      </c>
    </row>
    <row r="6113" spans="3:7">
      <c r="C6113" s="50">
        <f t="shared" si="97"/>
        <v>9</v>
      </c>
      <c r="D6113" s="49">
        <v>42624</v>
      </c>
      <c r="E6113" s="48">
        <v>15</v>
      </c>
      <c r="F6113" s="48">
        <v>17448</v>
      </c>
      <c r="G6113" s="48">
        <v>14594</v>
      </c>
    </row>
    <row r="6114" spans="3:7">
      <c r="C6114" s="50">
        <f t="shared" si="97"/>
        <v>9</v>
      </c>
      <c r="D6114" s="49">
        <v>42624</v>
      </c>
      <c r="E6114" s="48">
        <v>16</v>
      </c>
      <c r="F6114" s="48">
        <v>17759</v>
      </c>
      <c r="G6114" s="48">
        <v>15124</v>
      </c>
    </row>
    <row r="6115" spans="3:7">
      <c r="C6115" s="50">
        <f t="shared" si="97"/>
        <v>9</v>
      </c>
      <c r="D6115" s="49">
        <v>42624</v>
      </c>
      <c r="E6115" s="48">
        <v>17</v>
      </c>
      <c r="F6115" s="48">
        <v>18536</v>
      </c>
      <c r="G6115" s="48">
        <v>15851</v>
      </c>
    </row>
    <row r="6116" spans="3:7">
      <c r="C6116" s="50">
        <f t="shared" si="97"/>
        <v>9</v>
      </c>
      <c r="D6116" s="49">
        <v>42624</v>
      </c>
      <c r="E6116" s="48">
        <v>18</v>
      </c>
      <c r="F6116" s="48">
        <v>18865</v>
      </c>
      <c r="G6116" s="48">
        <v>16109</v>
      </c>
    </row>
    <row r="6117" spans="3:7">
      <c r="C6117" s="50">
        <f t="shared" si="97"/>
        <v>9</v>
      </c>
      <c r="D6117" s="49">
        <v>42624</v>
      </c>
      <c r="E6117" s="48">
        <v>19</v>
      </c>
      <c r="F6117" s="48">
        <v>18593</v>
      </c>
      <c r="G6117" s="48">
        <v>16237</v>
      </c>
    </row>
    <row r="6118" spans="3:7">
      <c r="C6118" s="50">
        <f t="shared" si="97"/>
        <v>9</v>
      </c>
      <c r="D6118" s="49">
        <v>42624</v>
      </c>
      <c r="E6118" s="48">
        <v>20</v>
      </c>
      <c r="F6118" s="48">
        <v>18707</v>
      </c>
      <c r="G6118" s="48">
        <v>16463</v>
      </c>
    </row>
    <row r="6119" spans="3:7">
      <c r="C6119" s="50">
        <f t="shared" si="97"/>
        <v>9</v>
      </c>
      <c r="D6119" s="49">
        <v>42624</v>
      </c>
      <c r="E6119" s="48">
        <v>21</v>
      </c>
      <c r="F6119" s="48">
        <v>18079</v>
      </c>
      <c r="G6119" s="48">
        <v>15804</v>
      </c>
    </row>
    <row r="6120" spans="3:7">
      <c r="C6120" s="50">
        <f t="shared" si="97"/>
        <v>9</v>
      </c>
      <c r="D6120" s="49">
        <v>42624</v>
      </c>
      <c r="E6120" s="48">
        <v>22</v>
      </c>
      <c r="F6120" s="48">
        <v>17054</v>
      </c>
      <c r="G6120" s="48">
        <v>14758</v>
      </c>
    </row>
    <row r="6121" spans="3:7">
      <c r="C6121" s="50">
        <f t="shared" si="97"/>
        <v>9</v>
      </c>
      <c r="D6121" s="49">
        <v>42624</v>
      </c>
      <c r="E6121" s="48">
        <v>23</v>
      </c>
      <c r="F6121" s="48">
        <v>16508</v>
      </c>
      <c r="G6121" s="48">
        <v>13807</v>
      </c>
    </row>
    <row r="6122" spans="3:7">
      <c r="C6122" s="50">
        <f t="shared" si="97"/>
        <v>9</v>
      </c>
      <c r="D6122" s="49">
        <v>42624</v>
      </c>
      <c r="E6122" s="48">
        <v>24</v>
      </c>
      <c r="F6122" s="48">
        <v>15722</v>
      </c>
      <c r="G6122" s="48">
        <v>12942</v>
      </c>
    </row>
    <row r="6123" spans="3:7">
      <c r="C6123" s="50">
        <f t="shared" si="97"/>
        <v>9</v>
      </c>
      <c r="D6123" s="49">
        <v>42625</v>
      </c>
      <c r="E6123" s="48">
        <v>1</v>
      </c>
      <c r="F6123" s="48">
        <v>15722</v>
      </c>
      <c r="G6123" s="48">
        <v>12441</v>
      </c>
    </row>
    <row r="6124" spans="3:7">
      <c r="C6124" s="50">
        <f t="shared" si="97"/>
        <v>9</v>
      </c>
      <c r="D6124" s="49">
        <v>42625</v>
      </c>
      <c r="E6124" s="48">
        <v>2</v>
      </c>
      <c r="F6124" s="48">
        <v>15351</v>
      </c>
      <c r="G6124" s="48">
        <v>12091</v>
      </c>
    </row>
    <row r="6125" spans="3:7">
      <c r="C6125" s="50">
        <f t="shared" si="97"/>
        <v>9</v>
      </c>
      <c r="D6125" s="49">
        <v>42625</v>
      </c>
      <c r="E6125" s="48">
        <v>3</v>
      </c>
      <c r="F6125" s="48">
        <v>15087</v>
      </c>
      <c r="G6125" s="48">
        <v>11918</v>
      </c>
    </row>
    <row r="6126" spans="3:7">
      <c r="C6126" s="50">
        <f t="shared" si="97"/>
        <v>9</v>
      </c>
      <c r="D6126" s="49">
        <v>42625</v>
      </c>
      <c r="E6126" s="48">
        <v>4</v>
      </c>
      <c r="F6126" s="48">
        <v>15189</v>
      </c>
      <c r="G6126" s="48">
        <v>12007</v>
      </c>
    </row>
    <row r="6127" spans="3:7">
      <c r="C6127" s="50">
        <f t="shared" si="97"/>
        <v>9</v>
      </c>
      <c r="D6127" s="49">
        <v>42625</v>
      </c>
      <c r="E6127" s="48">
        <v>5</v>
      </c>
      <c r="F6127" s="48">
        <v>14896</v>
      </c>
      <c r="G6127" s="48">
        <v>12501</v>
      </c>
    </row>
    <row r="6128" spans="3:7">
      <c r="C6128" s="50">
        <f t="shared" si="97"/>
        <v>9</v>
      </c>
      <c r="D6128" s="49">
        <v>42625</v>
      </c>
      <c r="E6128" s="48">
        <v>6</v>
      </c>
      <c r="F6128" s="48">
        <v>16008</v>
      </c>
      <c r="G6128" s="48">
        <v>13729</v>
      </c>
    </row>
    <row r="6129" spans="3:7">
      <c r="C6129" s="50">
        <f t="shared" si="97"/>
        <v>9</v>
      </c>
      <c r="D6129" s="49">
        <v>42625</v>
      </c>
      <c r="E6129" s="48">
        <v>7</v>
      </c>
      <c r="F6129" s="48">
        <v>16872</v>
      </c>
      <c r="G6129" s="48">
        <v>14625</v>
      </c>
    </row>
    <row r="6130" spans="3:7">
      <c r="C6130" s="50">
        <f t="shared" si="97"/>
        <v>9</v>
      </c>
      <c r="D6130" s="49">
        <v>42625</v>
      </c>
      <c r="E6130" s="48">
        <v>8</v>
      </c>
      <c r="F6130" s="48">
        <v>17129</v>
      </c>
      <c r="G6130" s="48">
        <v>14919</v>
      </c>
    </row>
    <row r="6131" spans="3:7">
      <c r="C6131" s="50">
        <f t="shared" si="97"/>
        <v>9</v>
      </c>
      <c r="D6131" s="49">
        <v>42625</v>
      </c>
      <c r="E6131" s="48">
        <v>9</v>
      </c>
      <c r="F6131" s="48">
        <v>17336</v>
      </c>
      <c r="G6131" s="48">
        <v>15010</v>
      </c>
    </row>
    <row r="6132" spans="3:7">
      <c r="C6132" s="50">
        <f t="shared" si="97"/>
        <v>9</v>
      </c>
      <c r="D6132" s="49">
        <v>42625</v>
      </c>
      <c r="E6132" s="48">
        <v>10</v>
      </c>
      <c r="F6132" s="48">
        <v>17695</v>
      </c>
      <c r="G6132" s="48">
        <v>15452</v>
      </c>
    </row>
    <row r="6133" spans="3:7">
      <c r="C6133" s="50">
        <f t="shared" si="97"/>
        <v>9</v>
      </c>
      <c r="D6133" s="49">
        <v>42625</v>
      </c>
      <c r="E6133" s="48">
        <v>11</v>
      </c>
      <c r="F6133" s="48">
        <v>17990</v>
      </c>
      <c r="G6133" s="48">
        <v>15657</v>
      </c>
    </row>
    <row r="6134" spans="3:7">
      <c r="C6134" s="50">
        <f t="shared" si="97"/>
        <v>9</v>
      </c>
      <c r="D6134" s="49">
        <v>42625</v>
      </c>
      <c r="E6134" s="48">
        <v>12</v>
      </c>
      <c r="F6134" s="48">
        <v>17985</v>
      </c>
      <c r="G6134" s="48">
        <v>15838</v>
      </c>
    </row>
    <row r="6135" spans="3:7">
      <c r="C6135" s="50">
        <f t="shared" si="97"/>
        <v>9</v>
      </c>
      <c r="D6135" s="49">
        <v>42625</v>
      </c>
      <c r="E6135" s="48">
        <v>13</v>
      </c>
      <c r="F6135" s="48">
        <v>18258</v>
      </c>
      <c r="G6135" s="48">
        <v>16090</v>
      </c>
    </row>
    <row r="6136" spans="3:7">
      <c r="C6136" s="50">
        <f t="shared" si="97"/>
        <v>9</v>
      </c>
      <c r="D6136" s="49">
        <v>42625</v>
      </c>
      <c r="E6136" s="48">
        <v>14</v>
      </c>
      <c r="F6136" s="48">
        <v>18341</v>
      </c>
      <c r="G6136" s="48">
        <v>16229</v>
      </c>
    </row>
    <row r="6137" spans="3:7">
      <c r="C6137" s="50">
        <f t="shared" si="97"/>
        <v>9</v>
      </c>
      <c r="D6137" s="49">
        <v>42625</v>
      </c>
      <c r="E6137" s="48">
        <v>15</v>
      </c>
      <c r="F6137" s="48">
        <v>18387</v>
      </c>
      <c r="G6137" s="48">
        <v>16311</v>
      </c>
    </row>
    <row r="6138" spans="3:7">
      <c r="C6138" s="50">
        <f t="shared" si="97"/>
        <v>9</v>
      </c>
      <c r="D6138" s="49">
        <v>42625</v>
      </c>
      <c r="E6138" s="48">
        <v>16</v>
      </c>
      <c r="F6138" s="48">
        <v>19053</v>
      </c>
      <c r="G6138" s="48">
        <v>17003</v>
      </c>
    </row>
    <row r="6139" spans="3:7">
      <c r="C6139" s="50">
        <f t="shared" si="97"/>
        <v>9</v>
      </c>
      <c r="D6139" s="49">
        <v>42625</v>
      </c>
      <c r="E6139" s="48">
        <v>17</v>
      </c>
      <c r="F6139" s="48">
        <v>19810</v>
      </c>
      <c r="G6139" s="48">
        <v>17727</v>
      </c>
    </row>
    <row r="6140" spans="3:7">
      <c r="C6140" s="50">
        <f t="shared" si="97"/>
        <v>9</v>
      </c>
      <c r="D6140" s="49">
        <v>42625</v>
      </c>
      <c r="E6140" s="48">
        <v>18</v>
      </c>
      <c r="F6140" s="48">
        <v>19822</v>
      </c>
      <c r="G6140" s="48">
        <v>17750</v>
      </c>
    </row>
    <row r="6141" spans="3:7">
      <c r="C6141" s="50">
        <f t="shared" si="97"/>
        <v>9</v>
      </c>
      <c r="D6141" s="49">
        <v>42625</v>
      </c>
      <c r="E6141" s="48">
        <v>19</v>
      </c>
      <c r="F6141" s="48">
        <v>19982</v>
      </c>
      <c r="G6141" s="48">
        <v>18012</v>
      </c>
    </row>
    <row r="6142" spans="3:7">
      <c r="C6142" s="50">
        <f t="shared" si="97"/>
        <v>9</v>
      </c>
      <c r="D6142" s="49">
        <v>42625</v>
      </c>
      <c r="E6142" s="48">
        <v>20</v>
      </c>
      <c r="F6142" s="48">
        <v>19868</v>
      </c>
      <c r="G6142" s="48">
        <v>17913</v>
      </c>
    </row>
    <row r="6143" spans="3:7">
      <c r="C6143" s="50">
        <f t="shared" si="97"/>
        <v>9</v>
      </c>
      <c r="D6143" s="49">
        <v>42625</v>
      </c>
      <c r="E6143" s="48">
        <v>21</v>
      </c>
      <c r="F6143" s="48">
        <v>19069</v>
      </c>
      <c r="G6143" s="48">
        <v>17044</v>
      </c>
    </row>
    <row r="6144" spans="3:7">
      <c r="C6144" s="50">
        <f t="shared" si="97"/>
        <v>9</v>
      </c>
      <c r="D6144" s="49">
        <v>42625</v>
      </c>
      <c r="E6144" s="48">
        <v>22</v>
      </c>
      <c r="F6144" s="48">
        <v>17671</v>
      </c>
      <c r="G6144" s="48">
        <v>15635</v>
      </c>
    </row>
    <row r="6145" spans="3:7">
      <c r="C6145" s="50">
        <f t="shared" si="97"/>
        <v>9</v>
      </c>
      <c r="D6145" s="49">
        <v>42625</v>
      </c>
      <c r="E6145" s="48">
        <v>23</v>
      </c>
      <c r="F6145" s="48">
        <v>16452</v>
      </c>
      <c r="G6145" s="48">
        <v>14376</v>
      </c>
    </row>
    <row r="6146" spans="3:7">
      <c r="C6146" s="50">
        <f t="shared" si="97"/>
        <v>9</v>
      </c>
      <c r="D6146" s="49">
        <v>42625</v>
      </c>
      <c r="E6146" s="48">
        <v>24</v>
      </c>
      <c r="F6146" s="48">
        <v>15426</v>
      </c>
      <c r="G6146" s="48">
        <v>13294</v>
      </c>
    </row>
    <row r="6147" spans="3:7">
      <c r="C6147" s="50">
        <f t="shared" si="97"/>
        <v>9</v>
      </c>
      <c r="D6147" s="49">
        <v>42626</v>
      </c>
      <c r="E6147" s="48">
        <v>1</v>
      </c>
      <c r="F6147" s="48">
        <v>14909</v>
      </c>
      <c r="G6147" s="48">
        <v>12669</v>
      </c>
    </row>
    <row r="6148" spans="3:7">
      <c r="C6148" s="50">
        <f t="shared" ref="C6148:C6211" si="98">MONTH(D6148)</f>
        <v>9</v>
      </c>
      <c r="D6148" s="49">
        <v>42626</v>
      </c>
      <c r="E6148" s="48">
        <v>2</v>
      </c>
      <c r="F6148" s="48">
        <v>14581</v>
      </c>
      <c r="G6148" s="48">
        <v>12358</v>
      </c>
    </row>
    <row r="6149" spans="3:7">
      <c r="C6149" s="50">
        <f t="shared" si="98"/>
        <v>9</v>
      </c>
      <c r="D6149" s="49">
        <v>42626</v>
      </c>
      <c r="E6149" s="48">
        <v>3</v>
      </c>
      <c r="F6149" s="48">
        <v>14430</v>
      </c>
      <c r="G6149" s="48">
        <v>12136</v>
      </c>
    </row>
    <row r="6150" spans="3:7">
      <c r="C6150" s="50">
        <f t="shared" si="98"/>
        <v>9</v>
      </c>
      <c r="D6150" s="49">
        <v>42626</v>
      </c>
      <c r="E6150" s="48">
        <v>4</v>
      </c>
      <c r="F6150" s="48">
        <v>14395</v>
      </c>
      <c r="G6150" s="48">
        <v>12098</v>
      </c>
    </row>
    <row r="6151" spans="3:7">
      <c r="C6151" s="50">
        <f t="shared" si="98"/>
        <v>9</v>
      </c>
      <c r="D6151" s="49">
        <v>42626</v>
      </c>
      <c r="E6151" s="48">
        <v>5</v>
      </c>
      <c r="F6151" s="48">
        <v>14790</v>
      </c>
      <c r="G6151" s="48">
        <v>12570</v>
      </c>
    </row>
    <row r="6152" spans="3:7">
      <c r="C6152" s="50">
        <f t="shared" si="98"/>
        <v>9</v>
      </c>
      <c r="D6152" s="49">
        <v>42626</v>
      </c>
      <c r="E6152" s="48">
        <v>6</v>
      </c>
      <c r="F6152" s="48">
        <v>16052</v>
      </c>
      <c r="G6152" s="48">
        <v>13850</v>
      </c>
    </row>
    <row r="6153" spans="3:7">
      <c r="C6153" s="50">
        <f t="shared" si="98"/>
        <v>9</v>
      </c>
      <c r="D6153" s="49">
        <v>42626</v>
      </c>
      <c r="E6153" s="48">
        <v>7</v>
      </c>
      <c r="F6153" s="48">
        <v>17166</v>
      </c>
      <c r="G6153" s="48">
        <v>15093</v>
      </c>
    </row>
    <row r="6154" spans="3:7">
      <c r="C6154" s="50">
        <f t="shared" si="98"/>
        <v>9</v>
      </c>
      <c r="D6154" s="49">
        <v>42626</v>
      </c>
      <c r="E6154" s="48">
        <v>8</v>
      </c>
      <c r="F6154" s="48">
        <v>17659</v>
      </c>
      <c r="G6154" s="48">
        <v>15473</v>
      </c>
    </row>
    <row r="6155" spans="3:7">
      <c r="C6155" s="50">
        <f t="shared" si="98"/>
        <v>9</v>
      </c>
      <c r="D6155" s="49">
        <v>42626</v>
      </c>
      <c r="E6155" s="48">
        <v>9</v>
      </c>
      <c r="F6155" s="48">
        <v>17847</v>
      </c>
      <c r="G6155" s="48">
        <v>15753</v>
      </c>
    </row>
    <row r="6156" spans="3:7">
      <c r="C6156" s="50">
        <f t="shared" si="98"/>
        <v>9</v>
      </c>
      <c r="D6156" s="49">
        <v>42626</v>
      </c>
      <c r="E6156" s="48">
        <v>10</v>
      </c>
      <c r="F6156" s="48">
        <v>18287</v>
      </c>
      <c r="G6156" s="48">
        <v>16136</v>
      </c>
    </row>
    <row r="6157" spans="3:7">
      <c r="C6157" s="50">
        <f t="shared" si="98"/>
        <v>9</v>
      </c>
      <c r="D6157" s="49">
        <v>42626</v>
      </c>
      <c r="E6157" s="48">
        <v>11</v>
      </c>
      <c r="F6157" s="48">
        <v>18661</v>
      </c>
      <c r="G6157" s="48">
        <v>16456</v>
      </c>
    </row>
    <row r="6158" spans="3:7">
      <c r="C6158" s="50">
        <f t="shared" si="98"/>
        <v>9</v>
      </c>
      <c r="D6158" s="49">
        <v>42626</v>
      </c>
      <c r="E6158" s="48">
        <v>12</v>
      </c>
      <c r="F6158" s="48">
        <v>18876</v>
      </c>
      <c r="G6158" s="48">
        <v>16682</v>
      </c>
    </row>
    <row r="6159" spans="3:7">
      <c r="C6159" s="50">
        <f t="shared" si="98"/>
        <v>9</v>
      </c>
      <c r="D6159" s="49">
        <v>42626</v>
      </c>
      <c r="E6159" s="48">
        <v>13</v>
      </c>
      <c r="F6159" s="48">
        <v>19168</v>
      </c>
      <c r="G6159" s="48">
        <v>16987</v>
      </c>
    </row>
    <row r="6160" spans="3:7">
      <c r="C6160" s="50">
        <f t="shared" si="98"/>
        <v>9</v>
      </c>
      <c r="D6160" s="49">
        <v>42626</v>
      </c>
      <c r="E6160" s="48">
        <v>14</v>
      </c>
      <c r="F6160" s="48">
        <v>19563</v>
      </c>
      <c r="G6160" s="48">
        <v>17320</v>
      </c>
    </row>
    <row r="6161" spans="3:7">
      <c r="C6161" s="50">
        <f t="shared" si="98"/>
        <v>9</v>
      </c>
      <c r="D6161" s="49">
        <v>42626</v>
      </c>
      <c r="E6161" s="48">
        <v>15</v>
      </c>
      <c r="F6161" s="48">
        <v>20030</v>
      </c>
      <c r="G6161" s="48">
        <v>17743</v>
      </c>
    </row>
    <row r="6162" spans="3:7">
      <c r="C6162" s="50">
        <f t="shared" si="98"/>
        <v>9</v>
      </c>
      <c r="D6162" s="49">
        <v>42626</v>
      </c>
      <c r="E6162" s="48">
        <v>16</v>
      </c>
      <c r="F6162" s="48">
        <v>20758</v>
      </c>
      <c r="G6162" s="48">
        <v>18298</v>
      </c>
    </row>
    <row r="6163" spans="3:7">
      <c r="C6163" s="50">
        <f t="shared" si="98"/>
        <v>9</v>
      </c>
      <c r="D6163" s="49">
        <v>42626</v>
      </c>
      <c r="E6163" s="48">
        <v>17</v>
      </c>
      <c r="F6163" s="48">
        <v>21209</v>
      </c>
      <c r="G6163" s="48">
        <v>18841</v>
      </c>
    </row>
    <row r="6164" spans="3:7">
      <c r="C6164" s="50">
        <f t="shared" si="98"/>
        <v>9</v>
      </c>
      <c r="D6164" s="49">
        <v>42626</v>
      </c>
      <c r="E6164" s="48">
        <v>18</v>
      </c>
      <c r="F6164" s="48">
        <v>21133</v>
      </c>
      <c r="G6164" s="48">
        <v>18797</v>
      </c>
    </row>
    <row r="6165" spans="3:7">
      <c r="C6165" s="50">
        <f t="shared" si="98"/>
        <v>9</v>
      </c>
      <c r="D6165" s="49">
        <v>42626</v>
      </c>
      <c r="E6165" s="48">
        <v>19</v>
      </c>
      <c r="F6165" s="48">
        <v>20992</v>
      </c>
      <c r="G6165" s="48">
        <v>18887</v>
      </c>
    </row>
    <row r="6166" spans="3:7">
      <c r="C6166" s="50">
        <f t="shared" si="98"/>
        <v>9</v>
      </c>
      <c r="D6166" s="49">
        <v>42626</v>
      </c>
      <c r="E6166" s="48">
        <v>20</v>
      </c>
      <c r="F6166" s="48">
        <v>21171</v>
      </c>
      <c r="G6166" s="48">
        <v>19053</v>
      </c>
    </row>
    <row r="6167" spans="3:7">
      <c r="C6167" s="50">
        <f t="shared" si="98"/>
        <v>9</v>
      </c>
      <c r="D6167" s="49">
        <v>42626</v>
      </c>
      <c r="E6167" s="48">
        <v>21</v>
      </c>
      <c r="F6167" s="48">
        <v>20315</v>
      </c>
      <c r="G6167" s="48">
        <v>18221</v>
      </c>
    </row>
    <row r="6168" spans="3:7">
      <c r="C6168" s="50">
        <f t="shared" si="98"/>
        <v>9</v>
      </c>
      <c r="D6168" s="49">
        <v>42626</v>
      </c>
      <c r="E6168" s="48">
        <v>22</v>
      </c>
      <c r="F6168" s="48">
        <v>18907</v>
      </c>
      <c r="G6168" s="48">
        <v>16885</v>
      </c>
    </row>
    <row r="6169" spans="3:7">
      <c r="C6169" s="50">
        <f t="shared" si="98"/>
        <v>9</v>
      </c>
      <c r="D6169" s="49">
        <v>42626</v>
      </c>
      <c r="E6169" s="48">
        <v>23</v>
      </c>
      <c r="F6169" s="48">
        <v>17410</v>
      </c>
      <c r="G6169" s="48">
        <v>15392</v>
      </c>
    </row>
    <row r="6170" spans="3:7">
      <c r="C6170" s="50">
        <f t="shared" si="98"/>
        <v>9</v>
      </c>
      <c r="D6170" s="49">
        <v>42626</v>
      </c>
      <c r="E6170" s="48">
        <v>24</v>
      </c>
      <c r="F6170" s="48">
        <v>16555</v>
      </c>
      <c r="G6170" s="48">
        <v>14227</v>
      </c>
    </row>
    <row r="6171" spans="3:7">
      <c r="C6171" s="50">
        <f t="shared" si="98"/>
        <v>9</v>
      </c>
      <c r="D6171" s="49">
        <v>42627</v>
      </c>
      <c r="E6171" s="48">
        <v>1</v>
      </c>
      <c r="F6171" s="48">
        <v>15999</v>
      </c>
      <c r="G6171" s="48">
        <v>13672</v>
      </c>
    </row>
    <row r="6172" spans="3:7">
      <c r="C6172" s="50">
        <f t="shared" si="98"/>
        <v>9</v>
      </c>
      <c r="D6172" s="49">
        <v>42627</v>
      </c>
      <c r="E6172" s="48">
        <v>2</v>
      </c>
      <c r="F6172" s="48">
        <v>15555</v>
      </c>
      <c r="G6172" s="48">
        <v>13309</v>
      </c>
    </row>
    <row r="6173" spans="3:7">
      <c r="C6173" s="50">
        <f t="shared" si="98"/>
        <v>9</v>
      </c>
      <c r="D6173" s="49">
        <v>42627</v>
      </c>
      <c r="E6173" s="48">
        <v>3</v>
      </c>
      <c r="F6173" s="48">
        <v>15212</v>
      </c>
      <c r="G6173" s="48">
        <v>13066</v>
      </c>
    </row>
    <row r="6174" spans="3:7">
      <c r="C6174" s="50">
        <f t="shared" si="98"/>
        <v>9</v>
      </c>
      <c r="D6174" s="49">
        <v>42627</v>
      </c>
      <c r="E6174" s="48">
        <v>4</v>
      </c>
      <c r="F6174" s="48">
        <v>15180</v>
      </c>
      <c r="G6174" s="48">
        <v>13032</v>
      </c>
    </row>
    <row r="6175" spans="3:7">
      <c r="C6175" s="50">
        <f t="shared" si="98"/>
        <v>9</v>
      </c>
      <c r="D6175" s="49">
        <v>42627</v>
      </c>
      <c r="E6175" s="48">
        <v>5</v>
      </c>
      <c r="F6175" s="48">
        <v>15626</v>
      </c>
      <c r="G6175" s="48">
        <v>13404</v>
      </c>
    </row>
    <row r="6176" spans="3:7">
      <c r="C6176" s="50">
        <f t="shared" si="98"/>
        <v>9</v>
      </c>
      <c r="D6176" s="49">
        <v>42627</v>
      </c>
      <c r="E6176" s="48">
        <v>6</v>
      </c>
      <c r="F6176" s="48">
        <v>16801</v>
      </c>
      <c r="G6176" s="48">
        <v>14647</v>
      </c>
    </row>
    <row r="6177" spans="3:7">
      <c r="C6177" s="50">
        <f t="shared" si="98"/>
        <v>9</v>
      </c>
      <c r="D6177" s="49">
        <v>42627</v>
      </c>
      <c r="E6177" s="48">
        <v>7</v>
      </c>
      <c r="F6177" s="48">
        <v>17971</v>
      </c>
      <c r="G6177" s="48">
        <v>15951</v>
      </c>
    </row>
    <row r="6178" spans="3:7">
      <c r="C6178" s="50">
        <f t="shared" si="98"/>
        <v>9</v>
      </c>
      <c r="D6178" s="49">
        <v>42627</v>
      </c>
      <c r="E6178" s="48">
        <v>8</v>
      </c>
      <c r="F6178" s="48">
        <v>18128</v>
      </c>
      <c r="G6178" s="48">
        <v>16229</v>
      </c>
    </row>
    <row r="6179" spans="3:7">
      <c r="C6179" s="50">
        <f t="shared" si="98"/>
        <v>9</v>
      </c>
      <c r="D6179" s="49">
        <v>42627</v>
      </c>
      <c r="E6179" s="48">
        <v>9</v>
      </c>
      <c r="F6179" s="48">
        <v>18265</v>
      </c>
      <c r="G6179" s="48">
        <v>16350</v>
      </c>
    </row>
    <row r="6180" spans="3:7">
      <c r="C6180" s="50">
        <f t="shared" si="98"/>
        <v>9</v>
      </c>
      <c r="D6180" s="49">
        <v>42627</v>
      </c>
      <c r="E6180" s="48">
        <v>10</v>
      </c>
      <c r="F6180" s="48">
        <v>18502</v>
      </c>
      <c r="G6180" s="48">
        <v>16467</v>
      </c>
    </row>
    <row r="6181" spans="3:7">
      <c r="C6181" s="50">
        <f t="shared" si="98"/>
        <v>9</v>
      </c>
      <c r="D6181" s="49">
        <v>42627</v>
      </c>
      <c r="E6181" s="48">
        <v>11</v>
      </c>
      <c r="F6181" s="48">
        <v>18256</v>
      </c>
      <c r="G6181" s="48">
        <v>16356</v>
      </c>
    </row>
    <row r="6182" spans="3:7">
      <c r="C6182" s="50">
        <f t="shared" si="98"/>
        <v>9</v>
      </c>
      <c r="D6182" s="49">
        <v>42627</v>
      </c>
      <c r="E6182" s="48">
        <v>12</v>
      </c>
      <c r="F6182" s="48">
        <v>18130</v>
      </c>
      <c r="G6182" s="48">
        <v>16137</v>
      </c>
    </row>
    <row r="6183" spans="3:7">
      <c r="C6183" s="50">
        <f t="shared" si="98"/>
        <v>9</v>
      </c>
      <c r="D6183" s="49">
        <v>42627</v>
      </c>
      <c r="E6183" s="48">
        <v>13</v>
      </c>
      <c r="F6183" s="48">
        <v>17957</v>
      </c>
      <c r="G6183" s="48">
        <v>16115</v>
      </c>
    </row>
    <row r="6184" spans="3:7">
      <c r="C6184" s="50">
        <f t="shared" si="98"/>
        <v>9</v>
      </c>
      <c r="D6184" s="49">
        <v>42627</v>
      </c>
      <c r="E6184" s="48">
        <v>14</v>
      </c>
      <c r="F6184" s="48">
        <v>18305</v>
      </c>
      <c r="G6184" s="48">
        <v>16179</v>
      </c>
    </row>
    <row r="6185" spans="3:7">
      <c r="C6185" s="50">
        <f t="shared" si="98"/>
        <v>9</v>
      </c>
      <c r="D6185" s="49">
        <v>42627</v>
      </c>
      <c r="E6185" s="48">
        <v>15</v>
      </c>
      <c r="F6185" s="48">
        <v>18533</v>
      </c>
      <c r="G6185" s="48">
        <v>16324</v>
      </c>
    </row>
    <row r="6186" spans="3:7">
      <c r="C6186" s="50">
        <f t="shared" si="98"/>
        <v>9</v>
      </c>
      <c r="D6186" s="49">
        <v>42627</v>
      </c>
      <c r="E6186" s="48">
        <v>16</v>
      </c>
      <c r="F6186" s="48">
        <v>18834</v>
      </c>
      <c r="G6186" s="48">
        <v>16720</v>
      </c>
    </row>
    <row r="6187" spans="3:7">
      <c r="C6187" s="50">
        <f t="shared" si="98"/>
        <v>9</v>
      </c>
      <c r="D6187" s="49">
        <v>42627</v>
      </c>
      <c r="E6187" s="48">
        <v>17</v>
      </c>
      <c r="F6187" s="48">
        <v>19234</v>
      </c>
      <c r="G6187" s="48">
        <v>17082</v>
      </c>
    </row>
    <row r="6188" spans="3:7">
      <c r="C6188" s="50">
        <f t="shared" si="98"/>
        <v>9</v>
      </c>
      <c r="D6188" s="49">
        <v>42627</v>
      </c>
      <c r="E6188" s="48">
        <v>18</v>
      </c>
      <c r="F6188" s="48">
        <v>19208</v>
      </c>
      <c r="G6188" s="48">
        <v>17106</v>
      </c>
    </row>
    <row r="6189" spans="3:7">
      <c r="C6189" s="50">
        <f t="shared" si="98"/>
        <v>9</v>
      </c>
      <c r="D6189" s="49">
        <v>42627</v>
      </c>
      <c r="E6189" s="48">
        <v>19</v>
      </c>
      <c r="F6189" s="48">
        <v>19401</v>
      </c>
      <c r="G6189" s="48">
        <v>17358</v>
      </c>
    </row>
    <row r="6190" spans="3:7">
      <c r="C6190" s="50">
        <f t="shared" si="98"/>
        <v>9</v>
      </c>
      <c r="D6190" s="49">
        <v>42627</v>
      </c>
      <c r="E6190" s="48">
        <v>20</v>
      </c>
      <c r="F6190" s="48">
        <v>19461</v>
      </c>
      <c r="G6190" s="48">
        <v>17439</v>
      </c>
    </row>
    <row r="6191" spans="3:7">
      <c r="C6191" s="50">
        <f t="shared" si="98"/>
        <v>9</v>
      </c>
      <c r="D6191" s="49">
        <v>42627</v>
      </c>
      <c r="E6191" s="48">
        <v>21</v>
      </c>
      <c r="F6191" s="48">
        <v>18464</v>
      </c>
      <c r="G6191" s="48">
        <v>16449</v>
      </c>
    </row>
    <row r="6192" spans="3:7">
      <c r="C6192" s="50">
        <f t="shared" si="98"/>
        <v>9</v>
      </c>
      <c r="D6192" s="49">
        <v>42627</v>
      </c>
      <c r="E6192" s="48">
        <v>22</v>
      </c>
      <c r="F6192" s="48">
        <v>17205</v>
      </c>
      <c r="G6192" s="48">
        <v>15149</v>
      </c>
    </row>
    <row r="6193" spans="3:7">
      <c r="C6193" s="50">
        <f t="shared" si="98"/>
        <v>9</v>
      </c>
      <c r="D6193" s="49">
        <v>42627</v>
      </c>
      <c r="E6193" s="48">
        <v>23</v>
      </c>
      <c r="F6193" s="48">
        <v>15948</v>
      </c>
      <c r="G6193" s="48">
        <v>13874</v>
      </c>
    </row>
    <row r="6194" spans="3:7">
      <c r="C6194" s="50">
        <f t="shared" si="98"/>
        <v>9</v>
      </c>
      <c r="D6194" s="49">
        <v>42627</v>
      </c>
      <c r="E6194" s="48">
        <v>24</v>
      </c>
      <c r="F6194" s="48">
        <v>14805</v>
      </c>
      <c r="G6194" s="48">
        <v>12692</v>
      </c>
    </row>
    <row r="6195" spans="3:7">
      <c r="C6195" s="50">
        <f t="shared" si="98"/>
        <v>9</v>
      </c>
      <c r="D6195" s="49">
        <v>42628</v>
      </c>
      <c r="E6195" s="48">
        <v>1</v>
      </c>
      <c r="F6195" s="48">
        <v>14545</v>
      </c>
      <c r="G6195" s="48">
        <v>12278</v>
      </c>
    </row>
    <row r="6196" spans="3:7">
      <c r="C6196" s="50">
        <f t="shared" si="98"/>
        <v>9</v>
      </c>
      <c r="D6196" s="49">
        <v>42628</v>
      </c>
      <c r="E6196" s="48">
        <v>2</v>
      </c>
      <c r="F6196" s="48">
        <v>14259</v>
      </c>
      <c r="G6196" s="48">
        <v>12004</v>
      </c>
    </row>
    <row r="6197" spans="3:7">
      <c r="C6197" s="50">
        <f t="shared" si="98"/>
        <v>9</v>
      </c>
      <c r="D6197" s="49">
        <v>42628</v>
      </c>
      <c r="E6197" s="48">
        <v>3</v>
      </c>
      <c r="F6197" s="48">
        <v>13917</v>
      </c>
      <c r="G6197" s="48">
        <v>11812</v>
      </c>
    </row>
    <row r="6198" spans="3:7">
      <c r="C6198" s="50">
        <f t="shared" si="98"/>
        <v>9</v>
      </c>
      <c r="D6198" s="49">
        <v>42628</v>
      </c>
      <c r="E6198" s="48">
        <v>4</v>
      </c>
      <c r="F6198" s="48">
        <v>13972</v>
      </c>
      <c r="G6198" s="48">
        <v>11842</v>
      </c>
    </row>
    <row r="6199" spans="3:7">
      <c r="C6199" s="50">
        <f t="shared" si="98"/>
        <v>9</v>
      </c>
      <c r="D6199" s="49">
        <v>42628</v>
      </c>
      <c r="E6199" s="48">
        <v>5</v>
      </c>
      <c r="F6199" s="48">
        <v>14465</v>
      </c>
      <c r="G6199" s="48">
        <v>12336</v>
      </c>
    </row>
    <row r="6200" spans="3:7">
      <c r="C6200" s="50">
        <f t="shared" si="98"/>
        <v>9</v>
      </c>
      <c r="D6200" s="49">
        <v>42628</v>
      </c>
      <c r="E6200" s="48">
        <v>6</v>
      </c>
      <c r="F6200" s="48">
        <v>15687</v>
      </c>
      <c r="G6200" s="48">
        <v>13569</v>
      </c>
    </row>
    <row r="6201" spans="3:7">
      <c r="C6201" s="50">
        <f t="shared" si="98"/>
        <v>9</v>
      </c>
      <c r="D6201" s="49">
        <v>42628</v>
      </c>
      <c r="E6201" s="48">
        <v>7</v>
      </c>
      <c r="F6201" s="48">
        <v>16719</v>
      </c>
      <c r="G6201" s="48">
        <v>14792</v>
      </c>
    </row>
    <row r="6202" spans="3:7">
      <c r="C6202" s="50">
        <f t="shared" si="98"/>
        <v>9</v>
      </c>
      <c r="D6202" s="49">
        <v>42628</v>
      </c>
      <c r="E6202" s="48">
        <v>8</v>
      </c>
      <c r="F6202" s="48">
        <v>16966</v>
      </c>
      <c r="G6202" s="48">
        <v>15018</v>
      </c>
    </row>
    <row r="6203" spans="3:7">
      <c r="C6203" s="50">
        <f t="shared" si="98"/>
        <v>9</v>
      </c>
      <c r="D6203" s="49">
        <v>42628</v>
      </c>
      <c r="E6203" s="48">
        <v>9</v>
      </c>
      <c r="F6203" s="48">
        <v>17321</v>
      </c>
      <c r="G6203" s="48">
        <v>14975</v>
      </c>
    </row>
    <row r="6204" spans="3:7">
      <c r="C6204" s="50">
        <f t="shared" si="98"/>
        <v>9</v>
      </c>
      <c r="D6204" s="49">
        <v>42628</v>
      </c>
      <c r="E6204" s="48">
        <v>10</v>
      </c>
      <c r="F6204" s="48">
        <v>17378</v>
      </c>
      <c r="G6204" s="48">
        <v>15048</v>
      </c>
    </row>
    <row r="6205" spans="3:7">
      <c r="C6205" s="50">
        <f t="shared" si="98"/>
        <v>9</v>
      </c>
      <c r="D6205" s="49">
        <v>42628</v>
      </c>
      <c r="E6205" s="48">
        <v>11</v>
      </c>
      <c r="F6205" s="48">
        <v>17493</v>
      </c>
      <c r="G6205" s="48">
        <v>15155</v>
      </c>
    </row>
    <row r="6206" spans="3:7">
      <c r="C6206" s="50">
        <f t="shared" si="98"/>
        <v>9</v>
      </c>
      <c r="D6206" s="49">
        <v>42628</v>
      </c>
      <c r="E6206" s="48">
        <v>12</v>
      </c>
      <c r="F6206" s="48">
        <v>17610</v>
      </c>
      <c r="G6206" s="48">
        <v>15294</v>
      </c>
    </row>
    <row r="6207" spans="3:7">
      <c r="C6207" s="50">
        <f t="shared" si="98"/>
        <v>9</v>
      </c>
      <c r="D6207" s="49">
        <v>42628</v>
      </c>
      <c r="E6207" s="48">
        <v>13</v>
      </c>
      <c r="F6207" s="48">
        <v>17852</v>
      </c>
      <c r="G6207" s="48">
        <v>15456</v>
      </c>
    </row>
    <row r="6208" spans="3:7">
      <c r="C6208" s="50">
        <f t="shared" si="98"/>
        <v>9</v>
      </c>
      <c r="D6208" s="49">
        <v>42628</v>
      </c>
      <c r="E6208" s="48">
        <v>14</v>
      </c>
      <c r="F6208" s="48">
        <v>17674</v>
      </c>
      <c r="G6208" s="48">
        <v>15513</v>
      </c>
    </row>
    <row r="6209" spans="3:7">
      <c r="C6209" s="50">
        <f t="shared" si="98"/>
        <v>9</v>
      </c>
      <c r="D6209" s="49">
        <v>42628</v>
      </c>
      <c r="E6209" s="48">
        <v>15</v>
      </c>
      <c r="F6209" s="48">
        <v>17954</v>
      </c>
      <c r="G6209" s="48">
        <v>15721</v>
      </c>
    </row>
    <row r="6210" spans="3:7">
      <c r="C6210" s="50">
        <f t="shared" si="98"/>
        <v>9</v>
      </c>
      <c r="D6210" s="49">
        <v>42628</v>
      </c>
      <c r="E6210" s="48">
        <v>16</v>
      </c>
      <c r="F6210" s="48">
        <v>18243</v>
      </c>
      <c r="G6210" s="48">
        <v>16087</v>
      </c>
    </row>
    <row r="6211" spans="3:7">
      <c r="C6211" s="50">
        <f t="shared" si="98"/>
        <v>9</v>
      </c>
      <c r="D6211" s="49">
        <v>42628</v>
      </c>
      <c r="E6211" s="48">
        <v>17</v>
      </c>
      <c r="F6211" s="48">
        <v>18579</v>
      </c>
      <c r="G6211" s="48">
        <v>16517</v>
      </c>
    </row>
    <row r="6212" spans="3:7">
      <c r="C6212" s="50">
        <f t="shared" ref="C6212:C6275" si="99">MONTH(D6212)</f>
        <v>9</v>
      </c>
      <c r="D6212" s="49">
        <v>42628</v>
      </c>
      <c r="E6212" s="48">
        <v>18</v>
      </c>
      <c r="F6212" s="48">
        <v>18828</v>
      </c>
      <c r="G6212" s="48">
        <v>16615</v>
      </c>
    </row>
    <row r="6213" spans="3:7">
      <c r="C6213" s="50">
        <f t="shared" si="99"/>
        <v>9</v>
      </c>
      <c r="D6213" s="49">
        <v>42628</v>
      </c>
      <c r="E6213" s="48">
        <v>19</v>
      </c>
      <c r="F6213" s="48">
        <v>18951</v>
      </c>
      <c r="G6213" s="48">
        <v>16814</v>
      </c>
    </row>
    <row r="6214" spans="3:7">
      <c r="C6214" s="50">
        <f t="shared" si="99"/>
        <v>9</v>
      </c>
      <c r="D6214" s="49">
        <v>42628</v>
      </c>
      <c r="E6214" s="48">
        <v>20</v>
      </c>
      <c r="F6214" s="48">
        <v>19354</v>
      </c>
      <c r="G6214" s="48">
        <v>17195</v>
      </c>
    </row>
    <row r="6215" spans="3:7">
      <c r="C6215" s="50">
        <f t="shared" si="99"/>
        <v>9</v>
      </c>
      <c r="D6215" s="49">
        <v>42628</v>
      </c>
      <c r="E6215" s="48">
        <v>21</v>
      </c>
      <c r="F6215" s="48">
        <v>18582</v>
      </c>
      <c r="G6215" s="48">
        <v>16331</v>
      </c>
    </row>
    <row r="6216" spans="3:7">
      <c r="C6216" s="50">
        <f t="shared" si="99"/>
        <v>9</v>
      </c>
      <c r="D6216" s="49">
        <v>42628</v>
      </c>
      <c r="E6216" s="48">
        <v>22</v>
      </c>
      <c r="F6216" s="48">
        <v>17600</v>
      </c>
      <c r="G6216" s="48">
        <v>15288</v>
      </c>
    </row>
    <row r="6217" spans="3:7">
      <c r="C6217" s="50">
        <f t="shared" si="99"/>
        <v>9</v>
      </c>
      <c r="D6217" s="49">
        <v>42628</v>
      </c>
      <c r="E6217" s="48">
        <v>23</v>
      </c>
      <c r="F6217" s="48">
        <v>16117</v>
      </c>
      <c r="G6217" s="48">
        <v>13765</v>
      </c>
    </row>
    <row r="6218" spans="3:7">
      <c r="C6218" s="50">
        <f t="shared" si="99"/>
        <v>9</v>
      </c>
      <c r="D6218" s="49">
        <v>42628</v>
      </c>
      <c r="E6218" s="48">
        <v>24</v>
      </c>
      <c r="F6218" s="48">
        <v>15281</v>
      </c>
      <c r="G6218" s="48">
        <v>12879</v>
      </c>
    </row>
    <row r="6219" spans="3:7">
      <c r="C6219" s="50">
        <f t="shared" si="99"/>
        <v>9</v>
      </c>
      <c r="D6219" s="49">
        <v>42629</v>
      </c>
      <c r="E6219" s="48">
        <v>1</v>
      </c>
      <c r="F6219" s="48">
        <v>14777</v>
      </c>
      <c r="G6219" s="48">
        <v>12358</v>
      </c>
    </row>
    <row r="6220" spans="3:7">
      <c r="C6220" s="50">
        <f t="shared" si="99"/>
        <v>9</v>
      </c>
      <c r="D6220" s="49">
        <v>42629</v>
      </c>
      <c r="E6220" s="48">
        <v>2</v>
      </c>
      <c r="F6220" s="48">
        <v>14344</v>
      </c>
      <c r="G6220" s="48">
        <v>12080</v>
      </c>
    </row>
    <row r="6221" spans="3:7">
      <c r="C6221" s="50">
        <f t="shared" si="99"/>
        <v>9</v>
      </c>
      <c r="D6221" s="49">
        <v>42629</v>
      </c>
      <c r="E6221" s="48">
        <v>3</v>
      </c>
      <c r="F6221" s="48">
        <v>14280</v>
      </c>
      <c r="G6221" s="48">
        <v>11887</v>
      </c>
    </row>
    <row r="6222" spans="3:7">
      <c r="C6222" s="50">
        <f t="shared" si="99"/>
        <v>9</v>
      </c>
      <c r="D6222" s="49">
        <v>42629</v>
      </c>
      <c r="E6222" s="48">
        <v>4</v>
      </c>
      <c r="F6222" s="48">
        <v>14230</v>
      </c>
      <c r="G6222" s="48">
        <v>11969</v>
      </c>
    </row>
    <row r="6223" spans="3:7">
      <c r="C6223" s="50">
        <f t="shared" si="99"/>
        <v>9</v>
      </c>
      <c r="D6223" s="49">
        <v>42629</v>
      </c>
      <c r="E6223" s="48">
        <v>5</v>
      </c>
      <c r="F6223" s="48">
        <v>14721</v>
      </c>
      <c r="G6223" s="48">
        <v>12371</v>
      </c>
    </row>
    <row r="6224" spans="3:7">
      <c r="C6224" s="50">
        <f t="shared" si="99"/>
        <v>9</v>
      </c>
      <c r="D6224" s="49">
        <v>42629</v>
      </c>
      <c r="E6224" s="48">
        <v>6</v>
      </c>
      <c r="F6224" s="48">
        <v>15953</v>
      </c>
      <c r="G6224" s="48">
        <v>13643</v>
      </c>
    </row>
    <row r="6225" spans="3:7">
      <c r="C6225" s="50">
        <f t="shared" si="99"/>
        <v>9</v>
      </c>
      <c r="D6225" s="49">
        <v>42629</v>
      </c>
      <c r="E6225" s="48">
        <v>7</v>
      </c>
      <c r="F6225" s="48">
        <v>16974</v>
      </c>
      <c r="G6225" s="48">
        <v>14705</v>
      </c>
    </row>
    <row r="6226" spans="3:7">
      <c r="C6226" s="50">
        <f t="shared" si="99"/>
        <v>9</v>
      </c>
      <c r="D6226" s="49">
        <v>42629</v>
      </c>
      <c r="E6226" s="48">
        <v>8</v>
      </c>
      <c r="F6226" s="48">
        <v>17311</v>
      </c>
      <c r="G6226" s="48">
        <v>15051</v>
      </c>
    </row>
    <row r="6227" spans="3:7">
      <c r="C6227" s="50">
        <f t="shared" si="99"/>
        <v>9</v>
      </c>
      <c r="D6227" s="49">
        <v>42629</v>
      </c>
      <c r="E6227" s="48">
        <v>9</v>
      </c>
      <c r="F6227" s="48">
        <v>17396</v>
      </c>
      <c r="G6227" s="48">
        <v>15121</v>
      </c>
    </row>
    <row r="6228" spans="3:7">
      <c r="C6228" s="50">
        <f t="shared" si="99"/>
        <v>9</v>
      </c>
      <c r="D6228" s="49">
        <v>42629</v>
      </c>
      <c r="E6228" s="48">
        <v>10</v>
      </c>
      <c r="F6228" s="48">
        <v>17416</v>
      </c>
      <c r="G6228" s="48">
        <v>15195</v>
      </c>
    </row>
    <row r="6229" spans="3:7">
      <c r="C6229" s="50">
        <f t="shared" si="99"/>
        <v>9</v>
      </c>
      <c r="D6229" s="49">
        <v>42629</v>
      </c>
      <c r="E6229" s="48">
        <v>11</v>
      </c>
      <c r="F6229" s="48">
        <v>17412</v>
      </c>
      <c r="G6229" s="48">
        <v>15311</v>
      </c>
    </row>
    <row r="6230" spans="3:7">
      <c r="C6230" s="50">
        <f t="shared" si="99"/>
        <v>9</v>
      </c>
      <c r="D6230" s="49">
        <v>42629</v>
      </c>
      <c r="E6230" s="48">
        <v>12</v>
      </c>
      <c r="F6230" s="48">
        <v>17500</v>
      </c>
      <c r="G6230" s="48">
        <v>15413</v>
      </c>
    </row>
    <row r="6231" spans="3:7">
      <c r="C6231" s="50">
        <f t="shared" si="99"/>
        <v>9</v>
      </c>
      <c r="D6231" s="49">
        <v>42629</v>
      </c>
      <c r="E6231" s="48">
        <v>13</v>
      </c>
      <c r="F6231" s="48">
        <v>17869</v>
      </c>
      <c r="G6231" s="48">
        <v>15576</v>
      </c>
    </row>
    <row r="6232" spans="3:7">
      <c r="C6232" s="50">
        <f t="shared" si="99"/>
        <v>9</v>
      </c>
      <c r="D6232" s="49">
        <v>42629</v>
      </c>
      <c r="E6232" s="48">
        <v>14</v>
      </c>
      <c r="F6232" s="48">
        <v>17823</v>
      </c>
      <c r="G6232" s="48">
        <v>15599</v>
      </c>
    </row>
    <row r="6233" spans="3:7">
      <c r="C6233" s="50">
        <f t="shared" si="99"/>
        <v>9</v>
      </c>
      <c r="D6233" s="49">
        <v>42629</v>
      </c>
      <c r="E6233" s="48">
        <v>15</v>
      </c>
      <c r="F6233" s="48">
        <v>17967</v>
      </c>
      <c r="G6233" s="48">
        <v>15753</v>
      </c>
    </row>
    <row r="6234" spans="3:7">
      <c r="C6234" s="50">
        <f t="shared" si="99"/>
        <v>9</v>
      </c>
      <c r="D6234" s="49">
        <v>42629</v>
      </c>
      <c r="E6234" s="48">
        <v>16</v>
      </c>
      <c r="F6234" s="48">
        <v>18350</v>
      </c>
      <c r="G6234" s="48">
        <v>16139</v>
      </c>
    </row>
    <row r="6235" spans="3:7">
      <c r="C6235" s="50">
        <f t="shared" si="99"/>
        <v>9</v>
      </c>
      <c r="D6235" s="49">
        <v>42629</v>
      </c>
      <c r="E6235" s="48">
        <v>17</v>
      </c>
      <c r="F6235" s="48">
        <v>18804</v>
      </c>
      <c r="G6235" s="48">
        <v>16637</v>
      </c>
    </row>
    <row r="6236" spans="3:7">
      <c r="C6236" s="50">
        <f t="shared" si="99"/>
        <v>9</v>
      </c>
      <c r="D6236" s="49">
        <v>42629</v>
      </c>
      <c r="E6236" s="48">
        <v>18</v>
      </c>
      <c r="F6236" s="48">
        <v>18961</v>
      </c>
      <c r="G6236" s="48">
        <v>16743</v>
      </c>
    </row>
    <row r="6237" spans="3:7">
      <c r="C6237" s="50">
        <f t="shared" si="99"/>
        <v>9</v>
      </c>
      <c r="D6237" s="49">
        <v>42629</v>
      </c>
      <c r="E6237" s="48">
        <v>19</v>
      </c>
      <c r="F6237" s="48">
        <v>19419</v>
      </c>
      <c r="G6237" s="48">
        <v>16936</v>
      </c>
    </row>
    <row r="6238" spans="3:7">
      <c r="C6238" s="50">
        <f t="shared" si="99"/>
        <v>9</v>
      </c>
      <c r="D6238" s="49">
        <v>42629</v>
      </c>
      <c r="E6238" s="48">
        <v>20</v>
      </c>
      <c r="F6238" s="48">
        <v>19526</v>
      </c>
      <c r="G6238" s="48">
        <v>17078</v>
      </c>
    </row>
    <row r="6239" spans="3:7">
      <c r="C6239" s="50">
        <f t="shared" si="99"/>
        <v>9</v>
      </c>
      <c r="D6239" s="49">
        <v>42629</v>
      </c>
      <c r="E6239" s="48">
        <v>21</v>
      </c>
      <c r="F6239" s="48">
        <v>18732</v>
      </c>
      <c r="G6239" s="48">
        <v>16317</v>
      </c>
    </row>
    <row r="6240" spans="3:7">
      <c r="C6240" s="50">
        <f t="shared" si="99"/>
        <v>9</v>
      </c>
      <c r="D6240" s="49">
        <v>42629</v>
      </c>
      <c r="E6240" s="48">
        <v>22</v>
      </c>
      <c r="F6240" s="48">
        <v>17581</v>
      </c>
      <c r="G6240" s="48">
        <v>15343</v>
      </c>
    </row>
    <row r="6241" spans="3:7">
      <c r="C6241" s="50">
        <f t="shared" si="99"/>
        <v>9</v>
      </c>
      <c r="D6241" s="49">
        <v>42629</v>
      </c>
      <c r="E6241" s="48">
        <v>23</v>
      </c>
      <c r="F6241" s="48">
        <v>16561</v>
      </c>
      <c r="G6241" s="48">
        <v>14121</v>
      </c>
    </row>
    <row r="6242" spans="3:7">
      <c r="C6242" s="50">
        <f t="shared" si="99"/>
        <v>9</v>
      </c>
      <c r="D6242" s="49">
        <v>42629</v>
      </c>
      <c r="E6242" s="48">
        <v>24</v>
      </c>
      <c r="F6242" s="48">
        <v>16141</v>
      </c>
      <c r="G6242" s="48">
        <v>13072</v>
      </c>
    </row>
    <row r="6243" spans="3:7">
      <c r="C6243" s="50">
        <f t="shared" si="99"/>
        <v>9</v>
      </c>
      <c r="D6243" s="49">
        <v>42630</v>
      </c>
      <c r="E6243" s="48">
        <v>1</v>
      </c>
      <c r="F6243" s="48">
        <v>15828</v>
      </c>
      <c r="G6243" s="48">
        <v>12514</v>
      </c>
    </row>
    <row r="6244" spans="3:7">
      <c r="C6244" s="50">
        <f t="shared" si="99"/>
        <v>9</v>
      </c>
      <c r="D6244" s="49">
        <v>42630</v>
      </c>
      <c r="E6244" s="48">
        <v>2</v>
      </c>
      <c r="F6244" s="48">
        <v>15403</v>
      </c>
      <c r="G6244" s="48">
        <v>12173</v>
      </c>
    </row>
    <row r="6245" spans="3:7">
      <c r="C6245" s="50">
        <f t="shared" si="99"/>
        <v>9</v>
      </c>
      <c r="D6245" s="49">
        <v>42630</v>
      </c>
      <c r="E6245" s="48">
        <v>3</v>
      </c>
      <c r="F6245" s="48">
        <v>14644</v>
      </c>
      <c r="G6245" s="48">
        <v>11957</v>
      </c>
    </row>
    <row r="6246" spans="3:7">
      <c r="C6246" s="50">
        <f t="shared" si="99"/>
        <v>9</v>
      </c>
      <c r="D6246" s="49">
        <v>42630</v>
      </c>
      <c r="E6246" s="48">
        <v>4</v>
      </c>
      <c r="F6246" s="48">
        <v>14537</v>
      </c>
      <c r="G6246" s="48">
        <v>11839</v>
      </c>
    </row>
    <row r="6247" spans="3:7">
      <c r="C6247" s="50">
        <f t="shared" si="99"/>
        <v>9</v>
      </c>
      <c r="D6247" s="49">
        <v>42630</v>
      </c>
      <c r="E6247" s="48">
        <v>5</v>
      </c>
      <c r="F6247" s="48">
        <v>14640</v>
      </c>
      <c r="G6247" s="48">
        <v>11982</v>
      </c>
    </row>
    <row r="6248" spans="3:7">
      <c r="C6248" s="50">
        <f t="shared" si="99"/>
        <v>9</v>
      </c>
      <c r="D6248" s="49">
        <v>42630</v>
      </c>
      <c r="E6248" s="48">
        <v>6</v>
      </c>
      <c r="F6248" s="48">
        <v>15030</v>
      </c>
      <c r="G6248" s="48">
        <v>12470</v>
      </c>
    </row>
    <row r="6249" spans="3:7">
      <c r="C6249" s="50">
        <f t="shared" si="99"/>
        <v>9</v>
      </c>
      <c r="D6249" s="49">
        <v>42630</v>
      </c>
      <c r="E6249" s="48">
        <v>7</v>
      </c>
      <c r="F6249" s="48">
        <v>15807</v>
      </c>
      <c r="G6249" s="48">
        <v>13200</v>
      </c>
    </row>
    <row r="6250" spans="3:7">
      <c r="C6250" s="50">
        <f t="shared" si="99"/>
        <v>9</v>
      </c>
      <c r="D6250" s="49">
        <v>42630</v>
      </c>
      <c r="E6250" s="48">
        <v>8</v>
      </c>
      <c r="F6250" s="48">
        <v>16727</v>
      </c>
      <c r="G6250" s="48">
        <v>14050</v>
      </c>
    </row>
    <row r="6251" spans="3:7">
      <c r="C6251" s="50">
        <f t="shared" si="99"/>
        <v>9</v>
      </c>
      <c r="D6251" s="49">
        <v>42630</v>
      </c>
      <c r="E6251" s="48">
        <v>9</v>
      </c>
      <c r="F6251" s="48">
        <v>17546</v>
      </c>
      <c r="G6251" s="48">
        <v>14844</v>
      </c>
    </row>
    <row r="6252" spans="3:7">
      <c r="C6252" s="50">
        <f t="shared" si="99"/>
        <v>9</v>
      </c>
      <c r="D6252" s="49">
        <v>42630</v>
      </c>
      <c r="E6252" s="48">
        <v>10</v>
      </c>
      <c r="F6252" s="48">
        <v>18181</v>
      </c>
      <c r="G6252" s="48">
        <v>15512</v>
      </c>
    </row>
    <row r="6253" spans="3:7">
      <c r="C6253" s="50">
        <f t="shared" si="99"/>
        <v>9</v>
      </c>
      <c r="D6253" s="49">
        <v>42630</v>
      </c>
      <c r="E6253" s="48">
        <v>11</v>
      </c>
      <c r="F6253" s="48">
        <v>18660</v>
      </c>
      <c r="G6253" s="48">
        <v>15952</v>
      </c>
    </row>
    <row r="6254" spans="3:7">
      <c r="C6254" s="50">
        <f t="shared" si="99"/>
        <v>9</v>
      </c>
      <c r="D6254" s="49">
        <v>42630</v>
      </c>
      <c r="E6254" s="48">
        <v>12</v>
      </c>
      <c r="F6254" s="48">
        <v>18609</v>
      </c>
      <c r="G6254" s="48">
        <v>16229</v>
      </c>
    </row>
    <row r="6255" spans="3:7">
      <c r="C6255" s="50">
        <f t="shared" si="99"/>
        <v>9</v>
      </c>
      <c r="D6255" s="49">
        <v>42630</v>
      </c>
      <c r="E6255" s="48">
        <v>13</v>
      </c>
      <c r="F6255" s="48">
        <v>18568</v>
      </c>
      <c r="G6255" s="48">
        <v>16113</v>
      </c>
    </row>
    <row r="6256" spans="3:7">
      <c r="C6256" s="50">
        <f t="shared" si="99"/>
        <v>9</v>
      </c>
      <c r="D6256" s="49">
        <v>42630</v>
      </c>
      <c r="E6256" s="48">
        <v>14</v>
      </c>
      <c r="F6256" s="48">
        <v>18558</v>
      </c>
      <c r="G6256" s="48">
        <v>16232</v>
      </c>
    </row>
    <row r="6257" spans="3:7">
      <c r="C6257" s="50">
        <f t="shared" si="99"/>
        <v>9</v>
      </c>
      <c r="D6257" s="49">
        <v>42630</v>
      </c>
      <c r="E6257" s="48">
        <v>15</v>
      </c>
      <c r="F6257" s="48">
        <v>18465</v>
      </c>
      <c r="G6257" s="48">
        <v>16086</v>
      </c>
    </row>
    <row r="6258" spans="3:7">
      <c r="C6258" s="50">
        <f t="shared" si="99"/>
        <v>9</v>
      </c>
      <c r="D6258" s="49">
        <v>42630</v>
      </c>
      <c r="E6258" s="48">
        <v>16</v>
      </c>
      <c r="F6258" s="48">
        <v>18650</v>
      </c>
      <c r="G6258" s="48">
        <v>16163</v>
      </c>
    </row>
    <row r="6259" spans="3:7">
      <c r="C6259" s="50">
        <f t="shared" si="99"/>
        <v>9</v>
      </c>
      <c r="D6259" s="49">
        <v>42630</v>
      </c>
      <c r="E6259" s="48">
        <v>17</v>
      </c>
      <c r="F6259" s="48">
        <v>18747</v>
      </c>
      <c r="G6259" s="48">
        <v>16367</v>
      </c>
    </row>
    <row r="6260" spans="3:7">
      <c r="C6260" s="50">
        <f t="shared" si="99"/>
        <v>9</v>
      </c>
      <c r="D6260" s="49">
        <v>42630</v>
      </c>
      <c r="E6260" s="48">
        <v>18</v>
      </c>
      <c r="F6260" s="48">
        <v>18687</v>
      </c>
      <c r="G6260" s="48">
        <v>16290</v>
      </c>
    </row>
    <row r="6261" spans="3:7">
      <c r="C6261" s="50">
        <f t="shared" si="99"/>
        <v>9</v>
      </c>
      <c r="D6261" s="49">
        <v>42630</v>
      </c>
      <c r="E6261" s="48">
        <v>19</v>
      </c>
      <c r="F6261" s="48">
        <v>18520</v>
      </c>
      <c r="G6261" s="48">
        <v>16344</v>
      </c>
    </row>
    <row r="6262" spans="3:7">
      <c r="C6262" s="50">
        <f t="shared" si="99"/>
        <v>9</v>
      </c>
      <c r="D6262" s="49">
        <v>42630</v>
      </c>
      <c r="E6262" s="48">
        <v>20</v>
      </c>
      <c r="F6262" s="48">
        <v>18433</v>
      </c>
      <c r="G6262" s="48">
        <v>16311</v>
      </c>
    </row>
    <row r="6263" spans="3:7">
      <c r="C6263" s="50">
        <f t="shared" si="99"/>
        <v>9</v>
      </c>
      <c r="D6263" s="49">
        <v>42630</v>
      </c>
      <c r="E6263" s="48">
        <v>21</v>
      </c>
      <c r="F6263" s="48">
        <v>17853</v>
      </c>
      <c r="G6263" s="48">
        <v>15749</v>
      </c>
    </row>
    <row r="6264" spans="3:7">
      <c r="C6264" s="50">
        <f t="shared" si="99"/>
        <v>9</v>
      </c>
      <c r="D6264" s="49">
        <v>42630</v>
      </c>
      <c r="E6264" s="48">
        <v>22</v>
      </c>
      <c r="F6264" s="48">
        <v>17189</v>
      </c>
      <c r="G6264" s="48">
        <v>14932</v>
      </c>
    </row>
    <row r="6265" spans="3:7">
      <c r="C6265" s="50">
        <f t="shared" si="99"/>
        <v>9</v>
      </c>
      <c r="D6265" s="49">
        <v>42630</v>
      </c>
      <c r="E6265" s="48">
        <v>23</v>
      </c>
      <c r="F6265" s="48">
        <v>16161</v>
      </c>
      <c r="G6265" s="48">
        <v>13880</v>
      </c>
    </row>
    <row r="6266" spans="3:7">
      <c r="C6266" s="50">
        <f t="shared" si="99"/>
        <v>9</v>
      </c>
      <c r="D6266" s="49">
        <v>42630</v>
      </c>
      <c r="E6266" s="48">
        <v>24</v>
      </c>
      <c r="F6266" s="48">
        <v>15582</v>
      </c>
      <c r="G6266" s="48">
        <v>12978</v>
      </c>
    </row>
    <row r="6267" spans="3:7">
      <c r="C6267" s="50">
        <f t="shared" si="99"/>
        <v>9</v>
      </c>
      <c r="D6267" s="49">
        <v>42631</v>
      </c>
      <c r="E6267" s="48">
        <v>1</v>
      </c>
      <c r="F6267" s="48">
        <v>15205</v>
      </c>
      <c r="G6267" s="48">
        <v>12476</v>
      </c>
    </row>
    <row r="6268" spans="3:7">
      <c r="C6268" s="50">
        <f t="shared" si="99"/>
        <v>9</v>
      </c>
      <c r="D6268" s="49">
        <v>42631</v>
      </c>
      <c r="E6268" s="48">
        <v>2</v>
      </c>
      <c r="F6268" s="48">
        <v>14978</v>
      </c>
      <c r="G6268" s="48">
        <v>12144</v>
      </c>
    </row>
    <row r="6269" spans="3:7">
      <c r="C6269" s="50">
        <f t="shared" si="99"/>
        <v>9</v>
      </c>
      <c r="D6269" s="49">
        <v>42631</v>
      </c>
      <c r="E6269" s="48">
        <v>3</v>
      </c>
      <c r="F6269" s="48">
        <v>14828</v>
      </c>
      <c r="G6269" s="48">
        <v>11904</v>
      </c>
    </row>
    <row r="6270" spans="3:7">
      <c r="C6270" s="50">
        <f t="shared" si="99"/>
        <v>9</v>
      </c>
      <c r="D6270" s="49">
        <v>42631</v>
      </c>
      <c r="E6270" s="48">
        <v>4</v>
      </c>
      <c r="F6270" s="48">
        <v>14663</v>
      </c>
      <c r="G6270" s="48">
        <v>11811</v>
      </c>
    </row>
    <row r="6271" spans="3:7">
      <c r="C6271" s="50">
        <f t="shared" si="99"/>
        <v>9</v>
      </c>
      <c r="D6271" s="49">
        <v>42631</v>
      </c>
      <c r="E6271" s="48">
        <v>5</v>
      </c>
      <c r="F6271" s="48">
        <v>14491</v>
      </c>
      <c r="G6271" s="48">
        <v>11855</v>
      </c>
    </row>
    <row r="6272" spans="3:7">
      <c r="C6272" s="50">
        <f t="shared" si="99"/>
        <v>9</v>
      </c>
      <c r="D6272" s="49">
        <v>42631</v>
      </c>
      <c r="E6272" s="48">
        <v>6</v>
      </c>
      <c r="F6272" s="48">
        <v>14945</v>
      </c>
      <c r="G6272" s="48">
        <v>12170</v>
      </c>
    </row>
    <row r="6273" spans="3:7">
      <c r="C6273" s="50">
        <f t="shared" si="99"/>
        <v>9</v>
      </c>
      <c r="D6273" s="49">
        <v>42631</v>
      </c>
      <c r="E6273" s="48">
        <v>7</v>
      </c>
      <c r="F6273" s="48">
        <v>15248</v>
      </c>
      <c r="G6273" s="48">
        <v>12548</v>
      </c>
    </row>
    <row r="6274" spans="3:7">
      <c r="C6274" s="50">
        <f t="shared" si="99"/>
        <v>9</v>
      </c>
      <c r="D6274" s="49">
        <v>42631</v>
      </c>
      <c r="E6274" s="48">
        <v>8</v>
      </c>
      <c r="F6274" s="48">
        <v>15967</v>
      </c>
      <c r="G6274" s="48">
        <v>13302</v>
      </c>
    </row>
    <row r="6275" spans="3:7">
      <c r="C6275" s="50">
        <f t="shared" si="99"/>
        <v>9</v>
      </c>
      <c r="D6275" s="49">
        <v>42631</v>
      </c>
      <c r="E6275" s="48">
        <v>9</v>
      </c>
      <c r="F6275" s="48">
        <v>16345</v>
      </c>
      <c r="G6275" s="48">
        <v>13982</v>
      </c>
    </row>
    <row r="6276" spans="3:7">
      <c r="C6276" s="50">
        <f t="shared" ref="C6276:C6339" si="100">MONTH(D6276)</f>
        <v>9</v>
      </c>
      <c r="D6276" s="49">
        <v>42631</v>
      </c>
      <c r="E6276" s="48">
        <v>10</v>
      </c>
      <c r="F6276" s="48">
        <v>16781</v>
      </c>
      <c r="G6276" s="48">
        <v>14455</v>
      </c>
    </row>
    <row r="6277" spans="3:7">
      <c r="C6277" s="50">
        <f t="shared" si="100"/>
        <v>9</v>
      </c>
      <c r="D6277" s="49">
        <v>42631</v>
      </c>
      <c r="E6277" s="48">
        <v>11</v>
      </c>
      <c r="F6277" s="48">
        <v>17128</v>
      </c>
      <c r="G6277" s="48">
        <v>14920</v>
      </c>
    </row>
    <row r="6278" spans="3:7">
      <c r="C6278" s="50">
        <f t="shared" si="100"/>
        <v>9</v>
      </c>
      <c r="D6278" s="49">
        <v>42631</v>
      </c>
      <c r="E6278" s="48">
        <v>12</v>
      </c>
      <c r="F6278" s="48">
        <v>17618</v>
      </c>
      <c r="G6278" s="48">
        <v>15387</v>
      </c>
    </row>
    <row r="6279" spans="3:7">
      <c r="C6279" s="50">
        <f t="shared" si="100"/>
        <v>9</v>
      </c>
      <c r="D6279" s="49">
        <v>42631</v>
      </c>
      <c r="E6279" s="48">
        <v>13</v>
      </c>
      <c r="F6279" s="48">
        <v>17822</v>
      </c>
      <c r="G6279" s="48">
        <v>15643</v>
      </c>
    </row>
    <row r="6280" spans="3:7">
      <c r="C6280" s="50">
        <f t="shared" si="100"/>
        <v>9</v>
      </c>
      <c r="D6280" s="49">
        <v>42631</v>
      </c>
      <c r="E6280" s="48">
        <v>14</v>
      </c>
      <c r="F6280" s="48">
        <v>18346</v>
      </c>
      <c r="G6280" s="48">
        <v>15892</v>
      </c>
    </row>
    <row r="6281" spans="3:7">
      <c r="C6281" s="50">
        <f t="shared" si="100"/>
        <v>9</v>
      </c>
      <c r="D6281" s="49">
        <v>42631</v>
      </c>
      <c r="E6281" s="48">
        <v>15</v>
      </c>
      <c r="F6281" s="48">
        <v>18806</v>
      </c>
      <c r="G6281" s="48">
        <v>16107</v>
      </c>
    </row>
    <row r="6282" spans="3:7">
      <c r="C6282" s="50">
        <f t="shared" si="100"/>
        <v>9</v>
      </c>
      <c r="D6282" s="49">
        <v>42631</v>
      </c>
      <c r="E6282" s="48">
        <v>16</v>
      </c>
      <c r="F6282" s="48">
        <v>19524</v>
      </c>
      <c r="G6282" s="48">
        <v>16667</v>
      </c>
    </row>
    <row r="6283" spans="3:7">
      <c r="C6283" s="50">
        <f t="shared" si="100"/>
        <v>9</v>
      </c>
      <c r="D6283" s="49">
        <v>42631</v>
      </c>
      <c r="E6283" s="48">
        <v>17</v>
      </c>
      <c r="F6283" s="48">
        <v>20063</v>
      </c>
      <c r="G6283" s="48">
        <v>17237</v>
      </c>
    </row>
    <row r="6284" spans="3:7">
      <c r="C6284" s="50">
        <f t="shared" si="100"/>
        <v>9</v>
      </c>
      <c r="D6284" s="49">
        <v>42631</v>
      </c>
      <c r="E6284" s="48">
        <v>18</v>
      </c>
      <c r="F6284" s="48">
        <v>19883</v>
      </c>
      <c r="G6284" s="48">
        <v>17395</v>
      </c>
    </row>
    <row r="6285" spans="3:7">
      <c r="C6285" s="50">
        <f t="shared" si="100"/>
        <v>9</v>
      </c>
      <c r="D6285" s="49">
        <v>42631</v>
      </c>
      <c r="E6285" s="48">
        <v>19</v>
      </c>
      <c r="F6285" s="48">
        <v>19950</v>
      </c>
      <c r="G6285" s="48">
        <v>17517</v>
      </c>
    </row>
    <row r="6286" spans="3:7">
      <c r="C6286" s="50">
        <f t="shared" si="100"/>
        <v>9</v>
      </c>
      <c r="D6286" s="49">
        <v>42631</v>
      </c>
      <c r="E6286" s="48">
        <v>20</v>
      </c>
      <c r="F6286" s="48">
        <v>20029</v>
      </c>
      <c r="G6286" s="48">
        <v>17614</v>
      </c>
    </row>
    <row r="6287" spans="3:7">
      <c r="C6287" s="50">
        <f t="shared" si="100"/>
        <v>9</v>
      </c>
      <c r="D6287" s="49">
        <v>42631</v>
      </c>
      <c r="E6287" s="48">
        <v>21</v>
      </c>
      <c r="F6287" s="48">
        <v>19621</v>
      </c>
      <c r="G6287" s="48">
        <v>16875</v>
      </c>
    </row>
    <row r="6288" spans="3:7">
      <c r="C6288" s="50">
        <f t="shared" si="100"/>
        <v>9</v>
      </c>
      <c r="D6288" s="49">
        <v>42631</v>
      </c>
      <c r="E6288" s="48">
        <v>22</v>
      </c>
      <c r="F6288" s="48">
        <v>18178</v>
      </c>
      <c r="G6288" s="48">
        <v>15756</v>
      </c>
    </row>
    <row r="6289" spans="3:7">
      <c r="C6289" s="50">
        <f t="shared" si="100"/>
        <v>9</v>
      </c>
      <c r="D6289" s="49">
        <v>42631</v>
      </c>
      <c r="E6289" s="48">
        <v>23</v>
      </c>
      <c r="F6289" s="48">
        <v>16925</v>
      </c>
      <c r="G6289" s="48">
        <v>14518</v>
      </c>
    </row>
    <row r="6290" spans="3:7">
      <c r="C6290" s="50">
        <f t="shared" si="100"/>
        <v>9</v>
      </c>
      <c r="D6290" s="49">
        <v>42631</v>
      </c>
      <c r="E6290" s="48">
        <v>24</v>
      </c>
      <c r="F6290" s="48">
        <v>16067</v>
      </c>
      <c r="G6290" s="48">
        <v>13534</v>
      </c>
    </row>
    <row r="6291" spans="3:7">
      <c r="C6291" s="50">
        <f t="shared" si="100"/>
        <v>9</v>
      </c>
      <c r="D6291" s="49">
        <v>42632</v>
      </c>
      <c r="E6291" s="48">
        <v>1</v>
      </c>
      <c r="F6291" s="48">
        <v>15580</v>
      </c>
      <c r="G6291" s="48">
        <v>12968</v>
      </c>
    </row>
    <row r="6292" spans="3:7">
      <c r="C6292" s="50">
        <f t="shared" si="100"/>
        <v>9</v>
      </c>
      <c r="D6292" s="49">
        <v>42632</v>
      </c>
      <c r="E6292" s="48">
        <v>2</v>
      </c>
      <c r="F6292" s="48">
        <v>15077</v>
      </c>
      <c r="G6292" s="48">
        <v>12644</v>
      </c>
    </row>
    <row r="6293" spans="3:7">
      <c r="C6293" s="50">
        <f t="shared" si="100"/>
        <v>9</v>
      </c>
      <c r="D6293" s="49">
        <v>42632</v>
      </c>
      <c r="E6293" s="48">
        <v>3</v>
      </c>
      <c r="F6293" s="48">
        <v>15214</v>
      </c>
      <c r="G6293" s="48">
        <v>12472</v>
      </c>
    </row>
    <row r="6294" spans="3:7">
      <c r="C6294" s="50">
        <f t="shared" si="100"/>
        <v>9</v>
      </c>
      <c r="D6294" s="49">
        <v>42632</v>
      </c>
      <c r="E6294" s="48">
        <v>4</v>
      </c>
      <c r="F6294" s="48">
        <v>15447</v>
      </c>
      <c r="G6294" s="48">
        <v>12534</v>
      </c>
    </row>
    <row r="6295" spans="3:7">
      <c r="C6295" s="50">
        <f t="shared" si="100"/>
        <v>9</v>
      </c>
      <c r="D6295" s="49">
        <v>42632</v>
      </c>
      <c r="E6295" s="48">
        <v>5</v>
      </c>
      <c r="F6295" s="48">
        <v>15894</v>
      </c>
      <c r="G6295" s="48">
        <v>13007</v>
      </c>
    </row>
    <row r="6296" spans="3:7">
      <c r="C6296" s="50">
        <f t="shared" si="100"/>
        <v>9</v>
      </c>
      <c r="D6296" s="49">
        <v>42632</v>
      </c>
      <c r="E6296" s="48">
        <v>6</v>
      </c>
      <c r="F6296" s="48">
        <v>17172</v>
      </c>
      <c r="G6296" s="48">
        <v>14321</v>
      </c>
    </row>
    <row r="6297" spans="3:7">
      <c r="C6297" s="50">
        <f t="shared" si="100"/>
        <v>9</v>
      </c>
      <c r="D6297" s="49">
        <v>42632</v>
      </c>
      <c r="E6297" s="48">
        <v>7</v>
      </c>
      <c r="F6297" s="48">
        <v>17764</v>
      </c>
      <c r="G6297" s="48">
        <v>15714</v>
      </c>
    </row>
    <row r="6298" spans="3:7">
      <c r="C6298" s="50">
        <f t="shared" si="100"/>
        <v>9</v>
      </c>
      <c r="D6298" s="49">
        <v>42632</v>
      </c>
      <c r="E6298" s="48">
        <v>8</v>
      </c>
      <c r="F6298" s="48">
        <v>18377</v>
      </c>
      <c r="G6298" s="48">
        <v>16130</v>
      </c>
    </row>
    <row r="6299" spans="3:7">
      <c r="C6299" s="50">
        <f t="shared" si="100"/>
        <v>9</v>
      </c>
      <c r="D6299" s="49">
        <v>42632</v>
      </c>
      <c r="E6299" s="48">
        <v>9</v>
      </c>
      <c r="F6299" s="48">
        <v>18680</v>
      </c>
      <c r="G6299" s="48">
        <v>16353</v>
      </c>
    </row>
    <row r="6300" spans="3:7">
      <c r="C6300" s="50">
        <f t="shared" si="100"/>
        <v>9</v>
      </c>
      <c r="D6300" s="49">
        <v>42632</v>
      </c>
      <c r="E6300" s="48">
        <v>10</v>
      </c>
      <c r="F6300" s="48">
        <v>19204</v>
      </c>
      <c r="G6300" s="48">
        <v>16870</v>
      </c>
    </row>
    <row r="6301" spans="3:7">
      <c r="C6301" s="50">
        <f t="shared" si="100"/>
        <v>9</v>
      </c>
      <c r="D6301" s="49">
        <v>42632</v>
      </c>
      <c r="E6301" s="48">
        <v>11</v>
      </c>
      <c r="F6301" s="48">
        <v>19443</v>
      </c>
      <c r="G6301" s="48">
        <v>17127</v>
      </c>
    </row>
    <row r="6302" spans="3:7">
      <c r="C6302" s="50">
        <f t="shared" si="100"/>
        <v>9</v>
      </c>
      <c r="D6302" s="49">
        <v>42632</v>
      </c>
      <c r="E6302" s="48">
        <v>12</v>
      </c>
      <c r="F6302" s="48">
        <v>19773</v>
      </c>
      <c r="G6302" s="48">
        <v>17430</v>
      </c>
    </row>
    <row r="6303" spans="3:7">
      <c r="C6303" s="50">
        <f t="shared" si="100"/>
        <v>9</v>
      </c>
      <c r="D6303" s="49">
        <v>42632</v>
      </c>
      <c r="E6303" s="48">
        <v>13</v>
      </c>
      <c r="F6303" s="48">
        <v>20315</v>
      </c>
      <c r="G6303" s="48">
        <v>17828</v>
      </c>
    </row>
    <row r="6304" spans="3:7">
      <c r="C6304" s="50">
        <f t="shared" si="100"/>
        <v>9</v>
      </c>
      <c r="D6304" s="49">
        <v>42632</v>
      </c>
      <c r="E6304" s="48">
        <v>14</v>
      </c>
      <c r="F6304" s="48">
        <v>20540</v>
      </c>
      <c r="G6304" s="48">
        <v>18113</v>
      </c>
    </row>
    <row r="6305" spans="3:7">
      <c r="C6305" s="50">
        <f t="shared" si="100"/>
        <v>9</v>
      </c>
      <c r="D6305" s="49">
        <v>42632</v>
      </c>
      <c r="E6305" s="48">
        <v>15</v>
      </c>
      <c r="F6305" s="48">
        <v>20761</v>
      </c>
      <c r="G6305" s="48">
        <v>18476</v>
      </c>
    </row>
    <row r="6306" spans="3:7">
      <c r="C6306" s="50">
        <f t="shared" si="100"/>
        <v>9</v>
      </c>
      <c r="D6306" s="49">
        <v>42632</v>
      </c>
      <c r="E6306" s="48">
        <v>16</v>
      </c>
      <c r="F6306" s="48">
        <v>21307</v>
      </c>
      <c r="G6306" s="48">
        <v>18986</v>
      </c>
    </row>
    <row r="6307" spans="3:7">
      <c r="C6307" s="50">
        <f t="shared" si="100"/>
        <v>9</v>
      </c>
      <c r="D6307" s="49">
        <v>42632</v>
      </c>
      <c r="E6307" s="48">
        <v>17</v>
      </c>
      <c r="F6307" s="48">
        <v>21934</v>
      </c>
      <c r="G6307" s="48">
        <v>19524</v>
      </c>
    </row>
    <row r="6308" spans="3:7">
      <c r="C6308" s="50">
        <f t="shared" si="100"/>
        <v>9</v>
      </c>
      <c r="D6308" s="49">
        <v>42632</v>
      </c>
      <c r="E6308" s="48">
        <v>18</v>
      </c>
      <c r="F6308" s="48">
        <v>22121</v>
      </c>
      <c r="G6308" s="48">
        <v>19841</v>
      </c>
    </row>
    <row r="6309" spans="3:7">
      <c r="C6309" s="50">
        <f t="shared" si="100"/>
        <v>9</v>
      </c>
      <c r="D6309" s="49">
        <v>42632</v>
      </c>
      <c r="E6309" s="48">
        <v>19</v>
      </c>
      <c r="F6309" s="48">
        <v>21893</v>
      </c>
      <c r="G6309" s="48">
        <v>19618</v>
      </c>
    </row>
    <row r="6310" spans="3:7">
      <c r="C6310" s="50">
        <f t="shared" si="100"/>
        <v>9</v>
      </c>
      <c r="D6310" s="49">
        <v>42632</v>
      </c>
      <c r="E6310" s="48">
        <v>20</v>
      </c>
      <c r="F6310" s="48">
        <v>21693</v>
      </c>
      <c r="G6310" s="48">
        <v>19541</v>
      </c>
    </row>
    <row r="6311" spans="3:7">
      <c r="C6311" s="50">
        <f t="shared" si="100"/>
        <v>9</v>
      </c>
      <c r="D6311" s="49">
        <v>42632</v>
      </c>
      <c r="E6311" s="48">
        <v>21</v>
      </c>
      <c r="F6311" s="48">
        <v>20481</v>
      </c>
      <c r="G6311" s="48">
        <v>18536</v>
      </c>
    </row>
    <row r="6312" spans="3:7">
      <c r="C6312" s="50">
        <f t="shared" si="100"/>
        <v>9</v>
      </c>
      <c r="D6312" s="49">
        <v>42632</v>
      </c>
      <c r="E6312" s="48">
        <v>22</v>
      </c>
      <c r="F6312" s="48">
        <v>19168</v>
      </c>
      <c r="G6312" s="48">
        <v>17095</v>
      </c>
    </row>
    <row r="6313" spans="3:7">
      <c r="C6313" s="50">
        <f t="shared" si="100"/>
        <v>9</v>
      </c>
      <c r="D6313" s="49">
        <v>42632</v>
      </c>
      <c r="E6313" s="48">
        <v>23</v>
      </c>
      <c r="F6313" s="48">
        <v>17608</v>
      </c>
      <c r="G6313" s="48">
        <v>15501</v>
      </c>
    </row>
    <row r="6314" spans="3:7">
      <c r="C6314" s="50">
        <f t="shared" si="100"/>
        <v>9</v>
      </c>
      <c r="D6314" s="49">
        <v>42632</v>
      </c>
      <c r="E6314" s="48">
        <v>24</v>
      </c>
      <c r="F6314" s="48">
        <v>16463</v>
      </c>
      <c r="G6314" s="48">
        <v>14346</v>
      </c>
    </row>
    <row r="6315" spans="3:7">
      <c r="C6315" s="50">
        <f t="shared" si="100"/>
        <v>9</v>
      </c>
      <c r="D6315" s="49">
        <v>42633</v>
      </c>
      <c r="E6315" s="48">
        <v>1</v>
      </c>
      <c r="F6315" s="48">
        <v>15735</v>
      </c>
      <c r="G6315" s="48">
        <v>13623</v>
      </c>
    </row>
    <row r="6316" spans="3:7">
      <c r="C6316" s="50">
        <f t="shared" si="100"/>
        <v>9</v>
      </c>
      <c r="D6316" s="49">
        <v>42633</v>
      </c>
      <c r="E6316" s="48">
        <v>2</v>
      </c>
      <c r="F6316" s="48">
        <v>15406</v>
      </c>
      <c r="G6316" s="48">
        <v>13184</v>
      </c>
    </row>
    <row r="6317" spans="3:7">
      <c r="C6317" s="50">
        <f t="shared" si="100"/>
        <v>9</v>
      </c>
      <c r="D6317" s="49">
        <v>42633</v>
      </c>
      <c r="E6317" s="48">
        <v>3</v>
      </c>
      <c r="F6317" s="48">
        <v>15199</v>
      </c>
      <c r="G6317" s="48">
        <v>12914</v>
      </c>
    </row>
    <row r="6318" spans="3:7">
      <c r="C6318" s="50">
        <f t="shared" si="100"/>
        <v>9</v>
      </c>
      <c r="D6318" s="49">
        <v>42633</v>
      </c>
      <c r="E6318" s="48">
        <v>4</v>
      </c>
      <c r="F6318" s="48">
        <v>15189</v>
      </c>
      <c r="G6318" s="48">
        <v>12905</v>
      </c>
    </row>
    <row r="6319" spans="3:7">
      <c r="C6319" s="50">
        <f t="shared" si="100"/>
        <v>9</v>
      </c>
      <c r="D6319" s="49">
        <v>42633</v>
      </c>
      <c r="E6319" s="48">
        <v>5</v>
      </c>
      <c r="F6319" s="48">
        <v>15812</v>
      </c>
      <c r="G6319" s="48">
        <v>13451</v>
      </c>
    </row>
    <row r="6320" spans="3:7">
      <c r="C6320" s="50">
        <f t="shared" si="100"/>
        <v>9</v>
      </c>
      <c r="D6320" s="49">
        <v>42633</v>
      </c>
      <c r="E6320" s="48">
        <v>6</v>
      </c>
      <c r="F6320" s="48">
        <v>17024</v>
      </c>
      <c r="G6320" s="48">
        <v>14903</v>
      </c>
    </row>
    <row r="6321" spans="3:7">
      <c r="C6321" s="50">
        <f t="shared" si="100"/>
        <v>9</v>
      </c>
      <c r="D6321" s="49">
        <v>42633</v>
      </c>
      <c r="E6321" s="48">
        <v>7</v>
      </c>
      <c r="F6321" s="48">
        <v>18432</v>
      </c>
      <c r="G6321" s="48">
        <v>16388</v>
      </c>
    </row>
    <row r="6322" spans="3:7">
      <c r="C6322" s="50">
        <f t="shared" si="100"/>
        <v>9</v>
      </c>
      <c r="D6322" s="49">
        <v>42633</v>
      </c>
      <c r="E6322" s="48">
        <v>8</v>
      </c>
      <c r="F6322" s="48">
        <v>18724</v>
      </c>
      <c r="G6322" s="48">
        <v>16765</v>
      </c>
    </row>
    <row r="6323" spans="3:7">
      <c r="C6323" s="50">
        <f t="shared" si="100"/>
        <v>9</v>
      </c>
      <c r="D6323" s="49">
        <v>42633</v>
      </c>
      <c r="E6323" s="48">
        <v>9</v>
      </c>
      <c r="F6323" s="48">
        <v>19126</v>
      </c>
      <c r="G6323" s="48">
        <v>17029</v>
      </c>
    </row>
    <row r="6324" spans="3:7">
      <c r="C6324" s="50">
        <f t="shared" si="100"/>
        <v>9</v>
      </c>
      <c r="D6324" s="49">
        <v>42633</v>
      </c>
      <c r="E6324" s="48">
        <v>10</v>
      </c>
      <c r="F6324" s="48">
        <v>19579</v>
      </c>
      <c r="G6324" s="48">
        <v>17455</v>
      </c>
    </row>
    <row r="6325" spans="3:7">
      <c r="C6325" s="50">
        <f t="shared" si="100"/>
        <v>9</v>
      </c>
      <c r="D6325" s="49">
        <v>42633</v>
      </c>
      <c r="E6325" s="48">
        <v>11</v>
      </c>
      <c r="F6325" s="48">
        <v>19789</v>
      </c>
      <c r="G6325" s="48">
        <v>17662</v>
      </c>
    </row>
    <row r="6326" spans="3:7">
      <c r="C6326" s="50">
        <f t="shared" si="100"/>
        <v>9</v>
      </c>
      <c r="D6326" s="49">
        <v>42633</v>
      </c>
      <c r="E6326" s="48">
        <v>12</v>
      </c>
      <c r="F6326" s="48">
        <v>19903</v>
      </c>
      <c r="G6326" s="48">
        <v>17947</v>
      </c>
    </row>
    <row r="6327" spans="3:7">
      <c r="C6327" s="50">
        <f t="shared" si="100"/>
        <v>9</v>
      </c>
      <c r="D6327" s="49">
        <v>42633</v>
      </c>
      <c r="E6327" s="48">
        <v>13</v>
      </c>
      <c r="F6327" s="48">
        <v>20198</v>
      </c>
      <c r="G6327" s="48">
        <v>18296</v>
      </c>
    </row>
    <row r="6328" spans="3:7">
      <c r="C6328" s="50">
        <f t="shared" si="100"/>
        <v>9</v>
      </c>
      <c r="D6328" s="49">
        <v>42633</v>
      </c>
      <c r="E6328" s="48">
        <v>14</v>
      </c>
      <c r="F6328" s="48">
        <v>20430</v>
      </c>
      <c r="G6328" s="48">
        <v>18577</v>
      </c>
    </row>
    <row r="6329" spans="3:7">
      <c r="C6329" s="50">
        <f t="shared" si="100"/>
        <v>9</v>
      </c>
      <c r="D6329" s="49">
        <v>42633</v>
      </c>
      <c r="E6329" s="48">
        <v>15</v>
      </c>
      <c r="F6329" s="48">
        <v>20566</v>
      </c>
      <c r="G6329" s="48">
        <v>18680</v>
      </c>
    </row>
    <row r="6330" spans="3:7">
      <c r="C6330" s="50">
        <f t="shared" si="100"/>
        <v>9</v>
      </c>
      <c r="D6330" s="49">
        <v>42633</v>
      </c>
      <c r="E6330" s="48">
        <v>16</v>
      </c>
      <c r="F6330" s="48">
        <v>21204</v>
      </c>
      <c r="G6330" s="48">
        <v>19141</v>
      </c>
    </row>
    <row r="6331" spans="3:7">
      <c r="C6331" s="50">
        <f t="shared" si="100"/>
        <v>9</v>
      </c>
      <c r="D6331" s="49">
        <v>42633</v>
      </c>
      <c r="E6331" s="48">
        <v>17</v>
      </c>
      <c r="F6331" s="48">
        <v>21417</v>
      </c>
      <c r="G6331" s="48">
        <v>19485</v>
      </c>
    </row>
    <row r="6332" spans="3:7">
      <c r="C6332" s="50">
        <f t="shared" si="100"/>
        <v>9</v>
      </c>
      <c r="D6332" s="49">
        <v>42633</v>
      </c>
      <c r="E6332" s="48">
        <v>18</v>
      </c>
      <c r="F6332" s="48">
        <v>21552</v>
      </c>
      <c r="G6332" s="48">
        <v>19339</v>
      </c>
    </row>
    <row r="6333" spans="3:7">
      <c r="C6333" s="50">
        <f t="shared" si="100"/>
        <v>9</v>
      </c>
      <c r="D6333" s="49">
        <v>42633</v>
      </c>
      <c r="E6333" s="48">
        <v>19</v>
      </c>
      <c r="F6333" s="48">
        <v>21524</v>
      </c>
      <c r="G6333" s="48">
        <v>19303</v>
      </c>
    </row>
    <row r="6334" spans="3:7">
      <c r="C6334" s="50">
        <f t="shared" si="100"/>
        <v>9</v>
      </c>
      <c r="D6334" s="49">
        <v>42633</v>
      </c>
      <c r="E6334" s="48">
        <v>20</v>
      </c>
      <c r="F6334" s="48">
        <v>21145</v>
      </c>
      <c r="G6334" s="48">
        <v>19016</v>
      </c>
    </row>
    <row r="6335" spans="3:7">
      <c r="C6335" s="50">
        <f t="shared" si="100"/>
        <v>9</v>
      </c>
      <c r="D6335" s="49">
        <v>42633</v>
      </c>
      <c r="E6335" s="48">
        <v>21</v>
      </c>
      <c r="F6335" s="48">
        <v>19975</v>
      </c>
      <c r="G6335" s="48">
        <v>17951</v>
      </c>
    </row>
    <row r="6336" spans="3:7">
      <c r="C6336" s="50">
        <f t="shared" si="100"/>
        <v>9</v>
      </c>
      <c r="D6336" s="49">
        <v>42633</v>
      </c>
      <c r="E6336" s="48">
        <v>22</v>
      </c>
      <c r="F6336" s="48">
        <v>18579</v>
      </c>
      <c r="G6336" s="48">
        <v>16523</v>
      </c>
    </row>
    <row r="6337" spans="3:7">
      <c r="C6337" s="50">
        <f t="shared" si="100"/>
        <v>9</v>
      </c>
      <c r="D6337" s="49">
        <v>42633</v>
      </c>
      <c r="E6337" s="48">
        <v>23</v>
      </c>
      <c r="F6337" s="48">
        <v>17006</v>
      </c>
      <c r="G6337" s="48">
        <v>14870</v>
      </c>
    </row>
    <row r="6338" spans="3:7">
      <c r="C6338" s="50">
        <f t="shared" si="100"/>
        <v>9</v>
      </c>
      <c r="D6338" s="49">
        <v>42633</v>
      </c>
      <c r="E6338" s="48">
        <v>24</v>
      </c>
      <c r="F6338" s="48">
        <v>15974</v>
      </c>
      <c r="G6338" s="48">
        <v>13763</v>
      </c>
    </row>
    <row r="6339" spans="3:7">
      <c r="C6339" s="50">
        <f t="shared" si="100"/>
        <v>9</v>
      </c>
      <c r="D6339" s="49">
        <v>42634</v>
      </c>
      <c r="E6339" s="48">
        <v>1</v>
      </c>
      <c r="F6339" s="48">
        <v>15448</v>
      </c>
      <c r="G6339" s="48">
        <v>13131</v>
      </c>
    </row>
    <row r="6340" spans="3:7">
      <c r="C6340" s="50">
        <f t="shared" ref="C6340:C6403" si="101">MONTH(D6340)</f>
        <v>9</v>
      </c>
      <c r="D6340" s="49">
        <v>42634</v>
      </c>
      <c r="E6340" s="48">
        <v>2</v>
      </c>
      <c r="F6340" s="48">
        <v>14996</v>
      </c>
      <c r="G6340" s="48">
        <v>12722</v>
      </c>
    </row>
    <row r="6341" spans="3:7">
      <c r="C6341" s="50">
        <f t="shared" si="101"/>
        <v>9</v>
      </c>
      <c r="D6341" s="49">
        <v>42634</v>
      </c>
      <c r="E6341" s="48">
        <v>3</v>
      </c>
      <c r="F6341" s="48">
        <v>14938</v>
      </c>
      <c r="G6341" s="48">
        <v>12483</v>
      </c>
    </row>
    <row r="6342" spans="3:7">
      <c r="C6342" s="50">
        <f t="shared" si="101"/>
        <v>9</v>
      </c>
      <c r="D6342" s="49">
        <v>42634</v>
      </c>
      <c r="E6342" s="48">
        <v>4</v>
      </c>
      <c r="F6342" s="48">
        <v>14743</v>
      </c>
      <c r="G6342" s="48">
        <v>12458</v>
      </c>
    </row>
    <row r="6343" spans="3:7">
      <c r="C6343" s="50">
        <f t="shared" si="101"/>
        <v>9</v>
      </c>
      <c r="D6343" s="49">
        <v>42634</v>
      </c>
      <c r="E6343" s="48">
        <v>5</v>
      </c>
      <c r="F6343" s="48">
        <v>15055</v>
      </c>
      <c r="G6343" s="48">
        <v>12891</v>
      </c>
    </row>
    <row r="6344" spans="3:7">
      <c r="C6344" s="50">
        <f t="shared" si="101"/>
        <v>9</v>
      </c>
      <c r="D6344" s="49">
        <v>42634</v>
      </c>
      <c r="E6344" s="48">
        <v>6</v>
      </c>
      <c r="F6344" s="48">
        <v>16103</v>
      </c>
      <c r="G6344" s="48">
        <v>14027</v>
      </c>
    </row>
    <row r="6345" spans="3:7">
      <c r="C6345" s="50">
        <f t="shared" si="101"/>
        <v>9</v>
      </c>
      <c r="D6345" s="49">
        <v>42634</v>
      </c>
      <c r="E6345" s="48">
        <v>7</v>
      </c>
      <c r="F6345" s="48">
        <v>17574</v>
      </c>
      <c r="G6345" s="48">
        <v>15377</v>
      </c>
    </row>
    <row r="6346" spans="3:7">
      <c r="C6346" s="50">
        <f t="shared" si="101"/>
        <v>9</v>
      </c>
      <c r="D6346" s="49">
        <v>42634</v>
      </c>
      <c r="E6346" s="48">
        <v>8</v>
      </c>
      <c r="F6346" s="48">
        <v>17813</v>
      </c>
      <c r="G6346" s="48">
        <v>15600</v>
      </c>
    </row>
    <row r="6347" spans="3:7">
      <c r="C6347" s="50">
        <f t="shared" si="101"/>
        <v>9</v>
      </c>
      <c r="D6347" s="49">
        <v>42634</v>
      </c>
      <c r="E6347" s="48">
        <v>9</v>
      </c>
      <c r="F6347" s="48">
        <v>17988</v>
      </c>
      <c r="G6347" s="48">
        <v>15801</v>
      </c>
    </row>
    <row r="6348" spans="3:7">
      <c r="C6348" s="50">
        <f t="shared" si="101"/>
        <v>9</v>
      </c>
      <c r="D6348" s="49">
        <v>42634</v>
      </c>
      <c r="E6348" s="48">
        <v>10</v>
      </c>
      <c r="F6348" s="48">
        <v>18455</v>
      </c>
      <c r="G6348" s="48">
        <v>16288</v>
      </c>
    </row>
    <row r="6349" spans="3:7">
      <c r="C6349" s="50">
        <f t="shared" si="101"/>
        <v>9</v>
      </c>
      <c r="D6349" s="49">
        <v>42634</v>
      </c>
      <c r="E6349" s="48">
        <v>11</v>
      </c>
      <c r="F6349" s="48">
        <v>18611</v>
      </c>
      <c r="G6349" s="48">
        <v>16541</v>
      </c>
    </row>
    <row r="6350" spans="3:7">
      <c r="C6350" s="50">
        <f t="shared" si="101"/>
        <v>9</v>
      </c>
      <c r="D6350" s="49">
        <v>42634</v>
      </c>
      <c r="E6350" s="48">
        <v>12</v>
      </c>
      <c r="F6350" s="48">
        <v>17303</v>
      </c>
      <c r="G6350" s="48">
        <v>15299</v>
      </c>
    </row>
    <row r="6351" spans="3:7">
      <c r="C6351" s="50">
        <f t="shared" si="101"/>
        <v>9</v>
      </c>
      <c r="D6351" s="49">
        <v>42634</v>
      </c>
      <c r="E6351" s="48">
        <v>13</v>
      </c>
      <c r="F6351" s="48">
        <v>19350</v>
      </c>
      <c r="G6351" s="48">
        <v>17241</v>
      </c>
    </row>
    <row r="6352" spans="3:7">
      <c r="C6352" s="50">
        <f t="shared" si="101"/>
        <v>9</v>
      </c>
      <c r="D6352" s="49">
        <v>42634</v>
      </c>
      <c r="E6352" s="48">
        <v>14</v>
      </c>
      <c r="F6352" s="48">
        <v>19497</v>
      </c>
      <c r="G6352" s="48">
        <v>17435</v>
      </c>
    </row>
    <row r="6353" spans="3:7">
      <c r="C6353" s="50">
        <f t="shared" si="101"/>
        <v>9</v>
      </c>
      <c r="D6353" s="49">
        <v>42634</v>
      </c>
      <c r="E6353" s="48">
        <v>15</v>
      </c>
      <c r="F6353" s="48">
        <v>19704</v>
      </c>
      <c r="G6353" s="48">
        <v>17599</v>
      </c>
    </row>
    <row r="6354" spans="3:7">
      <c r="C6354" s="50">
        <f t="shared" si="101"/>
        <v>9</v>
      </c>
      <c r="D6354" s="49">
        <v>42634</v>
      </c>
      <c r="E6354" s="48">
        <v>16</v>
      </c>
      <c r="F6354" s="48">
        <v>20222</v>
      </c>
      <c r="G6354" s="48">
        <v>18177</v>
      </c>
    </row>
    <row r="6355" spans="3:7">
      <c r="C6355" s="50">
        <f t="shared" si="101"/>
        <v>9</v>
      </c>
      <c r="D6355" s="49">
        <v>42634</v>
      </c>
      <c r="E6355" s="48">
        <v>17</v>
      </c>
      <c r="F6355" s="48">
        <v>20490</v>
      </c>
      <c r="G6355" s="48">
        <v>18543</v>
      </c>
    </row>
    <row r="6356" spans="3:7">
      <c r="C6356" s="50">
        <f t="shared" si="101"/>
        <v>9</v>
      </c>
      <c r="D6356" s="49">
        <v>42634</v>
      </c>
      <c r="E6356" s="48">
        <v>18</v>
      </c>
      <c r="F6356" s="48">
        <v>20349</v>
      </c>
      <c r="G6356" s="48">
        <v>18435</v>
      </c>
    </row>
    <row r="6357" spans="3:7">
      <c r="C6357" s="50">
        <f t="shared" si="101"/>
        <v>9</v>
      </c>
      <c r="D6357" s="49">
        <v>42634</v>
      </c>
      <c r="E6357" s="48">
        <v>19</v>
      </c>
      <c r="F6357" s="48">
        <v>20707</v>
      </c>
      <c r="G6357" s="48">
        <v>18717</v>
      </c>
    </row>
    <row r="6358" spans="3:7">
      <c r="C6358" s="50">
        <f t="shared" si="101"/>
        <v>9</v>
      </c>
      <c r="D6358" s="49">
        <v>42634</v>
      </c>
      <c r="E6358" s="48">
        <v>20</v>
      </c>
      <c r="F6358" s="48">
        <v>20700</v>
      </c>
      <c r="G6358" s="48">
        <v>18787</v>
      </c>
    </row>
    <row r="6359" spans="3:7">
      <c r="C6359" s="50">
        <f t="shared" si="101"/>
        <v>9</v>
      </c>
      <c r="D6359" s="49">
        <v>42634</v>
      </c>
      <c r="E6359" s="48">
        <v>21</v>
      </c>
      <c r="F6359" s="48">
        <v>19692</v>
      </c>
      <c r="G6359" s="48">
        <v>17728</v>
      </c>
    </row>
    <row r="6360" spans="3:7">
      <c r="C6360" s="50">
        <f t="shared" si="101"/>
        <v>9</v>
      </c>
      <c r="D6360" s="49">
        <v>42634</v>
      </c>
      <c r="E6360" s="48">
        <v>22</v>
      </c>
      <c r="F6360" s="48">
        <v>18186</v>
      </c>
      <c r="G6360" s="48">
        <v>16175</v>
      </c>
    </row>
    <row r="6361" spans="3:7">
      <c r="C6361" s="50">
        <f t="shared" si="101"/>
        <v>9</v>
      </c>
      <c r="D6361" s="49">
        <v>42634</v>
      </c>
      <c r="E6361" s="48">
        <v>23</v>
      </c>
      <c r="F6361" s="48">
        <v>17046</v>
      </c>
      <c r="G6361" s="48">
        <v>14922</v>
      </c>
    </row>
    <row r="6362" spans="3:7">
      <c r="C6362" s="50">
        <f t="shared" si="101"/>
        <v>9</v>
      </c>
      <c r="D6362" s="49">
        <v>42634</v>
      </c>
      <c r="E6362" s="48">
        <v>24</v>
      </c>
      <c r="F6362" s="48">
        <v>16093</v>
      </c>
      <c r="G6362" s="48">
        <v>13828</v>
      </c>
    </row>
    <row r="6363" spans="3:7">
      <c r="C6363" s="50">
        <f t="shared" si="101"/>
        <v>9</v>
      </c>
      <c r="D6363" s="49">
        <v>42635</v>
      </c>
      <c r="E6363" s="48">
        <v>1</v>
      </c>
      <c r="F6363" s="48">
        <v>15450</v>
      </c>
      <c r="G6363" s="48">
        <v>13125</v>
      </c>
    </row>
    <row r="6364" spans="3:7">
      <c r="C6364" s="50">
        <f t="shared" si="101"/>
        <v>9</v>
      </c>
      <c r="D6364" s="49">
        <v>42635</v>
      </c>
      <c r="E6364" s="48">
        <v>2</v>
      </c>
      <c r="F6364" s="48">
        <v>15129</v>
      </c>
      <c r="G6364" s="48">
        <v>12715</v>
      </c>
    </row>
    <row r="6365" spans="3:7">
      <c r="C6365" s="50">
        <f t="shared" si="101"/>
        <v>9</v>
      </c>
      <c r="D6365" s="49">
        <v>42635</v>
      </c>
      <c r="E6365" s="48">
        <v>3</v>
      </c>
      <c r="F6365" s="48">
        <v>14754</v>
      </c>
      <c r="G6365" s="48">
        <v>12491</v>
      </c>
    </row>
    <row r="6366" spans="3:7">
      <c r="C6366" s="50">
        <f t="shared" si="101"/>
        <v>9</v>
      </c>
      <c r="D6366" s="49">
        <v>42635</v>
      </c>
      <c r="E6366" s="48">
        <v>4</v>
      </c>
      <c r="F6366" s="48">
        <v>14876</v>
      </c>
      <c r="G6366" s="48">
        <v>12473</v>
      </c>
    </row>
    <row r="6367" spans="3:7">
      <c r="C6367" s="50">
        <f t="shared" si="101"/>
        <v>9</v>
      </c>
      <c r="D6367" s="49">
        <v>42635</v>
      </c>
      <c r="E6367" s="48">
        <v>5</v>
      </c>
      <c r="F6367" s="48">
        <v>15413</v>
      </c>
      <c r="G6367" s="48">
        <v>12977</v>
      </c>
    </row>
    <row r="6368" spans="3:7">
      <c r="C6368" s="50">
        <f t="shared" si="101"/>
        <v>9</v>
      </c>
      <c r="D6368" s="49">
        <v>42635</v>
      </c>
      <c r="E6368" s="48">
        <v>6</v>
      </c>
      <c r="F6368" s="48">
        <v>16513</v>
      </c>
      <c r="G6368" s="48">
        <v>14282</v>
      </c>
    </row>
    <row r="6369" spans="3:7">
      <c r="C6369" s="50">
        <f t="shared" si="101"/>
        <v>9</v>
      </c>
      <c r="D6369" s="49">
        <v>42635</v>
      </c>
      <c r="E6369" s="48">
        <v>7</v>
      </c>
      <c r="F6369" s="48">
        <v>17799</v>
      </c>
      <c r="G6369" s="48">
        <v>15647</v>
      </c>
    </row>
    <row r="6370" spans="3:7">
      <c r="C6370" s="50">
        <f t="shared" si="101"/>
        <v>9</v>
      </c>
      <c r="D6370" s="49">
        <v>42635</v>
      </c>
      <c r="E6370" s="48">
        <v>8</v>
      </c>
      <c r="F6370" s="48">
        <v>18040</v>
      </c>
      <c r="G6370" s="48">
        <v>15983</v>
      </c>
    </row>
    <row r="6371" spans="3:7">
      <c r="C6371" s="50">
        <f t="shared" si="101"/>
        <v>9</v>
      </c>
      <c r="D6371" s="49">
        <v>42635</v>
      </c>
      <c r="E6371" s="48">
        <v>9</v>
      </c>
      <c r="F6371" s="48">
        <v>18401</v>
      </c>
      <c r="G6371" s="48">
        <v>16339</v>
      </c>
    </row>
    <row r="6372" spans="3:7">
      <c r="C6372" s="50">
        <f t="shared" si="101"/>
        <v>9</v>
      </c>
      <c r="D6372" s="49">
        <v>42635</v>
      </c>
      <c r="E6372" s="48">
        <v>10</v>
      </c>
      <c r="F6372" s="48">
        <v>18582</v>
      </c>
      <c r="G6372" s="48">
        <v>16611</v>
      </c>
    </row>
    <row r="6373" spans="3:7">
      <c r="C6373" s="50">
        <f t="shared" si="101"/>
        <v>9</v>
      </c>
      <c r="D6373" s="49">
        <v>42635</v>
      </c>
      <c r="E6373" s="48">
        <v>11</v>
      </c>
      <c r="F6373" s="48">
        <v>18874</v>
      </c>
      <c r="G6373" s="48">
        <v>17053</v>
      </c>
    </row>
    <row r="6374" spans="3:7">
      <c r="C6374" s="50">
        <f t="shared" si="101"/>
        <v>9</v>
      </c>
      <c r="D6374" s="49">
        <v>42635</v>
      </c>
      <c r="E6374" s="48">
        <v>12</v>
      </c>
      <c r="F6374" s="48">
        <v>19409</v>
      </c>
      <c r="G6374" s="48">
        <v>17522</v>
      </c>
    </row>
    <row r="6375" spans="3:7">
      <c r="C6375" s="50">
        <f t="shared" si="101"/>
        <v>9</v>
      </c>
      <c r="D6375" s="49">
        <v>42635</v>
      </c>
      <c r="E6375" s="48">
        <v>13</v>
      </c>
      <c r="F6375" s="48">
        <v>19998</v>
      </c>
      <c r="G6375" s="48">
        <v>17976</v>
      </c>
    </row>
    <row r="6376" spans="3:7">
      <c r="C6376" s="50">
        <f t="shared" si="101"/>
        <v>9</v>
      </c>
      <c r="D6376" s="49">
        <v>42635</v>
      </c>
      <c r="E6376" s="48">
        <v>14</v>
      </c>
      <c r="F6376" s="48">
        <v>20297</v>
      </c>
      <c r="G6376" s="48">
        <v>18350</v>
      </c>
    </row>
    <row r="6377" spans="3:7">
      <c r="C6377" s="50">
        <f t="shared" si="101"/>
        <v>9</v>
      </c>
      <c r="D6377" s="49">
        <v>42635</v>
      </c>
      <c r="E6377" s="48">
        <v>15</v>
      </c>
      <c r="F6377" s="48">
        <v>20823</v>
      </c>
      <c r="G6377" s="48">
        <v>18808</v>
      </c>
    </row>
    <row r="6378" spans="3:7">
      <c r="C6378" s="50">
        <f t="shared" si="101"/>
        <v>9</v>
      </c>
      <c r="D6378" s="49">
        <v>42635</v>
      </c>
      <c r="E6378" s="48">
        <v>16</v>
      </c>
      <c r="F6378" s="48">
        <v>21169</v>
      </c>
      <c r="G6378" s="48">
        <v>19346</v>
      </c>
    </row>
    <row r="6379" spans="3:7">
      <c r="C6379" s="50">
        <f t="shared" si="101"/>
        <v>9</v>
      </c>
      <c r="D6379" s="49">
        <v>42635</v>
      </c>
      <c r="E6379" s="48">
        <v>17</v>
      </c>
      <c r="F6379" s="48">
        <v>21470</v>
      </c>
      <c r="G6379" s="48">
        <v>19320</v>
      </c>
    </row>
    <row r="6380" spans="3:7">
      <c r="C6380" s="50">
        <f t="shared" si="101"/>
        <v>9</v>
      </c>
      <c r="D6380" s="49">
        <v>42635</v>
      </c>
      <c r="E6380" s="48">
        <v>18</v>
      </c>
      <c r="F6380" s="48">
        <v>21313</v>
      </c>
      <c r="G6380" s="48">
        <v>19146</v>
      </c>
    </row>
    <row r="6381" spans="3:7">
      <c r="C6381" s="50">
        <f t="shared" si="101"/>
        <v>9</v>
      </c>
      <c r="D6381" s="49">
        <v>42635</v>
      </c>
      <c r="E6381" s="48">
        <v>19</v>
      </c>
      <c r="F6381" s="48">
        <v>21636</v>
      </c>
      <c r="G6381" s="48">
        <v>19492</v>
      </c>
    </row>
    <row r="6382" spans="3:7">
      <c r="C6382" s="50">
        <f t="shared" si="101"/>
        <v>9</v>
      </c>
      <c r="D6382" s="49">
        <v>42635</v>
      </c>
      <c r="E6382" s="48">
        <v>20</v>
      </c>
      <c r="F6382" s="48">
        <v>21333</v>
      </c>
      <c r="G6382" s="48">
        <v>19454</v>
      </c>
    </row>
    <row r="6383" spans="3:7">
      <c r="C6383" s="50">
        <f t="shared" si="101"/>
        <v>9</v>
      </c>
      <c r="D6383" s="49">
        <v>42635</v>
      </c>
      <c r="E6383" s="48">
        <v>21</v>
      </c>
      <c r="F6383" s="48">
        <v>20387</v>
      </c>
      <c r="G6383" s="48">
        <v>18547</v>
      </c>
    </row>
    <row r="6384" spans="3:7">
      <c r="C6384" s="50">
        <f t="shared" si="101"/>
        <v>9</v>
      </c>
      <c r="D6384" s="49">
        <v>42635</v>
      </c>
      <c r="E6384" s="48">
        <v>22</v>
      </c>
      <c r="F6384" s="48">
        <v>19132</v>
      </c>
      <c r="G6384" s="48">
        <v>17220</v>
      </c>
    </row>
    <row r="6385" spans="3:7">
      <c r="C6385" s="50">
        <f t="shared" si="101"/>
        <v>9</v>
      </c>
      <c r="D6385" s="49">
        <v>42635</v>
      </c>
      <c r="E6385" s="48">
        <v>23</v>
      </c>
      <c r="F6385" s="48">
        <v>17745</v>
      </c>
      <c r="G6385" s="48">
        <v>15848</v>
      </c>
    </row>
    <row r="6386" spans="3:7">
      <c r="C6386" s="50">
        <f t="shared" si="101"/>
        <v>9</v>
      </c>
      <c r="D6386" s="49">
        <v>42635</v>
      </c>
      <c r="E6386" s="48">
        <v>24</v>
      </c>
      <c r="F6386" s="48">
        <v>16756</v>
      </c>
      <c r="G6386" s="48">
        <v>14695</v>
      </c>
    </row>
    <row r="6387" spans="3:7">
      <c r="C6387" s="50">
        <f t="shared" si="101"/>
        <v>9</v>
      </c>
      <c r="D6387" s="49">
        <v>42636</v>
      </c>
      <c r="E6387" s="48">
        <v>1</v>
      </c>
      <c r="F6387" s="48">
        <v>16172</v>
      </c>
      <c r="G6387" s="48">
        <v>14020</v>
      </c>
    </row>
    <row r="6388" spans="3:7">
      <c r="C6388" s="50">
        <f t="shared" si="101"/>
        <v>9</v>
      </c>
      <c r="D6388" s="49">
        <v>42636</v>
      </c>
      <c r="E6388" s="48">
        <v>2</v>
      </c>
      <c r="F6388" s="48">
        <v>15740</v>
      </c>
      <c r="G6388" s="48">
        <v>13541</v>
      </c>
    </row>
    <row r="6389" spans="3:7">
      <c r="C6389" s="50">
        <f t="shared" si="101"/>
        <v>9</v>
      </c>
      <c r="D6389" s="49">
        <v>42636</v>
      </c>
      <c r="E6389" s="48">
        <v>3</v>
      </c>
      <c r="F6389" s="48">
        <v>15295</v>
      </c>
      <c r="G6389" s="48">
        <v>13270</v>
      </c>
    </row>
    <row r="6390" spans="3:7">
      <c r="C6390" s="50">
        <f t="shared" si="101"/>
        <v>9</v>
      </c>
      <c r="D6390" s="49">
        <v>42636</v>
      </c>
      <c r="E6390" s="48">
        <v>4</v>
      </c>
      <c r="F6390" s="48">
        <v>15461</v>
      </c>
      <c r="G6390" s="48">
        <v>13301</v>
      </c>
    </row>
    <row r="6391" spans="3:7">
      <c r="C6391" s="50">
        <f t="shared" si="101"/>
        <v>9</v>
      </c>
      <c r="D6391" s="49">
        <v>42636</v>
      </c>
      <c r="E6391" s="48">
        <v>5</v>
      </c>
      <c r="F6391" s="48">
        <v>15702</v>
      </c>
      <c r="G6391" s="48">
        <v>13634</v>
      </c>
    </row>
    <row r="6392" spans="3:7">
      <c r="C6392" s="50">
        <f t="shared" si="101"/>
        <v>9</v>
      </c>
      <c r="D6392" s="49">
        <v>42636</v>
      </c>
      <c r="E6392" s="48">
        <v>6</v>
      </c>
      <c r="F6392" s="48">
        <v>16787</v>
      </c>
      <c r="G6392" s="48">
        <v>14964</v>
      </c>
    </row>
    <row r="6393" spans="3:7">
      <c r="C6393" s="50">
        <f t="shared" si="101"/>
        <v>9</v>
      </c>
      <c r="D6393" s="49">
        <v>42636</v>
      </c>
      <c r="E6393" s="48">
        <v>7</v>
      </c>
      <c r="F6393" s="48">
        <v>18440</v>
      </c>
      <c r="G6393" s="48">
        <v>16423</v>
      </c>
    </row>
    <row r="6394" spans="3:7">
      <c r="C6394" s="50">
        <f t="shared" si="101"/>
        <v>9</v>
      </c>
      <c r="D6394" s="49">
        <v>42636</v>
      </c>
      <c r="E6394" s="48">
        <v>8</v>
      </c>
      <c r="F6394" s="48">
        <v>18953</v>
      </c>
      <c r="G6394" s="48">
        <v>17020</v>
      </c>
    </row>
    <row r="6395" spans="3:7">
      <c r="C6395" s="50">
        <f t="shared" si="101"/>
        <v>9</v>
      </c>
      <c r="D6395" s="49">
        <v>42636</v>
      </c>
      <c r="E6395" s="48">
        <v>9</v>
      </c>
      <c r="F6395" s="48">
        <v>19353</v>
      </c>
      <c r="G6395" s="48">
        <v>17232</v>
      </c>
    </row>
    <row r="6396" spans="3:7">
      <c r="C6396" s="50">
        <f t="shared" si="101"/>
        <v>9</v>
      </c>
      <c r="D6396" s="49">
        <v>42636</v>
      </c>
      <c r="E6396" s="48">
        <v>10</v>
      </c>
      <c r="F6396" s="48">
        <v>19005</v>
      </c>
      <c r="G6396" s="48">
        <v>17122</v>
      </c>
    </row>
    <row r="6397" spans="3:7">
      <c r="C6397" s="50">
        <f t="shared" si="101"/>
        <v>9</v>
      </c>
      <c r="D6397" s="49">
        <v>42636</v>
      </c>
      <c r="E6397" s="48">
        <v>11</v>
      </c>
      <c r="F6397" s="48">
        <v>18732</v>
      </c>
      <c r="G6397" s="48">
        <v>16787</v>
      </c>
    </row>
    <row r="6398" spans="3:7">
      <c r="C6398" s="50">
        <f t="shared" si="101"/>
        <v>9</v>
      </c>
      <c r="D6398" s="49">
        <v>42636</v>
      </c>
      <c r="E6398" s="48">
        <v>12</v>
      </c>
      <c r="F6398" s="48">
        <v>18533</v>
      </c>
      <c r="G6398" s="48">
        <v>16479</v>
      </c>
    </row>
    <row r="6399" spans="3:7">
      <c r="C6399" s="50">
        <f t="shared" si="101"/>
        <v>9</v>
      </c>
      <c r="D6399" s="49">
        <v>42636</v>
      </c>
      <c r="E6399" s="48">
        <v>13</v>
      </c>
      <c r="F6399" s="48">
        <v>18495</v>
      </c>
      <c r="G6399" s="48">
        <v>16302</v>
      </c>
    </row>
    <row r="6400" spans="3:7">
      <c r="C6400" s="50">
        <f t="shared" si="101"/>
        <v>9</v>
      </c>
      <c r="D6400" s="49">
        <v>42636</v>
      </c>
      <c r="E6400" s="48">
        <v>14</v>
      </c>
      <c r="F6400" s="48">
        <v>18420</v>
      </c>
      <c r="G6400" s="48">
        <v>16130</v>
      </c>
    </row>
    <row r="6401" spans="3:7">
      <c r="C6401" s="50">
        <f t="shared" si="101"/>
        <v>9</v>
      </c>
      <c r="D6401" s="49">
        <v>42636</v>
      </c>
      <c r="E6401" s="48">
        <v>15</v>
      </c>
      <c r="F6401" s="48">
        <v>18223</v>
      </c>
      <c r="G6401" s="48">
        <v>15955</v>
      </c>
    </row>
    <row r="6402" spans="3:7">
      <c r="C6402" s="50">
        <f t="shared" si="101"/>
        <v>9</v>
      </c>
      <c r="D6402" s="49">
        <v>42636</v>
      </c>
      <c r="E6402" s="48">
        <v>16</v>
      </c>
      <c r="F6402" s="48">
        <v>18212</v>
      </c>
      <c r="G6402" s="48">
        <v>15948</v>
      </c>
    </row>
    <row r="6403" spans="3:7">
      <c r="C6403" s="50">
        <f t="shared" si="101"/>
        <v>9</v>
      </c>
      <c r="D6403" s="49">
        <v>42636</v>
      </c>
      <c r="E6403" s="48">
        <v>17</v>
      </c>
      <c r="F6403" s="48">
        <v>18309</v>
      </c>
      <c r="G6403" s="48">
        <v>16065</v>
      </c>
    </row>
    <row r="6404" spans="3:7">
      <c r="C6404" s="50">
        <f t="shared" ref="C6404:C6467" si="102">MONTH(D6404)</f>
        <v>9</v>
      </c>
      <c r="D6404" s="49">
        <v>42636</v>
      </c>
      <c r="E6404" s="48">
        <v>18</v>
      </c>
      <c r="F6404" s="48">
        <v>18037</v>
      </c>
      <c r="G6404" s="48">
        <v>16022</v>
      </c>
    </row>
    <row r="6405" spans="3:7">
      <c r="C6405" s="50">
        <f t="shared" si="102"/>
        <v>9</v>
      </c>
      <c r="D6405" s="49">
        <v>42636</v>
      </c>
      <c r="E6405" s="48">
        <v>19</v>
      </c>
      <c r="F6405" s="48">
        <v>18784</v>
      </c>
      <c r="G6405" s="48">
        <v>16502</v>
      </c>
    </row>
    <row r="6406" spans="3:7">
      <c r="C6406" s="50">
        <f t="shared" si="102"/>
        <v>9</v>
      </c>
      <c r="D6406" s="49">
        <v>42636</v>
      </c>
      <c r="E6406" s="48">
        <v>20</v>
      </c>
      <c r="F6406" s="48">
        <v>19387</v>
      </c>
      <c r="G6406" s="48">
        <v>16578</v>
      </c>
    </row>
    <row r="6407" spans="3:7">
      <c r="C6407" s="50">
        <f t="shared" si="102"/>
        <v>9</v>
      </c>
      <c r="D6407" s="49">
        <v>42636</v>
      </c>
      <c r="E6407" s="48">
        <v>21</v>
      </c>
      <c r="F6407" s="48">
        <v>18817</v>
      </c>
      <c r="G6407" s="48">
        <v>15890</v>
      </c>
    </row>
    <row r="6408" spans="3:7">
      <c r="C6408" s="50">
        <f t="shared" si="102"/>
        <v>9</v>
      </c>
      <c r="D6408" s="49">
        <v>42636</v>
      </c>
      <c r="E6408" s="48">
        <v>22</v>
      </c>
      <c r="F6408" s="48">
        <v>17815</v>
      </c>
      <c r="G6408" s="48">
        <v>14790</v>
      </c>
    </row>
    <row r="6409" spans="3:7">
      <c r="C6409" s="50">
        <f t="shared" si="102"/>
        <v>9</v>
      </c>
      <c r="D6409" s="49">
        <v>42636</v>
      </c>
      <c r="E6409" s="48">
        <v>23</v>
      </c>
      <c r="F6409" s="48">
        <v>16340</v>
      </c>
      <c r="G6409" s="48">
        <v>13566</v>
      </c>
    </row>
    <row r="6410" spans="3:7">
      <c r="C6410" s="50">
        <f t="shared" si="102"/>
        <v>9</v>
      </c>
      <c r="D6410" s="49">
        <v>42636</v>
      </c>
      <c r="E6410" s="48">
        <v>24</v>
      </c>
      <c r="F6410" s="48">
        <v>15866</v>
      </c>
      <c r="G6410" s="48">
        <v>12615</v>
      </c>
    </row>
    <row r="6411" spans="3:7">
      <c r="C6411" s="50">
        <f t="shared" si="102"/>
        <v>9</v>
      </c>
      <c r="D6411" s="49">
        <v>42637</v>
      </c>
      <c r="E6411" s="48">
        <v>1</v>
      </c>
      <c r="F6411" s="48">
        <v>15313</v>
      </c>
      <c r="G6411" s="48">
        <v>12027</v>
      </c>
    </row>
    <row r="6412" spans="3:7">
      <c r="C6412" s="50">
        <f t="shared" si="102"/>
        <v>9</v>
      </c>
      <c r="D6412" s="49">
        <v>42637</v>
      </c>
      <c r="E6412" s="48">
        <v>2</v>
      </c>
      <c r="F6412" s="48">
        <v>14949</v>
      </c>
      <c r="G6412" s="48">
        <v>11675</v>
      </c>
    </row>
    <row r="6413" spans="3:7">
      <c r="C6413" s="50">
        <f t="shared" si="102"/>
        <v>9</v>
      </c>
      <c r="D6413" s="49">
        <v>42637</v>
      </c>
      <c r="E6413" s="48">
        <v>3</v>
      </c>
      <c r="F6413" s="48">
        <v>14722</v>
      </c>
      <c r="G6413" s="48">
        <v>11492</v>
      </c>
    </row>
    <row r="6414" spans="3:7">
      <c r="C6414" s="50">
        <f t="shared" si="102"/>
        <v>9</v>
      </c>
      <c r="D6414" s="49">
        <v>42637</v>
      </c>
      <c r="E6414" s="48">
        <v>4</v>
      </c>
      <c r="F6414" s="48">
        <v>14567</v>
      </c>
      <c r="G6414" s="48">
        <v>11441</v>
      </c>
    </row>
    <row r="6415" spans="3:7">
      <c r="C6415" s="50">
        <f t="shared" si="102"/>
        <v>9</v>
      </c>
      <c r="D6415" s="49">
        <v>42637</v>
      </c>
      <c r="E6415" s="48">
        <v>5</v>
      </c>
      <c r="F6415" s="48">
        <v>14725</v>
      </c>
      <c r="G6415" s="48">
        <v>11476</v>
      </c>
    </row>
    <row r="6416" spans="3:7">
      <c r="C6416" s="50">
        <f t="shared" si="102"/>
        <v>9</v>
      </c>
      <c r="D6416" s="49">
        <v>42637</v>
      </c>
      <c r="E6416" s="48">
        <v>6</v>
      </c>
      <c r="F6416" s="48">
        <v>14777</v>
      </c>
      <c r="G6416" s="48">
        <v>11871</v>
      </c>
    </row>
    <row r="6417" spans="3:7">
      <c r="C6417" s="50">
        <f t="shared" si="102"/>
        <v>9</v>
      </c>
      <c r="D6417" s="49">
        <v>42637</v>
      </c>
      <c r="E6417" s="48">
        <v>7</v>
      </c>
      <c r="F6417" s="48">
        <v>15500</v>
      </c>
      <c r="G6417" s="48">
        <v>12461</v>
      </c>
    </row>
    <row r="6418" spans="3:7">
      <c r="C6418" s="50">
        <f t="shared" si="102"/>
        <v>9</v>
      </c>
      <c r="D6418" s="49">
        <v>42637</v>
      </c>
      <c r="E6418" s="48">
        <v>8</v>
      </c>
      <c r="F6418" s="48">
        <v>15943</v>
      </c>
      <c r="G6418" s="48">
        <v>13070</v>
      </c>
    </row>
    <row r="6419" spans="3:7">
      <c r="C6419" s="50">
        <f t="shared" si="102"/>
        <v>9</v>
      </c>
      <c r="D6419" s="49">
        <v>42637</v>
      </c>
      <c r="E6419" s="48">
        <v>9</v>
      </c>
      <c r="F6419" s="48">
        <v>16309</v>
      </c>
      <c r="G6419" s="48">
        <v>13294</v>
      </c>
    </row>
    <row r="6420" spans="3:7">
      <c r="C6420" s="50">
        <f t="shared" si="102"/>
        <v>9</v>
      </c>
      <c r="D6420" s="49">
        <v>42637</v>
      </c>
      <c r="E6420" s="48">
        <v>10</v>
      </c>
      <c r="F6420" s="48">
        <v>16356</v>
      </c>
      <c r="G6420" s="48">
        <v>13314</v>
      </c>
    </row>
    <row r="6421" spans="3:7">
      <c r="C6421" s="50">
        <f t="shared" si="102"/>
        <v>9</v>
      </c>
      <c r="D6421" s="49">
        <v>42637</v>
      </c>
      <c r="E6421" s="48">
        <v>11</v>
      </c>
      <c r="F6421" s="48">
        <v>16467</v>
      </c>
      <c r="G6421" s="48">
        <v>13340</v>
      </c>
    </row>
    <row r="6422" spans="3:7">
      <c r="C6422" s="50">
        <f t="shared" si="102"/>
        <v>9</v>
      </c>
      <c r="D6422" s="49">
        <v>42637</v>
      </c>
      <c r="E6422" s="48">
        <v>12</v>
      </c>
      <c r="F6422" s="48">
        <v>16263</v>
      </c>
      <c r="G6422" s="48">
        <v>13316</v>
      </c>
    </row>
    <row r="6423" spans="3:7">
      <c r="C6423" s="50">
        <f t="shared" si="102"/>
        <v>9</v>
      </c>
      <c r="D6423" s="49">
        <v>42637</v>
      </c>
      <c r="E6423" s="48">
        <v>13</v>
      </c>
      <c r="F6423" s="48">
        <v>16116</v>
      </c>
      <c r="G6423" s="48">
        <v>13252</v>
      </c>
    </row>
    <row r="6424" spans="3:7">
      <c r="C6424" s="50">
        <f t="shared" si="102"/>
        <v>9</v>
      </c>
      <c r="D6424" s="49">
        <v>42637</v>
      </c>
      <c r="E6424" s="48">
        <v>14</v>
      </c>
      <c r="F6424" s="48">
        <v>15983</v>
      </c>
      <c r="G6424" s="48">
        <v>13177</v>
      </c>
    </row>
    <row r="6425" spans="3:7">
      <c r="C6425" s="50">
        <f t="shared" si="102"/>
        <v>9</v>
      </c>
      <c r="D6425" s="49">
        <v>42637</v>
      </c>
      <c r="E6425" s="48">
        <v>15</v>
      </c>
      <c r="F6425" s="48">
        <v>16024</v>
      </c>
      <c r="G6425" s="48">
        <v>13174</v>
      </c>
    </row>
    <row r="6426" spans="3:7">
      <c r="C6426" s="50">
        <f t="shared" si="102"/>
        <v>9</v>
      </c>
      <c r="D6426" s="49">
        <v>42637</v>
      </c>
      <c r="E6426" s="48">
        <v>16</v>
      </c>
      <c r="F6426" s="48">
        <v>16204</v>
      </c>
      <c r="G6426" s="48">
        <v>13521</v>
      </c>
    </row>
    <row r="6427" spans="3:7">
      <c r="C6427" s="50">
        <f t="shared" si="102"/>
        <v>9</v>
      </c>
      <c r="D6427" s="49">
        <v>42637</v>
      </c>
      <c r="E6427" s="48">
        <v>17</v>
      </c>
      <c r="F6427" s="48">
        <v>16744</v>
      </c>
      <c r="G6427" s="48">
        <v>14108</v>
      </c>
    </row>
    <row r="6428" spans="3:7">
      <c r="C6428" s="50">
        <f t="shared" si="102"/>
        <v>9</v>
      </c>
      <c r="D6428" s="49">
        <v>42637</v>
      </c>
      <c r="E6428" s="48">
        <v>18</v>
      </c>
      <c r="F6428" s="48">
        <v>17140</v>
      </c>
      <c r="G6428" s="48">
        <v>14533</v>
      </c>
    </row>
    <row r="6429" spans="3:7">
      <c r="C6429" s="50">
        <f t="shared" si="102"/>
        <v>9</v>
      </c>
      <c r="D6429" s="49">
        <v>42637</v>
      </c>
      <c r="E6429" s="48">
        <v>19</v>
      </c>
      <c r="F6429" s="48">
        <v>17332</v>
      </c>
      <c r="G6429" s="48">
        <v>14939</v>
      </c>
    </row>
    <row r="6430" spans="3:7">
      <c r="C6430" s="50">
        <f t="shared" si="102"/>
        <v>9</v>
      </c>
      <c r="D6430" s="49">
        <v>42637</v>
      </c>
      <c r="E6430" s="48">
        <v>20</v>
      </c>
      <c r="F6430" s="48">
        <v>17290</v>
      </c>
      <c r="G6430" s="48">
        <v>15071</v>
      </c>
    </row>
    <row r="6431" spans="3:7">
      <c r="C6431" s="50">
        <f t="shared" si="102"/>
        <v>9</v>
      </c>
      <c r="D6431" s="49">
        <v>42637</v>
      </c>
      <c r="E6431" s="48">
        <v>21</v>
      </c>
      <c r="F6431" s="48">
        <v>16758</v>
      </c>
      <c r="G6431" s="48">
        <v>14244</v>
      </c>
    </row>
    <row r="6432" spans="3:7">
      <c r="C6432" s="50">
        <f t="shared" si="102"/>
        <v>9</v>
      </c>
      <c r="D6432" s="49">
        <v>42637</v>
      </c>
      <c r="E6432" s="48">
        <v>22</v>
      </c>
      <c r="F6432" s="48">
        <v>16495</v>
      </c>
      <c r="G6432" s="48">
        <v>13522</v>
      </c>
    </row>
    <row r="6433" spans="3:7">
      <c r="C6433" s="50">
        <f t="shared" si="102"/>
        <v>9</v>
      </c>
      <c r="D6433" s="49">
        <v>42637</v>
      </c>
      <c r="E6433" s="48">
        <v>23</v>
      </c>
      <c r="F6433" s="48">
        <v>15847</v>
      </c>
      <c r="G6433" s="48">
        <v>12647</v>
      </c>
    </row>
    <row r="6434" spans="3:7">
      <c r="C6434" s="50">
        <f t="shared" si="102"/>
        <v>9</v>
      </c>
      <c r="D6434" s="49">
        <v>42637</v>
      </c>
      <c r="E6434" s="48">
        <v>24</v>
      </c>
      <c r="F6434" s="48">
        <v>15038</v>
      </c>
      <c r="G6434" s="48">
        <v>11823</v>
      </c>
    </row>
    <row r="6435" spans="3:7">
      <c r="C6435" s="50">
        <f t="shared" si="102"/>
        <v>9</v>
      </c>
      <c r="D6435" s="49">
        <v>42638</v>
      </c>
      <c r="E6435" s="48">
        <v>1</v>
      </c>
      <c r="F6435" s="48">
        <v>14856</v>
      </c>
      <c r="G6435" s="48">
        <v>11423</v>
      </c>
    </row>
    <row r="6436" spans="3:7">
      <c r="C6436" s="50">
        <f t="shared" si="102"/>
        <v>9</v>
      </c>
      <c r="D6436" s="49">
        <v>42638</v>
      </c>
      <c r="E6436" s="48">
        <v>2</v>
      </c>
      <c r="F6436" s="48">
        <v>14890</v>
      </c>
      <c r="G6436" s="48">
        <v>11116</v>
      </c>
    </row>
    <row r="6437" spans="3:7">
      <c r="C6437" s="50">
        <f t="shared" si="102"/>
        <v>9</v>
      </c>
      <c r="D6437" s="49">
        <v>42638</v>
      </c>
      <c r="E6437" s="48">
        <v>3</v>
      </c>
      <c r="F6437" s="48">
        <v>14638</v>
      </c>
      <c r="G6437" s="48">
        <v>10941</v>
      </c>
    </row>
    <row r="6438" spans="3:7">
      <c r="C6438" s="50">
        <f t="shared" si="102"/>
        <v>9</v>
      </c>
      <c r="D6438" s="49">
        <v>42638</v>
      </c>
      <c r="E6438" s="48">
        <v>4</v>
      </c>
      <c r="F6438" s="48">
        <v>14666</v>
      </c>
      <c r="G6438" s="48">
        <v>10855</v>
      </c>
    </row>
    <row r="6439" spans="3:7">
      <c r="C6439" s="50">
        <f t="shared" si="102"/>
        <v>9</v>
      </c>
      <c r="D6439" s="49">
        <v>42638</v>
      </c>
      <c r="E6439" s="48">
        <v>5</v>
      </c>
      <c r="F6439" s="48">
        <v>14502</v>
      </c>
      <c r="G6439" s="48">
        <v>10881</v>
      </c>
    </row>
    <row r="6440" spans="3:7">
      <c r="C6440" s="50">
        <f t="shared" si="102"/>
        <v>9</v>
      </c>
      <c r="D6440" s="49">
        <v>42638</v>
      </c>
      <c r="E6440" s="48">
        <v>6</v>
      </c>
      <c r="F6440" s="48">
        <v>14969</v>
      </c>
      <c r="G6440" s="48">
        <v>11218</v>
      </c>
    </row>
    <row r="6441" spans="3:7">
      <c r="C6441" s="50">
        <f t="shared" si="102"/>
        <v>9</v>
      </c>
      <c r="D6441" s="49">
        <v>42638</v>
      </c>
      <c r="E6441" s="48">
        <v>7</v>
      </c>
      <c r="F6441" s="48">
        <v>15142</v>
      </c>
      <c r="G6441" s="48">
        <v>11675</v>
      </c>
    </row>
    <row r="6442" spans="3:7">
      <c r="C6442" s="50">
        <f t="shared" si="102"/>
        <v>9</v>
      </c>
      <c r="D6442" s="49">
        <v>42638</v>
      </c>
      <c r="E6442" s="48">
        <v>8</v>
      </c>
      <c r="F6442" s="48">
        <v>15504</v>
      </c>
      <c r="G6442" s="48">
        <v>12156</v>
      </c>
    </row>
    <row r="6443" spans="3:7">
      <c r="C6443" s="50">
        <f t="shared" si="102"/>
        <v>9</v>
      </c>
      <c r="D6443" s="49">
        <v>42638</v>
      </c>
      <c r="E6443" s="48">
        <v>9</v>
      </c>
      <c r="F6443" s="48">
        <v>15392</v>
      </c>
      <c r="G6443" s="48">
        <v>12471</v>
      </c>
    </row>
    <row r="6444" spans="3:7">
      <c r="C6444" s="50">
        <f t="shared" si="102"/>
        <v>9</v>
      </c>
      <c r="D6444" s="49">
        <v>42638</v>
      </c>
      <c r="E6444" s="48">
        <v>10</v>
      </c>
      <c r="F6444" s="48">
        <v>15573</v>
      </c>
      <c r="G6444" s="48">
        <v>12638</v>
      </c>
    </row>
    <row r="6445" spans="3:7">
      <c r="C6445" s="50">
        <f t="shared" si="102"/>
        <v>9</v>
      </c>
      <c r="D6445" s="49">
        <v>42638</v>
      </c>
      <c r="E6445" s="48">
        <v>11</v>
      </c>
      <c r="F6445" s="48">
        <v>15740</v>
      </c>
      <c r="G6445" s="48">
        <v>12720</v>
      </c>
    </row>
    <row r="6446" spans="3:7">
      <c r="C6446" s="50">
        <f t="shared" si="102"/>
        <v>9</v>
      </c>
      <c r="D6446" s="49">
        <v>42638</v>
      </c>
      <c r="E6446" s="48">
        <v>12</v>
      </c>
      <c r="F6446" s="48">
        <v>15901</v>
      </c>
      <c r="G6446" s="48">
        <v>12798</v>
      </c>
    </row>
    <row r="6447" spans="3:7">
      <c r="C6447" s="50">
        <f t="shared" si="102"/>
        <v>9</v>
      </c>
      <c r="D6447" s="49">
        <v>42638</v>
      </c>
      <c r="E6447" s="48">
        <v>13</v>
      </c>
      <c r="F6447" s="48">
        <v>16025</v>
      </c>
      <c r="G6447" s="48">
        <v>12793</v>
      </c>
    </row>
    <row r="6448" spans="3:7">
      <c r="C6448" s="50">
        <f t="shared" si="102"/>
        <v>9</v>
      </c>
      <c r="D6448" s="49">
        <v>42638</v>
      </c>
      <c r="E6448" s="48">
        <v>14</v>
      </c>
      <c r="F6448" s="48">
        <v>15975</v>
      </c>
      <c r="G6448" s="48">
        <v>12874</v>
      </c>
    </row>
    <row r="6449" spans="3:7">
      <c r="C6449" s="50">
        <f t="shared" si="102"/>
        <v>9</v>
      </c>
      <c r="D6449" s="49">
        <v>42638</v>
      </c>
      <c r="E6449" s="48">
        <v>15</v>
      </c>
      <c r="F6449" s="48">
        <v>16252</v>
      </c>
      <c r="G6449" s="48">
        <v>13112</v>
      </c>
    </row>
    <row r="6450" spans="3:7">
      <c r="C6450" s="50">
        <f t="shared" si="102"/>
        <v>9</v>
      </c>
      <c r="D6450" s="49">
        <v>42638</v>
      </c>
      <c r="E6450" s="48">
        <v>16</v>
      </c>
      <c r="F6450" s="48">
        <v>16522</v>
      </c>
      <c r="G6450" s="48">
        <v>13642</v>
      </c>
    </row>
    <row r="6451" spans="3:7">
      <c r="C6451" s="50">
        <f t="shared" si="102"/>
        <v>9</v>
      </c>
      <c r="D6451" s="49">
        <v>42638</v>
      </c>
      <c r="E6451" s="48">
        <v>17</v>
      </c>
      <c r="F6451" s="48">
        <v>17185</v>
      </c>
      <c r="G6451" s="48">
        <v>14336</v>
      </c>
    </row>
    <row r="6452" spans="3:7">
      <c r="C6452" s="50">
        <f t="shared" si="102"/>
        <v>9</v>
      </c>
      <c r="D6452" s="49">
        <v>42638</v>
      </c>
      <c r="E6452" s="48">
        <v>18</v>
      </c>
      <c r="F6452" s="48">
        <v>17383</v>
      </c>
      <c r="G6452" s="48">
        <v>14657</v>
      </c>
    </row>
    <row r="6453" spans="3:7">
      <c r="C6453" s="50">
        <f t="shared" si="102"/>
        <v>9</v>
      </c>
      <c r="D6453" s="49">
        <v>42638</v>
      </c>
      <c r="E6453" s="48">
        <v>19</v>
      </c>
      <c r="F6453" s="48">
        <v>17789</v>
      </c>
      <c r="G6453" s="48">
        <v>15309</v>
      </c>
    </row>
    <row r="6454" spans="3:7">
      <c r="C6454" s="50">
        <f t="shared" si="102"/>
        <v>9</v>
      </c>
      <c r="D6454" s="49">
        <v>42638</v>
      </c>
      <c r="E6454" s="48">
        <v>20</v>
      </c>
      <c r="F6454" s="48">
        <v>18013</v>
      </c>
      <c r="G6454" s="48">
        <v>15322</v>
      </c>
    </row>
    <row r="6455" spans="3:7">
      <c r="C6455" s="50">
        <f t="shared" si="102"/>
        <v>9</v>
      </c>
      <c r="D6455" s="49">
        <v>42638</v>
      </c>
      <c r="E6455" s="48">
        <v>21</v>
      </c>
      <c r="F6455" s="48">
        <v>17242</v>
      </c>
      <c r="G6455" s="48">
        <v>14472</v>
      </c>
    </row>
    <row r="6456" spans="3:7">
      <c r="C6456" s="50">
        <f t="shared" si="102"/>
        <v>9</v>
      </c>
      <c r="D6456" s="49">
        <v>42638</v>
      </c>
      <c r="E6456" s="48">
        <v>22</v>
      </c>
      <c r="F6456" s="48">
        <v>16588</v>
      </c>
      <c r="G6456" s="48">
        <v>13521</v>
      </c>
    </row>
    <row r="6457" spans="3:7">
      <c r="C6457" s="50">
        <f t="shared" si="102"/>
        <v>9</v>
      </c>
      <c r="D6457" s="49">
        <v>42638</v>
      </c>
      <c r="E6457" s="48">
        <v>23</v>
      </c>
      <c r="F6457" s="48">
        <v>15872</v>
      </c>
      <c r="G6457" s="48">
        <v>12562</v>
      </c>
    </row>
    <row r="6458" spans="3:7">
      <c r="C6458" s="50">
        <f t="shared" si="102"/>
        <v>9</v>
      </c>
      <c r="D6458" s="49">
        <v>42638</v>
      </c>
      <c r="E6458" s="48">
        <v>24</v>
      </c>
      <c r="F6458" s="48">
        <v>15470</v>
      </c>
      <c r="G6458" s="48">
        <v>11832</v>
      </c>
    </row>
    <row r="6459" spans="3:7">
      <c r="C6459" s="50">
        <f t="shared" si="102"/>
        <v>9</v>
      </c>
      <c r="D6459" s="49">
        <v>42639</v>
      </c>
      <c r="E6459" s="48">
        <v>1</v>
      </c>
      <c r="F6459" s="48">
        <v>14960</v>
      </c>
      <c r="G6459" s="48">
        <v>11566</v>
      </c>
    </row>
    <row r="6460" spans="3:7">
      <c r="C6460" s="50">
        <f t="shared" si="102"/>
        <v>9</v>
      </c>
      <c r="D6460" s="49">
        <v>42639</v>
      </c>
      <c r="E6460" s="48">
        <v>2</v>
      </c>
      <c r="F6460" s="48">
        <v>14830</v>
      </c>
      <c r="G6460" s="48">
        <v>11313</v>
      </c>
    </row>
    <row r="6461" spans="3:7">
      <c r="C6461" s="50">
        <f t="shared" si="102"/>
        <v>9</v>
      </c>
      <c r="D6461" s="49">
        <v>42639</v>
      </c>
      <c r="E6461" s="48">
        <v>3</v>
      </c>
      <c r="F6461" s="48">
        <v>14537</v>
      </c>
      <c r="G6461" s="48">
        <v>11276</v>
      </c>
    </row>
    <row r="6462" spans="3:7">
      <c r="C6462" s="50">
        <f t="shared" si="102"/>
        <v>9</v>
      </c>
      <c r="D6462" s="49">
        <v>42639</v>
      </c>
      <c r="E6462" s="48">
        <v>4</v>
      </c>
      <c r="F6462" s="48">
        <v>14484</v>
      </c>
      <c r="G6462" s="48">
        <v>11415</v>
      </c>
    </row>
    <row r="6463" spans="3:7">
      <c r="C6463" s="50">
        <f t="shared" si="102"/>
        <v>9</v>
      </c>
      <c r="D6463" s="49">
        <v>42639</v>
      </c>
      <c r="E6463" s="48">
        <v>5</v>
      </c>
      <c r="F6463" s="48">
        <v>15195</v>
      </c>
      <c r="G6463" s="48">
        <v>11955</v>
      </c>
    </row>
    <row r="6464" spans="3:7">
      <c r="C6464" s="50">
        <f t="shared" si="102"/>
        <v>9</v>
      </c>
      <c r="D6464" s="49">
        <v>42639</v>
      </c>
      <c r="E6464" s="48">
        <v>6</v>
      </c>
      <c r="F6464" s="48">
        <v>16089</v>
      </c>
      <c r="G6464" s="48">
        <v>13285</v>
      </c>
    </row>
    <row r="6465" spans="3:7">
      <c r="C6465" s="50">
        <f t="shared" si="102"/>
        <v>9</v>
      </c>
      <c r="D6465" s="49">
        <v>42639</v>
      </c>
      <c r="E6465" s="48">
        <v>7</v>
      </c>
      <c r="F6465" s="48">
        <v>17375</v>
      </c>
      <c r="G6465" s="48">
        <v>14708</v>
      </c>
    </row>
    <row r="6466" spans="3:7">
      <c r="C6466" s="50">
        <f t="shared" si="102"/>
        <v>9</v>
      </c>
      <c r="D6466" s="49">
        <v>42639</v>
      </c>
      <c r="E6466" s="48">
        <v>8</v>
      </c>
      <c r="F6466" s="48">
        <v>17812</v>
      </c>
      <c r="G6466" s="48">
        <v>15121</v>
      </c>
    </row>
    <row r="6467" spans="3:7">
      <c r="C6467" s="50">
        <f t="shared" si="102"/>
        <v>9</v>
      </c>
      <c r="D6467" s="49">
        <v>42639</v>
      </c>
      <c r="E6467" s="48">
        <v>9</v>
      </c>
      <c r="F6467" s="48">
        <v>18119</v>
      </c>
      <c r="G6467" s="48">
        <v>15366</v>
      </c>
    </row>
    <row r="6468" spans="3:7">
      <c r="C6468" s="50">
        <f t="shared" ref="C6468:C6531" si="103">MONTH(D6468)</f>
        <v>9</v>
      </c>
      <c r="D6468" s="49">
        <v>42639</v>
      </c>
      <c r="E6468" s="48">
        <v>10</v>
      </c>
      <c r="F6468" s="48">
        <v>18350</v>
      </c>
      <c r="G6468" s="48">
        <v>15724</v>
      </c>
    </row>
    <row r="6469" spans="3:7">
      <c r="C6469" s="50">
        <f t="shared" si="103"/>
        <v>9</v>
      </c>
      <c r="D6469" s="49">
        <v>42639</v>
      </c>
      <c r="E6469" s="48">
        <v>11</v>
      </c>
      <c r="F6469" s="48">
        <v>18476</v>
      </c>
      <c r="G6469" s="48">
        <v>15886</v>
      </c>
    </row>
    <row r="6470" spans="3:7">
      <c r="C6470" s="50">
        <f t="shared" si="103"/>
        <v>9</v>
      </c>
      <c r="D6470" s="49">
        <v>42639</v>
      </c>
      <c r="E6470" s="48">
        <v>12</v>
      </c>
      <c r="F6470" s="48">
        <v>18299</v>
      </c>
      <c r="G6470" s="48">
        <v>15983</v>
      </c>
    </row>
    <row r="6471" spans="3:7">
      <c r="C6471" s="50">
        <f t="shared" si="103"/>
        <v>9</v>
      </c>
      <c r="D6471" s="49">
        <v>42639</v>
      </c>
      <c r="E6471" s="48">
        <v>13</v>
      </c>
      <c r="F6471" s="48">
        <v>18341</v>
      </c>
      <c r="G6471" s="48">
        <v>16077</v>
      </c>
    </row>
    <row r="6472" spans="3:7">
      <c r="C6472" s="50">
        <f t="shared" si="103"/>
        <v>9</v>
      </c>
      <c r="D6472" s="49">
        <v>42639</v>
      </c>
      <c r="E6472" s="48">
        <v>14</v>
      </c>
      <c r="F6472" s="48">
        <v>18606</v>
      </c>
      <c r="G6472" s="48">
        <v>16112</v>
      </c>
    </row>
    <row r="6473" spans="3:7">
      <c r="C6473" s="50">
        <f t="shared" si="103"/>
        <v>9</v>
      </c>
      <c r="D6473" s="49">
        <v>42639</v>
      </c>
      <c r="E6473" s="48">
        <v>15</v>
      </c>
      <c r="F6473" s="48">
        <v>18673</v>
      </c>
      <c r="G6473" s="48">
        <v>16116</v>
      </c>
    </row>
    <row r="6474" spans="3:7">
      <c r="C6474" s="50">
        <f t="shared" si="103"/>
        <v>9</v>
      </c>
      <c r="D6474" s="49">
        <v>42639</v>
      </c>
      <c r="E6474" s="48">
        <v>16</v>
      </c>
      <c r="F6474" s="48">
        <v>18902</v>
      </c>
      <c r="G6474" s="48">
        <v>16440</v>
      </c>
    </row>
    <row r="6475" spans="3:7">
      <c r="C6475" s="50">
        <f t="shared" si="103"/>
        <v>9</v>
      </c>
      <c r="D6475" s="49">
        <v>42639</v>
      </c>
      <c r="E6475" s="48">
        <v>17</v>
      </c>
      <c r="F6475" s="48">
        <v>17449</v>
      </c>
      <c r="G6475" s="48">
        <v>16359</v>
      </c>
    </row>
    <row r="6476" spans="3:7">
      <c r="C6476" s="50">
        <f t="shared" si="103"/>
        <v>9</v>
      </c>
      <c r="D6476" s="49">
        <v>42639</v>
      </c>
      <c r="E6476" s="48">
        <v>18</v>
      </c>
      <c r="F6476" s="48">
        <v>17365</v>
      </c>
      <c r="G6476" s="48">
        <v>16238</v>
      </c>
    </row>
    <row r="6477" spans="3:7">
      <c r="C6477" s="50">
        <f t="shared" si="103"/>
        <v>9</v>
      </c>
      <c r="D6477" s="49">
        <v>42639</v>
      </c>
      <c r="E6477" s="48">
        <v>19</v>
      </c>
      <c r="F6477" s="48">
        <v>17880</v>
      </c>
      <c r="G6477" s="48">
        <v>16705</v>
      </c>
    </row>
    <row r="6478" spans="3:7">
      <c r="C6478" s="50">
        <f t="shared" si="103"/>
        <v>9</v>
      </c>
      <c r="D6478" s="49">
        <v>42639</v>
      </c>
      <c r="E6478" s="48">
        <v>20</v>
      </c>
      <c r="F6478" s="48">
        <v>18329</v>
      </c>
      <c r="G6478" s="48">
        <v>16686</v>
      </c>
    </row>
    <row r="6479" spans="3:7">
      <c r="C6479" s="50">
        <f t="shared" si="103"/>
        <v>9</v>
      </c>
      <c r="D6479" s="49">
        <v>42639</v>
      </c>
      <c r="E6479" s="48">
        <v>21</v>
      </c>
      <c r="F6479" s="48">
        <v>17980</v>
      </c>
      <c r="G6479" s="48">
        <v>15834</v>
      </c>
    </row>
    <row r="6480" spans="3:7">
      <c r="C6480" s="50">
        <f t="shared" si="103"/>
        <v>9</v>
      </c>
      <c r="D6480" s="49">
        <v>42639</v>
      </c>
      <c r="E6480" s="48">
        <v>22</v>
      </c>
      <c r="F6480" s="48">
        <v>16942</v>
      </c>
      <c r="G6480" s="48">
        <v>14625</v>
      </c>
    </row>
    <row r="6481" spans="3:7">
      <c r="C6481" s="50">
        <f t="shared" si="103"/>
        <v>9</v>
      </c>
      <c r="D6481" s="49">
        <v>42639</v>
      </c>
      <c r="E6481" s="48">
        <v>23</v>
      </c>
      <c r="F6481" s="48">
        <v>16031</v>
      </c>
      <c r="G6481" s="48">
        <v>13405</v>
      </c>
    </row>
    <row r="6482" spans="3:7">
      <c r="C6482" s="50">
        <f t="shared" si="103"/>
        <v>9</v>
      </c>
      <c r="D6482" s="49">
        <v>42639</v>
      </c>
      <c r="E6482" s="48">
        <v>24</v>
      </c>
      <c r="F6482" s="48">
        <v>14935</v>
      </c>
      <c r="G6482" s="48">
        <v>12430</v>
      </c>
    </row>
    <row r="6483" spans="3:7">
      <c r="C6483" s="50">
        <f t="shared" si="103"/>
        <v>9</v>
      </c>
      <c r="D6483" s="49">
        <v>42640</v>
      </c>
      <c r="E6483" s="48">
        <v>1</v>
      </c>
      <c r="F6483" s="48">
        <v>14655</v>
      </c>
      <c r="G6483" s="48">
        <v>11954</v>
      </c>
    </row>
    <row r="6484" spans="3:7">
      <c r="C6484" s="50">
        <f t="shared" si="103"/>
        <v>9</v>
      </c>
      <c r="D6484" s="49">
        <v>42640</v>
      </c>
      <c r="E6484" s="48">
        <v>2</v>
      </c>
      <c r="F6484" s="48">
        <v>14157</v>
      </c>
      <c r="G6484" s="48">
        <v>11688</v>
      </c>
    </row>
    <row r="6485" spans="3:7">
      <c r="C6485" s="50">
        <f t="shared" si="103"/>
        <v>9</v>
      </c>
      <c r="D6485" s="49">
        <v>42640</v>
      </c>
      <c r="E6485" s="48">
        <v>3</v>
      </c>
      <c r="F6485" s="48">
        <v>13817</v>
      </c>
      <c r="G6485" s="48">
        <v>11549</v>
      </c>
    </row>
    <row r="6486" spans="3:7">
      <c r="C6486" s="50">
        <f t="shared" si="103"/>
        <v>9</v>
      </c>
      <c r="D6486" s="49">
        <v>42640</v>
      </c>
      <c r="E6486" s="48">
        <v>4</v>
      </c>
      <c r="F6486" s="48">
        <v>13888</v>
      </c>
      <c r="G6486" s="48">
        <v>11547</v>
      </c>
    </row>
    <row r="6487" spans="3:7">
      <c r="C6487" s="50">
        <f t="shared" si="103"/>
        <v>9</v>
      </c>
      <c r="D6487" s="49">
        <v>42640</v>
      </c>
      <c r="E6487" s="48">
        <v>5</v>
      </c>
      <c r="F6487" s="48">
        <v>14707</v>
      </c>
      <c r="G6487" s="48">
        <v>12120</v>
      </c>
    </row>
    <row r="6488" spans="3:7">
      <c r="C6488" s="50">
        <f t="shared" si="103"/>
        <v>9</v>
      </c>
      <c r="D6488" s="49">
        <v>42640</v>
      </c>
      <c r="E6488" s="48">
        <v>6</v>
      </c>
      <c r="F6488" s="48">
        <v>16056</v>
      </c>
      <c r="G6488" s="48">
        <v>13313</v>
      </c>
    </row>
    <row r="6489" spans="3:7">
      <c r="C6489" s="50">
        <f t="shared" si="103"/>
        <v>9</v>
      </c>
      <c r="D6489" s="49">
        <v>42640</v>
      </c>
      <c r="E6489" s="48">
        <v>7</v>
      </c>
      <c r="F6489" s="48">
        <v>17450</v>
      </c>
      <c r="G6489" s="48">
        <v>14686</v>
      </c>
    </row>
    <row r="6490" spans="3:7">
      <c r="C6490" s="50">
        <f t="shared" si="103"/>
        <v>9</v>
      </c>
      <c r="D6490" s="49">
        <v>42640</v>
      </c>
      <c r="E6490" s="48">
        <v>8</v>
      </c>
      <c r="F6490" s="48">
        <v>17508</v>
      </c>
      <c r="G6490" s="48">
        <v>14767</v>
      </c>
    </row>
    <row r="6491" spans="3:7">
      <c r="C6491" s="50">
        <f t="shared" si="103"/>
        <v>9</v>
      </c>
      <c r="D6491" s="49">
        <v>42640</v>
      </c>
      <c r="E6491" s="48">
        <v>9</v>
      </c>
      <c r="F6491" s="48">
        <v>17226</v>
      </c>
      <c r="G6491" s="48">
        <v>14570</v>
      </c>
    </row>
    <row r="6492" spans="3:7">
      <c r="C6492" s="50">
        <f t="shared" si="103"/>
        <v>9</v>
      </c>
      <c r="D6492" s="49">
        <v>42640</v>
      </c>
      <c r="E6492" s="48">
        <v>10</v>
      </c>
      <c r="F6492" s="48">
        <v>17274</v>
      </c>
      <c r="G6492" s="48">
        <v>14671</v>
      </c>
    </row>
    <row r="6493" spans="3:7">
      <c r="C6493" s="50">
        <f t="shared" si="103"/>
        <v>9</v>
      </c>
      <c r="D6493" s="49">
        <v>42640</v>
      </c>
      <c r="E6493" s="48">
        <v>11</v>
      </c>
      <c r="F6493" s="48">
        <v>17126</v>
      </c>
      <c r="G6493" s="48">
        <v>14546</v>
      </c>
    </row>
    <row r="6494" spans="3:7">
      <c r="C6494" s="50">
        <f t="shared" si="103"/>
        <v>9</v>
      </c>
      <c r="D6494" s="49">
        <v>42640</v>
      </c>
      <c r="E6494" s="48">
        <v>12</v>
      </c>
      <c r="F6494" s="48">
        <v>16872</v>
      </c>
      <c r="G6494" s="48">
        <v>14570</v>
      </c>
    </row>
    <row r="6495" spans="3:7">
      <c r="C6495" s="50">
        <f t="shared" si="103"/>
        <v>9</v>
      </c>
      <c r="D6495" s="49">
        <v>42640</v>
      </c>
      <c r="E6495" s="48">
        <v>13</v>
      </c>
      <c r="F6495" s="48">
        <v>17594</v>
      </c>
      <c r="G6495" s="48">
        <v>14900</v>
      </c>
    </row>
    <row r="6496" spans="3:7">
      <c r="C6496" s="50">
        <f t="shared" si="103"/>
        <v>9</v>
      </c>
      <c r="D6496" s="49">
        <v>42640</v>
      </c>
      <c r="E6496" s="48">
        <v>14</v>
      </c>
      <c r="F6496" s="48">
        <v>17630</v>
      </c>
      <c r="G6496" s="48">
        <v>14950</v>
      </c>
    </row>
    <row r="6497" spans="3:7">
      <c r="C6497" s="50">
        <f t="shared" si="103"/>
        <v>9</v>
      </c>
      <c r="D6497" s="49">
        <v>42640</v>
      </c>
      <c r="E6497" s="48">
        <v>15</v>
      </c>
      <c r="F6497" s="48">
        <v>17902</v>
      </c>
      <c r="G6497" s="48">
        <v>15178</v>
      </c>
    </row>
    <row r="6498" spans="3:7">
      <c r="C6498" s="50">
        <f t="shared" si="103"/>
        <v>9</v>
      </c>
      <c r="D6498" s="49">
        <v>42640</v>
      </c>
      <c r="E6498" s="48">
        <v>16</v>
      </c>
      <c r="F6498" s="48">
        <v>18239</v>
      </c>
      <c r="G6498" s="48">
        <v>15518</v>
      </c>
    </row>
    <row r="6499" spans="3:7">
      <c r="C6499" s="50">
        <f t="shared" si="103"/>
        <v>9</v>
      </c>
      <c r="D6499" s="49">
        <v>42640</v>
      </c>
      <c r="E6499" s="48">
        <v>17</v>
      </c>
      <c r="F6499" s="48">
        <v>18535</v>
      </c>
      <c r="G6499" s="48">
        <v>15881</v>
      </c>
    </row>
    <row r="6500" spans="3:7">
      <c r="C6500" s="50">
        <f t="shared" si="103"/>
        <v>9</v>
      </c>
      <c r="D6500" s="49">
        <v>42640</v>
      </c>
      <c r="E6500" s="48">
        <v>18</v>
      </c>
      <c r="F6500" s="48">
        <v>18603</v>
      </c>
      <c r="G6500" s="48">
        <v>16077</v>
      </c>
    </row>
    <row r="6501" spans="3:7">
      <c r="C6501" s="50">
        <f t="shared" si="103"/>
        <v>9</v>
      </c>
      <c r="D6501" s="49">
        <v>42640</v>
      </c>
      <c r="E6501" s="48">
        <v>19</v>
      </c>
      <c r="F6501" s="48">
        <v>18828</v>
      </c>
      <c r="G6501" s="48">
        <v>16973</v>
      </c>
    </row>
    <row r="6502" spans="3:7">
      <c r="C6502" s="50">
        <f t="shared" si="103"/>
        <v>9</v>
      </c>
      <c r="D6502" s="49">
        <v>42640</v>
      </c>
      <c r="E6502" s="48">
        <v>20</v>
      </c>
      <c r="F6502" s="48">
        <v>18472</v>
      </c>
      <c r="G6502" s="48">
        <v>16960</v>
      </c>
    </row>
    <row r="6503" spans="3:7">
      <c r="C6503" s="50">
        <f t="shared" si="103"/>
        <v>9</v>
      </c>
      <c r="D6503" s="49">
        <v>42640</v>
      </c>
      <c r="E6503" s="48">
        <v>21</v>
      </c>
      <c r="F6503" s="48">
        <v>17940</v>
      </c>
      <c r="G6503" s="48">
        <v>16079</v>
      </c>
    </row>
    <row r="6504" spans="3:7">
      <c r="C6504" s="50">
        <f t="shared" si="103"/>
        <v>9</v>
      </c>
      <c r="D6504" s="49">
        <v>42640</v>
      </c>
      <c r="E6504" s="48">
        <v>22</v>
      </c>
      <c r="F6504" s="48">
        <v>16816</v>
      </c>
      <c r="G6504" s="48">
        <v>14929</v>
      </c>
    </row>
    <row r="6505" spans="3:7">
      <c r="C6505" s="50">
        <f t="shared" si="103"/>
        <v>9</v>
      </c>
      <c r="D6505" s="49">
        <v>42640</v>
      </c>
      <c r="E6505" s="48">
        <v>23</v>
      </c>
      <c r="F6505" s="48">
        <v>15739</v>
      </c>
      <c r="G6505" s="48">
        <v>13693</v>
      </c>
    </row>
    <row r="6506" spans="3:7">
      <c r="C6506" s="50">
        <f t="shared" si="103"/>
        <v>9</v>
      </c>
      <c r="D6506" s="49">
        <v>42640</v>
      </c>
      <c r="E6506" s="48">
        <v>24</v>
      </c>
      <c r="F6506" s="48">
        <v>14884</v>
      </c>
      <c r="G6506" s="48">
        <v>12784</v>
      </c>
    </row>
    <row r="6507" spans="3:7">
      <c r="C6507" s="50">
        <f t="shared" si="103"/>
        <v>9</v>
      </c>
      <c r="D6507" s="49">
        <v>42641</v>
      </c>
      <c r="E6507" s="48">
        <v>1</v>
      </c>
      <c r="F6507" s="48">
        <v>14994</v>
      </c>
      <c r="G6507" s="48">
        <v>12314</v>
      </c>
    </row>
    <row r="6508" spans="3:7">
      <c r="C6508" s="50">
        <f t="shared" si="103"/>
        <v>9</v>
      </c>
      <c r="D6508" s="49">
        <v>42641</v>
      </c>
      <c r="E6508" s="48">
        <v>2</v>
      </c>
      <c r="F6508" s="48">
        <v>14860</v>
      </c>
      <c r="G6508" s="48">
        <v>11998</v>
      </c>
    </row>
    <row r="6509" spans="3:7">
      <c r="C6509" s="50">
        <f t="shared" si="103"/>
        <v>9</v>
      </c>
      <c r="D6509" s="49">
        <v>42641</v>
      </c>
      <c r="E6509" s="48">
        <v>3</v>
      </c>
      <c r="F6509" s="48">
        <v>14782</v>
      </c>
      <c r="G6509" s="48">
        <v>11825</v>
      </c>
    </row>
    <row r="6510" spans="3:7">
      <c r="C6510" s="50">
        <f t="shared" si="103"/>
        <v>9</v>
      </c>
      <c r="D6510" s="49">
        <v>42641</v>
      </c>
      <c r="E6510" s="48">
        <v>4</v>
      </c>
      <c r="F6510" s="48">
        <v>14758</v>
      </c>
      <c r="G6510" s="48">
        <v>11868</v>
      </c>
    </row>
    <row r="6511" spans="3:7">
      <c r="C6511" s="50">
        <f t="shared" si="103"/>
        <v>9</v>
      </c>
      <c r="D6511" s="49">
        <v>42641</v>
      </c>
      <c r="E6511" s="48">
        <v>5</v>
      </c>
      <c r="F6511" s="48">
        <v>15272</v>
      </c>
      <c r="G6511" s="48">
        <v>12313</v>
      </c>
    </row>
    <row r="6512" spans="3:7">
      <c r="C6512" s="50">
        <f t="shared" si="103"/>
        <v>9</v>
      </c>
      <c r="D6512" s="49">
        <v>42641</v>
      </c>
      <c r="E6512" s="48">
        <v>6</v>
      </c>
      <c r="F6512" s="48">
        <v>16249</v>
      </c>
      <c r="G6512" s="48">
        <v>13586</v>
      </c>
    </row>
    <row r="6513" spans="3:7">
      <c r="C6513" s="50">
        <f t="shared" si="103"/>
        <v>9</v>
      </c>
      <c r="D6513" s="49">
        <v>42641</v>
      </c>
      <c r="E6513" s="48">
        <v>7</v>
      </c>
      <c r="F6513" s="48">
        <v>17430</v>
      </c>
      <c r="G6513" s="48">
        <v>14960</v>
      </c>
    </row>
    <row r="6514" spans="3:7">
      <c r="C6514" s="50">
        <f t="shared" si="103"/>
        <v>9</v>
      </c>
      <c r="D6514" s="49">
        <v>42641</v>
      </c>
      <c r="E6514" s="48">
        <v>8</v>
      </c>
      <c r="F6514" s="48">
        <v>17419</v>
      </c>
      <c r="G6514" s="48">
        <v>15090</v>
      </c>
    </row>
    <row r="6515" spans="3:7">
      <c r="C6515" s="50">
        <f t="shared" si="103"/>
        <v>9</v>
      </c>
      <c r="D6515" s="49">
        <v>42641</v>
      </c>
      <c r="E6515" s="48">
        <v>9</v>
      </c>
      <c r="F6515" s="48">
        <v>17827</v>
      </c>
      <c r="G6515" s="48">
        <v>15204</v>
      </c>
    </row>
    <row r="6516" spans="3:7">
      <c r="C6516" s="50">
        <f t="shared" si="103"/>
        <v>9</v>
      </c>
      <c r="D6516" s="49">
        <v>42641</v>
      </c>
      <c r="E6516" s="48">
        <v>10</v>
      </c>
      <c r="F6516" s="48">
        <v>17938</v>
      </c>
      <c r="G6516" s="48">
        <v>15220</v>
      </c>
    </row>
    <row r="6517" spans="3:7">
      <c r="C6517" s="50">
        <f t="shared" si="103"/>
        <v>9</v>
      </c>
      <c r="D6517" s="49">
        <v>42641</v>
      </c>
      <c r="E6517" s="48">
        <v>11</v>
      </c>
      <c r="F6517" s="48">
        <v>18069</v>
      </c>
      <c r="G6517" s="48">
        <v>15305</v>
      </c>
    </row>
    <row r="6518" spans="3:7">
      <c r="C6518" s="50">
        <f t="shared" si="103"/>
        <v>9</v>
      </c>
      <c r="D6518" s="49">
        <v>42641</v>
      </c>
      <c r="E6518" s="48">
        <v>12</v>
      </c>
      <c r="F6518" s="48">
        <v>18031</v>
      </c>
      <c r="G6518" s="48">
        <v>15257</v>
      </c>
    </row>
    <row r="6519" spans="3:7">
      <c r="C6519" s="50">
        <f t="shared" si="103"/>
        <v>9</v>
      </c>
      <c r="D6519" s="49">
        <v>42641</v>
      </c>
      <c r="E6519" s="48">
        <v>13</v>
      </c>
      <c r="F6519" s="48">
        <v>18045</v>
      </c>
      <c r="G6519" s="48">
        <v>15362</v>
      </c>
    </row>
    <row r="6520" spans="3:7">
      <c r="C6520" s="50">
        <f t="shared" si="103"/>
        <v>9</v>
      </c>
      <c r="D6520" s="49">
        <v>42641</v>
      </c>
      <c r="E6520" s="48">
        <v>14</v>
      </c>
      <c r="F6520" s="48">
        <v>17952</v>
      </c>
      <c r="G6520" s="48">
        <v>15302</v>
      </c>
    </row>
    <row r="6521" spans="3:7">
      <c r="C6521" s="50">
        <f t="shared" si="103"/>
        <v>9</v>
      </c>
      <c r="D6521" s="49">
        <v>42641</v>
      </c>
      <c r="E6521" s="48">
        <v>15</v>
      </c>
      <c r="F6521" s="48">
        <v>17674</v>
      </c>
      <c r="G6521" s="48">
        <v>15114</v>
      </c>
    </row>
    <row r="6522" spans="3:7">
      <c r="C6522" s="50">
        <f t="shared" si="103"/>
        <v>9</v>
      </c>
      <c r="D6522" s="49">
        <v>42641</v>
      </c>
      <c r="E6522" s="48">
        <v>16</v>
      </c>
      <c r="F6522" s="48">
        <v>18283</v>
      </c>
      <c r="G6522" s="48">
        <v>15770</v>
      </c>
    </row>
    <row r="6523" spans="3:7">
      <c r="C6523" s="50">
        <f t="shared" si="103"/>
        <v>9</v>
      </c>
      <c r="D6523" s="49">
        <v>42641</v>
      </c>
      <c r="E6523" s="48">
        <v>17</v>
      </c>
      <c r="F6523" s="48">
        <v>18425</v>
      </c>
      <c r="G6523" s="48">
        <v>15995</v>
      </c>
    </row>
    <row r="6524" spans="3:7">
      <c r="C6524" s="50">
        <f t="shared" si="103"/>
        <v>9</v>
      </c>
      <c r="D6524" s="49">
        <v>42641</v>
      </c>
      <c r="E6524" s="48">
        <v>18</v>
      </c>
      <c r="F6524" s="48">
        <v>18404</v>
      </c>
      <c r="G6524" s="48">
        <v>16175</v>
      </c>
    </row>
    <row r="6525" spans="3:7">
      <c r="C6525" s="50">
        <f t="shared" si="103"/>
        <v>9</v>
      </c>
      <c r="D6525" s="49">
        <v>42641</v>
      </c>
      <c r="E6525" s="48">
        <v>19</v>
      </c>
      <c r="F6525" s="48">
        <v>18782</v>
      </c>
      <c r="G6525" s="48">
        <v>16842</v>
      </c>
    </row>
    <row r="6526" spans="3:7">
      <c r="C6526" s="50">
        <f t="shared" si="103"/>
        <v>9</v>
      </c>
      <c r="D6526" s="49">
        <v>42641</v>
      </c>
      <c r="E6526" s="48">
        <v>20</v>
      </c>
      <c r="F6526" s="48">
        <v>18572</v>
      </c>
      <c r="G6526" s="48">
        <v>16574</v>
      </c>
    </row>
    <row r="6527" spans="3:7">
      <c r="C6527" s="50">
        <f t="shared" si="103"/>
        <v>9</v>
      </c>
      <c r="D6527" s="49">
        <v>42641</v>
      </c>
      <c r="E6527" s="48">
        <v>21</v>
      </c>
      <c r="F6527" s="48">
        <v>18043</v>
      </c>
      <c r="G6527" s="48">
        <v>15846</v>
      </c>
    </row>
    <row r="6528" spans="3:7">
      <c r="C6528" s="50">
        <f t="shared" si="103"/>
        <v>9</v>
      </c>
      <c r="D6528" s="49">
        <v>42641</v>
      </c>
      <c r="E6528" s="48">
        <v>22</v>
      </c>
      <c r="F6528" s="48">
        <v>17131</v>
      </c>
      <c r="G6528" s="48">
        <v>14688</v>
      </c>
    </row>
    <row r="6529" spans="3:7">
      <c r="C6529" s="50">
        <f t="shared" si="103"/>
        <v>9</v>
      </c>
      <c r="D6529" s="49">
        <v>42641</v>
      </c>
      <c r="E6529" s="48">
        <v>23</v>
      </c>
      <c r="F6529" s="48">
        <v>16151</v>
      </c>
      <c r="G6529" s="48">
        <v>13450</v>
      </c>
    </row>
    <row r="6530" spans="3:7">
      <c r="C6530" s="50">
        <f t="shared" si="103"/>
        <v>9</v>
      </c>
      <c r="D6530" s="49">
        <v>42641</v>
      </c>
      <c r="E6530" s="48">
        <v>24</v>
      </c>
      <c r="F6530" s="48">
        <v>15486</v>
      </c>
      <c r="G6530" s="48">
        <v>12584</v>
      </c>
    </row>
    <row r="6531" spans="3:7">
      <c r="C6531" s="50">
        <f t="shared" si="103"/>
        <v>9</v>
      </c>
      <c r="D6531" s="49">
        <v>42642</v>
      </c>
      <c r="E6531" s="48">
        <v>1</v>
      </c>
      <c r="F6531" s="48">
        <v>14919</v>
      </c>
      <c r="G6531" s="48">
        <v>12057</v>
      </c>
    </row>
    <row r="6532" spans="3:7">
      <c r="C6532" s="50">
        <f t="shared" ref="C6532:C6595" si="104">MONTH(D6532)</f>
        <v>9</v>
      </c>
      <c r="D6532" s="49">
        <v>42642</v>
      </c>
      <c r="E6532" s="48">
        <v>2</v>
      </c>
      <c r="F6532" s="48">
        <v>14479</v>
      </c>
      <c r="G6532" s="48">
        <v>11756</v>
      </c>
    </row>
    <row r="6533" spans="3:7">
      <c r="C6533" s="50">
        <f t="shared" si="104"/>
        <v>9</v>
      </c>
      <c r="D6533" s="49">
        <v>42642</v>
      </c>
      <c r="E6533" s="48">
        <v>3</v>
      </c>
      <c r="F6533" s="48">
        <v>14266</v>
      </c>
      <c r="G6533" s="48">
        <v>11624</v>
      </c>
    </row>
    <row r="6534" spans="3:7">
      <c r="C6534" s="50">
        <f t="shared" si="104"/>
        <v>9</v>
      </c>
      <c r="D6534" s="49">
        <v>42642</v>
      </c>
      <c r="E6534" s="48">
        <v>4</v>
      </c>
      <c r="F6534" s="48">
        <v>14359</v>
      </c>
      <c r="G6534" s="48">
        <v>11693</v>
      </c>
    </row>
    <row r="6535" spans="3:7">
      <c r="C6535" s="50">
        <f t="shared" si="104"/>
        <v>9</v>
      </c>
      <c r="D6535" s="49">
        <v>42642</v>
      </c>
      <c r="E6535" s="48">
        <v>5</v>
      </c>
      <c r="F6535" s="48">
        <v>14854</v>
      </c>
      <c r="G6535" s="48">
        <v>12178</v>
      </c>
    </row>
    <row r="6536" spans="3:7">
      <c r="C6536" s="50">
        <f t="shared" si="104"/>
        <v>9</v>
      </c>
      <c r="D6536" s="49">
        <v>42642</v>
      </c>
      <c r="E6536" s="48">
        <v>6</v>
      </c>
      <c r="F6536" s="48">
        <v>16269</v>
      </c>
      <c r="G6536" s="48">
        <v>13463</v>
      </c>
    </row>
    <row r="6537" spans="3:7">
      <c r="C6537" s="50">
        <f t="shared" si="104"/>
        <v>9</v>
      </c>
      <c r="D6537" s="49">
        <v>42642</v>
      </c>
      <c r="E6537" s="48">
        <v>7</v>
      </c>
      <c r="F6537" s="48">
        <v>17704</v>
      </c>
      <c r="G6537" s="48">
        <v>14943</v>
      </c>
    </row>
    <row r="6538" spans="3:7">
      <c r="C6538" s="50">
        <f t="shared" si="104"/>
        <v>9</v>
      </c>
      <c r="D6538" s="49">
        <v>42642</v>
      </c>
      <c r="E6538" s="48">
        <v>8</v>
      </c>
      <c r="F6538" s="48">
        <v>18153</v>
      </c>
      <c r="G6538" s="48">
        <v>15415</v>
      </c>
    </row>
    <row r="6539" spans="3:7">
      <c r="C6539" s="50">
        <f t="shared" si="104"/>
        <v>9</v>
      </c>
      <c r="D6539" s="49">
        <v>42642</v>
      </c>
      <c r="E6539" s="48">
        <v>9</v>
      </c>
      <c r="F6539" s="48">
        <v>18159</v>
      </c>
      <c r="G6539" s="48">
        <v>15536</v>
      </c>
    </row>
    <row r="6540" spans="3:7">
      <c r="C6540" s="50">
        <f t="shared" si="104"/>
        <v>9</v>
      </c>
      <c r="D6540" s="49">
        <v>42642</v>
      </c>
      <c r="E6540" s="48">
        <v>10</v>
      </c>
      <c r="F6540" s="48">
        <v>18119</v>
      </c>
      <c r="G6540" s="48">
        <v>15499</v>
      </c>
    </row>
    <row r="6541" spans="3:7">
      <c r="C6541" s="50">
        <f t="shared" si="104"/>
        <v>9</v>
      </c>
      <c r="D6541" s="49">
        <v>42642</v>
      </c>
      <c r="E6541" s="48">
        <v>11</v>
      </c>
      <c r="F6541" s="48">
        <v>17977</v>
      </c>
      <c r="G6541" s="48">
        <v>15275</v>
      </c>
    </row>
    <row r="6542" spans="3:7">
      <c r="C6542" s="50">
        <f t="shared" si="104"/>
        <v>9</v>
      </c>
      <c r="D6542" s="49">
        <v>42642</v>
      </c>
      <c r="E6542" s="48">
        <v>12</v>
      </c>
      <c r="F6542" s="48">
        <v>18003</v>
      </c>
      <c r="G6542" s="48">
        <v>15284</v>
      </c>
    </row>
    <row r="6543" spans="3:7">
      <c r="C6543" s="50">
        <f t="shared" si="104"/>
        <v>9</v>
      </c>
      <c r="D6543" s="49">
        <v>42642</v>
      </c>
      <c r="E6543" s="48">
        <v>13</v>
      </c>
      <c r="F6543" s="48">
        <v>17852</v>
      </c>
      <c r="G6543" s="48">
        <v>15239</v>
      </c>
    </row>
    <row r="6544" spans="3:7">
      <c r="C6544" s="50">
        <f t="shared" si="104"/>
        <v>9</v>
      </c>
      <c r="D6544" s="49">
        <v>42642</v>
      </c>
      <c r="E6544" s="48">
        <v>14</v>
      </c>
      <c r="F6544" s="48">
        <v>17855</v>
      </c>
      <c r="G6544" s="48">
        <v>15234</v>
      </c>
    </row>
    <row r="6545" spans="3:7">
      <c r="C6545" s="50">
        <f t="shared" si="104"/>
        <v>9</v>
      </c>
      <c r="D6545" s="49">
        <v>42642</v>
      </c>
      <c r="E6545" s="48">
        <v>15</v>
      </c>
      <c r="F6545" s="48">
        <v>18005</v>
      </c>
      <c r="G6545" s="48">
        <v>15380</v>
      </c>
    </row>
    <row r="6546" spans="3:7">
      <c r="C6546" s="50">
        <f t="shared" si="104"/>
        <v>9</v>
      </c>
      <c r="D6546" s="49">
        <v>42642</v>
      </c>
      <c r="E6546" s="48">
        <v>16</v>
      </c>
      <c r="F6546" s="48">
        <v>18473</v>
      </c>
      <c r="G6546" s="48">
        <v>15755</v>
      </c>
    </row>
    <row r="6547" spans="3:7">
      <c r="C6547" s="50">
        <f t="shared" si="104"/>
        <v>9</v>
      </c>
      <c r="D6547" s="49">
        <v>42642</v>
      </c>
      <c r="E6547" s="48">
        <v>17</v>
      </c>
      <c r="F6547" s="48">
        <v>18503</v>
      </c>
      <c r="G6547" s="48">
        <v>15883</v>
      </c>
    </row>
    <row r="6548" spans="3:7">
      <c r="C6548" s="50">
        <f t="shared" si="104"/>
        <v>9</v>
      </c>
      <c r="D6548" s="49">
        <v>42642</v>
      </c>
      <c r="E6548" s="48">
        <v>18</v>
      </c>
      <c r="F6548" s="48">
        <v>18553</v>
      </c>
      <c r="G6548" s="48">
        <v>16032</v>
      </c>
    </row>
    <row r="6549" spans="3:7">
      <c r="C6549" s="50">
        <f t="shared" si="104"/>
        <v>9</v>
      </c>
      <c r="D6549" s="49">
        <v>42642</v>
      </c>
      <c r="E6549" s="48">
        <v>19</v>
      </c>
      <c r="F6549" s="48">
        <v>19321</v>
      </c>
      <c r="G6549" s="48">
        <v>16689</v>
      </c>
    </row>
    <row r="6550" spans="3:7">
      <c r="C6550" s="50">
        <f t="shared" si="104"/>
        <v>9</v>
      </c>
      <c r="D6550" s="49">
        <v>42642</v>
      </c>
      <c r="E6550" s="48">
        <v>20</v>
      </c>
      <c r="F6550" s="48">
        <v>18800</v>
      </c>
      <c r="G6550" s="48">
        <v>16344</v>
      </c>
    </row>
    <row r="6551" spans="3:7">
      <c r="C6551" s="50">
        <f t="shared" si="104"/>
        <v>9</v>
      </c>
      <c r="D6551" s="49">
        <v>42642</v>
      </c>
      <c r="E6551" s="48">
        <v>21</v>
      </c>
      <c r="F6551" s="48">
        <v>18196</v>
      </c>
      <c r="G6551" s="48">
        <v>15593</v>
      </c>
    </row>
    <row r="6552" spans="3:7">
      <c r="C6552" s="50">
        <f t="shared" si="104"/>
        <v>9</v>
      </c>
      <c r="D6552" s="49">
        <v>42642</v>
      </c>
      <c r="E6552" s="48">
        <v>22</v>
      </c>
      <c r="F6552" s="48">
        <v>16999</v>
      </c>
      <c r="G6552" s="48">
        <v>14407</v>
      </c>
    </row>
    <row r="6553" spans="3:7">
      <c r="C6553" s="50">
        <f t="shared" si="104"/>
        <v>9</v>
      </c>
      <c r="D6553" s="49">
        <v>42642</v>
      </c>
      <c r="E6553" s="48">
        <v>23</v>
      </c>
      <c r="F6553" s="48">
        <v>16100</v>
      </c>
      <c r="G6553" s="48">
        <v>13292</v>
      </c>
    </row>
    <row r="6554" spans="3:7">
      <c r="C6554" s="50">
        <f t="shared" si="104"/>
        <v>9</v>
      </c>
      <c r="D6554" s="49">
        <v>42642</v>
      </c>
      <c r="E6554" s="48">
        <v>24</v>
      </c>
      <c r="F6554" s="48">
        <v>15297</v>
      </c>
      <c r="G6554" s="48">
        <v>12441</v>
      </c>
    </row>
    <row r="6555" spans="3:7">
      <c r="C6555" s="50">
        <f t="shared" si="104"/>
        <v>9</v>
      </c>
      <c r="D6555" s="49">
        <v>42643</v>
      </c>
      <c r="E6555" s="48">
        <v>1</v>
      </c>
      <c r="F6555" s="48">
        <v>14580</v>
      </c>
      <c r="G6555" s="48">
        <v>11924</v>
      </c>
    </row>
    <row r="6556" spans="3:7">
      <c r="C6556" s="50">
        <f t="shared" si="104"/>
        <v>9</v>
      </c>
      <c r="D6556" s="49">
        <v>42643</v>
      </c>
      <c r="E6556" s="48">
        <v>2</v>
      </c>
      <c r="F6556" s="48">
        <v>14218</v>
      </c>
      <c r="G6556" s="48">
        <v>11607</v>
      </c>
    </row>
    <row r="6557" spans="3:7">
      <c r="C6557" s="50">
        <f t="shared" si="104"/>
        <v>9</v>
      </c>
      <c r="D6557" s="49">
        <v>42643</v>
      </c>
      <c r="E6557" s="48">
        <v>3</v>
      </c>
      <c r="F6557" s="48">
        <v>14306</v>
      </c>
      <c r="G6557" s="48">
        <v>11475</v>
      </c>
    </row>
    <row r="6558" spans="3:7">
      <c r="C6558" s="50">
        <f t="shared" si="104"/>
        <v>9</v>
      </c>
      <c r="D6558" s="49">
        <v>42643</v>
      </c>
      <c r="E6558" s="48">
        <v>4</v>
      </c>
      <c r="F6558" s="48">
        <v>14275</v>
      </c>
      <c r="G6558" s="48">
        <v>11578</v>
      </c>
    </row>
    <row r="6559" spans="3:7">
      <c r="C6559" s="50">
        <f t="shared" si="104"/>
        <v>9</v>
      </c>
      <c r="D6559" s="49">
        <v>42643</v>
      </c>
      <c r="E6559" s="48">
        <v>5</v>
      </c>
      <c r="F6559" s="48">
        <v>14871</v>
      </c>
      <c r="G6559" s="48">
        <v>12014</v>
      </c>
    </row>
    <row r="6560" spans="3:7">
      <c r="C6560" s="50">
        <f t="shared" si="104"/>
        <v>9</v>
      </c>
      <c r="D6560" s="49">
        <v>42643</v>
      </c>
      <c r="E6560" s="48">
        <v>6</v>
      </c>
      <c r="F6560" s="48">
        <v>16070</v>
      </c>
      <c r="G6560" s="48">
        <v>13342</v>
      </c>
    </row>
    <row r="6561" spans="3:7">
      <c r="C6561" s="50">
        <f t="shared" si="104"/>
        <v>9</v>
      </c>
      <c r="D6561" s="49">
        <v>42643</v>
      </c>
      <c r="E6561" s="48">
        <v>7</v>
      </c>
      <c r="F6561" s="48">
        <v>17508</v>
      </c>
      <c r="G6561" s="48">
        <v>14786</v>
      </c>
    </row>
    <row r="6562" spans="3:7">
      <c r="C6562" s="50">
        <f t="shared" si="104"/>
        <v>9</v>
      </c>
      <c r="D6562" s="49">
        <v>42643</v>
      </c>
      <c r="E6562" s="48">
        <v>8</v>
      </c>
      <c r="F6562" s="48">
        <v>17706</v>
      </c>
      <c r="G6562" s="48">
        <v>15118</v>
      </c>
    </row>
    <row r="6563" spans="3:7">
      <c r="C6563" s="50">
        <f t="shared" si="104"/>
        <v>9</v>
      </c>
      <c r="D6563" s="49">
        <v>42643</v>
      </c>
      <c r="E6563" s="48">
        <v>9</v>
      </c>
      <c r="F6563" s="48">
        <v>17877</v>
      </c>
      <c r="G6563" s="48">
        <v>15261</v>
      </c>
    </row>
    <row r="6564" spans="3:7">
      <c r="C6564" s="50">
        <f t="shared" si="104"/>
        <v>9</v>
      </c>
      <c r="D6564" s="49">
        <v>42643</v>
      </c>
      <c r="E6564" s="48">
        <v>10</v>
      </c>
      <c r="F6564" s="48">
        <v>17815</v>
      </c>
      <c r="G6564" s="48">
        <v>15235</v>
      </c>
    </row>
    <row r="6565" spans="3:7">
      <c r="C6565" s="50">
        <f t="shared" si="104"/>
        <v>9</v>
      </c>
      <c r="D6565" s="49">
        <v>42643</v>
      </c>
      <c r="E6565" s="48">
        <v>11</v>
      </c>
      <c r="F6565" s="48">
        <v>17521</v>
      </c>
      <c r="G6565" s="48">
        <v>15079</v>
      </c>
    </row>
    <row r="6566" spans="3:7">
      <c r="C6566" s="50">
        <f t="shared" si="104"/>
        <v>9</v>
      </c>
      <c r="D6566" s="49">
        <v>42643</v>
      </c>
      <c r="E6566" s="48">
        <v>12</v>
      </c>
      <c r="F6566" s="48">
        <v>17643</v>
      </c>
      <c r="G6566" s="48">
        <v>14962</v>
      </c>
    </row>
    <row r="6567" spans="3:7">
      <c r="C6567" s="50">
        <f t="shared" si="104"/>
        <v>9</v>
      </c>
      <c r="D6567" s="49">
        <v>42643</v>
      </c>
      <c r="E6567" s="48">
        <v>13</v>
      </c>
      <c r="F6567" s="48">
        <v>17626</v>
      </c>
      <c r="G6567" s="48">
        <v>14991</v>
      </c>
    </row>
    <row r="6568" spans="3:7">
      <c r="C6568" s="50">
        <f t="shared" si="104"/>
        <v>9</v>
      </c>
      <c r="D6568" s="49">
        <v>42643</v>
      </c>
      <c r="E6568" s="48">
        <v>14</v>
      </c>
      <c r="F6568" s="48">
        <v>17583</v>
      </c>
      <c r="G6568" s="48">
        <v>14938</v>
      </c>
    </row>
    <row r="6569" spans="3:7">
      <c r="C6569" s="50">
        <f t="shared" si="104"/>
        <v>9</v>
      </c>
      <c r="D6569" s="49">
        <v>42643</v>
      </c>
      <c r="E6569" s="48">
        <v>15</v>
      </c>
      <c r="F6569" s="48">
        <v>17549</v>
      </c>
      <c r="G6569" s="48">
        <v>14930</v>
      </c>
    </row>
    <row r="6570" spans="3:7">
      <c r="C6570" s="50">
        <f t="shared" si="104"/>
        <v>9</v>
      </c>
      <c r="D6570" s="49">
        <v>42643</v>
      </c>
      <c r="E6570" s="48">
        <v>16</v>
      </c>
      <c r="F6570" s="48">
        <v>17635</v>
      </c>
      <c r="G6570" s="48">
        <v>15087</v>
      </c>
    </row>
    <row r="6571" spans="3:7">
      <c r="C6571" s="50">
        <f t="shared" si="104"/>
        <v>9</v>
      </c>
      <c r="D6571" s="49">
        <v>42643</v>
      </c>
      <c r="E6571" s="48">
        <v>17</v>
      </c>
      <c r="F6571" s="48">
        <v>17885</v>
      </c>
      <c r="G6571" s="48">
        <v>15268</v>
      </c>
    </row>
    <row r="6572" spans="3:7">
      <c r="C6572" s="50">
        <f t="shared" si="104"/>
        <v>9</v>
      </c>
      <c r="D6572" s="49">
        <v>42643</v>
      </c>
      <c r="E6572" s="48">
        <v>18</v>
      </c>
      <c r="F6572" s="48">
        <v>17916</v>
      </c>
      <c r="G6572" s="48">
        <v>15367</v>
      </c>
    </row>
    <row r="6573" spans="3:7">
      <c r="C6573" s="50">
        <f t="shared" si="104"/>
        <v>9</v>
      </c>
      <c r="D6573" s="49">
        <v>42643</v>
      </c>
      <c r="E6573" s="48">
        <v>19</v>
      </c>
      <c r="F6573" s="48">
        <v>18630</v>
      </c>
      <c r="G6573" s="48">
        <v>16076</v>
      </c>
    </row>
    <row r="6574" spans="3:7">
      <c r="C6574" s="50">
        <f t="shared" si="104"/>
        <v>9</v>
      </c>
      <c r="D6574" s="49">
        <v>42643</v>
      </c>
      <c r="E6574" s="48">
        <v>20</v>
      </c>
      <c r="F6574" s="48">
        <v>18268</v>
      </c>
      <c r="G6574" s="48">
        <v>15811</v>
      </c>
    </row>
    <row r="6575" spans="3:7">
      <c r="C6575" s="50">
        <f t="shared" si="104"/>
        <v>9</v>
      </c>
      <c r="D6575" s="49">
        <v>42643</v>
      </c>
      <c r="E6575" s="48">
        <v>21</v>
      </c>
      <c r="F6575" s="48">
        <v>17844</v>
      </c>
      <c r="G6575" s="48">
        <v>15282</v>
      </c>
    </row>
    <row r="6576" spans="3:7">
      <c r="C6576" s="50">
        <f t="shared" si="104"/>
        <v>9</v>
      </c>
      <c r="D6576" s="49">
        <v>42643</v>
      </c>
      <c r="E6576" s="48">
        <v>22</v>
      </c>
      <c r="F6576" s="48">
        <v>16942</v>
      </c>
      <c r="G6576" s="48">
        <v>14342</v>
      </c>
    </row>
    <row r="6577" spans="3:7">
      <c r="C6577" s="50">
        <f t="shared" si="104"/>
        <v>9</v>
      </c>
      <c r="D6577" s="49">
        <v>42643</v>
      </c>
      <c r="E6577" s="48">
        <v>23</v>
      </c>
      <c r="F6577" s="48">
        <v>15891</v>
      </c>
      <c r="G6577" s="48">
        <v>13213</v>
      </c>
    </row>
    <row r="6578" spans="3:7">
      <c r="C6578" s="50">
        <f t="shared" si="104"/>
        <v>9</v>
      </c>
      <c r="D6578" s="49">
        <v>42643</v>
      </c>
      <c r="E6578" s="48">
        <v>24</v>
      </c>
      <c r="F6578" s="48">
        <v>15252</v>
      </c>
      <c r="G6578" s="48">
        <v>12312</v>
      </c>
    </row>
    <row r="6579" spans="3:7">
      <c r="C6579" s="50">
        <f t="shared" si="104"/>
        <v>10</v>
      </c>
      <c r="D6579" s="49">
        <v>42644</v>
      </c>
      <c r="E6579" s="48">
        <v>1</v>
      </c>
      <c r="F6579" s="48">
        <v>14799</v>
      </c>
      <c r="G6579" s="48">
        <v>11747</v>
      </c>
    </row>
    <row r="6580" spans="3:7">
      <c r="C6580" s="50">
        <f t="shared" si="104"/>
        <v>10</v>
      </c>
      <c r="D6580" s="49">
        <v>42644</v>
      </c>
      <c r="E6580" s="48">
        <v>2</v>
      </c>
      <c r="F6580" s="48">
        <v>14386</v>
      </c>
      <c r="G6580" s="48">
        <v>11329</v>
      </c>
    </row>
    <row r="6581" spans="3:7">
      <c r="C6581" s="50">
        <f t="shared" si="104"/>
        <v>10</v>
      </c>
      <c r="D6581" s="49">
        <v>42644</v>
      </c>
      <c r="E6581" s="48">
        <v>3</v>
      </c>
      <c r="F6581" s="48">
        <v>14223</v>
      </c>
      <c r="G6581" s="48">
        <v>11198</v>
      </c>
    </row>
    <row r="6582" spans="3:7">
      <c r="C6582" s="50">
        <f t="shared" si="104"/>
        <v>10</v>
      </c>
      <c r="D6582" s="49">
        <v>42644</v>
      </c>
      <c r="E6582" s="48">
        <v>4</v>
      </c>
      <c r="F6582" s="48">
        <v>14010</v>
      </c>
      <c r="G6582" s="48">
        <v>11180</v>
      </c>
    </row>
    <row r="6583" spans="3:7">
      <c r="C6583" s="50">
        <f t="shared" si="104"/>
        <v>10</v>
      </c>
      <c r="D6583" s="49">
        <v>42644</v>
      </c>
      <c r="E6583" s="48">
        <v>5</v>
      </c>
      <c r="F6583" s="48">
        <v>13964</v>
      </c>
      <c r="G6583" s="48">
        <v>11402</v>
      </c>
    </row>
    <row r="6584" spans="3:7">
      <c r="C6584" s="50">
        <f t="shared" si="104"/>
        <v>10</v>
      </c>
      <c r="D6584" s="49">
        <v>42644</v>
      </c>
      <c r="E6584" s="48">
        <v>6</v>
      </c>
      <c r="F6584" s="48">
        <v>14738</v>
      </c>
      <c r="G6584" s="48">
        <v>11936</v>
      </c>
    </row>
    <row r="6585" spans="3:7">
      <c r="C6585" s="50">
        <f t="shared" si="104"/>
        <v>10</v>
      </c>
      <c r="D6585" s="49">
        <v>42644</v>
      </c>
      <c r="E6585" s="48">
        <v>7</v>
      </c>
      <c r="F6585" s="48">
        <v>15502</v>
      </c>
      <c r="G6585" s="48">
        <v>12742</v>
      </c>
    </row>
    <row r="6586" spans="3:7">
      <c r="C6586" s="50">
        <f t="shared" si="104"/>
        <v>10</v>
      </c>
      <c r="D6586" s="49">
        <v>42644</v>
      </c>
      <c r="E6586" s="48">
        <v>8</v>
      </c>
      <c r="F6586" s="48">
        <v>16015</v>
      </c>
      <c r="G6586" s="48">
        <v>13485</v>
      </c>
    </row>
    <row r="6587" spans="3:7">
      <c r="C6587" s="50">
        <f t="shared" si="104"/>
        <v>10</v>
      </c>
      <c r="D6587" s="49">
        <v>42644</v>
      </c>
      <c r="E6587" s="48">
        <v>9</v>
      </c>
      <c r="F6587" s="48">
        <v>16735</v>
      </c>
      <c r="G6587" s="48">
        <v>14111</v>
      </c>
    </row>
    <row r="6588" spans="3:7">
      <c r="C6588" s="50">
        <f t="shared" si="104"/>
        <v>10</v>
      </c>
      <c r="D6588" s="49">
        <v>42644</v>
      </c>
      <c r="E6588" s="48">
        <v>10</v>
      </c>
      <c r="F6588" s="48">
        <v>16977</v>
      </c>
      <c r="G6588" s="48">
        <v>14454</v>
      </c>
    </row>
    <row r="6589" spans="3:7">
      <c r="C6589" s="50">
        <f t="shared" si="104"/>
        <v>10</v>
      </c>
      <c r="D6589" s="49">
        <v>42644</v>
      </c>
      <c r="E6589" s="48">
        <v>11</v>
      </c>
      <c r="F6589" s="48">
        <v>17148</v>
      </c>
      <c r="G6589" s="48">
        <v>14515</v>
      </c>
    </row>
    <row r="6590" spans="3:7">
      <c r="C6590" s="50">
        <f t="shared" si="104"/>
        <v>10</v>
      </c>
      <c r="D6590" s="49">
        <v>42644</v>
      </c>
      <c r="E6590" s="48">
        <v>12</v>
      </c>
      <c r="F6590" s="48">
        <v>17129</v>
      </c>
      <c r="G6590" s="48">
        <v>14499</v>
      </c>
    </row>
    <row r="6591" spans="3:7">
      <c r="C6591" s="50">
        <f t="shared" si="104"/>
        <v>10</v>
      </c>
      <c r="D6591" s="49">
        <v>42644</v>
      </c>
      <c r="E6591" s="48">
        <v>13</v>
      </c>
      <c r="F6591" s="48">
        <v>17019</v>
      </c>
      <c r="G6591" s="48">
        <v>14406</v>
      </c>
    </row>
    <row r="6592" spans="3:7">
      <c r="C6592" s="50">
        <f t="shared" si="104"/>
        <v>10</v>
      </c>
      <c r="D6592" s="49">
        <v>42644</v>
      </c>
      <c r="E6592" s="48">
        <v>14</v>
      </c>
      <c r="F6592" s="48">
        <v>16958</v>
      </c>
      <c r="G6592" s="48">
        <v>14294</v>
      </c>
    </row>
    <row r="6593" spans="3:7">
      <c r="C6593" s="50">
        <f t="shared" si="104"/>
        <v>10</v>
      </c>
      <c r="D6593" s="49">
        <v>42644</v>
      </c>
      <c r="E6593" s="48">
        <v>15</v>
      </c>
      <c r="F6593" s="48">
        <v>16991</v>
      </c>
      <c r="G6593" s="48">
        <v>14330</v>
      </c>
    </row>
    <row r="6594" spans="3:7">
      <c r="C6594" s="50">
        <f t="shared" si="104"/>
        <v>10</v>
      </c>
      <c r="D6594" s="49">
        <v>42644</v>
      </c>
      <c r="E6594" s="48">
        <v>16</v>
      </c>
      <c r="F6594" s="48">
        <v>17167</v>
      </c>
      <c r="G6594" s="48">
        <v>14614</v>
      </c>
    </row>
    <row r="6595" spans="3:7">
      <c r="C6595" s="50">
        <f t="shared" si="104"/>
        <v>10</v>
      </c>
      <c r="D6595" s="49">
        <v>42644</v>
      </c>
      <c r="E6595" s="48">
        <v>17</v>
      </c>
      <c r="F6595" s="48">
        <v>17440</v>
      </c>
      <c r="G6595" s="48">
        <v>14907</v>
      </c>
    </row>
    <row r="6596" spans="3:7">
      <c r="C6596" s="50">
        <f t="shared" ref="C6596:C6659" si="105">MONTH(D6596)</f>
        <v>10</v>
      </c>
      <c r="D6596" s="49">
        <v>42644</v>
      </c>
      <c r="E6596" s="48">
        <v>18</v>
      </c>
      <c r="F6596" s="48">
        <v>17452</v>
      </c>
      <c r="G6596" s="48">
        <v>15113</v>
      </c>
    </row>
    <row r="6597" spans="3:7">
      <c r="C6597" s="50">
        <f t="shared" si="105"/>
        <v>10</v>
      </c>
      <c r="D6597" s="49">
        <v>42644</v>
      </c>
      <c r="E6597" s="48">
        <v>19</v>
      </c>
      <c r="F6597" s="48">
        <v>17616</v>
      </c>
      <c r="G6597" s="48">
        <v>15317</v>
      </c>
    </row>
    <row r="6598" spans="3:7">
      <c r="C6598" s="50">
        <f t="shared" si="105"/>
        <v>10</v>
      </c>
      <c r="D6598" s="49">
        <v>42644</v>
      </c>
      <c r="E6598" s="48">
        <v>20</v>
      </c>
      <c r="F6598" s="48">
        <v>17405</v>
      </c>
      <c r="G6598" s="48">
        <v>14908</v>
      </c>
    </row>
    <row r="6599" spans="3:7">
      <c r="C6599" s="50">
        <f t="shared" si="105"/>
        <v>10</v>
      </c>
      <c r="D6599" s="49">
        <v>42644</v>
      </c>
      <c r="E6599" s="48">
        <v>21</v>
      </c>
      <c r="F6599" s="48">
        <v>17137</v>
      </c>
      <c r="G6599" s="48">
        <v>14399</v>
      </c>
    </row>
    <row r="6600" spans="3:7">
      <c r="C6600" s="50">
        <f t="shared" si="105"/>
        <v>10</v>
      </c>
      <c r="D6600" s="49">
        <v>42644</v>
      </c>
      <c r="E6600" s="48">
        <v>22</v>
      </c>
      <c r="F6600" s="48">
        <v>16586</v>
      </c>
      <c r="G6600" s="48">
        <v>13663</v>
      </c>
    </row>
    <row r="6601" spans="3:7">
      <c r="C6601" s="50">
        <f t="shared" si="105"/>
        <v>10</v>
      </c>
      <c r="D6601" s="49">
        <v>42644</v>
      </c>
      <c r="E6601" s="48">
        <v>23</v>
      </c>
      <c r="F6601" s="48">
        <v>16035</v>
      </c>
      <c r="G6601" s="48">
        <v>12807</v>
      </c>
    </row>
    <row r="6602" spans="3:7">
      <c r="C6602" s="50">
        <f t="shared" si="105"/>
        <v>10</v>
      </c>
      <c r="D6602" s="49">
        <v>42644</v>
      </c>
      <c r="E6602" s="48">
        <v>24</v>
      </c>
      <c r="F6602" s="48">
        <v>15349</v>
      </c>
      <c r="G6602" s="48">
        <v>12085</v>
      </c>
    </row>
    <row r="6603" spans="3:7">
      <c r="C6603" s="50">
        <f t="shared" si="105"/>
        <v>10</v>
      </c>
      <c r="D6603" s="49">
        <v>42645</v>
      </c>
      <c r="E6603" s="48">
        <v>1</v>
      </c>
      <c r="F6603" s="48">
        <v>14935</v>
      </c>
      <c r="G6603" s="48">
        <v>11612</v>
      </c>
    </row>
    <row r="6604" spans="3:7">
      <c r="C6604" s="50">
        <f t="shared" si="105"/>
        <v>10</v>
      </c>
      <c r="D6604" s="49">
        <v>42645</v>
      </c>
      <c r="E6604" s="48">
        <v>2</v>
      </c>
      <c r="F6604" s="48">
        <v>14523</v>
      </c>
      <c r="G6604" s="48">
        <v>11327</v>
      </c>
    </row>
    <row r="6605" spans="3:7">
      <c r="C6605" s="50">
        <f t="shared" si="105"/>
        <v>10</v>
      </c>
      <c r="D6605" s="49">
        <v>42645</v>
      </c>
      <c r="E6605" s="48">
        <v>3</v>
      </c>
      <c r="F6605" s="48">
        <v>14324</v>
      </c>
      <c r="G6605" s="48">
        <v>11134</v>
      </c>
    </row>
    <row r="6606" spans="3:7">
      <c r="C6606" s="50">
        <f t="shared" si="105"/>
        <v>10</v>
      </c>
      <c r="D6606" s="49">
        <v>42645</v>
      </c>
      <c r="E6606" s="48">
        <v>4</v>
      </c>
      <c r="F6606" s="48">
        <v>14101</v>
      </c>
      <c r="G6606" s="48">
        <v>11094</v>
      </c>
    </row>
    <row r="6607" spans="3:7">
      <c r="C6607" s="50">
        <f t="shared" si="105"/>
        <v>10</v>
      </c>
      <c r="D6607" s="49">
        <v>42645</v>
      </c>
      <c r="E6607" s="48">
        <v>5</v>
      </c>
      <c r="F6607" s="48">
        <v>14210</v>
      </c>
      <c r="G6607" s="48">
        <v>11205</v>
      </c>
    </row>
    <row r="6608" spans="3:7">
      <c r="C6608" s="50">
        <f t="shared" si="105"/>
        <v>10</v>
      </c>
      <c r="D6608" s="49">
        <v>42645</v>
      </c>
      <c r="E6608" s="48">
        <v>6</v>
      </c>
      <c r="F6608" s="48">
        <v>14998</v>
      </c>
      <c r="G6608" s="48">
        <v>11520</v>
      </c>
    </row>
    <row r="6609" spans="3:7">
      <c r="C6609" s="50">
        <f t="shared" si="105"/>
        <v>10</v>
      </c>
      <c r="D6609" s="49">
        <v>42645</v>
      </c>
      <c r="E6609" s="48">
        <v>7</v>
      </c>
      <c r="F6609" s="48">
        <v>15520</v>
      </c>
      <c r="G6609" s="48">
        <v>12036</v>
      </c>
    </row>
    <row r="6610" spans="3:7">
      <c r="C6610" s="50">
        <f t="shared" si="105"/>
        <v>10</v>
      </c>
      <c r="D6610" s="49">
        <v>42645</v>
      </c>
      <c r="E6610" s="48">
        <v>8</v>
      </c>
      <c r="F6610" s="48">
        <v>15899</v>
      </c>
      <c r="G6610" s="48">
        <v>12692</v>
      </c>
    </row>
    <row r="6611" spans="3:7">
      <c r="C6611" s="50">
        <f t="shared" si="105"/>
        <v>10</v>
      </c>
      <c r="D6611" s="49">
        <v>42645</v>
      </c>
      <c r="E6611" s="48">
        <v>9</v>
      </c>
      <c r="F6611" s="48">
        <v>16423</v>
      </c>
      <c r="G6611" s="48">
        <v>13377</v>
      </c>
    </row>
    <row r="6612" spans="3:7">
      <c r="C6612" s="50">
        <f t="shared" si="105"/>
        <v>10</v>
      </c>
      <c r="D6612" s="49">
        <v>42645</v>
      </c>
      <c r="E6612" s="48">
        <v>10</v>
      </c>
      <c r="F6612" s="48">
        <v>16544</v>
      </c>
      <c r="G6612" s="48">
        <v>13719</v>
      </c>
    </row>
    <row r="6613" spans="3:7">
      <c r="C6613" s="50">
        <f t="shared" si="105"/>
        <v>10</v>
      </c>
      <c r="D6613" s="49">
        <v>42645</v>
      </c>
      <c r="E6613" s="48">
        <v>11</v>
      </c>
      <c r="F6613" s="48">
        <v>16903</v>
      </c>
      <c r="G6613" s="48">
        <v>13996</v>
      </c>
    </row>
    <row r="6614" spans="3:7">
      <c r="C6614" s="50">
        <f t="shared" si="105"/>
        <v>10</v>
      </c>
      <c r="D6614" s="49">
        <v>42645</v>
      </c>
      <c r="E6614" s="48">
        <v>12</v>
      </c>
      <c r="F6614" s="48">
        <v>17068</v>
      </c>
      <c r="G6614" s="48">
        <v>14140</v>
      </c>
    </row>
    <row r="6615" spans="3:7">
      <c r="C6615" s="50">
        <f t="shared" si="105"/>
        <v>10</v>
      </c>
      <c r="D6615" s="49">
        <v>42645</v>
      </c>
      <c r="E6615" s="48">
        <v>13</v>
      </c>
      <c r="F6615" s="48">
        <v>17123</v>
      </c>
      <c r="G6615" s="48">
        <v>14067</v>
      </c>
    </row>
    <row r="6616" spans="3:7">
      <c r="C6616" s="50">
        <f t="shared" si="105"/>
        <v>10</v>
      </c>
      <c r="D6616" s="49">
        <v>42645</v>
      </c>
      <c r="E6616" s="48">
        <v>14</v>
      </c>
      <c r="F6616" s="48">
        <v>17088</v>
      </c>
      <c r="G6616" s="48">
        <v>14036</v>
      </c>
    </row>
    <row r="6617" spans="3:7">
      <c r="C6617" s="50">
        <f t="shared" si="105"/>
        <v>10</v>
      </c>
      <c r="D6617" s="49">
        <v>42645</v>
      </c>
      <c r="E6617" s="48">
        <v>15</v>
      </c>
      <c r="F6617" s="48">
        <v>17076</v>
      </c>
      <c r="G6617" s="48">
        <v>14065</v>
      </c>
    </row>
    <row r="6618" spans="3:7">
      <c r="C6618" s="50">
        <f t="shared" si="105"/>
        <v>10</v>
      </c>
      <c r="D6618" s="49">
        <v>42645</v>
      </c>
      <c r="E6618" s="48">
        <v>16</v>
      </c>
      <c r="F6618" s="48">
        <v>17481</v>
      </c>
      <c r="G6618" s="48">
        <v>14549</v>
      </c>
    </row>
    <row r="6619" spans="3:7">
      <c r="C6619" s="50">
        <f t="shared" si="105"/>
        <v>10</v>
      </c>
      <c r="D6619" s="49">
        <v>42645</v>
      </c>
      <c r="E6619" s="48">
        <v>17</v>
      </c>
      <c r="F6619" s="48">
        <v>17582</v>
      </c>
      <c r="G6619" s="48">
        <v>15006</v>
      </c>
    </row>
    <row r="6620" spans="3:7">
      <c r="C6620" s="50">
        <f t="shared" si="105"/>
        <v>10</v>
      </c>
      <c r="D6620" s="49">
        <v>42645</v>
      </c>
      <c r="E6620" s="48">
        <v>18</v>
      </c>
      <c r="F6620" s="48">
        <v>17370</v>
      </c>
      <c r="G6620" s="48">
        <v>15359</v>
      </c>
    </row>
    <row r="6621" spans="3:7">
      <c r="C6621" s="50">
        <f t="shared" si="105"/>
        <v>10</v>
      </c>
      <c r="D6621" s="49">
        <v>42645</v>
      </c>
      <c r="E6621" s="48">
        <v>19</v>
      </c>
      <c r="F6621" s="48">
        <v>17679</v>
      </c>
      <c r="G6621" s="48">
        <v>15687</v>
      </c>
    </row>
    <row r="6622" spans="3:7">
      <c r="C6622" s="50">
        <f t="shared" si="105"/>
        <v>10</v>
      </c>
      <c r="D6622" s="49">
        <v>42645</v>
      </c>
      <c r="E6622" s="48">
        <v>20</v>
      </c>
      <c r="F6622" s="48">
        <v>17328</v>
      </c>
      <c r="G6622" s="48">
        <v>15464</v>
      </c>
    </row>
    <row r="6623" spans="3:7">
      <c r="C6623" s="50">
        <f t="shared" si="105"/>
        <v>10</v>
      </c>
      <c r="D6623" s="49">
        <v>42645</v>
      </c>
      <c r="E6623" s="48">
        <v>21</v>
      </c>
      <c r="F6623" s="48">
        <v>16616</v>
      </c>
      <c r="G6623" s="48">
        <v>14840</v>
      </c>
    </row>
    <row r="6624" spans="3:7">
      <c r="C6624" s="50">
        <f t="shared" si="105"/>
        <v>10</v>
      </c>
      <c r="D6624" s="49">
        <v>42645</v>
      </c>
      <c r="E6624" s="48">
        <v>22</v>
      </c>
      <c r="F6624" s="48">
        <v>16543</v>
      </c>
      <c r="G6624" s="48">
        <v>13903</v>
      </c>
    </row>
    <row r="6625" spans="3:7">
      <c r="C6625" s="50">
        <f t="shared" si="105"/>
        <v>10</v>
      </c>
      <c r="D6625" s="49">
        <v>42645</v>
      </c>
      <c r="E6625" s="48">
        <v>23</v>
      </c>
      <c r="F6625" s="48">
        <v>16010</v>
      </c>
      <c r="G6625" s="48">
        <v>12946</v>
      </c>
    </row>
    <row r="6626" spans="3:7">
      <c r="C6626" s="50">
        <f t="shared" si="105"/>
        <v>10</v>
      </c>
      <c r="D6626" s="49">
        <v>42645</v>
      </c>
      <c r="E6626" s="48">
        <v>24</v>
      </c>
      <c r="F6626" s="48">
        <v>15041</v>
      </c>
      <c r="G6626" s="48">
        <v>12251</v>
      </c>
    </row>
    <row r="6627" spans="3:7">
      <c r="C6627" s="50">
        <f t="shared" si="105"/>
        <v>10</v>
      </c>
      <c r="D6627" s="49">
        <v>42646</v>
      </c>
      <c r="E6627" s="48">
        <v>1</v>
      </c>
      <c r="F6627" s="48">
        <v>15131</v>
      </c>
      <c r="G6627" s="48">
        <v>11805</v>
      </c>
    </row>
    <row r="6628" spans="3:7">
      <c r="C6628" s="50">
        <f t="shared" si="105"/>
        <v>10</v>
      </c>
      <c r="D6628" s="49">
        <v>42646</v>
      </c>
      <c r="E6628" s="48">
        <v>2</v>
      </c>
      <c r="F6628" s="48">
        <v>15242</v>
      </c>
      <c r="G6628" s="48">
        <v>11593</v>
      </c>
    </row>
    <row r="6629" spans="3:7">
      <c r="C6629" s="50">
        <f t="shared" si="105"/>
        <v>10</v>
      </c>
      <c r="D6629" s="49">
        <v>42646</v>
      </c>
      <c r="E6629" s="48">
        <v>3</v>
      </c>
      <c r="F6629" s="48">
        <v>14916</v>
      </c>
      <c r="G6629" s="48">
        <v>11463</v>
      </c>
    </row>
    <row r="6630" spans="3:7">
      <c r="C6630" s="50">
        <f t="shared" si="105"/>
        <v>10</v>
      </c>
      <c r="D6630" s="49">
        <v>42646</v>
      </c>
      <c r="E6630" s="48">
        <v>4</v>
      </c>
      <c r="F6630" s="48">
        <v>14896</v>
      </c>
      <c r="G6630" s="48">
        <v>11582</v>
      </c>
    </row>
    <row r="6631" spans="3:7">
      <c r="C6631" s="50">
        <f t="shared" si="105"/>
        <v>10</v>
      </c>
      <c r="D6631" s="49">
        <v>42646</v>
      </c>
      <c r="E6631" s="48">
        <v>5</v>
      </c>
      <c r="F6631" s="48">
        <v>15342</v>
      </c>
      <c r="G6631" s="48">
        <v>12149</v>
      </c>
    </row>
    <row r="6632" spans="3:7">
      <c r="C6632" s="50">
        <f t="shared" si="105"/>
        <v>10</v>
      </c>
      <c r="D6632" s="49">
        <v>42646</v>
      </c>
      <c r="E6632" s="48">
        <v>6</v>
      </c>
      <c r="F6632" s="48">
        <v>15863</v>
      </c>
      <c r="G6632" s="48">
        <v>13451</v>
      </c>
    </row>
    <row r="6633" spans="3:7">
      <c r="C6633" s="50">
        <f t="shared" si="105"/>
        <v>10</v>
      </c>
      <c r="D6633" s="49">
        <v>42646</v>
      </c>
      <c r="E6633" s="48">
        <v>7</v>
      </c>
      <c r="F6633" s="48">
        <v>16852</v>
      </c>
      <c r="G6633" s="48">
        <v>14929</v>
      </c>
    </row>
    <row r="6634" spans="3:7">
      <c r="C6634" s="50">
        <f t="shared" si="105"/>
        <v>10</v>
      </c>
      <c r="D6634" s="49">
        <v>42646</v>
      </c>
      <c r="E6634" s="48">
        <v>8</v>
      </c>
      <c r="F6634" s="48">
        <v>17168</v>
      </c>
      <c r="G6634" s="48">
        <v>15234</v>
      </c>
    </row>
    <row r="6635" spans="3:7">
      <c r="C6635" s="50">
        <f t="shared" si="105"/>
        <v>10</v>
      </c>
      <c r="D6635" s="49">
        <v>42646</v>
      </c>
      <c r="E6635" s="48">
        <v>9</v>
      </c>
      <c r="F6635" s="48">
        <v>17514</v>
      </c>
      <c r="G6635" s="48">
        <v>15357</v>
      </c>
    </row>
    <row r="6636" spans="3:7">
      <c r="C6636" s="50">
        <f t="shared" si="105"/>
        <v>10</v>
      </c>
      <c r="D6636" s="49">
        <v>42646</v>
      </c>
      <c r="E6636" s="48">
        <v>10</v>
      </c>
      <c r="F6636" s="48">
        <v>17567</v>
      </c>
      <c r="G6636" s="48">
        <v>15411</v>
      </c>
    </row>
    <row r="6637" spans="3:7">
      <c r="C6637" s="50">
        <f t="shared" si="105"/>
        <v>10</v>
      </c>
      <c r="D6637" s="49">
        <v>42646</v>
      </c>
      <c r="E6637" s="48">
        <v>11</v>
      </c>
      <c r="F6637" s="48">
        <v>17841</v>
      </c>
      <c r="G6637" s="48">
        <v>15472</v>
      </c>
    </row>
    <row r="6638" spans="3:7">
      <c r="C6638" s="50">
        <f t="shared" si="105"/>
        <v>10</v>
      </c>
      <c r="D6638" s="49">
        <v>42646</v>
      </c>
      <c r="E6638" s="48">
        <v>12</v>
      </c>
      <c r="F6638" s="48">
        <v>17590</v>
      </c>
      <c r="G6638" s="48">
        <v>15494</v>
      </c>
    </row>
    <row r="6639" spans="3:7">
      <c r="C6639" s="50">
        <f t="shared" si="105"/>
        <v>10</v>
      </c>
      <c r="D6639" s="49">
        <v>42646</v>
      </c>
      <c r="E6639" s="48">
        <v>13</v>
      </c>
      <c r="F6639" s="48">
        <v>17946</v>
      </c>
      <c r="G6639" s="48">
        <v>15593</v>
      </c>
    </row>
    <row r="6640" spans="3:7">
      <c r="C6640" s="50">
        <f t="shared" si="105"/>
        <v>10</v>
      </c>
      <c r="D6640" s="49">
        <v>42646</v>
      </c>
      <c r="E6640" s="48">
        <v>14</v>
      </c>
      <c r="F6640" s="48">
        <v>18047</v>
      </c>
      <c r="G6640" s="48">
        <v>15620</v>
      </c>
    </row>
    <row r="6641" spans="3:7">
      <c r="C6641" s="50">
        <f t="shared" si="105"/>
        <v>10</v>
      </c>
      <c r="D6641" s="49">
        <v>42646</v>
      </c>
      <c r="E6641" s="48">
        <v>15</v>
      </c>
      <c r="F6641" s="48">
        <v>17939</v>
      </c>
      <c r="G6641" s="48">
        <v>15567</v>
      </c>
    </row>
    <row r="6642" spans="3:7">
      <c r="C6642" s="50">
        <f t="shared" si="105"/>
        <v>10</v>
      </c>
      <c r="D6642" s="49">
        <v>42646</v>
      </c>
      <c r="E6642" s="48">
        <v>16</v>
      </c>
      <c r="F6642" s="48">
        <v>18324</v>
      </c>
      <c r="G6642" s="48">
        <v>15834</v>
      </c>
    </row>
    <row r="6643" spans="3:7">
      <c r="C6643" s="50">
        <f t="shared" si="105"/>
        <v>10</v>
      </c>
      <c r="D6643" s="49">
        <v>42646</v>
      </c>
      <c r="E6643" s="48">
        <v>17</v>
      </c>
      <c r="F6643" s="48">
        <v>18703</v>
      </c>
      <c r="G6643" s="48">
        <v>16162</v>
      </c>
    </row>
    <row r="6644" spans="3:7">
      <c r="C6644" s="50">
        <f t="shared" si="105"/>
        <v>10</v>
      </c>
      <c r="D6644" s="49">
        <v>42646</v>
      </c>
      <c r="E6644" s="48">
        <v>18</v>
      </c>
      <c r="F6644" s="48">
        <v>18895</v>
      </c>
      <c r="G6644" s="48">
        <v>16417</v>
      </c>
    </row>
    <row r="6645" spans="3:7">
      <c r="C6645" s="50">
        <f t="shared" si="105"/>
        <v>10</v>
      </c>
      <c r="D6645" s="49">
        <v>42646</v>
      </c>
      <c r="E6645" s="48">
        <v>19</v>
      </c>
      <c r="F6645" s="48">
        <v>19216</v>
      </c>
      <c r="G6645" s="48">
        <v>16882</v>
      </c>
    </row>
    <row r="6646" spans="3:7">
      <c r="C6646" s="50">
        <f t="shared" si="105"/>
        <v>10</v>
      </c>
      <c r="D6646" s="49">
        <v>42646</v>
      </c>
      <c r="E6646" s="48">
        <v>20</v>
      </c>
      <c r="F6646" s="48">
        <v>18946</v>
      </c>
      <c r="G6646" s="48">
        <v>16689</v>
      </c>
    </row>
    <row r="6647" spans="3:7">
      <c r="C6647" s="50">
        <f t="shared" si="105"/>
        <v>10</v>
      </c>
      <c r="D6647" s="49">
        <v>42646</v>
      </c>
      <c r="E6647" s="48">
        <v>21</v>
      </c>
      <c r="F6647" s="48">
        <v>18451</v>
      </c>
      <c r="G6647" s="48">
        <v>15962</v>
      </c>
    </row>
    <row r="6648" spans="3:7">
      <c r="C6648" s="50">
        <f t="shared" si="105"/>
        <v>10</v>
      </c>
      <c r="D6648" s="49">
        <v>42646</v>
      </c>
      <c r="E6648" s="48">
        <v>22</v>
      </c>
      <c r="F6648" s="48">
        <v>16831</v>
      </c>
      <c r="G6648" s="48">
        <v>14795</v>
      </c>
    </row>
    <row r="6649" spans="3:7">
      <c r="C6649" s="50">
        <f t="shared" si="105"/>
        <v>10</v>
      </c>
      <c r="D6649" s="49">
        <v>42646</v>
      </c>
      <c r="E6649" s="48">
        <v>23</v>
      </c>
      <c r="F6649" s="48">
        <v>15501</v>
      </c>
      <c r="G6649" s="48">
        <v>13556</v>
      </c>
    </row>
    <row r="6650" spans="3:7">
      <c r="C6650" s="50">
        <f t="shared" si="105"/>
        <v>10</v>
      </c>
      <c r="D6650" s="49">
        <v>42646</v>
      </c>
      <c r="E6650" s="48">
        <v>24</v>
      </c>
      <c r="F6650" s="48">
        <v>14924</v>
      </c>
      <c r="G6650" s="48">
        <v>12606</v>
      </c>
    </row>
    <row r="6651" spans="3:7">
      <c r="C6651" s="50">
        <f t="shared" si="105"/>
        <v>10</v>
      </c>
      <c r="D6651" s="49">
        <v>42647</v>
      </c>
      <c r="E6651" s="48">
        <v>1</v>
      </c>
      <c r="F6651" s="48">
        <v>14411</v>
      </c>
      <c r="G6651" s="48">
        <v>12197</v>
      </c>
    </row>
    <row r="6652" spans="3:7">
      <c r="C6652" s="50">
        <f t="shared" si="105"/>
        <v>10</v>
      </c>
      <c r="D6652" s="49">
        <v>42647</v>
      </c>
      <c r="E6652" s="48">
        <v>2</v>
      </c>
      <c r="F6652" s="48">
        <v>14290</v>
      </c>
      <c r="G6652" s="48">
        <v>12076</v>
      </c>
    </row>
    <row r="6653" spans="3:7">
      <c r="C6653" s="50">
        <f t="shared" si="105"/>
        <v>10</v>
      </c>
      <c r="D6653" s="49">
        <v>42647</v>
      </c>
      <c r="E6653" s="48">
        <v>3</v>
      </c>
      <c r="F6653" s="48">
        <v>13948</v>
      </c>
      <c r="G6653" s="48">
        <v>11784</v>
      </c>
    </row>
    <row r="6654" spans="3:7">
      <c r="C6654" s="50">
        <f t="shared" si="105"/>
        <v>10</v>
      </c>
      <c r="D6654" s="49">
        <v>42647</v>
      </c>
      <c r="E6654" s="48">
        <v>4</v>
      </c>
      <c r="F6654" s="48">
        <v>13713</v>
      </c>
      <c r="G6654" s="48">
        <v>11783</v>
      </c>
    </row>
    <row r="6655" spans="3:7">
      <c r="C6655" s="50">
        <f t="shared" si="105"/>
        <v>10</v>
      </c>
      <c r="D6655" s="49">
        <v>42647</v>
      </c>
      <c r="E6655" s="48">
        <v>5</v>
      </c>
      <c r="F6655" s="48">
        <v>14473</v>
      </c>
      <c r="G6655" s="48">
        <v>12269</v>
      </c>
    </row>
    <row r="6656" spans="3:7">
      <c r="C6656" s="50">
        <f t="shared" si="105"/>
        <v>10</v>
      </c>
      <c r="D6656" s="49">
        <v>42647</v>
      </c>
      <c r="E6656" s="48">
        <v>6</v>
      </c>
      <c r="F6656" s="48">
        <v>15058</v>
      </c>
      <c r="G6656" s="48">
        <v>13660</v>
      </c>
    </row>
    <row r="6657" spans="3:7">
      <c r="C6657" s="50">
        <f t="shared" si="105"/>
        <v>10</v>
      </c>
      <c r="D6657" s="49">
        <v>42647</v>
      </c>
      <c r="E6657" s="48">
        <v>7</v>
      </c>
      <c r="F6657" s="48">
        <v>16143</v>
      </c>
      <c r="G6657" s="48">
        <v>15085</v>
      </c>
    </row>
    <row r="6658" spans="3:7">
      <c r="C6658" s="50">
        <f t="shared" si="105"/>
        <v>10</v>
      </c>
      <c r="D6658" s="49">
        <v>42647</v>
      </c>
      <c r="E6658" s="48">
        <v>8</v>
      </c>
      <c r="F6658" s="48">
        <v>16169</v>
      </c>
      <c r="G6658" s="48">
        <v>15076</v>
      </c>
    </row>
    <row r="6659" spans="3:7">
      <c r="C6659" s="50">
        <f t="shared" si="105"/>
        <v>10</v>
      </c>
      <c r="D6659" s="49">
        <v>42647</v>
      </c>
      <c r="E6659" s="48">
        <v>9</v>
      </c>
      <c r="F6659" s="48">
        <v>16990</v>
      </c>
      <c r="G6659" s="48">
        <v>15097</v>
      </c>
    </row>
    <row r="6660" spans="3:7">
      <c r="C6660" s="50">
        <f t="shared" ref="C6660:C6723" si="106">MONTH(D6660)</f>
        <v>10</v>
      </c>
      <c r="D6660" s="49">
        <v>42647</v>
      </c>
      <c r="E6660" s="48">
        <v>10</v>
      </c>
      <c r="F6660" s="48">
        <v>16984</v>
      </c>
      <c r="G6660" s="48">
        <v>15171</v>
      </c>
    </row>
    <row r="6661" spans="3:7">
      <c r="C6661" s="50">
        <f t="shared" si="106"/>
        <v>10</v>
      </c>
      <c r="D6661" s="49">
        <v>42647</v>
      </c>
      <c r="E6661" s="48">
        <v>11</v>
      </c>
      <c r="F6661" s="48">
        <v>16914</v>
      </c>
      <c r="G6661" s="48">
        <v>15069</v>
      </c>
    </row>
    <row r="6662" spans="3:7">
      <c r="C6662" s="50">
        <f t="shared" si="106"/>
        <v>10</v>
      </c>
      <c r="D6662" s="49">
        <v>42647</v>
      </c>
      <c r="E6662" s="48">
        <v>12</v>
      </c>
      <c r="F6662" s="48">
        <v>16857</v>
      </c>
      <c r="G6662" s="48">
        <v>15011</v>
      </c>
    </row>
    <row r="6663" spans="3:7">
      <c r="C6663" s="50">
        <f t="shared" si="106"/>
        <v>10</v>
      </c>
      <c r="D6663" s="49">
        <v>42647</v>
      </c>
      <c r="E6663" s="48">
        <v>13</v>
      </c>
      <c r="F6663" s="48">
        <v>17073</v>
      </c>
      <c r="G6663" s="48">
        <v>15042</v>
      </c>
    </row>
    <row r="6664" spans="3:7">
      <c r="C6664" s="50">
        <f t="shared" si="106"/>
        <v>10</v>
      </c>
      <c r="D6664" s="49">
        <v>42647</v>
      </c>
      <c r="E6664" s="48">
        <v>14</v>
      </c>
      <c r="F6664" s="48">
        <v>17063</v>
      </c>
      <c r="G6664" s="48">
        <v>15133</v>
      </c>
    </row>
    <row r="6665" spans="3:7">
      <c r="C6665" s="50">
        <f t="shared" si="106"/>
        <v>10</v>
      </c>
      <c r="D6665" s="49">
        <v>42647</v>
      </c>
      <c r="E6665" s="48">
        <v>15</v>
      </c>
      <c r="F6665" s="48">
        <v>17065</v>
      </c>
      <c r="G6665" s="48">
        <v>15316</v>
      </c>
    </row>
    <row r="6666" spans="3:7">
      <c r="C6666" s="50">
        <f t="shared" si="106"/>
        <v>10</v>
      </c>
      <c r="D6666" s="49">
        <v>42647</v>
      </c>
      <c r="E6666" s="48">
        <v>16</v>
      </c>
      <c r="F6666" s="48">
        <v>17431</v>
      </c>
      <c r="G6666" s="48">
        <v>15686</v>
      </c>
    </row>
    <row r="6667" spans="3:7">
      <c r="C6667" s="50">
        <f t="shared" si="106"/>
        <v>10</v>
      </c>
      <c r="D6667" s="49">
        <v>42647</v>
      </c>
      <c r="E6667" s="48">
        <v>17</v>
      </c>
      <c r="F6667" s="48">
        <v>18069</v>
      </c>
      <c r="G6667" s="48">
        <v>16151</v>
      </c>
    </row>
    <row r="6668" spans="3:7">
      <c r="C6668" s="50">
        <f t="shared" si="106"/>
        <v>10</v>
      </c>
      <c r="D6668" s="49">
        <v>42647</v>
      </c>
      <c r="E6668" s="48">
        <v>18</v>
      </c>
      <c r="F6668" s="48">
        <v>18228</v>
      </c>
      <c r="G6668" s="48">
        <v>16351</v>
      </c>
    </row>
    <row r="6669" spans="3:7">
      <c r="C6669" s="50">
        <f t="shared" si="106"/>
        <v>10</v>
      </c>
      <c r="D6669" s="49">
        <v>42647</v>
      </c>
      <c r="E6669" s="48">
        <v>19</v>
      </c>
      <c r="F6669" s="48">
        <v>18715</v>
      </c>
      <c r="G6669" s="48">
        <v>16807</v>
      </c>
    </row>
    <row r="6670" spans="3:7">
      <c r="C6670" s="50">
        <f t="shared" si="106"/>
        <v>10</v>
      </c>
      <c r="D6670" s="49">
        <v>42647</v>
      </c>
      <c r="E6670" s="48">
        <v>20</v>
      </c>
      <c r="F6670" s="48">
        <v>18690</v>
      </c>
      <c r="G6670" s="48">
        <v>16688</v>
      </c>
    </row>
    <row r="6671" spans="3:7">
      <c r="C6671" s="50">
        <f t="shared" si="106"/>
        <v>10</v>
      </c>
      <c r="D6671" s="49">
        <v>42647</v>
      </c>
      <c r="E6671" s="48">
        <v>21</v>
      </c>
      <c r="F6671" s="48">
        <v>17580</v>
      </c>
      <c r="G6671" s="48">
        <v>15903</v>
      </c>
    </row>
    <row r="6672" spans="3:7">
      <c r="C6672" s="50">
        <f t="shared" si="106"/>
        <v>10</v>
      </c>
      <c r="D6672" s="49">
        <v>42647</v>
      </c>
      <c r="E6672" s="48">
        <v>22</v>
      </c>
      <c r="F6672" s="48">
        <v>16578</v>
      </c>
      <c r="G6672" s="48">
        <v>14728</v>
      </c>
    </row>
    <row r="6673" spans="3:7">
      <c r="C6673" s="50">
        <f t="shared" si="106"/>
        <v>10</v>
      </c>
      <c r="D6673" s="49">
        <v>42647</v>
      </c>
      <c r="E6673" s="48">
        <v>23</v>
      </c>
      <c r="F6673" s="48">
        <v>15927</v>
      </c>
      <c r="G6673" s="48">
        <v>13620</v>
      </c>
    </row>
    <row r="6674" spans="3:7">
      <c r="C6674" s="50">
        <f t="shared" si="106"/>
        <v>10</v>
      </c>
      <c r="D6674" s="49">
        <v>42647</v>
      </c>
      <c r="E6674" s="48">
        <v>24</v>
      </c>
      <c r="F6674" s="48">
        <v>15406</v>
      </c>
      <c r="G6674" s="48">
        <v>12782</v>
      </c>
    </row>
    <row r="6675" spans="3:7">
      <c r="C6675" s="50">
        <f t="shared" si="106"/>
        <v>10</v>
      </c>
      <c r="D6675" s="49">
        <v>42648</v>
      </c>
      <c r="E6675" s="48">
        <v>1</v>
      </c>
      <c r="F6675" s="48">
        <v>14600</v>
      </c>
      <c r="G6675" s="48">
        <v>12192</v>
      </c>
    </row>
    <row r="6676" spans="3:7">
      <c r="C6676" s="50">
        <f t="shared" si="106"/>
        <v>10</v>
      </c>
      <c r="D6676" s="49">
        <v>42648</v>
      </c>
      <c r="E6676" s="48">
        <v>2</v>
      </c>
      <c r="F6676" s="48">
        <v>14326</v>
      </c>
      <c r="G6676" s="48">
        <v>11905</v>
      </c>
    </row>
    <row r="6677" spans="3:7">
      <c r="C6677" s="50">
        <f t="shared" si="106"/>
        <v>10</v>
      </c>
      <c r="D6677" s="49">
        <v>42648</v>
      </c>
      <c r="E6677" s="48">
        <v>3</v>
      </c>
      <c r="F6677" s="48">
        <v>14181</v>
      </c>
      <c r="G6677" s="48">
        <v>11753</v>
      </c>
    </row>
    <row r="6678" spans="3:7">
      <c r="C6678" s="50">
        <f t="shared" si="106"/>
        <v>10</v>
      </c>
      <c r="D6678" s="49">
        <v>42648</v>
      </c>
      <c r="E6678" s="48">
        <v>4</v>
      </c>
      <c r="F6678" s="48">
        <v>14154</v>
      </c>
      <c r="G6678" s="48">
        <v>11770</v>
      </c>
    </row>
    <row r="6679" spans="3:7">
      <c r="C6679" s="50">
        <f t="shared" si="106"/>
        <v>10</v>
      </c>
      <c r="D6679" s="49">
        <v>42648</v>
      </c>
      <c r="E6679" s="48">
        <v>5</v>
      </c>
      <c r="F6679" s="48">
        <v>14635</v>
      </c>
      <c r="G6679" s="48">
        <v>12289</v>
      </c>
    </row>
    <row r="6680" spans="3:7">
      <c r="C6680" s="50">
        <f t="shared" si="106"/>
        <v>10</v>
      </c>
      <c r="D6680" s="49">
        <v>42648</v>
      </c>
      <c r="E6680" s="48">
        <v>6</v>
      </c>
      <c r="F6680" s="48">
        <v>15519</v>
      </c>
      <c r="G6680" s="48">
        <v>13599</v>
      </c>
    </row>
    <row r="6681" spans="3:7">
      <c r="C6681" s="50">
        <f t="shared" si="106"/>
        <v>10</v>
      </c>
      <c r="D6681" s="49">
        <v>42648</v>
      </c>
      <c r="E6681" s="48">
        <v>7</v>
      </c>
      <c r="F6681" s="48">
        <v>17121</v>
      </c>
      <c r="G6681" s="48">
        <v>15021</v>
      </c>
    </row>
    <row r="6682" spans="3:7">
      <c r="C6682" s="50">
        <f t="shared" si="106"/>
        <v>10</v>
      </c>
      <c r="D6682" s="49">
        <v>42648</v>
      </c>
      <c r="E6682" s="48">
        <v>8</v>
      </c>
      <c r="F6682" s="48">
        <v>17201</v>
      </c>
      <c r="G6682" s="48">
        <v>15071</v>
      </c>
    </row>
    <row r="6683" spans="3:7">
      <c r="C6683" s="50">
        <f t="shared" si="106"/>
        <v>10</v>
      </c>
      <c r="D6683" s="49">
        <v>42648</v>
      </c>
      <c r="E6683" s="48">
        <v>9</v>
      </c>
      <c r="F6683" s="48">
        <v>16955</v>
      </c>
      <c r="G6683" s="48">
        <v>15007</v>
      </c>
    </row>
    <row r="6684" spans="3:7">
      <c r="C6684" s="50">
        <f t="shared" si="106"/>
        <v>10</v>
      </c>
      <c r="D6684" s="49">
        <v>42648</v>
      </c>
      <c r="E6684" s="48">
        <v>10</v>
      </c>
      <c r="F6684" s="48">
        <v>16637</v>
      </c>
      <c r="G6684" s="48">
        <v>14938</v>
      </c>
    </row>
    <row r="6685" spans="3:7">
      <c r="C6685" s="50">
        <f t="shared" si="106"/>
        <v>10</v>
      </c>
      <c r="D6685" s="49">
        <v>42648</v>
      </c>
      <c r="E6685" s="48">
        <v>11</v>
      </c>
      <c r="F6685" s="48">
        <v>16522</v>
      </c>
      <c r="G6685" s="48">
        <v>14944</v>
      </c>
    </row>
    <row r="6686" spans="3:7">
      <c r="C6686" s="50">
        <f t="shared" si="106"/>
        <v>10</v>
      </c>
      <c r="D6686" s="49">
        <v>42648</v>
      </c>
      <c r="E6686" s="48">
        <v>12</v>
      </c>
      <c r="F6686" s="48">
        <v>16697</v>
      </c>
      <c r="G6686" s="48">
        <v>14962</v>
      </c>
    </row>
    <row r="6687" spans="3:7">
      <c r="C6687" s="50">
        <f t="shared" si="106"/>
        <v>10</v>
      </c>
      <c r="D6687" s="49">
        <v>42648</v>
      </c>
      <c r="E6687" s="48">
        <v>13</v>
      </c>
      <c r="F6687" s="48">
        <v>16815</v>
      </c>
      <c r="G6687" s="48">
        <v>15043</v>
      </c>
    </row>
    <row r="6688" spans="3:7">
      <c r="C6688" s="50">
        <f t="shared" si="106"/>
        <v>10</v>
      </c>
      <c r="D6688" s="49">
        <v>42648</v>
      </c>
      <c r="E6688" s="48">
        <v>14</v>
      </c>
      <c r="F6688" s="48">
        <v>16703</v>
      </c>
      <c r="G6688" s="48">
        <v>15047</v>
      </c>
    </row>
    <row r="6689" spans="3:7">
      <c r="C6689" s="50">
        <f t="shared" si="106"/>
        <v>10</v>
      </c>
      <c r="D6689" s="49">
        <v>42648</v>
      </c>
      <c r="E6689" s="48">
        <v>15</v>
      </c>
      <c r="F6689" s="48">
        <v>16993</v>
      </c>
      <c r="G6689" s="48">
        <v>15327</v>
      </c>
    </row>
    <row r="6690" spans="3:7">
      <c r="C6690" s="50">
        <f t="shared" si="106"/>
        <v>10</v>
      </c>
      <c r="D6690" s="49">
        <v>42648</v>
      </c>
      <c r="E6690" s="48">
        <v>16</v>
      </c>
      <c r="F6690" s="48">
        <v>17410</v>
      </c>
      <c r="G6690" s="48">
        <v>15699</v>
      </c>
    </row>
    <row r="6691" spans="3:7">
      <c r="C6691" s="50">
        <f t="shared" si="106"/>
        <v>10</v>
      </c>
      <c r="D6691" s="49">
        <v>42648</v>
      </c>
      <c r="E6691" s="48">
        <v>17</v>
      </c>
      <c r="F6691" s="48">
        <v>18127</v>
      </c>
      <c r="G6691" s="48">
        <v>16101</v>
      </c>
    </row>
    <row r="6692" spans="3:7">
      <c r="C6692" s="50">
        <f t="shared" si="106"/>
        <v>10</v>
      </c>
      <c r="D6692" s="49">
        <v>42648</v>
      </c>
      <c r="E6692" s="48">
        <v>18</v>
      </c>
      <c r="F6692" s="48">
        <v>18386</v>
      </c>
      <c r="G6692" s="48">
        <v>16326</v>
      </c>
    </row>
    <row r="6693" spans="3:7">
      <c r="C6693" s="50">
        <f t="shared" si="106"/>
        <v>10</v>
      </c>
      <c r="D6693" s="49">
        <v>42648</v>
      </c>
      <c r="E6693" s="48">
        <v>19</v>
      </c>
      <c r="F6693" s="48">
        <v>18842</v>
      </c>
      <c r="G6693" s="48">
        <v>16797</v>
      </c>
    </row>
    <row r="6694" spans="3:7">
      <c r="C6694" s="50">
        <f t="shared" si="106"/>
        <v>10</v>
      </c>
      <c r="D6694" s="49">
        <v>42648</v>
      </c>
      <c r="E6694" s="48">
        <v>20</v>
      </c>
      <c r="F6694" s="48">
        <v>18726</v>
      </c>
      <c r="G6694" s="48">
        <v>16638</v>
      </c>
    </row>
    <row r="6695" spans="3:7">
      <c r="C6695" s="50">
        <f t="shared" si="106"/>
        <v>10</v>
      </c>
      <c r="D6695" s="49">
        <v>42648</v>
      </c>
      <c r="E6695" s="48">
        <v>21</v>
      </c>
      <c r="F6695" s="48">
        <v>18029</v>
      </c>
      <c r="G6695" s="48">
        <v>15897</v>
      </c>
    </row>
    <row r="6696" spans="3:7">
      <c r="C6696" s="50">
        <f t="shared" si="106"/>
        <v>10</v>
      </c>
      <c r="D6696" s="49">
        <v>42648</v>
      </c>
      <c r="E6696" s="48">
        <v>22</v>
      </c>
      <c r="F6696" s="48">
        <v>16993</v>
      </c>
      <c r="G6696" s="48">
        <v>14772</v>
      </c>
    </row>
    <row r="6697" spans="3:7">
      <c r="C6697" s="50">
        <f t="shared" si="106"/>
        <v>10</v>
      </c>
      <c r="D6697" s="49">
        <v>42648</v>
      </c>
      <c r="E6697" s="48">
        <v>23</v>
      </c>
      <c r="F6697" s="48">
        <v>15837</v>
      </c>
      <c r="G6697" s="48">
        <v>13538</v>
      </c>
    </row>
    <row r="6698" spans="3:7">
      <c r="C6698" s="50">
        <f t="shared" si="106"/>
        <v>10</v>
      </c>
      <c r="D6698" s="49">
        <v>42648</v>
      </c>
      <c r="E6698" s="48">
        <v>24</v>
      </c>
      <c r="F6698" s="48">
        <v>15390</v>
      </c>
      <c r="G6698" s="48">
        <v>12714</v>
      </c>
    </row>
    <row r="6699" spans="3:7">
      <c r="C6699" s="50">
        <f t="shared" si="106"/>
        <v>10</v>
      </c>
      <c r="D6699" s="49">
        <v>42649</v>
      </c>
      <c r="E6699" s="48">
        <v>1</v>
      </c>
      <c r="F6699" s="48">
        <v>14844</v>
      </c>
      <c r="G6699" s="48">
        <v>12127</v>
      </c>
    </row>
    <row r="6700" spans="3:7">
      <c r="C6700" s="50">
        <f t="shared" si="106"/>
        <v>10</v>
      </c>
      <c r="D6700" s="49">
        <v>42649</v>
      </c>
      <c r="E6700" s="48">
        <v>2</v>
      </c>
      <c r="F6700" s="48">
        <v>14658</v>
      </c>
      <c r="G6700" s="48">
        <v>11873</v>
      </c>
    </row>
    <row r="6701" spans="3:7">
      <c r="C6701" s="50">
        <f t="shared" si="106"/>
        <v>10</v>
      </c>
      <c r="D6701" s="49">
        <v>42649</v>
      </c>
      <c r="E6701" s="48">
        <v>3</v>
      </c>
      <c r="F6701" s="48">
        <v>14578</v>
      </c>
      <c r="G6701" s="48">
        <v>11772</v>
      </c>
    </row>
    <row r="6702" spans="3:7">
      <c r="C6702" s="50">
        <f t="shared" si="106"/>
        <v>10</v>
      </c>
      <c r="D6702" s="49">
        <v>42649</v>
      </c>
      <c r="E6702" s="48">
        <v>4</v>
      </c>
      <c r="F6702" s="48">
        <v>14623</v>
      </c>
      <c r="G6702" s="48">
        <v>11840</v>
      </c>
    </row>
    <row r="6703" spans="3:7">
      <c r="C6703" s="50">
        <f t="shared" si="106"/>
        <v>10</v>
      </c>
      <c r="D6703" s="49">
        <v>42649</v>
      </c>
      <c r="E6703" s="48">
        <v>5</v>
      </c>
      <c r="F6703" s="48">
        <v>15121</v>
      </c>
      <c r="G6703" s="48">
        <v>12330</v>
      </c>
    </row>
    <row r="6704" spans="3:7">
      <c r="C6704" s="50">
        <f t="shared" si="106"/>
        <v>10</v>
      </c>
      <c r="D6704" s="49">
        <v>42649</v>
      </c>
      <c r="E6704" s="48">
        <v>6</v>
      </c>
      <c r="F6704" s="48">
        <v>16107</v>
      </c>
      <c r="G6704" s="48">
        <v>13784</v>
      </c>
    </row>
    <row r="6705" spans="3:7">
      <c r="C6705" s="50">
        <f t="shared" si="106"/>
        <v>10</v>
      </c>
      <c r="D6705" s="49">
        <v>42649</v>
      </c>
      <c r="E6705" s="48">
        <v>7</v>
      </c>
      <c r="F6705" s="48">
        <v>17380</v>
      </c>
      <c r="G6705" s="48">
        <v>15244</v>
      </c>
    </row>
    <row r="6706" spans="3:7">
      <c r="C6706" s="50">
        <f t="shared" si="106"/>
        <v>10</v>
      </c>
      <c r="D6706" s="49">
        <v>42649</v>
      </c>
      <c r="E6706" s="48">
        <v>8</v>
      </c>
      <c r="F6706" s="48">
        <v>17209</v>
      </c>
      <c r="G6706" s="48">
        <v>15277</v>
      </c>
    </row>
    <row r="6707" spans="3:7">
      <c r="C6707" s="50">
        <f t="shared" si="106"/>
        <v>10</v>
      </c>
      <c r="D6707" s="49">
        <v>42649</v>
      </c>
      <c r="E6707" s="48">
        <v>9</v>
      </c>
      <c r="F6707" s="48">
        <v>17123</v>
      </c>
      <c r="G6707" s="48">
        <v>15246</v>
      </c>
    </row>
    <row r="6708" spans="3:7">
      <c r="C6708" s="50">
        <f t="shared" si="106"/>
        <v>10</v>
      </c>
      <c r="D6708" s="49">
        <v>42649</v>
      </c>
      <c r="E6708" s="48">
        <v>10</v>
      </c>
      <c r="F6708" s="48">
        <v>16764</v>
      </c>
      <c r="G6708" s="48">
        <v>15277</v>
      </c>
    </row>
    <row r="6709" spans="3:7">
      <c r="C6709" s="50">
        <f t="shared" si="106"/>
        <v>10</v>
      </c>
      <c r="D6709" s="49">
        <v>42649</v>
      </c>
      <c r="E6709" s="48">
        <v>11</v>
      </c>
      <c r="F6709" s="48">
        <v>16768</v>
      </c>
      <c r="G6709" s="48">
        <v>15301</v>
      </c>
    </row>
    <row r="6710" spans="3:7">
      <c r="C6710" s="50">
        <f t="shared" si="106"/>
        <v>10</v>
      </c>
      <c r="D6710" s="49">
        <v>42649</v>
      </c>
      <c r="E6710" s="48">
        <v>12</v>
      </c>
      <c r="F6710" s="48">
        <v>17130</v>
      </c>
      <c r="G6710" s="48">
        <v>15429</v>
      </c>
    </row>
    <row r="6711" spans="3:7">
      <c r="C6711" s="50">
        <f t="shared" si="106"/>
        <v>10</v>
      </c>
      <c r="D6711" s="49">
        <v>42649</v>
      </c>
      <c r="E6711" s="48">
        <v>13</v>
      </c>
      <c r="F6711" s="48">
        <v>17532</v>
      </c>
      <c r="G6711" s="48">
        <v>15700</v>
      </c>
    </row>
    <row r="6712" spans="3:7">
      <c r="C6712" s="50">
        <f t="shared" si="106"/>
        <v>10</v>
      </c>
      <c r="D6712" s="49">
        <v>42649</v>
      </c>
      <c r="E6712" s="48">
        <v>14</v>
      </c>
      <c r="F6712" s="48">
        <v>17703</v>
      </c>
      <c r="G6712" s="48">
        <v>15888</v>
      </c>
    </row>
    <row r="6713" spans="3:7">
      <c r="C6713" s="50">
        <f t="shared" si="106"/>
        <v>10</v>
      </c>
      <c r="D6713" s="49">
        <v>42649</v>
      </c>
      <c r="E6713" s="48">
        <v>15</v>
      </c>
      <c r="F6713" s="48">
        <v>17922</v>
      </c>
      <c r="G6713" s="48">
        <v>16130</v>
      </c>
    </row>
    <row r="6714" spans="3:7">
      <c r="C6714" s="50">
        <f t="shared" si="106"/>
        <v>10</v>
      </c>
      <c r="D6714" s="49">
        <v>42649</v>
      </c>
      <c r="E6714" s="48">
        <v>16</v>
      </c>
      <c r="F6714" s="48">
        <v>18065</v>
      </c>
      <c r="G6714" s="48">
        <v>16484</v>
      </c>
    </row>
    <row r="6715" spans="3:7">
      <c r="C6715" s="50">
        <f t="shared" si="106"/>
        <v>10</v>
      </c>
      <c r="D6715" s="49">
        <v>42649</v>
      </c>
      <c r="E6715" s="48">
        <v>17</v>
      </c>
      <c r="F6715" s="48">
        <v>18430</v>
      </c>
      <c r="G6715" s="48">
        <v>16946</v>
      </c>
    </row>
    <row r="6716" spans="3:7">
      <c r="C6716" s="50">
        <f t="shared" si="106"/>
        <v>10</v>
      </c>
      <c r="D6716" s="49">
        <v>42649</v>
      </c>
      <c r="E6716" s="48">
        <v>18</v>
      </c>
      <c r="F6716" s="48">
        <v>18540</v>
      </c>
      <c r="G6716" s="48">
        <v>17143</v>
      </c>
    </row>
    <row r="6717" spans="3:7">
      <c r="C6717" s="50">
        <f t="shared" si="106"/>
        <v>10</v>
      </c>
      <c r="D6717" s="49">
        <v>42649</v>
      </c>
      <c r="E6717" s="48">
        <v>19</v>
      </c>
      <c r="F6717" s="48">
        <v>18796</v>
      </c>
      <c r="G6717" s="48">
        <v>17374</v>
      </c>
    </row>
    <row r="6718" spans="3:7">
      <c r="C6718" s="50">
        <f t="shared" si="106"/>
        <v>10</v>
      </c>
      <c r="D6718" s="49">
        <v>42649</v>
      </c>
      <c r="E6718" s="48">
        <v>20</v>
      </c>
      <c r="F6718" s="48">
        <v>18863</v>
      </c>
      <c r="G6718" s="48">
        <v>17159</v>
      </c>
    </row>
    <row r="6719" spans="3:7">
      <c r="C6719" s="50">
        <f t="shared" si="106"/>
        <v>10</v>
      </c>
      <c r="D6719" s="49">
        <v>42649</v>
      </c>
      <c r="E6719" s="48">
        <v>21</v>
      </c>
      <c r="F6719" s="48">
        <v>18425</v>
      </c>
      <c r="G6719" s="48">
        <v>16356</v>
      </c>
    </row>
    <row r="6720" spans="3:7">
      <c r="C6720" s="50">
        <f t="shared" si="106"/>
        <v>10</v>
      </c>
      <c r="D6720" s="49">
        <v>42649</v>
      </c>
      <c r="E6720" s="48">
        <v>22</v>
      </c>
      <c r="F6720" s="48">
        <v>17451</v>
      </c>
      <c r="G6720" s="48">
        <v>15134</v>
      </c>
    </row>
    <row r="6721" spans="3:7">
      <c r="C6721" s="50">
        <f t="shared" si="106"/>
        <v>10</v>
      </c>
      <c r="D6721" s="49">
        <v>42649</v>
      </c>
      <c r="E6721" s="48">
        <v>23</v>
      </c>
      <c r="F6721" s="48">
        <v>16178</v>
      </c>
      <c r="G6721" s="48">
        <v>13799</v>
      </c>
    </row>
    <row r="6722" spans="3:7">
      <c r="C6722" s="50">
        <f t="shared" si="106"/>
        <v>10</v>
      </c>
      <c r="D6722" s="49">
        <v>42649</v>
      </c>
      <c r="E6722" s="48">
        <v>24</v>
      </c>
      <c r="F6722" s="48">
        <v>15738</v>
      </c>
      <c r="G6722" s="48">
        <v>12859</v>
      </c>
    </row>
    <row r="6723" spans="3:7">
      <c r="C6723" s="50">
        <f t="shared" si="106"/>
        <v>10</v>
      </c>
      <c r="D6723" s="49">
        <v>42650</v>
      </c>
      <c r="E6723" s="48">
        <v>1</v>
      </c>
      <c r="F6723" s="48">
        <v>15546</v>
      </c>
      <c r="G6723" s="48">
        <v>12362</v>
      </c>
    </row>
    <row r="6724" spans="3:7">
      <c r="C6724" s="50">
        <f t="shared" ref="C6724:C6787" si="107">MONTH(D6724)</f>
        <v>10</v>
      </c>
      <c r="D6724" s="49">
        <v>42650</v>
      </c>
      <c r="E6724" s="48">
        <v>2</v>
      </c>
      <c r="F6724" s="48">
        <v>15278</v>
      </c>
      <c r="G6724" s="48">
        <v>12017</v>
      </c>
    </row>
    <row r="6725" spans="3:7">
      <c r="C6725" s="50">
        <f t="shared" si="107"/>
        <v>10</v>
      </c>
      <c r="D6725" s="49">
        <v>42650</v>
      </c>
      <c r="E6725" s="48">
        <v>3</v>
      </c>
      <c r="F6725" s="48">
        <v>14772</v>
      </c>
      <c r="G6725" s="48">
        <v>11832</v>
      </c>
    </row>
    <row r="6726" spans="3:7">
      <c r="C6726" s="50">
        <f t="shared" si="107"/>
        <v>10</v>
      </c>
      <c r="D6726" s="49">
        <v>42650</v>
      </c>
      <c r="E6726" s="48">
        <v>4</v>
      </c>
      <c r="F6726" s="48">
        <v>14599</v>
      </c>
      <c r="G6726" s="48">
        <v>11858</v>
      </c>
    </row>
    <row r="6727" spans="3:7">
      <c r="C6727" s="50">
        <f t="shared" si="107"/>
        <v>10</v>
      </c>
      <c r="D6727" s="49">
        <v>42650</v>
      </c>
      <c r="E6727" s="48">
        <v>5</v>
      </c>
      <c r="F6727" s="48">
        <v>15069</v>
      </c>
      <c r="G6727" s="48">
        <v>12358</v>
      </c>
    </row>
    <row r="6728" spans="3:7">
      <c r="C6728" s="50">
        <f t="shared" si="107"/>
        <v>10</v>
      </c>
      <c r="D6728" s="49">
        <v>42650</v>
      </c>
      <c r="E6728" s="48">
        <v>6</v>
      </c>
      <c r="F6728" s="48">
        <v>15831</v>
      </c>
      <c r="G6728" s="48">
        <v>13605</v>
      </c>
    </row>
    <row r="6729" spans="3:7">
      <c r="C6729" s="50">
        <f t="shared" si="107"/>
        <v>10</v>
      </c>
      <c r="D6729" s="49">
        <v>42650</v>
      </c>
      <c r="E6729" s="48">
        <v>7</v>
      </c>
      <c r="F6729" s="48">
        <v>17169</v>
      </c>
      <c r="G6729" s="48">
        <v>14921</v>
      </c>
    </row>
    <row r="6730" spans="3:7">
      <c r="C6730" s="50">
        <f t="shared" si="107"/>
        <v>10</v>
      </c>
      <c r="D6730" s="49">
        <v>42650</v>
      </c>
      <c r="E6730" s="48">
        <v>8</v>
      </c>
      <c r="F6730" s="48">
        <v>17491</v>
      </c>
      <c r="G6730" s="48">
        <v>15129</v>
      </c>
    </row>
    <row r="6731" spans="3:7">
      <c r="C6731" s="50">
        <f t="shared" si="107"/>
        <v>10</v>
      </c>
      <c r="D6731" s="49">
        <v>42650</v>
      </c>
      <c r="E6731" s="48">
        <v>9</v>
      </c>
      <c r="F6731" s="48">
        <v>17595</v>
      </c>
      <c r="G6731" s="48">
        <v>15145</v>
      </c>
    </row>
    <row r="6732" spans="3:7">
      <c r="C6732" s="50">
        <f t="shared" si="107"/>
        <v>10</v>
      </c>
      <c r="D6732" s="49">
        <v>42650</v>
      </c>
      <c r="E6732" s="48">
        <v>10</v>
      </c>
      <c r="F6732" s="48">
        <v>17768</v>
      </c>
      <c r="G6732" s="48">
        <v>15320</v>
      </c>
    </row>
    <row r="6733" spans="3:7">
      <c r="C6733" s="50">
        <f t="shared" si="107"/>
        <v>10</v>
      </c>
      <c r="D6733" s="49">
        <v>42650</v>
      </c>
      <c r="E6733" s="48">
        <v>11</v>
      </c>
      <c r="F6733" s="48">
        <v>17901</v>
      </c>
      <c r="G6733" s="48">
        <v>15349</v>
      </c>
    </row>
    <row r="6734" spans="3:7">
      <c r="C6734" s="50">
        <f t="shared" si="107"/>
        <v>10</v>
      </c>
      <c r="D6734" s="49">
        <v>42650</v>
      </c>
      <c r="E6734" s="48">
        <v>12</v>
      </c>
      <c r="F6734" s="48">
        <v>18029</v>
      </c>
      <c r="G6734" s="48">
        <v>15398</v>
      </c>
    </row>
    <row r="6735" spans="3:7">
      <c r="C6735" s="50">
        <f t="shared" si="107"/>
        <v>10</v>
      </c>
      <c r="D6735" s="49">
        <v>42650</v>
      </c>
      <c r="E6735" s="48">
        <v>13</v>
      </c>
      <c r="F6735" s="48">
        <v>18210</v>
      </c>
      <c r="G6735" s="48">
        <v>15556</v>
      </c>
    </row>
    <row r="6736" spans="3:7">
      <c r="C6736" s="50">
        <f t="shared" si="107"/>
        <v>10</v>
      </c>
      <c r="D6736" s="49">
        <v>42650</v>
      </c>
      <c r="E6736" s="48">
        <v>14</v>
      </c>
      <c r="F6736" s="48">
        <v>18184</v>
      </c>
      <c r="G6736" s="48">
        <v>15563</v>
      </c>
    </row>
    <row r="6737" spans="3:7">
      <c r="C6737" s="50">
        <f t="shared" si="107"/>
        <v>10</v>
      </c>
      <c r="D6737" s="49">
        <v>42650</v>
      </c>
      <c r="E6737" s="48">
        <v>15</v>
      </c>
      <c r="F6737" s="48">
        <v>18228</v>
      </c>
      <c r="G6737" s="48">
        <v>15578</v>
      </c>
    </row>
    <row r="6738" spans="3:7">
      <c r="C6738" s="50">
        <f t="shared" si="107"/>
        <v>10</v>
      </c>
      <c r="D6738" s="49">
        <v>42650</v>
      </c>
      <c r="E6738" s="48">
        <v>16</v>
      </c>
      <c r="F6738" s="48">
        <v>18483</v>
      </c>
      <c r="G6738" s="48">
        <v>15959</v>
      </c>
    </row>
    <row r="6739" spans="3:7">
      <c r="C6739" s="50">
        <f t="shared" si="107"/>
        <v>10</v>
      </c>
      <c r="D6739" s="49">
        <v>42650</v>
      </c>
      <c r="E6739" s="48">
        <v>17</v>
      </c>
      <c r="F6739" s="48">
        <v>18965</v>
      </c>
      <c r="G6739" s="48">
        <v>16366</v>
      </c>
    </row>
    <row r="6740" spans="3:7">
      <c r="C6740" s="50">
        <f t="shared" si="107"/>
        <v>10</v>
      </c>
      <c r="D6740" s="49">
        <v>42650</v>
      </c>
      <c r="E6740" s="48">
        <v>18</v>
      </c>
      <c r="F6740" s="48">
        <v>19393</v>
      </c>
      <c r="G6740" s="48">
        <v>16651</v>
      </c>
    </row>
    <row r="6741" spans="3:7">
      <c r="C6741" s="50">
        <f t="shared" si="107"/>
        <v>10</v>
      </c>
      <c r="D6741" s="49">
        <v>42650</v>
      </c>
      <c r="E6741" s="48">
        <v>19</v>
      </c>
      <c r="F6741" s="48">
        <v>19554</v>
      </c>
      <c r="G6741" s="48">
        <v>16925</v>
      </c>
    </row>
    <row r="6742" spans="3:7">
      <c r="C6742" s="50">
        <f t="shared" si="107"/>
        <v>10</v>
      </c>
      <c r="D6742" s="49">
        <v>42650</v>
      </c>
      <c r="E6742" s="48">
        <v>20</v>
      </c>
      <c r="F6742" s="48">
        <v>19495</v>
      </c>
      <c r="G6742" s="48">
        <v>16640</v>
      </c>
    </row>
    <row r="6743" spans="3:7">
      <c r="C6743" s="50">
        <f t="shared" si="107"/>
        <v>10</v>
      </c>
      <c r="D6743" s="49">
        <v>42650</v>
      </c>
      <c r="E6743" s="48">
        <v>21</v>
      </c>
      <c r="F6743" s="48">
        <v>18622</v>
      </c>
      <c r="G6743" s="48">
        <v>15884</v>
      </c>
    </row>
    <row r="6744" spans="3:7">
      <c r="C6744" s="50">
        <f t="shared" si="107"/>
        <v>10</v>
      </c>
      <c r="D6744" s="49">
        <v>42650</v>
      </c>
      <c r="E6744" s="48">
        <v>22</v>
      </c>
      <c r="F6744" s="48">
        <v>17723</v>
      </c>
      <c r="G6744" s="48">
        <v>14745</v>
      </c>
    </row>
    <row r="6745" spans="3:7">
      <c r="C6745" s="50">
        <f t="shared" si="107"/>
        <v>10</v>
      </c>
      <c r="D6745" s="49">
        <v>42650</v>
      </c>
      <c r="E6745" s="48">
        <v>23</v>
      </c>
      <c r="F6745" s="48">
        <v>16602</v>
      </c>
      <c r="G6745" s="48">
        <v>13515</v>
      </c>
    </row>
    <row r="6746" spans="3:7">
      <c r="C6746" s="50">
        <f t="shared" si="107"/>
        <v>10</v>
      </c>
      <c r="D6746" s="49">
        <v>42650</v>
      </c>
      <c r="E6746" s="48">
        <v>24</v>
      </c>
      <c r="F6746" s="48">
        <v>15930</v>
      </c>
      <c r="G6746" s="48">
        <v>12510</v>
      </c>
    </row>
    <row r="6747" spans="3:7">
      <c r="C6747" s="50">
        <f t="shared" si="107"/>
        <v>10</v>
      </c>
      <c r="D6747" s="49">
        <v>42651</v>
      </c>
      <c r="E6747" s="48">
        <v>1</v>
      </c>
      <c r="F6747" s="48">
        <v>15028</v>
      </c>
      <c r="G6747" s="48">
        <v>11874</v>
      </c>
    </row>
    <row r="6748" spans="3:7">
      <c r="C6748" s="50">
        <f t="shared" si="107"/>
        <v>10</v>
      </c>
      <c r="D6748" s="49">
        <v>42651</v>
      </c>
      <c r="E6748" s="48">
        <v>2</v>
      </c>
      <c r="F6748" s="48">
        <v>14816</v>
      </c>
      <c r="G6748" s="48">
        <v>11555</v>
      </c>
    </row>
    <row r="6749" spans="3:7">
      <c r="C6749" s="50">
        <f t="shared" si="107"/>
        <v>10</v>
      </c>
      <c r="D6749" s="49">
        <v>42651</v>
      </c>
      <c r="E6749" s="48">
        <v>3</v>
      </c>
      <c r="F6749" s="48">
        <v>14763</v>
      </c>
      <c r="G6749" s="48">
        <v>11362</v>
      </c>
    </row>
    <row r="6750" spans="3:7">
      <c r="C6750" s="50">
        <f t="shared" si="107"/>
        <v>10</v>
      </c>
      <c r="D6750" s="49">
        <v>42651</v>
      </c>
      <c r="E6750" s="48">
        <v>4</v>
      </c>
      <c r="F6750" s="48">
        <v>14748</v>
      </c>
      <c r="G6750" s="48">
        <v>11324</v>
      </c>
    </row>
    <row r="6751" spans="3:7">
      <c r="C6751" s="50">
        <f t="shared" si="107"/>
        <v>10</v>
      </c>
      <c r="D6751" s="49">
        <v>42651</v>
      </c>
      <c r="E6751" s="48">
        <v>5</v>
      </c>
      <c r="F6751" s="48">
        <v>14575</v>
      </c>
      <c r="G6751" s="48">
        <v>11469</v>
      </c>
    </row>
    <row r="6752" spans="3:7">
      <c r="C6752" s="50">
        <f t="shared" si="107"/>
        <v>10</v>
      </c>
      <c r="D6752" s="49">
        <v>42651</v>
      </c>
      <c r="E6752" s="48">
        <v>6</v>
      </c>
      <c r="F6752" s="48">
        <v>15150</v>
      </c>
      <c r="G6752" s="48">
        <v>11866</v>
      </c>
    </row>
    <row r="6753" spans="3:7">
      <c r="C6753" s="50">
        <f t="shared" si="107"/>
        <v>10</v>
      </c>
      <c r="D6753" s="49">
        <v>42651</v>
      </c>
      <c r="E6753" s="48">
        <v>7</v>
      </c>
      <c r="F6753" s="48">
        <v>15692</v>
      </c>
      <c r="G6753" s="48">
        <v>12533</v>
      </c>
    </row>
    <row r="6754" spans="3:7">
      <c r="C6754" s="50">
        <f t="shared" si="107"/>
        <v>10</v>
      </c>
      <c r="D6754" s="49">
        <v>42651</v>
      </c>
      <c r="E6754" s="48">
        <v>8</v>
      </c>
      <c r="F6754" s="48">
        <v>16104</v>
      </c>
      <c r="G6754" s="48">
        <v>13235</v>
      </c>
    </row>
    <row r="6755" spans="3:7">
      <c r="C6755" s="50">
        <f t="shared" si="107"/>
        <v>10</v>
      </c>
      <c r="D6755" s="49">
        <v>42651</v>
      </c>
      <c r="E6755" s="48">
        <v>9</v>
      </c>
      <c r="F6755" s="48">
        <v>16469</v>
      </c>
      <c r="G6755" s="48">
        <v>13761</v>
      </c>
    </row>
    <row r="6756" spans="3:7">
      <c r="C6756" s="50">
        <f t="shared" si="107"/>
        <v>10</v>
      </c>
      <c r="D6756" s="49">
        <v>42651</v>
      </c>
      <c r="E6756" s="48">
        <v>10</v>
      </c>
      <c r="F6756" s="48">
        <v>16683</v>
      </c>
      <c r="G6756" s="48">
        <v>13920</v>
      </c>
    </row>
    <row r="6757" spans="3:7">
      <c r="C6757" s="50">
        <f t="shared" si="107"/>
        <v>10</v>
      </c>
      <c r="D6757" s="49">
        <v>42651</v>
      </c>
      <c r="E6757" s="48">
        <v>11</v>
      </c>
      <c r="F6757" s="48">
        <v>16648</v>
      </c>
      <c r="G6757" s="48">
        <v>13916</v>
      </c>
    </row>
    <row r="6758" spans="3:7">
      <c r="C6758" s="50">
        <f t="shared" si="107"/>
        <v>10</v>
      </c>
      <c r="D6758" s="49">
        <v>42651</v>
      </c>
      <c r="E6758" s="48">
        <v>12</v>
      </c>
      <c r="F6758" s="48">
        <v>16729</v>
      </c>
      <c r="G6758" s="48">
        <v>13795</v>
      </c>
    </row>
    <row r="6759" spans="3:7">
      <c r="C6759" s="50">
        <f t="shared" si="107"/>
        <v>10</v>
      </c>
      <c r="D6759" s="49">
        <v>42651</v>
      </c>
      <c r="E6759" s="48">
        <v>13</v>
      </c>
      <c r="F6759" s="48">
        <v>16503</v>
      </c>
      <c r="G6759" s="48">
        <v>13653</v>
      </c>
    </row>
    <row r="6760" spans="3:7">
      <c r="C6760" s="50">
        <f t="shared" si="107"/>
        <v>10</v>
      </c>
      <c r="D6760" s="49">
        <v>42651</v>
      </c>
      <c r="E6760" s="48">
        <v>14</v>
      </c>
      <c r="F6760" s="48">
        <v>16372</v>
      </c>
      <c r="G6760" s="48">
        <v>13478</v>
      </c>
    </row>
    <row r="6761" spans="3:7">
      <c r="C6761" s="50">
        <f t="shared" si="107"/>
        <v>10</v>
      </c>
      <c r="D6761" s="49">
        <v>42651</v>
      </c>
      <c r="E6761" s="48">
        <v>15</v>
      </c>
      <c r="F6761" s="48">
        <v>16376</v>
      </c>
      <c r="G6761" s="48">
        <v>13435</v>
      </c>
    </row>
    <row r="6762" spans="3:7">
      <c r="C6762" s="50">
        <f t="shared" si="107"/>
        <v>10</v>
      </c>
      <c r="D6762" s="49">
        <v>42651</v>
      </c>
      <c r="E6762" s="48">
        <v>16</v>
      </c>
      <c r="F6762" s="48">
        <v>16617</v>
      </c>
      <c r="G6762" s="48">
        <v>13680</v>
      </c>
    </row>
    <row r="6763" spans="3:7">
      <c r="C6763" s="50">
        <f t="shared" si="107"/>
        <v>10</v>
      </c>
      <c r="D6763" s="49">
        <v>42651</v>
      </c>
      <c r="E6763" s="48">
        <v>17</v>
      </c>
      <c r="F6763" s="48">
        <v>16817</v>
      </c>
      <c r="G6763" s="48">
        <v>13959</v>
      </c>
    </row>
    <row r="6764" spans="3:7">
      <c r="C6764" s="50">
        <f t="shared" si="107"/>
        <v>10</v>
      </c>
      <c r="D6764" s="49">
        <v>42651</v>
      </c>
      <c r="E6764" s="48">
        <v>18</v>
      </c>
      <c r="F6764" s="48">
        <v>17090</v>
      </c>
      <c r="G6764" s="48">
        <v>14227</v>
      </c>
    </row>
    <row r="6765" spans="3:7">
      <c r="C6765" s="50">
        <f t="shared" si="107"/>
        <v>10</v>
      </c>
      <c r="D6765" s="49">
        <v>42651</v>
      </c>
      <c r="E6765" s="48">
        <v>19</v>
      </c>
      <c r="F6765" s="48">
        <v>17382</v>
      </c>
      <c r="G6765" s="48">
        <v>14587</v>
      </c>
    </row>
    <row r="6766" spans="3:7">
      <c r="C6766" s="50">
        <f t="shared" si="107"/>
        <v>10</v>
      </c>
      <c r="D6766" s="49">
        <v>42651</v>
      </c>
      <c r="E6766" s="48">
        <v>20</v>
      </c>
      <c r="F6766" s="48">
        <v>17197</v>
      </c>
      <c r="G6766" s="48">
        <v>14398</v>
      </c>
    </row>
    <row r="6767" spans="3:7">
      <c r="C6767" s="50">
        <f t="shared" si="107"/>
        <v>10</v>
      </c>
      <c r="D6767" s="49">
        <v>42651</v>
      </c>
      <c r="E6767" s="48">
        <v>21</v>
      </c>
      <c r="F6767" s="48">
        <v>16778</v>
      </c>
      <c r="G6767" s="48">
        <v>13853</v>
      </c>
    </row>
    <row r="6768" spans="3:7">
      <c r="C6768" s="50">
        <f t="shared" si="107"/>
        <v>10</v>
      </c>
      <c r="D6768" s="49">
        <v>42651</v>
      </c>
      <c r="E6768" s="48">
        <v>22</v>
      </c>
      <c r="F6768" s="48">
        <v>16202</v>
      </c>
      <c r="G6768" s="48">
        <v>13170</v>
      </c>
    </row>
    <row r="6769" spans="3:7">
      <c r="C6769" s="50">
        <f t="shared" si="107"/>
        <v>10</v>
      </c>
      <c r="D6769" s="49">
        <v>42651</v>
      </c>
      <c r="E6769" s="48">
        <v>23</v>
      </c>
      <c r="F6769" s="48">
        <v>15758</v>
      </c>
      <c r="G6769" s="48">
        <v>12334</v>
      </c>
    </row>
    <row r="6770" spans="3:7">
      <c r="C6770" s="50">
        <f t="shared" si="107"/>
        <v>10</v>
      </c>
      <c r="D6770" s="49">
        <v>42651</v>
      </c>
      <c r="E6770" s="48">
        <v>24</v>
      </c>
      <c r="F6770" s="48">
        <v>14894</v>
      </c>
      <c r="G6770" s="48">
        <v>11613</v>
      </c>
    </row>
    <row r="6771" spans="3:7">
      <c r="C6771" s="50">
        <f t="shared" si="107"/>
        <v>10</v>
      </c>
      <c r="D6771" s="49">
        <v>42652</v>
      </c>
      <c r="E6771" s="48">
        <v>1</v>
      </c>
      <c r="F6771" s="48">
        <v>14805</v>
      </c>
      <c r="G6771" s="48">
        <v>11123</v>
      </c>
    </row>
    <row r="6772" spans="3:7">
      <c r="C6772" s="50">
        <f t="shared" si="107"/>
        <v>10</v>
      </c>
      <c r="D6772" s="49">
        <v>42652</v>
      </c>
      <c r="E6772" s="48">
        <v>2</v>
      </c>
      <c r="F6772" s="48">
        <v>14244</v>
      </c>
      <c r="G6772" s="48">
        <v>10827</v>
      </c>
    </row>
    <row r="6773" spans="3:7">
      <c r="C6773" s="50">
        <f t="shared" si="107"/>
        <v>10</v>
      </c>
      <c r="D6773" s="49">
        <v>42652</v>
      </c>
      <c r="E6773" s="48">
        <v>3</v>
      </c>
      <c r="F6773" s="48">
        <v>14153</v>
      </c>
      <c r="G6773" s="48">
        <v>10679</v>
      </c>
    </row>
    <row r="6774" spans="3:7">
      <c r="C6774" s="50">
        <f t="shared" si="107"/>
        <v>10</v>
      </c>
      <c r="D6774" s="49">
        <v>42652</v>
      </c>
      <c r="E6774" s="48">
        <v>4</v>
      </c>
      <c r="F6774" s="48">
        <v>13882</v>
      </c>
      <c r="G6774" s="48">
        <v>10757</v>
      </c>
    </row>
    <row r="6775" spans="3:7">
      <c r="C6775" s="50">
        <f t="shared" si="107"/>
        <v>10</v>
      </c>
      <c r="D6775" s="49">
        <v>42652</v>
      </c>
      <c r="E6775" s="48">
        <v>5</v>
      </c>
      <c r="F6775" s="48">
        <v>14155</v>
      </c>
      <c r="G6775" s="48">
        <v>10788</v>
      </c>
    </row>
    <row r="6776" spans="3:7">
      <c r="C6776" s="50">
        <f t="shared" si="107"/>
        <v>10</v>
      </c>
      <c r="D6776" s="49">
        <v>42652</v>
      </c>
      <c r="E6776" s="48">
        <v>6</v>
      </c>
      <c r="F6776" s="48">
        <v>14389</v>
      </c>
      <c r="G6776" s="48">
        <v>11118</v>
      </c>
    </row>
    <row r="6777" spans="3:7">
      <c r="C6777" s="50">
        <f t="shared" si="107"/>
        <v>10</v>
      </c>
      <c r="D6777" s="49">
        <v>42652</v>
      </c>
      <c r="E6777" s="48">
        <v>7</v>
      </c>
      <c r="F6777" s="48">
        <v>14836</v>
      </c>
      <c r="G6777" s="48">
        <v>11697</v>
      </c>
    </row>
    <row r="6778" spans="3:7">
      <c r="C6778" s="50">
        <f t="shared" si="107"/>
        <v>10</v>
      </c>
      <c r="D6778" s="49">
        <v>42652</v>
      </c>
      <c r="E6778" s="48">
        <v>8</v>
      </c>
      <c r="F6778" s="48">
        <v>15095</v>
      </c>
      <c r="G6778" s="48">
        <v>12285</v>
      </c>
    </row>
    <row r="6779" spans="3:7">
      <c r="C6779" s="50">
        <f t="shared" si="107"/>
        <v>10</v>
      </c>
      <c r="D6779" s="49">
        <v>42652</v>
      </c>
      <c r="E6779" s="48">
        <v>9</v>
      </c>
      <c r="F6779" s="48">
        <v>15545</v>
      </c>
      <c r="G6779" s="48">
        <v>12701</v>
      </c>
    </row>
    <row r="6780" spans="3:7">
      <c r="C6780" s="50">
        <f t="shared" si="107"/>
        <v>10</v>
      </c>
      <c r="D6780" s="49">
        <v>42652</v>
      </c>
      <c r="E6780" s="48">
        <v>10</v>
      </c>
      <c r="F6780" s="48">
        <v>15600</v>
      </c>
      <c r="G6780" s="48">
        <v>12816</v>
      </c>
    </row>
    <row r="6781" spans="3:7">
      <c r="C6781" s="50">
        <f t="shared" si="107"/>
        <v>10</v>
      </c>
      <c r="D6781" s="49">
        <v>42652</v>
      </c>
      <c r="E6781" s="48">
        <v>11</v>
      </c>
      <c r="F6781" s="48">
        <v>15327</v>
      </c>
      <c r="G6781" s="48">
        <v>12957</v>
      </c>
    </row>
    <row r="6782" spans="3:7">
      <c r="C6782" s="50">
        <f t="shared" si="107"/>
        <v>10</v>
      </c>
      <c r="D6782" s="49">
        <v>42652</v>
      </c>
      <c r="E6782" s="48">
        <v>12</v>
      </c>
      <c r="F6782" s="48">
        <v>15557</v>
      </c>
      <c r="G6782" s="48">
        <v>13106</v>
      </c>
    </row>
    <row r="6783" spans="3:7">
      <c r="C6783" s="50">
        <f t="shared" si="107"/>
        <v>10</v>
      </c>
      <c r="D6783" s="49">
        <v>42652</v>
      </c>
      <c r="E6783" s="48">
        <v>13</v>
      </c>
      <c r="F6783" s="48">
        <v>15727</v>
      </c>
      <c r="G6783" s="48">
        <v>13020</v>
      </c>
    </row>
    <row r="6784" spans="3:7">
      <c r="C6784" s="50">
        <f t="shared" si="107"/>
        <v>10</v>
      </c>
      <c r="D6784" s="49">
        <v>42652</v>
      </c>
      <c r="E6784" s="48">
        <v>14</v>
      </c>
      <c r="F6784" s="48">
        <v>15787</v>
      </c>
      <c r="G6784" s="48">
        <v>12936</v>
      </c>
    </row>
    <row r="6785" spans="3:7">
      <c r="C6785" s="50">
        <f t="shared" si="107"/>
        <v>10</v>
      </c>
      <c r="D6785" s="49">
        <v>42652</v>
      </c>
      <c r="E6785" s="48">
        <v>15</v>
      </c>
      <c r="F6785" s="48">
        <v>15721</v>
      </c>
      <c r="G6785" s="48">
        <v>12965</v>
      </c>
    </row>
    <row r="6786" spans="3:7">
      <c r="C6786" s="50">
        <f t="shared" si="107"/>
        <v>10</v>
      </c>
      <c r="D6786" s="49">
        <v>42652</v>
      </c>
      <c r="E6786" s="48">
        <v>16</v>
      </c>
      <c r="F6786" s="48">
        <v>16110</v>
      </c>
      <c r="G6786" s="48">
        <v>13248</v>
      </c>
    </row>
    <row r="6787" spans="3:7">
      <c r="C6787" s="50">
        <f t="shared" si="107"/>
        <v>10</v>
      </c>
      <c r="D6787" s="49">
        <v>42652</v>
      </c>
      <c r="E6787" s="48">
        <v>17</v>
      </c>
      <c r="F6787" s="48">
        <v>16069</v>
      </c>
      <c r="G6787" s="48">
        <v>13490</v>
      </c>
    </row>
    <row r="6788" spans="3:7">
      <c r="C6788" s="50">
        <f t="shared" ref="C6788:C6851" si="108">MONTH(D6788)</f>
        <v>10</v>
      </c>
      <c r="D6788" s="49">
        <v>42652</v>
      </c>
      <c r="E6788" s="48">
        <v>18</v>
      </c>
      <c r="F6788" s="48">
        <v>16377</v>
      </c>
      <c r="G6788" s="48">
        <v>13746</v>
      </c>
    </row>
    <row r="6789" spans="3:7">
      <c r="C6789" s="50">
        <f t="shared" si="108"/>
        <v>10</v>
      </c>
      <c r="D6789" s="49">
        <v>42652</v>
      </c>
      <c r="E6789" s="48">
        <v>19</v>
      </c>
      <c r="F6789" s="48">
        <v>16940</v>
      </c>
      <c r="G6789" s="48">
        <v>14182</v>
      </c>
    </row>
    <row r="6790" spans="3:7">
      <c r="C6790" s="50">
        <f t="shared" si="108"/>
        <v>10</v>
      </c>
      <c r="D6790" s="49">
        <v>42652</v>
      </c>
      <c r="E6790" s="48">
        <v>20</v>
      </c>
      <c r="F6790" s="48">
        <v>16681</v>
      </c>
      <c r="G6790" s="48">
        <v>14077</v>
      </c>
    </row>
    <row r="6791" spans="3:7">
      <c r="C6791" s="50">
        <f t="shared" si="108"/>
        <v>10</v>
      </c>
      <c r="D6791" s="49">
        <v>42652</v>
      </c>
      <c r="E6791" s="48">
        <v>21</v>
      </c>
      <c r="F6791" s="48">
        <v>16014</v>
      </c>
      <c r="G6791" s="48">
        <v>13575</v>
      </c>
    </row>
    <row r="6792" spans="3:7">
      <c r="C6792" s="50">
        <f t="shared" si="108"/>
        <v>10</v>
      </c>
      <c r="D6792" s="49">
        <v>42652</v>
      </c>
      <c r="E6792" s="48">
        <v>22</v>
      </c>
      <c r="F6792" s="48">
        <v>15607</v>
      </c>
      <c r="G6792" s="48">
        <v>13059</v>
      </c>
    </row>
    <row r="6793" spans="3:7">
      <c r="C6793" s="50">
        <f t="shared" si="108"/>
        <v>10</v>
      </c>
      <c r="D6793" s="49">
        <v>42652</v>
      </c>
      <c r="E6793" s="48">
        <v>23</v>
      </c>
      <c r="F6793" s="48">
        <v>15227</v>
      </c>
      <c r="G6793" s="48">
        <v>12458</v>
      </c>
    </row>
    <row r="6794" spans="3:7">
      <c r="C6794" s="50">
        <f t="shared" si="108"/>
        <v>10</v>
      </c>
      <c r="D6794" s="49">
        <v>42652</v>
      </c>
      <c r="E6794" s="48">
        <v>24</v>
      </c>
      <c r="F6794" s="48">
        <v>14919</v>
      </c>
      <c r="G6794" s="48">
        <v>11808</v>
      </c>
    </row>
    <row r="6795" spans="3:7">
      <c r="C6795" s="50">
        <f t="shared" si="108"/>
        <v>10</v>
      </c>
      <c r="D6795" s="49">
        <v>42653</v>
      </c>
      <c r="E6795" s="48">
        <v>1</v>
      </c>
      <c r="F6795" s="48">
        <v>14763</v>
      </c>
      <c r="G6795" s="48">
        <v>11319</v>
      </c>
    </row>
    <row r="6796" spans="3:7">
      <c r="C6796" s="50">
        <f t="shared" si="108"/>
        <v>10</v>
      </c>
      <c r="D6796" s="49">
        <v>42653</v>
      </c>
      <c r="E6796" s="48">
        <v>2</v>
      </c>
      <c r="F6796" s="48">
        <v>14566</v>
      </c>
      <c r="G6796" s="48">
        <v>11070</v>
      </c>
    </row>
    <row r="6797" spans="3:7">
      <c r="C6797" s="50">
        <f t="shared" si="108"/>
        <v>10</v>
      </c>
      <c r="D6797" s="49">
        <v>42653</v>
      </c>
      <c r="E6797" s="48">
        <v>3</v>
      </c>
      <c r="F6797" s="48">
        <v>14367</v>
      </c>
      <c r="G6797" s="48">
        <v>10912</v>
      </c>
    </row>
    <row r="6798" spans="3:7">
      <c r="C6798" s="50">
        <f t="shared" si="108"/>
        <v>10</v>
      </c>
      <c r="D6798" s="49">
        <v>42653</v>
      </c>
      <c r="E6798" s="48">
        <v>4</v>
      </c>
      <c r="F6798" s="48">
        <v>14163</v>
      </c>
      <c r="G6798" s="48">
        <v>10862</v>
      </c>
    </row>
    <row r="6799" spans="3:7">
      <c r="C6799" s="50">
        <f t="shared" si="108"/>
        <v>10</v>
      </c>
      <c r="D6799" s="49">
        <v>42653</v>
      </c>
      <c r="E6799" s="48">
        <v>5</v>
      </c>
      <c r="F6799" s="48">
        <v>14058</v>
      </c>
      <c r="G6799" s="48">
        <v>11061</v>
      </c>
    </row>
    <row r="6800" spans="3:7">
      <c r="C6800" s="50">
        <f t="shared" si="108"/>
        <v>10</v>
      </c>
      <c r="D6800" s="49">
        <v>42653</v>
      </c>
      <c r="E6800" s="48">
        <v>6</v>
      </c>
      <c r="F6800" s="48">
        <v>14267</v>
      </c>
      <c r="G6800" s="48">
        <v>11401</v>
      </c>
    </row>
    <row r="6801" spans="3:7">
      <c r="C6801" s="50">
        <f t="shared" si="108"/>
        <v>10</v>
      </c>
      <c r="D6801" s="49">
        <v>42653</v>
      </c>
      <c r="E6801" s="48">
        <v>7</v>
      </c>
      <c r="F6801" s="48">
        <v>14487</v>
      </c>
      <c r="G6801" s="48">
        <v>11782</v>
      </c>
    </row>
    <row r="6802" spans="3:7">
      <c r="C6802" s="50">
        <f t="shared" si="108"/>
        <v>10</v>
      </c>
      <c r="D6802" s="49">
        <v>42653</v>
      </c>
      <c r="E6802" s="48">
        <v>8</v>
      </c>
      <c r="F6802" s="48">
        <v>14868</v>
      </c>
      <c r="G6802" s="48">
        <v>12179</v>
      </c>
    </row>
    <row r="6803" spans="3:7">
      <c r="C6803" s="50">
        <f t="shared" si="108"/>
        <v>10</v>
      </c>
      <c r="D6803" s="49">
        <v>42653</v>
      </c>
      <c r="E6803" s="48">
        <v>9</v>
      </c>
      <c r="F6803" s="48">
        <v>14858</v>
      </c>
      <c r="G6803" s="48">
        <v>12372</v>
      </c>
    </row>
    <row r="6804" spans="3:7">
      <c r="C6804" s="50">
        <f t="shared" si="108"/>
        <v>10</v>
      </c>
      <c r="D6804" s="49">
        <v>42653</v>
      </c>
      <c r="E6804" s="48">
        <v>10</v>
      </c>
      <c r="F6804" s="48">
        <v>14802</v>
      </c>
      <c r="G6804" s="48">
        <v>12539</v>
      </c>
    </row>
    <row r="6805" spans="3:7">
      <c r="C6805" s="50">
        <f t="shared" si="108"/>
        <v>10</v>
      </c>
      <c r="D6805" s="49">
        <v>42653</v>
      </c>
      <c r="E6805" s="48">
        <v>11</v>
      </c>
      <c r="F6805" s="48">
        <v>14897</v>
      </c>
      <c r="G6805" s="48">
        <v>12593</v>
      </c>
    </row>
    <row r="6806" spans="3:7">
      <c r="C6806" s="50">
        <f t="shared" si="108"/>
        <v>10</v>
      </c>
      <c r="D6806" s="49">
        <v>42653</v>
      </c>
      <c r="E6806" s="48">
        <v>12</v>
      </c>
      <c r="F6806" s="48">
        <v>15017</v>
      </c>
      <c r="G6806" s="48">
        <v>12492</v>
      </c>
    </row>
    <row r="6807" spans="3:7">
      <c r="C6807" s="50">
        <f t="shared" si="108"/>
        <v>10</v>
      </c>
      <c r="D6807" s="49">
        <v>42653</v>
      </c>
      <c r="E6807" s="48">
        <v>13</v>
      </c>
      <c r="F6807" s="48">
        <v>15071</v>
      </c>
      <c r="G6807" s="48">
        <v>12351</v>
      </c>
    </row>
    <row r="6808" spans="3:7">
      <c r="C6808" s="50">
        <f t="shared" si="108"/>
        <v>10</v>
      </c>
      <c r="D6808" s="49">
        <v>42653</v>
      </c>
      <c r="E6808" s="48">
        <v>14</v>
      </c>
      <c r="F6808" s="48">
        <v>15024</v>
      </c>
      <c r="G6808" s="48">
        <v>12221</v>
      </c>
    </row>
    <row r="6809" spans="3:7">
      <c r="C6809" s="50">
        <f t="shared" si="108"/>
        <v>10</v>
      </c>
      <c r="D6809" s="49">
        <v>42653</v>
      </c>
      <c r="E6809" s="48">
        <v>15</v>
      </c>
      <c r="F6809" s="48">
        <v>15137</v>
      </c>
      <c r="G6809" s="48">
        <v>12337</v>
      </c>
    </row>
    <row r="6810" spans="3:7">
      <c r="C6810" s="50">
        <f t="shared" si="108"/>
        <v>10</v>
      </c>
      <c r="D6810" s="49">
        <v>42653</v>
      </c>
      <c r="E6810" s="48">
        <v>16</v>
      </c>
      <c r="F6810" s="48">
        <v>15520</v>
      </c>
      <c r="G6810" s="48">
        <v>12822</v>
      </c>
    </row>
    <row r="6811" spans="3:7">
      <c r="C6811" s="50">
        <f t="shared" si="108"/>
        <v>10</v>
      </c>
      <c r="D6811" s="49">
        <v>42653</v>
      </c>
      <c r="E6811" s="48">
        <v>17</v>
      </c>
      <c r="F6811" s="48">
        <v>16007</v>
      </c>
      <c r="G6811" s="48">
        <v>13517</v>
      </c>
    </row>
    <row r="6812" spans="3:7">
      <c r="C6812" s="50">
        <f t="shared" si="108"/>
        <v>10</v>
      </c>
      <c r="D6812" s="49">
        <v>42653</v>
      </c>
      <c r="E6812" s="48">
        <v>18</v>
      </c>
      <c r="F6812" s="48">
        <v>16605</v>
      </c>
      <c r="G6812" s="48">
        <v>14230</v>
      </c>
    </row>
    <row r="6813" spans="3:7">
      <c r="C6813" s="50">
        <f t="shared" si="108"/>
        <v>10</v>
      </c>
      <c r="D6813" s="49">
        <v>42653</v>
      </c>
      <c r="E6813" s="48">
        <v>19</v>
      </c>
      <c r="F6813" s="48">
        <v>17168</v>
      </c>
      <c r="G6813" s="48">
        <v>14966</v>
      </c>
    </row>
    <row r="6814" spans="3:7">
      <c r="C6814" s="50">
        <f t="shared" si="108"/>
        <v>10</v>
      </c>
      <c r="D6814" s="49">
        <v>42653</v>
      </c>
      <c r="E6814" s="48">
        <v>20</v>
      </c>
      <c r="F6814" s="48">
        <v>17083</v>
      </c>
      <c r="G6814" s="48">
        <v>14797</v>
      </c>
    </row>
    <row r="6815" spans="3:7">
      <c r="C6815" s="50">
        <f t="shared" si="108"/>
        <v>10</v>
      </c>
      <c r="D6815" s="49">
        <v>42653</v>
      </c>
      <c r="E6815" s="48">
        <v>21</v>
      </c>
      <c r="F6815" s="48">
        <v>16416</v>
      </c>
      <c r="G6815" s="48">
        <v>14186</v>
      </c>
    </row>
    <row r="6816" spans="3:7">
      <c r="C6816" s="50">
        <f t="shared" si="108"/>
        <v>10</v>
      </c>
      <c r="D6816" s="49">
        <v>42653</v>
      </c>
      <c r="E6816" s="48">
        <v>22</v>
      </c>
      <c r="F6816" s="48">
        <v>15934</v>
      </c>
      <c r="G6816" s="48">
        <v>13255</v>
      </c>
    </row>
    <row r="6817" spans="3:7">
      <c r="C6817" s="50">
        <f t="shared" si="108"/>
        <v>10</v>
      </c>
      <c r="D6817" s="49">
        <v>42653</v>
      </c>
      <c r="E6817" s="48">
        <v>23</v>
      </c>
      <c r="F6817" s="48">
        <v>15251</v>
      </c>
      <c r="G6817" s="48">
        <v>12311</v>
      </c>
    </row>
    <row r="6818" spans="3:7">
      <c r="C6818" s="50">
        <f t="shared" si="108"/>
        <v>10</v>
      </c>
      <c r="D6818" s="49">
        <v>42653</v>
      </c>
      <c r="E6818" s="48">
        <v>24</v>
      </c>
      <c r="F6818" s="48">
        <v>14694</v>
      </c>
      <c r="G6818" s="48">
        <v>11733</v>
      </c>
    </row>
    <row r="6819" spans="3:7">
      <c r="C6819" s="50">
        <f t="shared" si="108"/>
        <v>10</v>
      </c>
      <c r="D6819" s="49">
        <v>42654</v>
      </c>
      <c r="E6819" s="48">
        <v>1</v>
      </c>
      <c r="F6819" s="48">
        <v>14415</v>
      </c>
      <c r="G6819" s="48">
        <v>11381</v>
      </c>
    </row>
    <row r="6820" spans="3:7">
      <c r="C6820" s="50">
        <f t="shared" si="108"/>
        <v>10</v>
      </c>
      <c r="D6820" s="49">
        <v>42654</v>
      </c>
      <c r="E6820" s="48">
        <v>2</v>
      </c>
      <c r="F6820" s="48">
        <v>14541</v>
      </c>
      <c r="G6820" s="48">
        <v>11149</v>
      </c>
    </row>
    <row r="6821" spans="3:7">
      <c r="C6821" s="50">
        <f t="shared" si="108"/>
        <v>10</v>
      </c>
      <c r="D6821" s="49">
        <v>42654</v>
      </c>
      <c r="E6821" s="48">
        <v>3</v>
      </c>
      <c r="F6821" s="48">
        <v>14476</v>
      </c>
      <c r="G6821" s="48">
        <v>11102</v>
      </c>
    </row>
    <row r="6822" spans="3:7">
      <c r="C6822" s="50">
        <f t="shared" si="108"/>
        <v>10</v>
      </c>
      <c r="D6822" s="49">
        <v>42654</v>
      </c>
      <c r="E6822" s="48">
        <v>4</v>
      </c>
      <c r="F6822" s="48">
        <v>14501</v>
      </c>
      <c r="G6822" s="48">
        <v>11267</v>
      </c>
    </row>
    <row r="6823" spans="3:7">
      <c r="C6823" s="50">
        <f t="shared" si="108"/>
        <v>10</v>
      </c>
      <c r="D6823" s="49">
        <v>42654</v>
      </c>
      <c r="E6823" s="48">
        <v>5</v>
      </c>
      <c r="F6823" s="48">
        <v>14039</v>
      </c>
      <c r="G6823" s="48">
        <v>11918</v>
      </c>
    </row>
    <row r="6824" spans="3:7">
      <c r="C6824" s="50">
        <f t="shared" si="108"/>
        <v>10</v>
      </c>
      <c r="D6824" s="49">
        <v>42654</v>
      </c>
      <c r="E6824" s="48">
        <v>6</v>
      </c>
      <c r="F6824" s="48">
        <v>15672</v>
      </c>
      <c r="G6824" s="48">
        <v>13421</v>
      </c>
    </row>
    <row r="6825" spans="3:7">
      <c r="C6825" s="50">
        <f t="shared" si="108"/>
        <v>10</v>
      </c>
      <c r="D6825" s="49">
        <v>42654</v>
      </c>
      <c r="E6825" s="48">
        <v>7</v>
      </c>
      <c r="F6825" s="48">
        <v>17241</v>
      </c>
      <c r="G6825" s="48">
        <v>14986</v>
      </c>
    </row>
    <row r="6826" spans="3:7">
      <c r="C6826" s="50">
        <f t="shared" si="108"/>
        <v>10</v>
      </c>
      <c r="D6826" s="49">
        <v>42654</v>
      </c>
      <c r="E6826" s="48">
        <v>8</v>
      </c>
      <c r="F6826" s="48">
        <v>17177</v>
      </c>
      <c r="G6826" s="48">
        <v>15052</v>
      </c>
    </row>
    <row r="6827" spans="3:7">
      <c r="C6827" s="50">
        <f t="shared" si="108"/>
        <v>10</v>
      </c>
      <c r="D6827" s="49">
        <v>42654</v>
      </c>
      <c r="E6827" s="48">
        <v>9</v>
      </c>
      <c r="F6827" s="48">
        <v>16864</v>
      </c>
      <c r="G6827" s="48">
        <v>14844</v>
      </c>
    </row>
    <row r="6828" spans="3:7">
      <c r="C6828" s="50">
        <f t="shared" si="108"/>
        <v>10</v>
      </c>
      <c r="D6828" s="49">
        <v>42654</v>
      </c>
      <c r="E6828" s="48">
        <v>10</v>
      </c>
      <c r="F6828" s="48">
        <v>17008</v>
      </c>
      <c r="G6828" s="48">
        <v>14684</v>
      </c>
    </row>
    <row r="6829" spans="3:7">
      <c r="C6829" s="50">
        <f t="shared" si="108"/>
        <v>10</v>
      </c>
      <c r="D6829" s="49">
        <v>42654</v>
      </c>
      <c r="E6829" s="48">
        <v>11</v>
      </c>
      <c r="F6829" s="48">
        <v>16642</v>
      </c>
      <c r="G6829" s="48">
        <v>14562</v>
      </c>
    </row>
    <row r="6830" spans="3:7">
      <c r="C6830" s="50">
        <f t="shared" si="108"/>
        <v>10</v>
      </c>
      <c r="D6830" s="49">
        <v>42654</v>
      </c>
      <c r="E6830" s="48">
        <v>12</v>
      </c>
      <c r="F6830" s="48">
        <v>16820</v>
      </c>
      <c r="G6830" s="48">
        <v>14551</v>
      </c>
    </row>
    <row r="6831" spans="3:7">
      <c r="C6831" s="50">
        <f t="shared" si="108"/>
        <v>10</v>
      </c>
      <c r="D6831" s="49">
        <v>42654</v>
      </c>
      <c r="E6831" s="48">
        <v>13</v>
      </c>
      <c r="F6831" s="48">
        <v>17133</v>
      </c>
      <c r="G6831" s="48">
        <v>14784</v>
      </c>
    </row>
    <row r="6832" spans="3:7">
      <c r="C6832" s="50">
        <f t="shared" si="108"/>
        <v>10</v>
      </c>
      <c r="D6832" s="49">
        <v>42654</v>
      </c>
      <c r="E6832" s="48">
        <v>14</v>
      </c>
      <c r="F6832" s="48">
        <v>17082</v>
      </c>
      <c r="G6832" s="48">
        <v>14789</v>
      </c>
    </row>
    <row r="6833" spans="3:7">
      <c r="C6833" s="50">
        <f t="shared" si="108"/>
        <v>10</v>
      </c>
      <c r="D6833" s="49">
        <v>42654</v>
      </c>
      <c r="E6833" s="48">
        <v>15</v>
      </c>
      <c r="F6833" s="48">
        <v>17312</v>
      </c>
      <c r="G6833" s="48">
        <v>15032</v>
      </c>
    </row>
    <row r="6834" spans="3:7">
      <c r="C6834" s="50">
        <f t="shared" si="108"/>
        <v>10</v>
      </c>
      <c r="D6834" s="49">
        <v>42654</v>
      </c>
      <c r="E6834" s="48">
        <v>16</v>
      </c>
      <c r="F6834" s="48">
        <v>17637</v>
      </c>
      <c r="G6834" s="48">
        <v>15435</v>
      </c>
    </row>
    <row r="6835" spans="3:7">
      <c r="C6835" s="50">
        <f t="shared" si="108"/>
        <v>10</v>
      </c>
      <c r="D6835" s="49">
        <v>42654</v>
      </c>
      <c r="E6835" s="48">
        <v>17</v>
      </c>
      <c r="F6835" s="48">
        <v>18054</v>
      </c>
      <c r="G6835" s="48">
        <v>15849</v>
      </c>
    </row>
    <row r="6836" spans="3:7">
      <c r="C6836" s="50">
        <f t="shared" si="108"/>
        <v>10</v>
      </c>
      <c r="D6836" s="49">
        <v>42654</v>
      </c>
      <c r="E6836" s="48">
        <v>18</v>
      </c>
      <c r="F6836" s="48">
        <v>18545</v>
      </c>
      <c r="G6836" s="48">
        <v>16270</v>
      </c>
    </row>
    <row r="6837" spans="3:7">
      <c r="C6837" s="50">
        <f t="shared" si="108"/>
        <v>10</v>
      </c>
      <c r="D6837" s="49">
        <v>42654</v>
      </c>
      <c r="E6837" s="48">
        <v>19</v>
      </c>
      <c r="F6837" s="48">
        <v>19177</v>
      </c>
      <c r="G6837" s="48">
        <v>16869</v>
      </c>
    </row>
    <row r="6838" spans="3:7">
      <c r="C6838" s="50">
        <f t="shared" si="108"/>
        <v>10</v>
      </c>
      <c r="D6838" s="49">
        <v>42654</v>
      </c>
      <c r="E6838" s="48">
        <v>20</v>
      </c>
      <c r="F6838" s="48">
        <v>18995</v>
      </c>
      <c r="G6838" s="48">
        <v>16548</v>
      </c>
    </row>
    <row r="6839" spans="3:7">
      <c r="C6839" s="50">
        <f t="shared" si="108"/>
        <v>10</v>
      </c>
      <c r="D6839" s="49">
        <v>42654</v>
      </c>
      <c r="E6839" s="48">
        <v>21</v>
      </c>
      <c r="F6839" s="48">
        <v>17831</v>
      </c>
      <c r="G6839" s="48">
        <v>15795</v>
      </c>
    </row>
    <row r="6840" spans="3:7">
      <c r="C6840" s="50">
        <f t="shared" si="108"/>
        <v>10</v>
      </c>
      <c r="D6840" s="49">
        <v>42654</v>
      </c>
      <c r="E6840" s="48">
        <v>22</v>
      </c>
      <c r="F6840" s="48">
        <v>16908</v>
      </c>
      <c r="G6840" s="48">
        <v>14622</v>
      </c>
    </row>
    <row r="6841" spans="3:7">
      <c r="C6841" s="50">
        <f t="shared" si="108"/>
        <v>10</v>
      </c>
      <c r="D6841" s="49">
        <v>42654</v>
      </c>
      <c r="E6841" s="48">
        <v>23</v>
      </c>
      <c r="F6841" s="48">
        <v>15723</v>
      </c>
      <c r="G6841" s="48">
        <v>13337</v>
      </c>
    </row>
    <row r="6842" spans="3:7">
      <c r="C6842" s="50">
        <f t="shared" si="108"/>
        <v>10</v>
      </c>
      <c r="D6842" s="49">
        <v>42654</v>
      </c>
      <c r="E6842" s="48">
        <v>24</v>
      </c>
      <c r="F6842" s="48">
        <v>15065</v>
      </c>
      <c r="G6842" s="48">
        <v>12425</v>
      </c>
    </row>
    <row r="6843" spans="3:7">
      <c r="C6843" s="50">
        <f t="shared" si="108"/>
        <v>10</v>
      </c>
      <c r="D6843" s="49">
        <v>42655</v>
      </c>
      <c r="E6843" s="48">
        <v>1</v>
      </c>
      <c r="F6843" s="48">
        <v>14793</v>
      </c>
      <c r="G6843" s="48">
        <v>11961</v>
      </c>
    </row>
    <row r="6844" spans="3:7">
      <c r="C6844" s="50">
        <f t="shared" si="108"/>
        <v>10</v>
      </c>
      <c r="D6844" s="49">
        <v>42655</v>
      </c>
      <c r="E6844" s="48">
        <v>2</v>
      </c>
      <c r="F6844" s="48">
        <v>14851</v>
      </c>
      <c r="G6844" s="48">
        <v>11744</v>
      </c>
    </row>
    <row r="6845" spans="3:7">
      <c r="C6845" s="50">
        <f t="shared" si="108"/>
        <v>10</v>
      </c>
      <c r="D6845" s="49">
        <v>42655</v>
      </c>
      <c r="E6845" s="48">
        <v>3</v>
      </c>
      <c r="F6845" s="48">
        <v>14597</v>
      </c>
      <c r="G6845" s="48">
        <v>11567</v>
      </c>
    </row>
    <row r="6846" spans="3:7">
      <c r="C6846" s="50">
        <f t="shared" si="108"/>
        <v>10</v>
      </c>
      <c r="D6846" s="49">
        <v>42655</v>
      </c>
      <c r="E6846" s="48">
        <v>4</v>
      </c>
      <c r="F6846" s="48">
        <v>14634</v>
      </c>
      <c r="G6846" s="48">
        <v>11671</v>
      </c>
    </row>
    <row r="6847" spans="3:7">
      <c r="C6847" s="50">
        <f t="shared" si="108"/>
        <v>10</v>
      </c>
      <c r="D6847" s="49">
        <v>42655</v>
      </c>
      <c r="E6847" s="48">
        <v>5</v>
      </c>
      <c r="F6847" s="48">
        <v>14730</v>
      </c>
      <c r="G6847" s="48">
        <v>12198</v>
      </c>
    </row>
    <row r="6848" spans="3:7">
      <c r="C6848" s="50">
        <f t="shared" si="108"/>
        <v>10</v>
      </c>
      <c r="D6848" s="49">
        <v>42655</v>
      </c>
      <c r="E6848" s="48">
        <v>6</v>
      </c>
      <c r="F6848" s="48">
        <v>16002</v>
      </c>
      <c r="G6848" s="48">
        <v>13641</v>
      </c>
    </row>
    <row r="6849" spans="3:7">
      <c r="C6849" s="50">
        <f t="shared" si="108"/>
        <v>10</v>
      </c>
      <c r="D6849" s="49">
        <v>42655</v>
      </c>
      <c r="E6849" s="48">
        <v>7</v>
      </c>
      <c r="F6849" s="48">
        <v>17206</v>
      </c>
      <c r="G6849" s="48">
        <v>15086</v>
      </c>
    </row>
    <row r="6850" spans="3:7">
      <c r="C6850" s="50">
        <f t="shared" si="108"/>
        <v>10</v>
      </c>
      <c r="D6850" s="49">
        <v>42655</v>
      </c>
      <c r="E6850" s="48">
        <v>8</v>
      </c>
      <c r="F6850" s="48">
        <v>17232</v>
      </c>
      <c r="G6850" s="48">
        <v>15088</v>
      </c>
    </row>
    <row r="6851" spans="3:7">
      <c r="C6851" s="50">
        <f t="shared" si="108"/>
        <v>10</v>
      </c>
      <c r="D6851" s="49">
        <v>42655</v>
      </c>
      <c r="E6851" s="48">
        <v>9</v>
      </c>
      <c r="F6851" s="48">
        <v>17241</v>
      </c>
      <c r="G6851" s="48">
        <v>14872</v>
      </c>
    </row>
    <row r="6852" spans="3:7">
      <c r="C6852" s="50">
        <f t="shared" ref="C6852:C6915" si="109">MONTH(D6852)</f>
        <v>10</v>
      </c>
      <c r="D6852" s="49">
        <v>42655</v>
      </c>
      <c r="E6852" s="48">
        <v>10</v>
      </c>
      <c r="F6852" s="48">
        <v>17036</v>
      </c>
      <c r="G6852" s="48">
        <v>14667</v>
      </c>
    </row>
    <row r="6853" spans="3:7">
      <c r="C6853" s="50">
        <f t="shared" si="109"/>
        <v>10</v>
      </c>
      <c r="D6853" s="49">
        <v>42655</v>
      </c>
      <c r="E6853" s="48">
        <v>11</v>
      </c>
      <c r="F6853" s="48">
        <v>16975</v>
      </c>
      <c r="G6853" s="48">
        <v>14610</v>
      </c>
    </row>
    <row r="6854" spans="3:7">
      <c r="C6854" s="50">
        <f t="shared" si="109"/>
        <v>10</v>
      </c>
      <c r="D6854" s="49">
        <v>42655</v>
      </c>
      <c r="E6854" s="48">
        <v>12</v>
      </c>
      <c r="F6854" s="48">
        <v>16928</v>
      </c>
      <c r="G6854" s="48">
        <v>14550</v>
      </c>
    </row>
    <row r="6855" spans="3:7">
      <c r="C6855" s="50">
        <f t="shared" si="109"/>
        <v>10</v>
      </c>
      <c r="D6855" s="49">
        <v>42655</v>
      </c>
      <c r="E6855" s="48">
        <v>13</v>
      </c>
      <c r="F6855" s="48">
        <v>16917</v>
      </c>
      <c r="G6855" s="48">
        <v>14573</v>
      </c>
    </row>
    <row r="6856" spans="3:7">
      <c r="C6856" s="50">
        <f t="shared" si="109"/>
        <v>10</v>
      </c>
      <c r="D6856" s="49">
        <v>42655</v>
      </c>
      <c r="E6856" s="48">
        <v>14</v>
      </c>
      <c r="F6856" s="48">
        <v>17047</v>
      </c>
      <c r="G6856" s="48">
        <v>14727</v>
      </c>
    </row>
    <row r="6857" spans="3:7">
      <c r="C6857" s="50">
        <f t="shared" si="109"/>
        <v>10</v>
      </c>
      <c r="D6857" s="49">
        <v>42655</v>
      </c>
      <c r="E6857" s="48">
        <v>15</v>
      </c>
      <c r="F6857" s="48">
        <v>17152</v>
      </c>
      <c r="G6857" s="48">
        <v>14872</v>
      </c>
    </row>
    <row r="6858" spans="3:7">
      <c r="C6858" s="50">
        <f t="shared" si="109"/>
        <v>10</v>
      </c>
      <c r="D6858" s="49">
        <v>42655</v>
      </c>
      <c r="E6858" s="48">
        <v>16</v>
      </c>
      <c r="F6858" s="48">
        <v>17727</v>
      </c>
      <c r="G6858" s="48">
        <v>15501</v>
      </c>
    </row>
    <row r="6859" spans="3:7">
      <c r="C6859" s="50">
        <f t="shared" si="109"/>
        <v>10</v>
      </c>
      <c r="D6859" s="49">
        <v>42655</v>
      </c>
      <c r="E6859" s="48">
        <v>17</v>
      </c>
      <c r="F6859" s="48">
        <v>18315</v>
      </c>
      <c r="G6859" s="48">
        <v>16035</v>
      </c>
    </row>
    <row r="6860" spans="3:7">
      <c r="C6860" s="50">
        <f t="shared" si="109"/>
        <v>10</v>
      </c>
      <c r="D6860" s="49">
        <v>42655</v>
      </c>
      <c r="E6860" s="48">
        <v>18</v>
      </c>
      <c r="F6860" s="48">
        <v>18588</v>
      </c>
      <c r="G6860" s="48">
        <v>16255</v>
      </c>
    </row>
    <row r="6861" spans="3:7">
      <c r="C6861" s="50">
        <f t="shared" si="109"/>
        <v>10</v>
      </c>
      <c r="D6861" s="49">
        <v>42655</v>
      </c>
      <c r="E6861" s="48">
        <v>19</v>
      </c>
      <c r="F6861" s="48">
        <v>19097</v>
      </c>
      <c r="G6861" s="48">
        <v>16786</v>
      </c>
    </row>
    <row r="6862" spans="3:7">
      <c r="C6862" s="50">
        <f t="shared" si="109"/>
        <v>10</v>
      </c>
      <c r="D6862" s="49">
        <v>42655</v>
      </c>
      <c r="E6862" s="48">
        <v>20</v>
      </c>
      <c r="F6862" s="48">
        <v>18935</v>
      </c>
      <c r="G6862" s="48">
        <v>16477</v>
      </c>
    </row>
    <row r="6863" spans="3:7">
      <c r="C6863" s="50">
        <f t="shared" si="109"/>
        <v>10</v>
      </c>
      <c r="D6863" s="49">
        <v>42655</v>
      </c>
      <c r="E6863" s="48">
        <v>21</v>
      </c>
      <c r="F6863" s="48">
        <v>18298</v>
      </c>
      <c r="G6863" s="48">
        <v>15740</v>
      </c>
    </row>
    <row r="6864" spans="3:7">
      <c r="C6864" s="50">
        <f t="shared" si="109"/>
        <v>10</v>
      </c>
      <c r="D6864" s="49">
        <v>42655</v>
      </c>
      <c r="E6864" s="48">
        <v>22</v>
      </c>
      <c r="F6864" s="48">
        <v>16912</v>
      </c>
      <c r="G6864" s="48">
        <v>14612</v>
      </c>
    </row>
    <row r="6865" spans="3:7">
      <c r="C6865" s="50">
        <f t="shared" si="109"/>
        <v>10</v>
      </c>
      <c r="D6865" s="49">
        <v>42655</v>
      </c>
      <c r="E6865" s="48">
        <v>23</v>
      </c>
      <c r="F6865" s="48">
        <v>15956</v>
      </c>
      <c r="G6865" s="48">
        <v>13411</v>
      </c>
    </row>
    <row r="6866" spans="3:7">
      <c r="C6866" s="50">
        <f t="shared" si="109"/>
        <v>10</v>
      </c>
      <c r="D6866" s="49">
        <v>42655</v>
      </c>
      <c r="E6866" s="48">
        <v>24</v>
      </c>
      <c r="F6866" s="48">
        <v>15469</v>
      </c>
      <c r="G6866" s="48">
        <v>12476</v>
      </c>
    </row>
    <row r="6867" spans="3:7">
      <c r="C6867" s="50">
        <f t="shared" si="109"/>
        <v>10</v>
      </c>
      <c r="D6867" s="49">
        <v>42656</v>
      </c>
      <c r="E6867" s="48">
        <v>1</v>
      </c>
      <c r="F6867" s="48">
        <v>14940</v>
      </c>
      <c r="G6867" s="48">
        <v>12012</v>
      </c>
    </row>
    <row r="6868" spans="3:7">
      <c r="C6868" s="50">
        <f t="shared" si="109"/>
        <v>10</v>
      </c>
      <c r="D6868" s="49">
        <v>42656</v>
      </c>
      <c r="E6868" s="48">
        <v>2</v>
      </c>
      <c r="F6868" s="48">
        <v>14512</v>
      </c>
      <c r="G6868" s="48">
        <v>11667</v>
      </c>
    </row>
    <row r="6869" spans="3:7">
      <c r="C6869" s="50">
        <f t="shared" si="109"/>
        <v>10</v>
      </c>
      <c r="D6869" s="49">
        <v>42656</v>
      </c>
      <c r="E6869" s="48">
        <v>3</v>
      </c>
      <c r="F6869" s="48">
        <v>14422</v>
      </c>
      <c r="G6869" s="48">
        <v>11541</v>
      </c>
    </row>
    <row r="6870" spans="3:7">
      <c r="C6870" s="50">
        <f t="shared" si="109"/>
        <v>10</v>
      </c>
      <c r="D6870" s="49">
        <v>42656</v>
      </c>
      <c r="E6870" s="48">
        <v>4</v>
      </c>
      <c r="F6870" s="48">
        <v>14426</v>
      </c>
      <c r="G6870" s="48">
        <v>11564</v>
      </c>
    </row>
    <row r="6871" spans="3:7">
      <c r="C6871" s="50">
        <f t="shared" si="109"/>
        <v>10</v>
      </c>
      <c r="D6871" s="49">
        <v>42656</v>
      </c>
      <c r="E6871" s="48">
        <v>5</v>
      </c>
      <c r="F6871" s="48">
        <v>15001</v>
      </c>
      <c r="G6871" s="48">
        <v>12021</v>
      </c>
    </row>
    <row r="6872" spans="3:7">
      <c r="C6872" s="50">
        <f t="shared" si="109"/>
        <v>10</v>
      </c>
      <c r="D6872" s="49">
        <v>42656</v>
      </c>
      <c r="E6872" s="48">
        <v>6</v>
      </c>
      <c r="F6872" s="48">
        <v>15797</v>
      </c>
      <c r="G6872" s="48">
        <v>13383</v>
      </c>
    </row>
    <row r="6873" spans="3:7">
      <c r="C6873" s="50">
        <f t="shared" si="109"/>
        <v>10</v>
      </c>
      <c r="D6873" s="49">
        <v>42656</v>
      </c>
      <c r="E6873" s="48">
        <v>7</v>
      </c>
      <c r="F6873" s="48">
        <v>16946</v>
      </c>
      <c r="G6873" s="48">
        <v>14942</v>
      </c>
    </row>
    <row r="6874" spans="3:7">
      <c r="C6874" s="50">
        <f t="shared" si="109"/>
        <v>10</v>
      </c>
      <c r="D6874" s="49">
        <v>42656</v>
      </c>
      <c r="E6874" s="48">
        <v>8</v>
      </c>
      <c r="F6874" s="48">
        <v>17606</v>
      </c>
      <c r="G6874" s="48">
        <v>15184</v>
      </c>
    </row>
    <row r="6875" spans="3:7">
      <c r="C6875" s="50">
        <f t="shared" si="109"/>
        <v>10</v>
      </c>
      <c r="D6875" s="49">
        <v>42656</v>
      </c>
      <c r="E6875" s="48">
        <v>9</v>
      </c>
      <c r="F6875" s="48">
        <v>17553</v>
      </c>
      <c r="G6875" s="48">
        <v>15183</v>
      </c>
    </row>
    <row r="6876" spans="3:7">
      <c r="C6876" s="50">
        <f t="shared" si="109"/>
        <v>10</v>
      </c>
      <c r="D6876" s="49">
        <v>42656</v>
      </c>
      <c r="E6876" s="48">
        <v>10</v>
      </c>
      <c r="F6876" s="48">
        <v>17541</v>
      </c>
      <c r="G6876" s="48">
        <v>15175</v>
      </c>
    </row>
    <row r="6877" spans="3:7">
      <c r="C6877" s="50">
        <f t="shared" si="109"/>
        <v>10</v>
      </c>
      <c r="D6877" s="49">
        <v>42656</v>
      </c>
      <c r="E6877" s="48">
        <v>11</v>
      </c>
      <c r="F6877" s="48">
        <v>17407</v>
      </c>
      <c r="G6877" s="48">
        <v>15050</v>
      </c>
    </row>
    <row r="6878" spans="3:7">
      <c r="C6878" s="50">
        <f t="shared" si="109"/>
        <v>10</v>
      </c>
      <c r="D6878" s="49">
        <v>42656</v>
      </c>
      <c r="E6878" s="48">
        <v>12</v>
      </c>
      <c r="F6878" s="48">
        <v>17179</v>
      </c>
      <c r="G6878" s="48">
        <v>14879</v>
      </c>
    </row>
    <row r="6879" spans="3:7">
      <c r="C6879" s="50">
        <f t="shared" si="109"/>
        <v>10</v>
      </c>
      <c r="D6879" s="49">
        <v>42656</v>
      </c>
      <c r="E6879" s="48">
        <v>13</v>
      </c>
      <c r="F6879" s="48">
        <v>17183</v>
      </c>
      <c r="G6879" s="48">
        <v>14863</v>
      </c>
    </row>
    <row r="6880" spans="3:7">
      <c r="C6880" s="50">
        <f t="shared" si="109"/>
        <v>10</v>
      </c>
      <c r="D6880" s="49">
        <v>42656</v>
      </c>
      <c r="E6880" s="48">
        <v>14</v>
      </c>
      <c r="F6880" s="48">
        <v>17186</v>
      </c>
      <c r="G6880" s="48">
        <v>14777</v>
      </c>
    </row>
    <row r="6881" spans="3:7">
      <c r="C6881" s="50">
        <f t="shared" si="109"/>
        <v>10</v>
      </c>
      <c r="D6881" s="49">
        <v>42656</v>
      </c>
      <c r="E6881" s="48">
        <v>15</v>
      </c>
      <c r="F6881" s="48">
        <v>17216</v>
      </c>
      <c r="G6881" s="48">
        <v>14790</v>
      </c>
    </row>
    <row r="6882" spans="3:7">
      <c r="C6882" s="50">
        <f t="shared" si="109"/>
        <v>10</v>
      </c>
      <c r="D6882" s="49">
        <v>42656</v>
      </c>
      <c r="E6882" s="48">
        <v>16</v>
      </c>
      <c r="F6882" s="48">
        <v>17400</v>
      </c>
      <c r="G6882" s="48">
        <v>15127</v>
      </c>
    </row>
    <row r="6883" spans="3:7">
      <c r="C6883" s="50">
        <f t="shared" si="109"/>
        <v>10</v>
      </c>
      <c r="D6883" s="49">
        <v>42656</v>
      </c>
      <c r="E6883" s="48">
        <v>17</v>
      </c>
      <c r="F6883" s="48">
        <v>17574</v>
      </c>
      <c r="G6883" s="48">
        <v>15608</v>
      </c>
    </row>
    <row r="6884" spans="3:7">
      <c r="C6884" s="50">
        <f t="shared" si="109"/>
        <v>10</v>
      </c>
      <c r="D6884" s="49">
        <v>42656</v>
      </c>
      <c r="E6884" s="48">
        <v>18</v>
      </c>
      <c r="F6884" s="48">
        <v>18477</v>
      </c>
      <c r="G6884" s="48">
        <v>16060</v>
      </c>
    </row>
    <row r="6885" spans="3:7">
      <c r="C6885" s="50">
        <f t="shared" si="109"/>
        <v>10</v>
      </c>
      <c r="D6885" s="49">
        <v>42656</v>
      </c>
      <c r="E6885" s="48">
        <v>19</v>
      </c>
      <c r="F6885" s="48">
        <v>18789</v>
      </c>
      <c r="G6885" s="48">
        <v>16761</v>
      </c>
    </row>
    <row r="6886" spans="3:7">
      <c r="C6886" s="50">
        <f t="shared" si="109"/>
        <v>10</v>
      </c>
      <c r="D6886" s="49">
        <v>42656</v>
      </c>
      <c r="E6886" s="48">
        <v>20</v>
      </c>
      <c r="F6886" s="48">
        <v>18678</v>
      </c>
      <c r="G6886" s="48">
        <v>16612</v>
      </c>
    </row>
    <row r="6887" spans="3:7">
      <c r="C6887" s="50">
        <f t="shared" si="109"/>
        <v>10</v>
      </c>
      <c r="D6887" s="49">
        <v>42656</v>
      </c>
      <c r="E6887" s="48">
        <v>21</v>
      </c>
      <c r="F6887" s="48">
        <v>17833</v>
      </c>
      <c r="G6887" s="48">
        <v>15969</v>
      </c>
    </row>
    <row r="6888" spans="3:7">
      <c r="C6888" s="50">
        <f t="shared" si="109"/>
        <v>10</v>
      </c>
      <c r="D6888" s="49">
        <v>42656</v>
      </c>
      <c r="E6888" s="48">
        <v>22</v>
      </c>
      <c r="F6888" s="48">
        <v>16829</v>
      </c>
      <c r="G6888" s="48">
        <v>14879</v>
      </c>
    </row>
    <row r="6889" spans="3:7">
      <c r="C6889" s="50">
        <f t="shared" si="109"/>
        <v>10</v>
      </c>
      <c r="D6889" s="49">
        <v>42656</v>
      </c>
      <c r="E6889" s="48">
        <v>23</v>
      </c>
      <c r="F6889" s="48">
        <v>15658</v>
      </c>
      <c r="G6889" s="48">
        <v>13688</v>
      </c>
    </row>
    <row r="6890" spans="3:7">
      <c r="C6890" s="50">
        <f t="shared" si="109"/>
        <v>10</v>
      </c>
      <c r="D6890" s="49">
        <v>42656</v>
      </c>
      <c r="E6890" s="48">
        <v>24</v>
      </c>
      <c r="F6890" s="48">
        <v>14829</v>
      </c>
      <c r="G6890" s="48">
        <v>12818</v>
      </c>
    </row>
    <row r="6891" spans="3:7">
      <c r="C6891" s="50">
        <f t="shared" si="109"/>
        <v>10</v>
      </c>
      <c r="D6891" s="49">
        <v>42657</v>
      </c>
      <c r="E6891" s="48">
        <v>1</v>
      </c>
      <c r="F6891" s="48">
        <v>14718</v>
      </c>
      <c r="G6891" s="48">
        <v>12428</v>
      </c>
    </row>
    <row r="6892" spans="3:7">
      <c r="C6892" s="50">
        <f t="shared" si="109"/>
        <v>10</v>
      </c>
      <c r="D6892" s="49">
        <v>42657</v>
      </c>
      <c r="E6892" s="48">
        <v>2</v>
      </c>
      <c r="F6892" s="48">
        <v>14631</v>
      </c>
      <c r="G6892" s="48">
        <v>12116</v>
      </c>
    </row>
    <row r="6893" spans="3:7">
      <c r="C6893" s="50">
        <f t="shared" si="109"/>
        <v>10</v>
      </c>
      <c r="D6893" s="49">
        <v>42657</v>
      </c>
      <c r="E6893" s="48">
        <v>3</v>
      </c>
      <c r="F6893" s="48">
        <v>14613</v>
      </c>
      <c r="G6893" s="48">
        <v>11973</v>
      </c>
    </row>
    <row r="6894" spans="3:7">
      <c r="C6894" s="50">
        <f t="shared" si="109"/>
        <v>10</v>
      </c>
      <c r="D6894" s="49">
        <v>42657</v>
      </c>
      <c r="E6894" s="48">
        <v>4</v>
      </c>
      <c r="F6894" s="48">
        <v>14683</v>
      </c>
      <c r="G6894" s="48">
        <v>12069</v>
      </c>
    </row>
    <row r="6895" spans="3:7">
      <c r="C6895" s="50">
        <f t="shared" si="109"/>
        <v>10</v>
      </c>
      <c r="D6895" s="49">
        <v>42657</v>
      </c>
      <c r="E6895" s="48">
        <v>5</v>
      </c>
      <c r="F6895" s="48">
        <v>15175</v>
      </c>
      <c r="G6895" s="48">
        <v>12597</v>
      </c>
    </row>
    <row r="6896" spans="3:7">
      <c r="C6896" s="50">
        <f t="shared" si="109"/>
        <v>10</v>
      </c>
      <c r="D6896" s="49">
        <v>42657</v>
      </c>
      <c r="E6896" s="48">
        <v>6</v>
      </c>
      <c r="F6896" s="48">
        <v>16446</v>
      </c>
      <c r="G6896" s="48">
        <v>14050</v>
      </c>
    </row>
    <row r="6897" spans="3:7">
      <c r="C6897" s="50">
        <f t="shared" si="109"/>
        <v>10</v>
      </c>
      <c r="D6897" s="49">
        <v>42657</v>
      </c>
      <c r="E6897" s="48">
        <v>7</v>
      </c>
      <c r="F6897" s="48">
        <v>18004</v>
      </c>
      <c r="G6897" s="48">
        <v>15614</v>
      </c>
    </row>
    <row r="6898" spans="3:7">
      <c r="C6898" s="50">
        <f t="shared" si="109"/>
        <v>10</v>
      </c>
      <c r="D6898" s="49">
        <v>42657</v>
      </c>
      <c r="E6898" s="48">
        <v>8</v>
      </c>
      <c r="F6898" s="48">
        <v>17819</v>
      </c>
      <c r="G6898" s="48">
        <v>15691</v>
      </c>
    </row>
    <row r="6899" spans="3:7">
      <c r="C6899" s="50">
        <f t="shared" si="109"/>
        <v>10</v>
      </c>
      <c r="D6899" s="49">
        <v>42657</v>
      </c>
      <c r="E6899" s="48">
        <v>9</v>
      </c>
      <c r="F6899" s="48">
        <v>17845</v>
      </c>
      <c r="G6899" s="48">
        <v>15436</v>
      </c>
    </row>
    <row r="6900" spans="3:7">
      <c r="C6900" s="50">
        <f t="shared" si="109"/>
        <v>10</v>
      </c>
      <c r="D6900" s="49">
        <v>42657</v>
      </c>
      <c r="E6900" s="48">
        <v>10</v>
      </c>
      <c r="F6900" s="48">
        <v>17564</v>
      </c>
      <c r="G6900" s="48">
        <v>15172</v>
      </c>
    </row>
    <row r="6901" spans="3:7">
      <c r="C6901" s="50">
        <f t="shared" si="109"/>
        <v>10</v>
      </c>
      <c r="D6901" s="49">
        <v>42657</v>
      </c>
      <c r="E6901" s="48">
        <v>11</v>
      </c>
      <c r="F6901" s="48">
        <v>17352</v>
      </c>
      <c r="G6901" s="48">
        <v>14948</v>
      </c>
    </row>
    <row r="6902" spans="3:7">
      <c r="C6902" s="50">
        <f t="shared" si="109"/>
        <v>10</v>
      </c>
      <c r="D6902" s="49">
        <v>42657</v>
      </c>
      <c r="E6902" s="48">
        <v>12</v>
      </c>
      <c r="F6902" s="48">
        <v>17052</v>
      </c>
      <c r="G6902" s="48">
        <v>14641</v>
      </c>
    </row>
    <row r="6903" spans="3:7">
      <c r="C6903" s="50">
        <f t="shared" si="109"/>
        <v>10</v>
      </c>
      <c r="D6903" s="49">
        <v>42657</v>
      </c>
      <c r="E6903" s="48">
        <v>13</v>
      </c>
      <c r="F6903" s="48">
        <v>16926</v>
      </c>
      <c r="G6903" s="48">
        <v>14573</v>
      </c>
    </row>
    <row r="6904" spans="3:7">
      <c r="C6904" s="50">
        <f t="shared" si="109"/>
        <v>10</v>
      </c>
      <c r="D6904" s="49">
        <v>42657</v>
      </c>
      <c r="E6904" s="48">
        <v>14</v>
      </c>
      <c r="F6904" s="48">
        <v>17003</v>
      </c>
      <c r="G6904" s="48">
        <v>14578</v>
      </c>
    </row>
    <row r="6905" spans="3:7">
      <c r="C6905" s="50">
        <f t="shared" si="109"/>
        <v>10</v>
      </c>
      <c r="D6905" s="49">
        <v>42657</v>
      </c>
      <c r="E6905" s="48">
        <v>15</v>
      </c>
      <c r="F6905" s="48">
        <v>16933</v>
      </c>
      <c r="G6905" s="48">
        <v>14500</v>
      </c>
    </row>
    <row r="6906" spans="3:7">
      <c r="C6906" s="50">
        <f t="shared" si="109"/>
        <v>10</v>
      </c>
      <c r="D6906" s="49">
        <v>42657</v>
      </c>
      <c r="E6906" s="48">
        <v>16</v>
      </c>
      <c r="F6906" s="48">
        <v>17585</v>
      </c>
      <c r="G6906" s="48">
        <v>14833</v>
      </c>
    </row>
    <row r="6907" spans="3:7">
      <c r="C6907" s="50">
        <f t="shared" si="109"/>
        <v>10</v>
      </c>
      <c r="D6907" s="49">
        <v>42657</v>
      </c>
      <c r="E6907" s="48">
        <v>17</v>
      </c>
      <c r="F6907" s="48">
        <v>18096</v>
      </c>
      <c r="G6907" s="48">
        <v>15315</v>
      </c>
    </row>
    <row r="6908" spans="3:7">
      <c r="C6908" s="50">
        <f t="shared" si="109"/>
        <v>10</v>
      </c>
      <c r="D6908" s="49">
        <v>42657</v>
      </c>
      <c r="E6908" s="48">
        <v>18</v>
      </c>
      <c r="F6908" s="48">
        <v>18705</v>
      </c>
      <c r="G6908" s="48">
        <v>15868</v>
      </c>
    </row>
    <row r="6909" spans="3:7">
      <c r="C6909" s="50">
        <f t="shared" si="109"/>
        <v>10</v>
      </c>
      <c r="D6909" s="49">
        <v>42657</v>
      </c>
      <c r="E6909" s="48">
        <v>19</v>
      </c>
      <c r="F6909" s="48">
        <v>19306</v>
      </c>
      <c r="G6909" s="48">
        <v>16448</v>
      </c>
    </row>
    <row r="6910" spans="3:7">
      <c r="C6910" s="50">
        <f t="shared" si="109"/>
        <v>10</v>
      </c>
      <c r="D6910" s="49">
        <v>42657</v>
      </c>
      <c r="E6910" s="48">
        <v>20</v>
      </c>
      <c r="F6910" s="48">
        <v>18822</v>
      </c>
      <c r="G6910" s="48">
        <v>16035</v>
      </c>
    </row>
    <row r="6911" spans="3:7">
      <c r="C6911" s="50">
        <f t="shared" si="109"/>
        <v>10</v>
      </c>
      <c r="D6911" s="49">
        <v>42657</v>
      </c>
      <c r="E6911" s="48">
        <v>21</v>
      </c>
      <c r="F6911" s="48">
        <v>18097</v>
      </c>
      <c r="G6911" s="48">
        <v>15395</v>
      </c>
    </row>
    <row r="6912" spans="3:7">
      <c r="C6912" s="50">
        <f t="shared" si="109"/>
        <v>10</v>
      </c>
      <c r="D6912" s="49">
        <v>42657</v>
      </c>
      <c r="E6912" s="48">
        <v>22</v>
      </c>
      <c r="F6912" s="48">
        <v>17067</v>
      </c>
      <c r="G6912" s="48">
        <v>14479</v>
      </c>
    </row>
    <row r="6913" spans="3:7">
      <c r="C6913" s="50">
        <f t="shared" si="109"/>
        <v>10</v>
      </c>
      <c r="D6913" s="49">
        <v>42657</v>
      </c>
      <c r="E6913" s="48">
        <v>23</v>
      </c>
      <c r="F6913" s="48">
        <v>16257</v>
      </c>
      <c r="G6913" s="48">
        <v>13362</v>
      </c>
    </row>
    <row r="6914" spans="3:7">
      <c r="C6914" s="50">
        <f t="shared" si="109"/>
        <v>10</v>
      </c>
      <c r="D6914" s="49">
        <v>42657</v>
      </c>
      <c r="E6914" s="48">
        <v>24</v>
      </c>
      <c r="F6914" s="48">
        <v>15687</v>
      </c>
      <c r="G6914" s="48">
        <v>12370</v>
      </c>
    </row>
    <row r="6915" spans="3:7">
      <c r="C6915" s="50">
        <f t="shared" si="109"/>
        <v>10</v>
      </c>
      <c r="D6915" s="49">
        <v>42658</v>
      </c>
      <c r="E6915" s="48">
        <v>1</v>
      </c>
      <c r="F6915" s="48">
        <v>15711</v>
      </c>
      <c r="G6915" s="48">
        <v>11846</v>
      </c>
    </row>
    <row r="6916" spans="3:7">
      <c r="C6916" s="50">
        <f t="shared" ref="C6916:C6979" si="110">MONTH(D6916)</f>
        <v>10</v>
      </c>
      <c r="D6916" s="49">
        <v>42658</v>
      </c>
      <c r="E6916" s="48">
        <v>2</v>
      </c>
      <c r="F6916" s="48">
        <v>15369</v>
      </c>
      <c r="G6916" s="48">
        <v>11481</v>
      </c>
    </row>
    <row r="6917" spans="3:7">
      <c r="C6917" s="50">
        <f t="shared" si="110"/>
        <v>10</v>
      </c>
      <c r="D6917" s="49">
        <v>42658</v>
      </c>
      <c r="E6917" s="48">
        <v>3</v>
      </c>
      <c r="F6917" s="48">
        <v>15165</v>
      </c>
      <c r="G6917" s="48">
        <v>11275</v>
      </c>
    </row>
    <row r="6918" spans="3:7">
      <c r="C6918" s="50">
        <f t="shared" si="110"/>
        <v>10</v>
      </c>
      <c r="D6918" s="49">
        <v>42658</v>
      </c>
      <c r="E6918" s="48">
        <v>4</v>
      </c>
      <c r="F6918" s="48">
        <v>14681</v>
      </c>
      <c r="G6918" s="48">
        <v>11293</v>
      </c>
    </row>
    <row r="6919" spans="3:7">
      <c r="C6919" s="50">
        <f t="shared" si="110"/>
        <v>10</v>
      </c>
      <c r="D6919" s="49">
        <v>42658</v>
      </c>
      <c r="E6919" s="48">
        <v>5</v>
      </c>
      <c r="F6919" s="48">
        <v>14853</v>
      </c>
      <c r="G6919" s="48">
        <v>11465</v>
      </c>
    </row>
    <row r="6920" spans="3:7">
      <c r="C6920" s="50">
        <f t="shared" si="110"/>
        <v>10</v>
      </c>
      <c r="D6920" s="49">
        <v>42658</v>
      </c>
      <c r="E6920" s="48">
        <v>6</v>
      </c>
      <c r="F6920" s="48">
        <v>15393</v>
      </c>
      <c r="G6920" s="48">
        <v>12016</v>
      </c>
    </row>
    <row r="6921" spans="3:7">
      <c r="C6921" s="50">
        <f t="shared" si="110"/>
        <v>10</v>
      </c>
      <c r="D6921" s="49">
        <v>42658</v>
      </c>
      <c r="E6921" s="48">
        <v>7</v>
      </c>
      <c r="F6921" s="48">
        <v>15973</v>
      </c>
      <c r="G6921" s="48">
        <v>12833</v>
      </c>
    </row>
    <row r="6922" spans="3:7">
      <c r="C6922" s="50">
        <f t="shared" si="110"/>
        <v>10</v>
      </c>
      <c r="D6922" s="49">
        <v>42658</v>
      </c>
      <c r="E6922" s="48">
        <v>8</v>
      </c>
      <c r="F6922" s="48">
        <v>16589</v>
      </c>
      <c r="G6922" s="48">
        <v>13425</v>
      </c>
    </row>
    <row r="6923" spans="3:7">
      <c r="C6923" s="50">
        <f t="shared" si="110"/>
        <v>10</v>
      </c>
      <c r="D6923" s="49">
        <v>42658</v>
      </c>
      <c r="E6923" s="48">
        <v>9</v>
      </c>
      <c r="F6923" s="48">
        <v>16896</v>
      </c>
      <c r="G6923" s="48">
        <v>13693</v>
      </c>
    </row>
    <row r="6924" spans="3:7">
      <c r="C6924" s="50">
        <f t="shared" si="110"/>
        <v>10</v>
      </c>
      <c r="D6924" s="49">
        <v>42658</v>
      </c>
      <c r="E6924" s="48">
        <v>10</v>
      </c>
      <c r="F6924" s="48">
        <v>16478</v>
      </c>
      <c r="G6924" s="48">
        <v>13545</v>
      </c>
    </row>
    <row r="6925" spans="3:7">
      <c r="C6925" s="50">
        <f t="shared" si="110"/>
        <v>10</v>
      </c>
      <c r="D6925" s="49">
        <v>42658</v>
      </c>
      <c r="E6925" s="48">
        <v>11</v>
      </c>
      <c r="F6925" s="48">
        <v>16328</v>
      </c>
      <c r="G6925" s="48">
        <v>13406</v>
      </c>
    </row>
    <row r="6926" spans="3:7">
      <c r="C6926" s="50">
        <f t="shared" si="110"/>
        <v>10</v>
      </c>
      <c r="D6926" s="49">
        <v>42658</v>
      </c>
      <c r="E6926" s="48">
        <v>12</v>
      </c>
      <c r="F6926" s="48">
        <v>16295</v>
      </c>
      <c r="G6926" s="48">
        <v>13204</v>
      </c>
    </row>
    <row r="6927" spans="3:7">
      <c r="C6927" s="50">
        <f t="shared" si="110"/>
        <v>10</v>
      </c>
      <c r="D6927" s="49">
        <v>42658</v>
      </c>
      <c r="E6927" s="48">
        <v>13</v>
      </c>
      <c r="F6927" s="48">
        <v>16374</v>
      </c>
      <c r="G6927" s="48">
        <v>13071</v>
      </c>
    </row>
    <row r="6928" spans="3:7">
      <c r="C6928" s="50">
        <f t="shared" si="110"/>
        <v>10</v>
      </c>
      <c r="D6928" s="49">
        <v>42658</v>
      </c>
      <c r="E6928" s="48">
        <v>14</v>
      </c>
      <c r="F6928" s="48">
        <v>16278</v>
      </c>
      <c r="G6928" s="48">
        <v>12978</v>
      </c>
    </row>
    <row r="6929" spans="3:7">
      <c r="C6929" s="50">
        <f t="shared" si="110"/>
        <v>10</v>
      </c>
      <c r="D6929" s="49">
        <v>42658</v>
      </c>
      <c r="E6929" s="48">
        <v>15</v>
      </c>
      <c r="F6929" s="48">
        <v>16348</v>
      </c>
      <c r="G6929" s="48">
        <v>13100</v>
      </c>
    </row>
    <row r="6930" spans="3:7">
      <c r="C6930" s="50">
        <f t="shared" si="110"/>
        <v>10</v>
      </c>
      <c r="D6930" s="49">
        <v>42658</v>
      </c>
      <c r="E6930" s="48">
        <v>16</v>
      </c>
      <c r="F6930" s="48">
        <v>16830</v>
      </c>
      <c r="G6930" s="48">
        <v>13658</v>
      </c>
    </row>
    <row r="6931" spans="3:7">
      <c r="C6931" s="50">
        <f t="shared" si="110"/>
        <v>10</v>
      </c>
      <c r="D6931" s="49">
        <v>42658</v>
      </c>
      <c r="E6931" s="48">
        <v>17</v>
      </c>
      <c r="F6931" s="48">
        <v>17387</v>
      </c>
      <c r="G6931" s="48">
        <v>14430</v>
      </c>
    </row>
    <row r="6932" spans="3:7">
      <c r="C6932" s="50">
        <f t="shared" si="110"/>
        <v>10</v>
      </c>
      <c r="D6932" s="49">
        <v>42658</v>
      </c>
      <c r="E6932" s="48">
        <v>18</v>
      </c>
      <c r="F6932" s="48">
        <v>17321</v>
      </c>
      <c r="G6932" s="48">
        <v>14710</v>
      </c>
    </row>
    <row r="6933" spans="3:7">
      <c r="C6933" s="50">
        <f t="shared" si="110"/>
        <v>10</v>
      </c>
      <c r="D6933" s="49">
        <v>42658</v>
      </c>
      <c r="E6933" s="48">
        <v>19</v>
      </c>
      <c r="F6933" s="48">
        <v>17766</v>
      </c>
      <c r="G6933" s="48">
        <v>15009</v>
      </c>
    </row>
    <row r="6934" spans="3:7">
      <c r="C6934" s="50">
        <f t="shared" si="110"/>
        <v>10</v>
      </c>
      <c r="D6934" s="49">
        <v>42658</v>
      </c>
      <c r="E6934" s="48">
        <v>20</v>
      </c>
      <c r="F6934" s="48">
        <v>17510</v>
      </c>
      <c r="G6934" s="48">
        <v>14546</v>
      </c>
    </row>
    <row r="6935" spans="3:7">
      <c r="C6935" s="50">
        <f t="shared" si="110"/>
        <v>10</v>
      </c>
      <c r="D6935" s="49">
        <v>42658</v>
      </c>
      <c r="E6935" s="48">
        <v>21</v>
      </c>
      <c r="F6935" s="48">
        <v>17326</v>
      </c>
      <c r="G6935" s="48">
        <v>13976</v>
      </c>
    </row>
    <row r="6936" spans="3:7">
      <c r="C6936" s="50">
        <f t="shared" si="110"/>
        <v>10</v>
      </c>
      <c r="D6936" s="49">
        <v>42658</v>
      </c>
      <c r="E6936" s="48">
        <v>22</v>
      </c>
      <c r="F6936" s="48">
        <v>16547</v>
      </c>
      <c r="G6936" s="48">
        <v>13245</v>
      </c>
    </row>
    <row r="6937" spans="3:7">
      <c r="C6937" s="50">
        <f t="shared" si="110"/>
        <v>10</v>
      </c>
      <c r="D6937" s="49">
        <v>42658</v>
      </c>
      <c r="E6937" s="48">
        <v>23</v>
      </c>
      <c r="F6937" s="48">
        <v>15419</v>
      </c>
      <c r="G6937" s="48">
        <v>12343</v>
      </c>
    </row>
    <row r="6938" spans="3:7">
      <c r="C6938" s="50">
        <f t="shared" si="110"/>
        <v>10</v>
      </c>
      <c r="D6938" s="49">
        <v>42658</v>
      </c>
      <c r="E6938" s="48">
        <v>24</v>
      </c>
      <c r="F6938" s="48">
        <v>14486</v>
      </c>
      <c r="G6938" s="48">
        <v>11612</v>
      </c>
    </row>
    <row r="6939" spans="3:7">
      <c r="C6939" s="50">
        <f t="shared" si="110"/>
        <v>10</v>
      </c>
      <c r="D6939" s="49">
        <v>42659</v>
      </c>
      <c r="E6939" s="48">
        <v>1</v>
      </c>
      <c r="F6939" s="48">
        <v>14452</v>
      </c>
      <c r="G6939" s="48">
        <v>11140</v>
      </c>
    </row>
    <row r="6940" spans="3:7">
      <c r="C6940" s="50">
        <f t="shared" si="110"/>
        <v>10</v>
      </c>
      <c r="D6940" s="49">
        <v>42659</v>
      </c>
      <c r="E6940" s="48">
        <v>2</v>
      </c>
      <c r="F6940" s="48">
        <v>14339</v>
      </c>
      <c r="G6940" s="48">
        <v>10844</v>
      </c>
    </row>
    <row r="6941" spans="3:7">
      <c r="C6941" s="50">
        <f t="shared" si="110"/>
        <v>10</v>
      </c>
      <c r="D6941" s="49">
        <v>42659</v>
      </c>
      <c r="E6941" s="48">
        <v>3</v>
      </c>
      <c r="F6941" s="48">
        <v>14035</v>
      </c>
      <c r="G6941" s="48">
        <v>10709</v>
      </c>
    </row>
    <row r="6942" spans="3:7">
      <c r="C6942" s="50">
        <f t="shared" si="110"/>
        <v>10</v>
      </c>
      <c r="D6942" s="49">
        <v>42659</v>
      </c>
      <c r="E6942" s="48">
        <v>4</v>
      </c>
      <c r="F6942" s="48">
        <v>13753</v>
      </c>
      <c r="G6942" s="48">
        <v>10663</v>
      </c>
    </row>
    <row r="6943" spans="3:7">
      <c r="C6943" s="50">
        <f t="shared" si="110"/>
        <v>10</v>
      </c>
      <c r="D6943" s="49">
        <v>42659</v>
      </c>
      <c r="E6943" s="48">
        <v>5</v>
      </c>
      <c r="F6943" s="48">
        <v>14291</v>
      </c>
      <c r="G6943" s="48">
        <v>10764</v>
      </c>
    </row>
    <row r="6944" spans="3:7">
      <c r="C6944" s="50">
        <f t="shared" si="110"/>
        <v>10</v>
      </c>
      <c r="D6944" s="49">
        <v>42659</v>
      </c>
      <c r="E6944" s="48">
        <v>6</v>
      </c>
      <c r="F6944" s="48">
        <v>14082</v>
      </c>
      <c r="G6944" s="48">
        <v>11143</v>
      </c>
    </row>
    <row r="6945" spans="3:7">
      <c r="C6945" s="50">
        <f t="shared" si="110"/>
        <v>10</v>
      </c>
      <c r="D6945" s="49">
        <v>42659</v>
      </c>
      <c r="E6945" s="48">
        <v>7</v>
      </c>
      <c r="F6945" s="48">
        <v>14655</v>
      </c>
      <c r="G6945" s="48">
        <v>11760</v>
      </c>
    </row>
    <row r="6946" spans="3:7">
      <c r="C6946" s="50">
        <f t="shared" si="110"/>
        <v>10</v>
      </c>
      <c r="D6946" s="49">
        <v>42659</v>
      </c>
      <c r="E6946" s="48">
        <v>8</v>
      </c>
      <c r="F6946" s="48">
        <v>15379</v>
      </c>
      <c r="G6946" s="48">
        <v>12465</v>
      </c>
    </row>
    <row r="6947" spans="3:7">
      <c r="C6947" s="50">
        <f t="shared" si="110"/>
        <v>10</v>
      </c>
      <c r="D6947" s="49">
        <v>42659</v>
      </c>
      <c r="E6947" s="48">
        <v>9</v>
      </c>
      <c r="F6947" s="48">
        <v>16319</v>
      </c>
      <c r="G6947" s="48">
        <v>13078</v>
      </c>
    </row>
    <row r="6948" spans="3:7">
      <c r="C6948" s="50">
        <f t="shared" si="110"/>
        <v>10</v>
      </c>
      <c r="D6948" s="49">
        <v>42659</v>
      </c>
      <c r="E6948" s="48">
        <v>10</v>
      </c>
      <c r="F6948" s="48">
        <v>16722</v>
      </c>
      <c r="G6948" s="48">
        <v>13599</v>
      </c>
    </row>
    <row r="6949" spans="3:7">
      <c r="C6949" s="50">
        <f t="shared" si="110"/>
        <v>10</v>
      </c>
      <c r="D6949" s="49">
        <v>42659</v>
      </c>
      <c r="E6949" s="48">
        <v>11</v>
      </c>
      <c r="F6949" s="48">
        <v>17214</v>
      </c>
      <c r="G6949" s="48">
        <v>13927</v>
      </c>
    </row>
    <row r="6950" spans="3:7">
      <c r="C6950" s="50">
        <f t="shared" si="110"/>
        <v>10</v>
      </c>
      <c r="D6950" s="49">
        <v>42659</v>
      </c>
      <c r="E6950" s="48">
        <v>12</v>
      </c>
      <c r="F6950" s="48">
        <v>17412</v>
      </c>
      <c r="G6950" s="48">
        <v>14330</v>
      </c>
    </row>
    <row r="6951" spans="3:7">
      <c r="C6951" s="50">
        <f t="shared" si="110"/>
        <v>10</v>
      </c>
      <c r="D6951" s="49">
        <v>42659</v>
      </c>
      <c r="E6951" s="48">
        <v>13</v>
      </c>
      <c r="F6951" s="48">
        <v>17739</v>
      </c>
      <c r="G6951" s="48">
        <v>14460</v>
      </c>
    </row>
    <row r="6952" spans="3:7">
      <c r="C6952" s="50">
        <f t="shared" si="110"/>
        <v>10</v>
      </c>
      <c r="D6952" s="49">
        <v>42659</v>
      </c>
      <c r="E6952" s="48">
        <v>14</v>
      </c>
      <c r="F6952" s="48">
        <v>17547</v>
      </c>
      <c r="G6952" s="48">
        <v>14452</v>
      </c>
    </row>
    <row r="6953" spans="3:7">
      <c r="C6953" s="50">
        <f t="shared" si="110"/>
        <v>10</v>
      </c>
      <c r="D6953" s="49">
        <v>42659</v>
      </c>
      <c r="E6953" s="48">
        <v>15</v>
      </c>
      <c r="F6953" s="48">
        <v>17144</v>
      </c>
      <c r="G6953" s="48">
        <v>14491</v>
      </c>
    </row>
    <row r="6954" spans="3:7">
      <c r="C6954" s="50">
        <f t="shared" si="110"/>
        <v>10</v>
      </c>
      <c r="D6954" s="49">
        <v>42659</v>
      </c>
      <c r="E6954" s="48">
        <v>16</v>
      </c>
      <c r="F6954" s="48">
        <v>17296</v>
      </c>
      <c r="G6954" s="48">
        <v>14757</v>
      </c>
    </row>
    <row r="6955" spans="3:7">
      <c r="C6955" s="50">
        <f t="shared" si="110"/>
        <v>10</v>
      </c>
      <c r="D6955" s="49">
        <v>42659</v>
      </c>
      <c r="E6955" s="48">
        <v>17</v>
      </c>
      <c r="F6955" s="48">
        <v>17720</v>
      </c>
      <c r="G6955" s="48">
        <v>15207</v>
      </c>
    </row>
    <row r="6956" spans="3:7">
      <c r="C6956" s="50">
        <f t="shared" si="110"/>
        <v>10</v>
      </c>
      <c r="D6956" s="49">
        <v>42659</v>
      </c>
      <c r="E6956" s="48">
        <v>18</v>
      </c>
      <c r="F6956" s="48">
        <v>17888</v>
      </c>
      <c r="G6956" s="48">
        <v>15635</v>
      </c>
    </row>
    <row r="6957" spans="3:7">
      <c r="C6957" s="50">
        <f t="shared" si="110"/>
        <v>10</v>
      </c>
      <c r="D6957" s="49">
        <v>42659</v>
      </c>
      <c r="E6957" s="48">
        <v>19</v>
      </c>
      <c r="F6957" s="48">
        <v>18180</v>
      </c>
      <c r="G6957" s="48">
        <v>15956</v>
      </c>
    </row>
    <row r="6958" spans="3:7">
      <c r="C6958" s="50">
        <f t="shared" si="110"/>
        <v>10</v>
      </c>
      <c r="D6958" s="49">
        <v>42659</v>
      </c>
      <c r="E6958" s="48">
        <v>20</v>
      </c>
      <c r="F6958" s="48">
        <v>17793</v>
      </c>
      <c r="G6958" s="48">
        <v>15615</v>
      </c>
    </row>
    <row r="6959" spans="3:7">
      <c r="C6959" s="50">
        <f t="shared" si="110"/>
        <v>10</v>
      </c>
      <c r="D6959" s="49">
        <v>42659</v>
      </c>
      <c r="E6959" s="48">
        <v>21</v>
      </c>
      <c r="F6959" s="48">
        <v>17182</v>
      </c>
      <c r="G6959" s="48">
        <v>15001</v>
      </c>
    </row>
    <row r="6960" spans="3:7">
      <c r="C6960" s="50">
        <f t="shared" si="110"/>
        <v>10</v>
      </c>
      <c r="D6960" s="49">
        <v>42659</v>
      </c>
      <c r="E6960" s="48">
        <v>22</v>
      </c>
      <c r="F6960" s="48">
        <v>16352</v>
      </c>
      <c r="G6960" s="48">
        <v>14136</v>
      </c>
    </row>
    <row r="6961" spans="3:7">
      <c r="C6961" s="50">
        <f t="shared" si="110"/>
        <v>10</v>
      </c>
      <c r="D6961" s="49">
        <v>42659</v>
      </c>
      <c r="E6961" s="48">
        <v>23</v>
      </c>
      <c r="F6961" s="48">
        <v>15758</v>
      </c>
      <c r="G6961" s="48">
        <v>13172</v>
      </c>
    </row>
    <row r="6962" spans="3:7">
      <c r="C6962" s="50">
        <f t="shared" si="110"/>
        <v>10</v>
      </c>
      <c r="D6962" s="49">
        <v>42659</v>
      </c>
      <c r="E6962" s="48">
        <v>24</v>
      </c>
      <c r="F6962" s="48">
        <v>15333</v>
      </c>
      <c r="G6962" s="48">
        <v>12469</v>
      </c>
    </row>
    <row r="6963" spans="3:7">
      <c r="C6963" s="50">
        <f t="shared" si="110"/>
        <v>10</v>
      </c>
      <c r="D6963" s="49">
        <v>42660</v>
      </c>
      <c r="E6963" s="48">
        <v>1</v>
      </c>
      <c r="F6963" s="48">
        <v>14975</v>
      </c>
      <c r="G6963" s="48">
        <v>11999</v>
      </c>
    </row>
    <row r="6964" spans="3:7">
      <c r="C6964" s="50">
        <f t="shared" si="110"/>
        <v>10</v>
      </c>
      <c r="D6964" s="49">
        <v>42660</v>
      </c>
      <c r="E6964" s="48">
        <v>2</v>
      </c>
      <c r="F6964" s="48">
        <v>14448</v>
      </c>
      <c r="G6964" s="48">
        <v>11705</v>
      </c>
    </row>
    <row r="6965" spans="3:7">
      <c r="C6965" s="50">
        <f t="shared" si="110"/>
        <v>10</v>
      </c>
      <c r="D6965" s="49">
        <v>42660</v>
      </c>
      <c r="E6965" s="48">
        <v>3</v>
      </c>
      <c r="F6965" s="48">
        <v>14518</v>
      </c>
      <c r="G6965" s="48">
        <v>11606</v>
      </c>
    </row>
    <row r="6966" spans="3:7">
      <c r="C6966" s="50">
        <f t="shared" si="110"/>
        <v>10</v>
      </c>
      <c r="D6966" s="49">
        <v>42660</v>
      </c>
      <c r="E6966" s="48">
        <v>4</v>
      </c>
      <c r="F6966" s="48">
        <v>14362</v>
      </c>
      <c r="G6966" s="48">
        <v>11671</v>
      </c>
    </row>
    <row r="6967" spans="3:7">
      <c r="C6967" s="50">
        <f t="shared" si="110"/>
        <v>10</v>
      </c>
      <c r="D6967" s="49">
        <v>42660</v>
      </c>
      <c r="E6967" s="48">
        <v>5</v>
      </c>
      <c r="F6967" s="48">
        <v>14789</v>
      </c>
      <c r="G6967" s="48">
        <v>12222</v>
      </c>
    </row>
    <row r="6968" spans="3:7">
      <c r="C6968" s="50">
        <f t="shared" si="110"/>
        <v>10</v>
      </c>
      <c r="D6968" s="49">
        <v>42660</v>
      </c>
      <c r="E6968" s="48">
        <v>6</v>
      </c>
      <c r="F6968" s="48">
        <v>16096</v>
      </c>
      <c r="G6968" s="48">
        <v>13620</v>
      </c>
    </row>
    <row r="6969" spans="3:7">
      <c r="C6969" s="50">
        <f t="shared" si="110"/>
        <v>10</v>
      </c>
      <c r="D6969" s="49">
        <v>42660</v>
      </c>
      <c r="E6969" s="48">
        <v>7</v>
      </c>
      <c r="F6969" s="48">
        <v>17491</v>
      </c>
      <c r="G6969" s="48">
        <v>15354</v>
      </c>
    </row>
    <row r="6970" spans="3:7">
      <c r="C6970" s="50">
        <f t="shared" si="110"/>
        <v>10</v>
      </c>
      <c r="D6970" s="49">
        <v>42660</v>
      </c>
      <c r="E6970" s="48">
        <v>8</v>
      </c>
      <c r="F6970" s="48">
        <v>18139</v>
      </c>
      <c r="G6970" s="48">
        <v>15766</v>
      </c>
    </row>
    <row r="6971" spans="3:7">
      <c r="C6971" s="50">
        <f t="shared" si="110"/>
        <v>10</v>
      </c>
      <c r="D6971" s="49">
        <v>42660</v>
      </c>
      <c r="E6971" s="48">
        <v>9</v>
      </c>
      <c r="F6971" s="48">
        <v>18049</v>
      </c>
      <c r="G6971" s="48">
        <v>15804</v>
      </c>
    </row>
    <row r="6972" spans="3:7">
      <c r="C6972" s="50">
        <f t="shared" si="110"/>
        <v>10</v>
      </c>
      <c r="D6972" s="49">
        <v>42660</v>
      </c>
      <c r="E6972" s="48">
        <v>10</v>
      </c>
      <c r="F6972" s="48">
        <v>18024</v>
      </c>
      <c r="G6972" s="48">
        <v>15830</v>
      </c>
    </row>
    <row r="6973" spans="3:7">
      <c r="C6973" s="50">
        <f t="shared" si="110"/>
        <v>10</v>
      </c>
      <c r="D6973" s="49">
        <v>42660</v>
      </c>
      <c r="E6973" s="48">
        <v>11</v>
      </c>
      <c r="F6973" s="48">
        <v>18169</v>
      </c>
      <c r="G6973" s="48">
        <v>15731</v>
      </c>
    </row>
    <row r="6974" spans="3:7">
      <c r="C6974" s="50">
        <f t="shared" si="110"/>
        <v>10</v>
      </c>
      <c r="D6974" s="49">
        <v>42660</v>
      </c>
      <c r="E6974" s="48">
        <v>12</v>
      </c>
      <c r="F6974" s="48">
        <v>18116</v>
      </c>
      <c r="G6974" s="48">
        <v>15667</v>
      </c>
    </row>
    <row r="6975" spans="3:7">
      <c r="C6975" s="50">
        <f t="shared" si="110"/>
        <v>10</v>
      </c>
      <c r="D6975" s="49">
        <v>42660</v>
      </c>
      <c r="E6975" s="48">
        <v>13</v>
      </c>
      <c r="F6975" s="48">
        <v>18149</v>
      </c>
      <c r="G6975" s="48">
        <v>15568</v>
      </c>
    </row>
    <row r="6976" spans="3:7">
      <c r="C6976" s="50">
        <f t="shared" si="110"/>
        <v>10</v>
      </c>
      <c r="D6976" s="49">
        <v>42660</v>
      </c>
      <c r="E6976" s="48">
        <v>14</v>
      </c>
      <c r="F6976" s="48">
        <v>18343</v>
      </c>
      <c r="G6976" s="48">
        <v>15765</v>
      </c>
    </row>
    <row r="6977" spans="3:7">
      <c r="C6977" s="50">
        <f t="shared" si="110"/>
        <v>10</v>
      </c>
      <c r="D6977" s="49">
        <v>42660</v>
      </c>
      <c r="E6977" s="48">
        <v>15</v>
      </c>
      <c r="F6977" s="48">
        <v>18485</v>
      </c>
      <c r="G6977" s="48">
        <v>15808</v>
      </c>
    </row>
    <row r="6978" spans="3:7">
      <c r="C6978" s="50">
        <f t="shared" si="110"/>
        <v>10</v>
      </c>
      <c r="D6978" s="49">
        <v>42660</v>
      </c>
      <c r="E6978" s="48">
        <v>16</v>
      </c>
      <c r="F6978" s="48">
        <v>18965</v>
      </c>
      <c r="G6978" s="48">
        <v>16323</v>
      </c>
    </row>
    <row r="6979" spans="3:7">
      <c r="C6979" s="50">
        <f t="shared" si="110"/>
        <v>10</v>
      </c>
      <c r="D6979" s="49">
        <v>42660</v>
      </c>
      <c r="E6979" s="48">
        <v>17</v>
      </c>
      <c r="F6979" s="48">
        <v>19544</v>
      </c>
      <c r="G6979" s="48">
        <v>16886</v>
      </c>
    </row>
    <row r="6980" spans="3:7">
      <c r="C6980" s="50">
        <f t="shared" ref="C6980:C7043" si="111">MONTH(D6980)</f>
        <v>10</v>
      </c>
      <c r="D6980" s="49">
        <v>42660</v>
      </c>
      <c r="E6980" s="48">
        <v>18</v>
      </c>
      <c r="F6980" s="48">
        <v>18918</v>
      </c>
      <c r="G6980" s="48">
        <v>16755</v>
      </c>
    </row>
    <row r="6981" spans="3:7">
      <c r="C6981" s="50">
        <f t="shared" si="111"/>
        <v>10</v>
      </c>
      <c r="D6981" s="49">
        <v>42660</v>
      </c>
      <c r="E6981" s="48">
        <v>19</v>
      </c>
      <c r="F6981" s="48">
        <v>18361</v>
      </c>
      <c r="G6981" s="48">
        <v>17022</v>
      </c>
    </row>
    <row r="6982" spans="3:7">
      <c r="C6982" s="50">
        <f t="shared" si="111"/>
        <v>10</v>
      </c>
      <c r="D6982" s="49">
        <v>42660</v>
      </c>
      <c r="E6982" s="48">
        <v>20</v>
      </c>
      <c r="F6982" s="48">
        <v>18482</v>
      </c>
      <c r="G6982" s="48">
        <v>16699</v>
      </c>
    </row>
    <row r="6983" spans="3:7">
      <c r="C6983" s="50">
        <f t="shared" si="111"/>
        <v>10</v>
      </c>
      <c r="D6983" s="49">
        <v>42660</v>
      </c>
      <c r="E6983" s="48">
        <v>21</v>
      </c>
      <c r="F6983" s="48">
        <v>18411</v>
      </c>
      <c r="G6983" s="48">
        <v>16018</v>
      </c>
    </row>
    <row r="6984" spans="3:7">
      <c r="C6984" s="50">
        <f t="shared" si="111"/>
        <v>10</v>
      </c>
      <c r="D6984" s="49">
        <v>42660</v>
      </c>
      <c r="E6984" s="48">
        <v>22</v>
      </c>
      <c r="F6984" s="48">
        <v>17176</v>
      </c>
      <c r="G6984" s="48">
        <v>14784</v>
      </c>
    </row>
    <row r="6985" spans="3:7">
      <c r="C6985" s="50">
        <f t="shared" si="111"/>
        <v>10</v>
      </c>
      <c r="D6985" s="49">
        <v>42660</v>
      </c>
      <c r="E6985" s="48">
        <v>23</v>
      </c>
      <c r="F6985" s="48">
        <v>16152</v>
      </c>
      <c r="G6985" s="48">
        <v>13540</v>
      </c>
    </row>
    <row r="6986" spans="3:7">
      <c r="C6986" s="50">
        <f t="shared" si="111"/>
        <v>10</v>
      </c>
      <c r="D6986" s="49">
        <v>42660</v>
      </c>
      <c r="E6986" s="48">
        <v>24</v>
      </c>
      <c r="F6986" s="48">
        <v>15393</v>
      </c>
      <c r="G6986" s="48">
        <v>12650</v>
      </c>
    </row>
    <row r="6987" spans="3:7">
      <c r="C6987" s="50">
        <f t="shared" si="111"/>
        <v>10</v>
      </c>
      <c r="D6987" s="49">
        <v>42661</v>
      </c>
      <c r="E6987" s="48">
        <v>1</v>
      </c>
      <c r="F6987" s="48">
        <v>14835</v>
      </c>
      <c r="G6987" s="48">
        <v>12143</v>
      </c>
    </row>
    <row r="6988" spans="3:7">
      <c r="C6988" s="50">
        <f t="shared" si="111"/>
        <v>10</v>
      </c>
      <c r="D6988" s="49">
        <v>42661</v>
      </c>
      <c r="E6988" s="48">
        <v>2</v>
      </c>
      <c r="F6988" s="48">
        <v>14393</v>
      </c>
      <c r="G6988" s="48">
        <v>11757</v>
      </c>
    </row>
    <row r="6989" spans="3:7">
      <c r="C6989" s="50">
        <f t="shared" si="111"/>
        <v>10</v>
      </c>
      <c r="D6989" s="49">
        <v>42661</v>
      </c>
      <c r="E6989" s="48">
        <v>3</v>
      </c>
      <c r="F6989" s="48">
        <v>14301</v>
      </c>
      <c r="G6989" s="48">
        <v>11580</v>
      </c>
    </row>
    <row r="6990" spans="3:7">
      <c r="C6990" s="50">
        <f t="shared" si="111"/>
        <v>10</v>
      </c>
      <c r="D6990" s="49">
        <v>42661</v>
      </c>
      <c r="E6990" s="48">
        <v>4</v>
      </c>
      <c r="F6990" s="48">
        <v>14179</v>
      </c>
      <c r="G6990" s="48">
        <v>11641</v>
      </c>
    </row>
    <row r="6991" spans="3:7">
      <c r="C6991" s="50">
        <f t="shared" si="111"/>
        <v>10</v>
      </c>
      <c r="D6991" s="49">
        <v>42661</v>
      </c>
      <c r="E6991" s="48">
        <v>5</v>
      </c>
      <c r="F6991" s="48">
        <v>14739</v>
      </c>
      <c r="G6991" s="48">
        <v>12146</v>
      </c>
    </row>
    <row r="6992" spans="3:7">
      <c r="C6992" s="50">
        <f t="shared" si="111"/>
        <v>10</v>
      </c>
      <c r="D6992" s="49">
        <v>42661</v>
      </c>
      <c r="E6992" s="48">
        <v>6</v>
      </c>
      <c r="F6992" s="48">
        <v>16097</v>
      </c>
      <c r="G6992" s="48">
        <v>13525</v>
      </c>
    </row>
    <row r="6993" spans="3:7">
      <c r="C6993" s="50">
        <f t="shared" si="111"/>
        <v>10</v>
      </c>
      <c r="D6993" s="49">
        <v>42661</v>
      </c>
      <c r="E6993" s="48">
        <v>7</v>
      </c>
      <c r="F6993" s="48">
        <v>17584</v>
      </c>
      <c r="G6993" s="48">
        <v>15112</v>
      </c>
    </row>
    <row r="6994" spans="3:7">
      <c r="C6994" s="50">
        <f t="shared" si="111"/>
        <v>10</v>
      </c>
      <c r="D6994" s="49">
        <v>42661</v>
      </c>
      <c r="E6994" s="48">
        <v>8</v>
      </c>
      <c r="F6994" s="48">
        <v>17782</v>
      </c>
      <c r="G6994" s="48">
        <v>15361</v>
      </c>
    </row>
    <row r="6995" spans="3:7">
      <c r="C6995" s="50">
        <f t="shared" si="111"/>
        <v>10</v>
      </c>
      <c r="D6995" s="49">
        <v>42661</v>
      </c>
      <c r="E6995" s="48">
        <v>9</v>
      </c>
      <c r="F6995" s="48">
        <v>17970</v>
      </c>
      <c r="G6995" s="48">
        <v>15350</v>
      </c>
    </row>
    <row r="6996" spans="3:7">
      <c r="C6996" s="50">
        <f t="shared" si="111"/>
        <v>10</v>
      </c>
      <c r="D6996" s="49">
        <v>42661</v>
      </c>
      <c r="E6996" s="48">
        <v>10</v>
      </c>
      <c r="F6996" s="48">
        <v>18023</v>
      </c>
      <c r="G6996" s="48">
        <v>15387</v>
      </c>
    </row>
    <row r="6997" spans="3:7">
      <c r="C6997" s="50">
        <f t="shared" si="111"/>
        <v>10</v>
      </c>
      <c r="D6997" s="49">
        <v>42661</v>
      </c>
      <c r="E6997" s="48">
        <v>11</v>
      </c>
      <c r="F6997" s="48">
        <v>18275</v>
      </c>
      <c r="G6997" s="48">
        <v>15588</v>
      </c>
    </row>
    <row r="6998" spans="3:7">
      <c r="C6998" s="50">
        <f t="shared" si="111"/>
        <v>10</v>
      </c>
      <c r="D6998" s="49">
        <v>42661</v>
      </c>
      <c r="E6998" s="48">
        <v>12</v>
      </c>
      <c r="F6998" s="48">
        <v>18618</v>
      </c>
      <c r="G6998" s="48">
        <v>15872</v>
      </c>
    </row>
    <row r="6999" spans="3:7">
      <c r="C6999" s="50">
        <f t="shared" si="111"/>
        <v>10</v>
      </c>
      <c r="D6999" s="49">
        <v>42661</v>
      </c>
      <c r="E6999" s="48">
        <v>13</v>
      </c>
      <c r="F6999" s="48">
        <v>18965</v>
      </c>
      <c r="G6999" s="48">
        <v>16188</v>
      </c>
    </row>
    <row r="7000" spans="3:7">
      <c r="C7000" s="50">
        <f t="shared" si="111"/>
        <v>10</v>
      </c>
      <c r="D7000" s="49">
        <v>42661</v>
      </c>
      <c r="E7000" s="48">
        <v>14</v>
      </c>
      <c r="F7000" s="48">
        <v>19028</v>
      </c>
      <c r="G7000" s="48">
        <v>16263</v>
      </c>
    </row>
    <row r="7001" spans="3:7">
      <c r="C7001" s="50">
        <f t="shared" si="111"/>
        <v>10</v>
      </c>
      <c r="D7001" s="49">
        <v>42661</v>
      </c>
      <c r="E7001" s="48">
        <v>15</v>
      </c>
      <c r="F7001" s="48">
        <v>19057</v>
      </c>
      <c r="G7001" s="48">
        <v>16360</v>
      </c>
    </row>
    <row r="7002" spans="3:7">
      <c r="C7002" s="50">
        <f t="shared" si="111"/>
        <v>10</v>
      </c>
      <c r="D7002" s="49">
        <v>42661</v>
      </c>
      <c r="E7002" s="48">
        <v>16</v>
      </c>
      <c r="F7002" s="48">
        <v>19201</v>
      </c>
      <c r="G7002" s="48">
        <v>16589</v>
      </c>
    </row>
    <row r="7003" spans="3:7">
      <c r="C7003" s="50">
        <f t="shared" si="111"/>
        <v>10</v>
      </c>
      <c r="D7003" s="49">
        <v>42661</v>
      </c>
      <c r="E7003" s="48">
        <v>17</v>
      </c>
      <c r="F7003" s="48">
        <v>19428</v>
      </c>
      <c r="G7003" s="48">
        <v>16803</v>
      </c>
    </row>
    <row r="7004" spans="3:7">
      <c r="C7004" s="50">
        <f t="shared" si="111"/>
        <v>10</v>
      </c>
      <c r="D7004" s="49">
        <v>42661</v>
      </c>
      <c r="E7004" s="48">
        <v>18</v>
      </c>
      <c r="F7004" s="48">
        <v>19651</v>
      </c>
      <c r="G7004" s="48">
        <v>17025</v>
      </c>
    </row>
    <row r="7005" spans="3:7">
      <c r="C7005" s="50">
        <f t="shared" si="111"/>
        <v>10</v>
      </c>
      <c r="D7005" s="49">
        <v>42661</v>
      </c>
      <c r="E7005" s="48">
        <v>19</v>
      </c>
      <c r="F7005" s="48">
        <v>20110</v>
      </c>
      <c r="G7005" s="48">
        <v>17412</v>
      </c>
    </row>
    <row r="7006" spans="3:7">
      <c r="C7006" s="50">
        <f t="shared" si="111"/>
        <v>10</v>
      </c>
      <c r="D7006" s="49">
        <v>42661</v>
      </c>
      <c r="E7006" s="48">
        <v>20</v>
      </c>
      <c r="F7006" s="48">
        <v>19675</v>
      </c>
      <c r="G7006" s="48">
        <v>17050</v>
      </c>
    </row>
    <row r="7007" spans="3:7">
      <c r="C7007" s="50">
        <f t="shared" si="111"/>
        <v>10</v>
      </c>
      <c r="D7007" s="49">
        <v>42661</v>
      </c>
      <c r="E7007" s="48">
        <v>21</v>
      </c>
      <c r="F7007" s="48">
        <v>18628</v>
      </c>
      <c r="G7007" s="48">
        <v>16011</v>
      </c>
    </row>
    <row r="7008" spans="3:7">
      <c r="C7008" s="50">
        <f t="shared" si="111"/>
        <v>10</v>
      </c>
      <c r="D7008" s="49">
        <v>42661</v>
      </c>
      <c r="E7008" s="48">
        <v>22</v>
      </c>
      <c r="F7008" s="48">
        <v>17555</v>
      </c>
      <c r="G7008" s="48">
        <v>14911</v>
      </c>
    </row>
    <row r="7009" spans="3:7">
      <c r="C7009" s="50">
        <f t="shared" si="111"/>
        <v>10</v>
      </c>
      <c r="D7009" s="49">
        <v>42661</v>
      </c>
      <c r="E7009" s="48">
        <v>23</v>
      </c>
      <c r="F7009" s="48">
        <v>15769</v>
      </c>
      <c r="G7009" s="48">
        <v>13568</v>
      </c>
    </row>
    <row r="7010" spans="3:7">
      <c r="C7010" s="50">
        <f t="shared" si="111"/>
        <v>10</v>
      </c>
      <c r="D7010" s="49">
        <v>42661</v>
      </c>
      <c r="E7010" s="48">
        <v>24</v>
      </c>
      <c r="F7010" s="48">
        <v>15334</v>
      </c>
      <c r="G7010" s="48">
        <v>12674</v>
      </c>
    </row>
    <row r="7011" spans="3:7">
      <c r="C7011" s="50">
        <f t="shared" si="111"/>
        <v>10</v>
      </c>
      <c r="D7011" s="49">
        <v>42662</v>
      </c>
      <c r="E7011" s="48">
        <v>1</v>
      </c>
      <c r="F7011" s="48">
        <v>14809</v>
      </c>
      <c r="G7011" s="48">
        <v>12132</v>
      </c>
    </row>
    <row r="7012" spans="3:7">
      <c r="C7012" s="50">
        <f t="shared" si="111"/>
        <v>10</v>
      </c>
      <c r="D7012" s="49">
        <v>42662</v>
      </c>
      <c r="E7012" s="48">
        <v>2</v>
      </c>
      <c r="F7012" s="48">
        <v>14490</v>
      </c>
      <c r="G7012" s="48">
        <v>11795</v>
      </c>
    </row>
    <row r="7013" spans="3:7">
      <c r="C7013" s="50">
        <f t="shared" si="111"/>
        <v>10</v>
      </c>
      <c r="D7013" s="49">
        <v>42662</v>
      </c>
      <c r="E7013" s="48">
        <v>3</v>
      </c>
      <c r="F7013" s="48">
        <v>14338</v>
      </c>
      <c r="G7013" s="48">
        <v>11646</v>
      </c>
    </row>
    <row r="7014" spans="3:7">
      <c r="C7014" s="50">
        <f t="shared" si="111"/>
        <v>10</v>
      </c>
      <c r="D7014" s="49">
        <v>42662</v>
      </c>
      <c r="E7014" s="48">
        <v>4</v>
      </c>
      <c r="F7014" s="48">
        <v>14247</v>
      </c>
      <c r="G7014" s="48">
        <v>11556</v>
      </c>
    </row>
    <row r="7015" spans="3:7">
      <c r="C7015" s="50">
        <f t="shared" si="111"/>
        <v>10</v>
      </c>
      <c r="D7015" s="49">
        <v>42662</v>
      </c>
      <c r="E7015" s="48">
        <v>5</v>
      </c>
      <c r="F7015" s="48">
        <v>14722</v>
      </c>
      <c r="G7015" s="48">
        <v>12016</v>
      </c>
    </row>
    <row r="7016" spans="3:7">
      <c r="C7016" s="50">
        <f t="shared" si="111"/>
        <v>10</v>
      </c>
      <c r="D7016" s="49">
        <v>42662</v>
      </c>
      <c r="E7016" s="48">
        <v>6</v>
      </c>
      <c r="F7016" s="48">
        <v>16084</v>
      </c>
      <c r="G7016" s="48">
        <v>13472</v>
      </c>
    </row>
    <row r="7017" spans="3:7">
      <c r="C7017" s="50">
        <f t="shared" si="111"/>
        <v>10</v>
      </c>
      <c r="D7017" s="49">
        <v>42662</v>
      </c>
      <c r="E7017" s="48">
        <v>7</v>
      </c>
      <c r="F7017" s="48">
        <v>17604</v>
      </c>
      <c r="G7017" s="48">
        <v>15145</v>
      </c>
    </row>
    <row r="7018" spans="3:7">
      <c r="C7018" s="50">
        <f t="shared" si="111"/>
        <v>10</v>
      </c>
      <c r="D7018" s="49">
        <v>42662</v>
      </c>
      <c r="E7018" s="48">
        <v>8</v>
      </c>
      <c r="F7018" s="48">
        <v>17479</v>
      </c>
      <c r="G7018" s="48">
        <v>15169</v>
      </c>
    </row>
    <row r="7019" spans="3:7">
      <c r="C7019" s="50">
        <f t="shared" si="111"/>
        <v>10</v>
      </c>
      <c r="D7019" s="49">
        <v>42662</v>
      </c>
      <c r="E7019" s="48">
        <v>9</v>
      </c>
      <c r="F7019" s="48">
        <v>17057</v>
      </c>
      <c r="G7019" s="48">
        <v>14837</v>
      </c>
    </row>
    <row r="7020" spans="3:7">
      <c r="C7020" s="50">
        <f t="shared" si="111"/>
        <v>10</v>
      </c>
      <c r="D7020" s="49">
        <v>42662</v>
      </c>
      <c r="E7020" s="48">
        <v>10</v>
      </c>
      <c r="F7020" s="48">
        <v>17059</v>
      </c>
      <c r="G7020" s="48">
        <v>14725</v>
      </c>
    </row>
    <row r="7021" spans="3:7">
      <c r="C7021" s="50">
        <f t="shared" si="111"/>
        <v>10</v>
      </c>
      <c r="D7021" s="49">
        <v>42662</v>
      </c>
      <c r="E7021" s="48">
        <v>11</v>
      </c>
      <c r="F7021" s="48">
        <v>16974</v>
      </c>
      <c r="G7021" s="48">
        <v>14651</v>
      </c>
    </row>
    <row r="7022" spans="3:7">
      <c r="C7022" s="50">
        <f t="shared" si="111"/>
        <v>10</v>
      </c>
      <c r="D7022" s="49">
        <v>42662</v>
      </c>
      <c r="E7022" s="48">
        <v>12</v>
      </c>
      <c r="F7022" s="48">
        <v>17110</v>
      </c>
      <c r="G7022" s="48">
        <v>14609</v>
      </c>
    </row>
    <row r="7023" spans="3:7">
      <c r="C7023" s="50">
        <f t="shared" si="111"/>
        <v>10</v>
      </c>
      <c r="D7023" s="49">
        <v>42662</v>
      </c>
      <c r="E7023" s="48">
        <v>13</v>
      </c>
      <c r="F7023" s="48">
        <v>17403</v>
      </c>
      <c r="G7023" s="48">
        <v>14760</v>
      </c>
    </row>
    <row r="7024" spans="3:7">
      <c r="C7024" s="50">
        <f t="shared" si="111"/>
        <v>10</v>
      </c>
      <c r="D7024" s="49">
        <v>42662</v>
      </c>
      <c r="E7024" s="48">
        <v>14</v>
      </c>
      <c r="F7024" s="48">
        <v>17447</v>
      </c>
      <c r="G7024" s="48">
        <v>14791</v>
      </c>
    </row>
    <row r="7025" spans="3:7">
      <c r="C7025" s="50">
        <f t="shared" si="111"/>
        <v>10</v>
      </c>
      <c r="D7025" s="49">
        <v>42662</v>
      </c>
      <c r="E7025" s="48">
        <v>15</v>
      </c>
      <c r="F7025" s="48">
        <v>17514</v>
      </c>
      <c r="G7025" s="48">
        <v>14992</v>
      </c>
    </row>
    <row r="7026" spans="3:7">
      <c r="C7026" s="50">
        <f t="shared" si="111"/>
        <v>10</v>
      </c>
      <c r="D7026" s="49">
        <v>42662</v>
      </c>
      <c r="E7026" s="48">
        <v>16</v>
      </c>
      <c r="F7026" s="48">
        <v>18240</v>
      </c>
      <c r="G7026" s="48">
        <v>15682</v>
      </c>
    </row>
    <row r="7027" spans="3:7">
      <c r="C7027" s="50">
        <f t="shared" si="111"/>
        <v>10</v>
      </c>
      <c r="D7027" s="49">
        <v>42662</v>
      </c>
      <c r="E7027" s="48">
        <v>17</v>
      </c>
      <c r="F7027" s="48">
        <v>18468</v>
      </c>
      <c r="G7027" s="48">
        <v>16102</v>
      </c>
    </row>
    <row r="7028" spans="3:7">
      <c r="C7028" s="50">
        <f t="shared" si="111"/>
        <v>10</v>
      </c>
      <c r="D7028" s="49">
        <v>42662</v>
      </c>
      <c r="E7028" s="48">
        <v>18</v>
      </c>
      <c r="F7028" s="48">
        <v>18925</v>
      </c>
      <c r="G7028" s="48">
        <v>16405</v>
      </c>
    </row>
    <row r="7029" spans="3:7">
      <c r="C7029" s="50">
        <f t="shared" si="111"/>
        <v>10</v>
      </c>
      <c r="D7029" s="49">
        <v>42662</v>
      </c>
      <c r="E7029" s="48">
        <v>19</v>
      </c>
      <c r="F7029" s="48">
        <v>19343</v>
      </c>
      <c r="G7029" s="48">
        <v>16894</v>
      </c>
    </row>
    <row r="7030" spans="3:7">
      <c r="C7030" s="50">
        <f t="shared" si="111"/>
        <v>10</v>
      </c>
      <c r="D7030" s="49">
        <v>42662</v>
      </c>
      <c r="E7030" s="48">
        <v>20</v>
      </c>
      <c r="F7030" s="48">
        <v>19060</v>
      </c>
      <c r="G7030" s="48">
        <v>16536</v>
      </c>
    </row>
    <row r="7031" spans="3:7">
      <c r="C7031" s="50">
        <f t="shared" si="111"/>
        <v>10</v>
      </c>
      <c r="D7031" s="49">
        <v>42662</v>
      </c>
      <c r="E7031" s="48">
        <v>21</v>
      </c>
      <c r="F7031" s="48">
        <v>17988</v>
      </c>
      <c r="G7031" s="48">
        <v>15691</v>
      </c>
    </row>
    <row r="7032" spans="3:7">
      <c r="C7032" s="50">
        <f t="shared" si="111"/>
        <v>10</v>
      </c>
      <c r="D7032" s="49">
        <v>42662</v>
      </c>
      <c r="E7032" s="48">
        <v>22</v>
      </c>
      <c r="F7032" s="48">
        <v>16700</v>
      </c>
      <c r="G7032" s="48">
        <v>14485</v>
      </c>
    </row>
    <row r="7033" spans="3:7">
      <c r="C7033" s="50">
        <f t="shared" si="111"/>
        <v>10</v>
      </c>
      <c r="D7033" s="49">
        <v>42662</v>
      </c>
      <c r="E7033" s="48">
        <v>23</v>
      </c>
      <c r="F7033" s="48">
        <v>15433</v>
      </c>
      <c r="G7033" s="48">
        <v>13349</v>
      </c>
    </row>
    <row r="7034" spans="3:7">
      <c r="C7034" s="50">
        <f t="shared" si="111"/>
        <v>10</v>
      </c>
      <c r="D7034" s="49">
        <v>42662</v>
      </c>
      <c r="E7034" s="48">
        <v>24</v>
      </c>
      <c r="F7034" s="48">
        <v>14752</v>
      </c>
      <c r="G7034" s="48">
        <v>12399</v>
      </c>
    </row>
    <row r="7035" spans="3:7">
      <c r="C7035" s="50">
        <f t="shared" si="111"/>
        <v>10</v>
      </c>
      <c r="D7035" s="49">
        <v>42663</v>
      </c>
      <c r="E7035" s="48">
        <v>1</v>
      </c>
      <c r="F7035" s="48">
        <v>14514</v>
      </c>
      <c r="G7035" s="48">
        <v>11937</v>
      </c>
    </row>
    <row r="7036" spans="3:7">
      <c r="C7036" s="50">
        <f t="shared" si="111"/>
        <v>10</v>
      </c>
      <c r="D7036" s="49">
        <v>42663</v>
      </c>
      <c r="E7036" s="48">
        <v>2</v>
      </c>
      <c r="F7036" s="48">
        <v>14372</v>
      </c>
      <c r="G7036" s="48">
        <v>11697</v>
      </c>
    </row>
    <row r="7037" spans="3:7">
      <c r="C7037" s="50">
        <f t="shared" si="111"/>
        <v>10</v>
      </c>
      <c r="D7037" s="49">
        <v>42663</v>
      </c>
      <c r="E7037" s="48">
        <v>3</v>
      </c>
      <c r="F7037" s="48">
        <v>13892</v>
      </c>
      <c r="G7037" s="48">
        <v>11572</v>
      </c>
    </row>
    <row r="7038" spans="3:7">
      <c r="C7038" s="50">
        <f t="shared" si="111"/>
        <v>10</v>
      </c>
      <c r="D7038" s="49">
        <v>42663</v>
      </c>
      <c r="E7038" s="48">
        <v>4</v>
      </c>
      <c r="F7038" s="48">
        <v>13978</v>
      </c>
      <c r="G7038" s="48">
        <v>11620</v>
      </c>
    </row>
    <row r="7039" spans="3:7">
      <c r="C7039" s="50">
        <f t="shared" si="111"/>
        <v>10</v>
      </c>
      <c r="D7039" s="49">
        <v>42663</v>
      </c>
      <c r="E7039" s="48">
        <v>5</v>
      </c>
      <c r="F7039" s="48">
        <v>14489</v>
      </c>
      <c r="G7039" s="48">
        <v>12134</v>
      </c>
    </row>
    <row r="7040" spans="3:7">
      <c r="C7040" s="50">
        <f t="shared" si="111"/>
        <v>10</v>
      </c>
      <c r="D7040" s="49">
        <v>42663</v>
      </c>
      <c r="E7040" s="48">
        <v>6</v>
      </c>
      <c r="F7040" s="48">
        <v>16088</v>
      </c>
      <c r="G7040" s="48">
        <v>13481</v>
      </c>
    </row>
    <row r="7041" spans="3:7">
      <c r="C7041" s="50">
        <f t="shared" si="111"/>
        <v>10</v>
      </c>
      <c r="D7041" s="49">
        <v>42663</v>
      </c>
      <c r="E7041" s="48">
        <v>7</v>
      </c>
      <c r="F7041" s="48">
        <v>17565</v>
      </c>
      <c r="G7041" s="48">
        <v>15055</v>
      </c>
    </row>
    <row r="7042" spans="3:7">
      <c r="C7042" s="50">
        <f t="shared" si="111"/>
        <v>10</v>
      </c>
      <c r="D7042" s="49">
        <v>42663</v>
      </c>
      <c r="E7042" s="48">
        <v>8</v>
      </c>
      <c r="F7042" s="48">
        <v>17264</v>
      </c>
      <c r="G7042" s="48">
        <v>15435</v>
      </c>
    </row>
    <row r="7043" spans="3:7">
      <c r="C7043" s="50">
        <f t="shared" si="111"/>
        <v>10</v>
      </c>
      <c r="D7043" s="49">
        <v>42663</v>
      </c>
      <c r="E7043" s="48">
        <v>9</v>
      </c>
      <c r="F7043" s="48">
        <v>17890</v>
      </c>
      <c r="G7043" s="48">
        <v>15714</v>
      </c>
    </row>
    <row r="7044" spans="3:7">
      <c r="C7044" s="50">
        <f t="shared" ref="C7044:C7107" si="112">MONTH(D7044)</f>
        <v>10</v>
      </c>
      <c r="D7044" s="49">
        <v>42663</v>
      </c>
      <c r="E7044" s="48">
        <v>10</v>
      </c>
      <c r="F7044" s="48">
        <v>17985</v>
      </c>
      <c r="G7044" s="48">
        <v>15863</v>
      </c>
    </row>
    <row r="7045" spans="3:7">
      <c r="C7045" s="50">
        <f t="shared" si="112"/>
        <v>10</v>
      </c>
      <c r="D7045" s="49">
        <v>42663</v>
      </c>
      <c r="E7045" s="48">
        <v>11</v>
      </c>
      <c r="F7045" s="48">
        <v>18208</v>
      </c>
      <c r="G7045" s="48">
        <v>15923</v>
      </c>
    </row>
    <row r="7046" spans="3:7">
      <c r="C7046" s="50">
        <f t="shared" si="112"/>
        <v>10</v>
      </c>
      <c r="D7046" s="49">
        <v>42663</v>
      </c>
      <c r="E7046" s="48">
        <v>12</v>
      </c>
      <c r="F7046" s="48">
        <v>18027</v>
      </c>
      <c r="G7046" s="48">
        <v>15807</v>
      </c>
    </row>
    <row r="7047" spans="3:7">
      <c r="C7047" s="50">
        <f t="shared" si="112"/>
        <v>10</v>
      </c>
      <c r="D7047" s="49">
        <v>42663</v>
      </c>
      <c r="E7047" s="48">
        <v>13</v>
      </c>
      <c r="F7047" s="48">
        <v>17955</v>
      </c>
      <c r="G7047" s="48">
        <v>15771</v>
      </c>
    </row>
    <row r="7048" spans="3:7">
      <c r="C7048" s="50">
        <f t="shared" si="112"/>
        <v>10</v>
      </c>
      <c r="D7048" s="49">
        <v>42663</v>
      </c>
      <c r="E7048" s="48">
        <v>14</v>
      </c>
      <c r="F7048" s="48">
        <v>18021</v>
      </c>
      <c r="G7048" s="48">
        <v>15774</v>
      </c>
    </row>
    <row r="7049" spans="3:7">
      <c r="C7049" s="50">
        <f t="shared" si="112"/>
        <v>10</v>
      </c>
      <c r="D7049" s="49">
        <v>42663</v>
      </c>
      <c r="E7049" s="48">
        <v>15</v>
      </c>
      <c r="F7049" s="48">
        <v>18037</v>
      </c>
      <c r="G7049" s="48">
        <v>15898</v>
      </c>
    </row>
    <row r="7050" spans="3:7">
      <c r="C7050" s="50">
        <f t="shared" si="112"/>
        <v>10</v>
      </c>
      <c r="D7050" s="49">
        <v>42663</v>
      </c>
      <c r="E7050" s="48">
        <v>16</v>
      </c>
      <c r="F7050" s="48">
        <v>18387</v>
      </c>
      <c r="G7050" s="48">
        <v>16169</v>
      </c>
    </row>
    <row r="7051" spans="3:7">
      <c r="C7051" s="50">
        <f t="shared" si="112"/>
        <v>10</v>
      </c>
      <c r="D7051" s="49">
        <v>42663</v>
      </c>
      <c r="E7051" s="48">
        <v>17</v>
      </c>
      <c r="F7051" s="48">
        <v>18556</v>
      </c>
      <c r="G7051" s="48">
        <v>16328</v>
      </c>
    </row>
    <row r="7052" spans="3:7">
      <c r="C7052" s="50">
        <f t="shared" si="112"/>
        <v>10</v>
      </c>
      <c r="D7052" s="49">
        <v>42663</v>
      </c>
      <c r="E7052" s="48">
        <v>18</v>
      </c>
      <c r="F7052" s="48">
        <v>18753</v>
      </c>
      <c r="G7052" s="48">
        <v>16540</v>
      </c>
    </row>
    <row r="7053" spans="3:7">
      <c r="C7053" s="50">
        <f t="shared" si="112"/>
        <v>10</v>
      </c>
      <c r="D7053" s="49">
        <v>42663</v>
      </c>
      <c r="E7053" s="48">
        <v>19</v>
      </c>
      <c r="F7053" s="48">
        <v>19059</v>
      </c>
      <c r="G7053" s="48">
        <v>16730</v>
      </c>
    </row>
    <row r="7054" spans="3:7">
      <c r="C7054" s="50">
        <f t="shared" si="112"/>
        <v>10</v>
      </c>
      <c r="D7054" s="49">
        <v>42663</v>
      </c>
      <c r="E7054" s="48">
        <v>20</v>
      </c>
      <c r="F7054" s="48">
        <v>18749</v>
      </c>
      <c r="G7054" s="48">
        <v>16391</v>
      </c>
    </row>
    <row r="7055" spans="3:7">
      <c r="C7055" s="50">
        <f t="shared" si="112"/>
        <v>10</v>
      </c>
      <c r="D7055" s="49">
        <v>42663</v>
      </c>
      <c r="E7055" s="48">
        <v>21</v>
      </c>
      <c r="F7055" s="48">
        <v>17952</v>
      </c>
      <c r="G7055" s="48">
        <v>15621</v>
      </c>
    </row>
    <row r="7056" spans="3:7">
      <c r="C7056" s="50">
        <f t="shared" si="112"/>
        <v>10</v>
      </c>
      <c r="D7056" s="49">
        <v>42663</v>
      </c>
      <c r="E7056" s="48">
        <v>22</v>
      </c>
      <c r="F7056" s="48">
        <v>16832</v>
      </c>
      <c r="G7056" s="48">
        <v>14503</v>
      </c>
    </row>
    <row r="7057" spans="3:7">
      <c r="C7057" s="50">
        <f t="shared" si="112"/>
        <v>10</v>
      </c>
      <c r="D7057" s="49">
        <v>42663</v>
      </c>
      <c r="E7057" s="48">
        <v>23</v>
      </c>
      <c r="F7057" s="48">
        <v>15657</v>
      </c>
      <c r="G7057" s="48">
        <v>13294</v>
      </c>
    </row>
    <row r="7058" spans="3:7">
      <c r="C7058" s="50">
        <f t="shared" si="112"/>
        <v>10</v>
      </c>
      <c r="D7058" s="49">
        <v>42663</v>
      </c>
      <c r="E7058" s="48">
        <v>24</v>
      </c>
      <c r="F7058" s="48">
        <v>14654</v>
      </c>
      <c r="G7058" s="48">
        <v>12347</v>
      </c>
    </row>
    <row r="7059" spans="3:7">
      <c r="C7059" s="50">
        <f t="shared" si="112"/>
        <v>10</v>
      </c>
      <c r="D7059" s="49">
        <v>42664</v>
      </c>
      <c r="E7059" s="48">
        <v>1</v>
      </c>
      <c r="F7059" s="48">
        <v>14602</v>
      </c>
      <c r="G7059" s="48">
        <v>11925</v>
      </c>
    </row>
    <row r="7060" spans="3:7">
      <c r="C7060" s="50">
        <f t="shared" si="112"/>
        <v>10</v>
      </c>
      <c r="D7060" s="49">
        <v>42664</v>
      </c>
      <c r="E7060" s="48">
        <v>2</v>
      </c>
      <c r="F7060" s="48">
        <v>14325</v>
      </c>
      <c r="G7060" s="48">
        <v>11653</v>
      </c>
    </row>
    <row r="7061" spans="3:7">
      <c r="C7061" s="50">
        <f t="shared" si="112"/>
        <v>10</v>
      </c>
      <c r="D7061" s="49">
        <v>42664</v>
      </c>
      <c r="E7061" s="48">
        <v>3</v>
      </c>
      <c r="F7061" s="48">
        <v>14098</v>
      </c>
      <c r="G7061" s="48">
        <v>11442</v>
      </c>
    </row>
    <row r="7062" spans="3:7">
      <c r="C7062" s="50">
        <f t="shared" si="112"/>
        <v>10</v>
      </c>
      <c r="D7062" s="49">
        <v>42664</v>
      </c>
      <c r="E7062" s="48">
        <v>4</v>
      </c>
      <c r="F7062" s="48">
        <v>13949</v>
      </c>
      <c r="G7062" s="48">
        <v>11483</v>
      </c>
    </row>
    <row r="7063" spans="3:7">
      <c r="C7063" s="50">
        <f t="shared" si="112"/>
        <v>10</v>
      </c>
      <c r="D7063" s="49">
        <v>42664</v>
      </c>
      <c r="E7063" s="48">
        <v>5</v>
      </c>
      <c r="F7063" s="48">
        <v>14423</v>
      </c>
      <c r="G7063" s="48">
        <v>11926</v>
      </c>
    </row>
    <row r="7064" spans="3:7">
      <c r="C7064" s="50">
        <f t="shared" si="112"/>
        <v>10</v>
      </c>
      <c r="D7064" s="49">
        <v>42664</v>
      </c>
      <c r="E7064" s="48">
        <v>6</v>
      </c>
      <c r="F7064" s="48">
        <v>15819</v>
      </c>
      <c r="G7064" s="48">
        <v>13282</v>
      </c>
    </row>
    <row r="7065" spans="3:7">
      <c r="C7065" s="50">
        <f t="shared" si="112"/>
        <v>10</v>
      </c>
      <c r="D7065" s="49">
        <v>42664</v>
      </c>
      <c r="E7065" s="48">
        <v>7</v>
      </c>
      <c r="F7065" s="48">
        <v>17342</v>
      </c>
      <c r="G7065" s="48">
        <v>14859</v>
      </c>
    </row>
    <row r="7066" spans="3:7">
      <c r="C7066" s="50">
        <f t="shared" si="112"/>
        <v>10</v>
      </c>
      <c r="D7066" s="49">
        <v>42664</v>
      </c>
      <c r="E7066" s="48">
        <v>8</v>
      </c>
      <c r="F7066" s="48">
        <v>17843</v>
      </c>
      <c r="G7066" s="48">
        <v>15429</v>
      </c>
    </row>
    <row r="7067" spans="3:7">
      <c r="C7067" s="50">
        <f t="shared" si="112"/>
        <v>10</v>
      </c>
      <c r="D7067" s="49">
        <v>42664</v>
      </c>
      <c r="E7067" s="48">
        <v>9</v>
      </c>
      <c r="F7067" s="48">
        <v>18143</v>
      </c>
      <c r="G7067" s="48">
        <v>15597</v>
      </c>
    </row>
    <row r="7068" spans="3:7">
      <c r="C7068" s="50">
        <f t="shared" si="112"/>
        <v>10</v>
      </c>
      <c r="D7068" s="49">
        <v>42664</v>
      </c>
      <c r="E7068" s="48">
        <v>10</v>
      </c>
      <c r="F7068" s="48">
        <v>18300</v>
      </c>
      <c r="G7068" s="48">
        <v>15792</v>
      </c>
    </row>
    <row r="7069" spans="3:7">
      <c r="C7069" s="50">
        <f t="shared" si="112"/>
        <v>10</v>
      </c>
      <c r="D7069" s="49">
        <v>42664</v>
      </c>
      <c r="E7069" s="48">
        <v>11</v>
      </c>
      <c r="F7069" s="48">
        <v>18164</v>
      </c>
      <c r="G7069" s="48">
        <v>15796</v>
      </c>
    </row>
    <row r="7070" spans="3:7">
      <c r="C7070" s="50">
        <f t="shared" si="112"/>
        <v>10</v>
      </c>
      <c r="D7070" s="49">
        <v>42664</v>
      </c>
      <c r="E7070" s="48">
        <v>12</v>
      </c>
      <c r="F7070" s="48">
        <v>18107</v>
      </c>
      <c r="G7070" s="48">
        <v>15568</v>
      </c>
    </row>
    <row r="7071" spans="3:7">
      <c r="C7071" s="50">
        <f t="shared" si="112"/>
        <v>10</v>
      </c>
      <c r="D7071" s="49">
        <v>42664</v>
      </c>
      <c r="E7071" s="48">
        <v>13</v>
      </c>
      <c r="F7071" s="48">
        <v>18059</v>
      </c>
      <c r="G7071" s="48">
        <v>15493</v>
      </c>
    </row>
    <row r="7072" spans="3:7">
      <c r="C7072" s="50">
        <f t="shared" si="112"/>
        <v>10</v>
      </c>
      <c r="D7072" s="49">
        <v>42664</v>
      </c>
      <c r="E7072" s="48">
        <v>14</v>
      </c>
      <c r="F7072" s="48">
        <v>17822</v>
      </c>
      <c r="G7072" s="48">
        <v>15254</v>
      </c>
    </row>
    <row r="7073" spans="3:7">
      <c r="C7073" s="50">
        <f t="shared" si="112"/>
        <v>10</v>
      </c>
      <c r="D7073" s="49">
        <v>42664</v>
      </c>
      <c r="E7073" s="48">
        <v>15</v>
      </c>
      <c r="F7073" s="48">
        <v>17664</v>
      </c>
      <c r="G7073" s="48">
        <v>15171</v>
      </c>
    </row>
    <row r="7074" spans="3:7">
      <c r="C7074" s="50">
        <f t="shared" si="112"/>
        <v>10</v>
      </c>
      <c r="D7074" s="49">
        <v>42664</v>
      </c>
      <c r="E7074" s="48">
        <v>16</v>
      </c>
      <c r="F7074" s="48">
        <v>17881</v>
      </c>
      <c r="G7074" s="48">
        <v>15310</v>
      </c>
    </row>
    <row r="7075" spans="3:7">
      <c r="C7075" s="50">
        <f t="shared" si="112"/>
        <v>10</v>
      </c>
      <c r="D7075" s="49">
        <v>42664</v>
      </c>
      <c r="E7075" s="48">
        <v>17</v>
      </c>
      <c r="F7075" s="48">
        <v>17856</v>
      </c>
      <c r="G7075" s="48">
        <v>15385</v>
      </c>
    </row>
    <row r="7076" spans="3:7">
      <c r="C7076" s="50">
        <f t="shared" si="112"/>
        <v>10</v>
      </c>
      <c r="D7076" s="49">
        <v>42664</v>
      </c>
      <c r="E7076" s="48">
        <v>18</v>
      </c>
      <c r="F7076" s="48">
        <v>18482</v>
      </c>
      <c r="G7076" s="48">
        <v>15851</v>
      </c>
    </row>
    <row r="7077" spans="3:7">
      <c r="C7077" s="50">
        <f t="shared" si="112"/>
        <v>10</v>
      </c>
      <c r="D7077" s="49">
        <v>42664</v>
      </c>
      <c r="E7077" s="48">
        <v>19</v>
      </c>
      <c r="F7077" s="48">
        <v>18690</v>
      </c>
      <c r="G7077" s="48">
        <v>16085</v>
      </c>
    </row>
    <row r="7078" spans="3:7">
      <c r="C7078" s="50">
        <f t="shared" si="112"/>
        <v>10</v>
      </c>
      <c r="D7078" s="49">
        <v>42664</v>
      </c>
      <c r="E7078" s="48">
        <v>20</v>
      </c>
      <c r="F7078" s="48">
        <v>18338</v>
      </c>
      <c r="G7078" s="48">
        <v>15718</v>
      </c>
    </row>
    <row r="7079" spans="3:7">
      <c r="C7079" s="50">
        <f t="shared" si="112"/>
        <v>10</v>
      </c>
      <c r="D7079" s="49">
        <v>42664</v>
      </c>
      <c r="E7079" s="48">
        <v>21</v>
      </c>
      <c r="F7079" s="48">
        <v>17660</v>
      </c>
      <c r="G7079" s="48">
        <v>15186</v>
      </c>
    </row>
    <row r="7080" spans="3:7">
      <c r="C7080" s="50">
        <f t="shared" si="112"/>
        <v>10</v>
      </c>
      <c r="D7080" s="49">
        <v>42664</v>
      </c>
      <c r="E7080" s="48">
        <v>22</v>
      </c>
      <c r="F7080" s="48">
        <v>16794</v>
      </c>
      <c r="G7080" s="48">
        <v>14255</v>
      </c>
    </row>
    <row r="7081" spans="3:7">
      <c r="C7081" s="50">
        <f t="shared" si="112"/>
        <v>10</v>
      </c>
      <c r="D7081" s="49">
        <v>42664</v>
      </c>
      <c r="E7081" s="48">
        <v>23</v>
      </c>
      <c r="F7081" s="48">
        <v>15611</v>
      </c>
      <c r="G7081" s="48">
        <v>13104</v>
      </c>
    </row>
    <row r="7082" spans="3:7">
      <c r="C7082" s="50">
        <f t="shared" si="112"/>
        <v>10</v>
      </c>
      <c r="D7082" s="49">
        <v>42664</v>
      </c>
      <c r="E7082" s="48">
        <v>24</v>
      </c>
      <c r="F7082" s="48">
        <v>14961</v>
      </c>
      <c r="G7082" s="48">
        <v>12226</v>
      </c>
    </row>
    <row r="7083" spans="3:7">
      <c r="C7083" s="50">
        <f t="shared" si="112"/>
        <v>10</v>
      </c>
      <c r="D7083" s="49">
        <v>42665</v>
      </c>
      <c r="E7083" s="48">
        <v>1</v>
      </c>
      <c r="F7083" s="48">
        <v>14563</v>
      </c>
      <c r="G7083" s="48">
        <v>11774</v>
      </c>
    </row>
    <row r="7084" spans="3:7">
      <c r="C7084" s="50">
        <f t="shared" si="112"/>
        <v>10</v>
      </c>
      <c r="D7084" s="49">
        <v>42665</v>
      </c>
      <c r="E7084" s="48">
        <v>2</v>
      </c>
      <c r="F7084" s="48">
        <v>14253</v>
      </c>
      <c r="G7084" s="48">
        <v>11457</v>
      </c>
    </row>
    <row r="7085" spans="3:7">
      <c r="C7085" s="50">
        <f t="shared" si="112"/>
        <v>10</v>
      </c>
      <c r="D7085" s="49">
        <v>42665</v>
      </c>
      <c r="E7085" s="48">
        <v>3</v>
      </c>
      <c r="F7085" s="48">
        <v>14125</v>
      </c>
      <c r="G7085" s="48">
        <v>11320</v>
      </c>
    </row>
    <row r="7086" spans="3:7">
      <c r="C7086" s="50">
        <f t="shared" si="112"/>
        <v>10</v>
      </c>
      <c r="D7086" s="49">
        <v>42665</v>
      </c>
      <c r="E7086" s="48">
        <v>4</v>
      </c>
      <c r="F7086" s="48">
        <v>14147</v>
      </c>
      <c r="G7086" s="48">
        <v>11340</v>
      </c>
    </row>
    <row r="7087" spans="3:7">
      <c r="C7087" s="50">
        <f t="shared" si="112"/>
        <v>10</v>
      </c>
      <c r="D7087" s="49">
        <v>42665</v>
      </c>
      <c r="E7087" s="48">
        <v>5</v>
      </c>
      <c r="F7087" s="48">
        <v>14345</v>
      </c>
      <c r="G7087" s="48">
        <v>11529</v>
      </c>
    </row>
    <row r="7088" spans="3:7">
      <c r="C7088" s="50">
        <f t="shared" si="112"/>
        <v>10</v>
      </c>
      <c r="D7088" s="49">
        <v>42665</v>
      </c>
      <c r="E7088" s="48">
        <v>6</v>
      </c>
      <c r="F7088" s="48">
        <v>14835</v>
      </c>
      <c r="G7088" s="48">
        <v>12019</v>
      </c>
    </row>
    <row r="7089" spans="3:7">
      <c r="C7089" s="50">
        <f t="shared" si="112"/>
        <v>10</v>
      </c>
      <c r="D7089" s="49">
        <v>42665</v>
      </c>
      <c r="E7089" s="48">
        <v>7</v>
      </c>
      <c r="F7089" s="48">
        <v>15570</v>
      </c>
      <c r="G7089" s="48">
        <v>12846</v>
      </c>
    </row>
    <row r="7090" spans="3:7">
      <c r="C7090" s="50">
        <f t="shared" si="112"/>
        <v>10</v>
      </c>
      <c r="D7090" s="49">
        <v>42665</v>
      </c>
      <c r="E7090" s="48">
        <v>8</v>
      </c>
      <c r="F7090" s="48">
        <v>16257</v>
      </c>
      <c r="G7090" s="48">
        <v>13544</v>
      </c>
    </row>
    <row r="7091" spans="3:7">
      <c r="C7091" s="50">
        <f t="shared" si="112"/>
        <v>10</v>
      </c>
      <c r="D7091" s="49">
        <v>42665</v>
      </c>
      <c r="E7091" s="48">
        <v>9</v>
      </c>
      <c r="F7091" s="48">
        <v>16573</v>
      </c>
      <c r="G7091" s="48">
        <v>13900</v>
      </c>
    </row>
    <row r="7092" spans="3:7">
      <c r="C7092" s="50">
        <f t="shared" si="112"/>
        <v>10</v>
      </c>
      <c r="D7092" s="49">
        <v>42665</v>
      </c>
      <c r="E7092" s="48">
        <v>10</v>
      </c>
      <c r="F7092" s="48">
        <v>16627</v>
      </c>
      <c r="G7092" s="48">
        <v>13964</v>
      </c>
    </row>
    <row r="7093" spans="3:7">
      <c r="C7093" s="50">
        <f t="shared" si="112"/>
        <v>10</v>
      </c>
      <c r="D7093" s="49">
        <v>42665</v>
      </c>
      <c r="E7093" s="48">
        <v>11</v>
      </c>
      <c r="F7093" s="48">
        <v>16642</v>
      </c>
      <c r="G7093" s="48">
        <v>13972</v>
      </c>
    </row>
    <row r="7094" spans="3:7">
      <c r="C7094" s="50">
        <f t="shared" si="112"/>
        <v>10</v>
      </c>
      <c r="D7094" s="49">
        <v>42665</v>
      </c>
      <c r="E7094" s="48">
        <v>12</v>
      </c>
      <c r="F7094" s="48">
        <v>16409</v>
      </c>
      <c r="G7094" s="48">
        <v>13844</v>
      </c>
    </row>
    <row r="7095" spans="3:7">
      <c r="C7095" s="50">
        <f t="shared" si="112"/>
        <v>10</v>
      </c>
      <c r="D7095" s="49">
        <v>42665</v>
      </c>
      <c r="E7095" s="48">
        <v>13</v>
      </c>
      <c r="F7095" s="48">
        <v>16138</v>
      </c>
      <c r="G7095" s="48">
        <v>13510</v>
      </c>
    </row>
    <row r="7096" spans="3:7">
      <c r="C7096" s="50">
        <f t="shared" si="112"/>
        <v>10</v>
      </c>
      <c r="D7096" s="49">
        <v>42665</v>
      </c>
      <c r="E7096" s="48">
        <v>14</v>
      </c>
      <c r="F7096" s="48">
        <v>15961</v>
      </c>
      <c r="G7096" s="48">
        <v>13309</v>
      </c>
    </row>
    <row r="7097" spans="3:7">
      <c r="C7097" s="50">
        <f t="shared" si="112"/>
        <v>10</v>
      </c>
      <c r="D7097" s="49">
        <v>42665</v>
      </c>
      <c r="E7097" s="48">
        <v>15</v>
      </c>
      <c r="F7097" s="48">
        <v>16082</v>
      </c>
      <c r="G7097" s="48">
        <v>13434</v>
      </c>
    </row>
    <row r="7098" spans="3:7">
      <c r="C7098" s="50">
        <f t="shared" si="112"/>
        <v>10</v>
      </c>
      <c r="D7098" s="49">
        <v>42665</v>
      </c>
      <c r="E7098" s="48">
        <v>16</v>
      </c>
      <c r="F7098" s="48">
        <v>16419</v>
      </c>
      <c r="G7098" s="48">
        <v>13748</v>
      </c>
    </row>
    <row r="7099" spans="3:7">
      <c r="C7099" s="50">
        <f t="shared" si="112"/>
        <v>10</v>
      </c>
      <c r="D7099" s="49">
        <v>42665</v>
      </c>
      <c r="E7099" s="48">
        <v>17</v>
      </c>
      <c r="F7099" s="48">
        <v>17533</v>
      </c>
      <c r="G7099" s="48">
        <v>14341</v>
      </c>
    </row>
    <row r="7100" spans="3:7">
      <c r="C7100" s="50">
        <f t="shared" si="112"/>
        <v>10</v>
      </c>
      <c r="D7100" s="49">
        <v>42665</v>
      </c>
      <c r="E7100" s="48">
        <v>18</v>
      </c>
      <c r="F7100" s="48">
        <v>18090</v>
      </c>
      <c r="G7100" s="48">
        <v>15114</v>
      </c>
    </row>
    <row r="7101" spans="3:7">
      <c r="C7101" s="50">
        <f t="shared" si="112"/>
        <v>10</v>
      </c>
      <c r="D7101" s="49">
        <v>42665</v>
      </c>
      <c r="E7101" s="48">
        <v>19</v>
      </c>
      <c r="F7101" s="48">
        <v>18541</v>
      </c>
      <c r="G7101" s="48">
        <v>15373</v>
      </c>
    </row>
    <row r="7102" spans="3:7">
      <c r="C7102" s="50">
        <f t="shared" si="112"/>
        <v>10</v>
      </c>
      <c r="D7102" s="49">
        <v>42665</v>
      </c>
      <c r="E7102" s="48">
        <v>20</v>
      </c>
      <c r="F7102" s="48">
        <v>18046</v>
      </c>
      <c r="G7102" s="48">
        <v>15019</v>
      </c>
    </row>
    <row r="7103" spans="3:7">
      <c r="C7103" s="50">
        <f t="shared" si="112"/>
        <v>10</v>
      </c>
      <c r="D7103" s="49">
        <v>42665</v>
      </c>
      <c r="E7103" s="48">
        <v>21</v>
      </c>
      <c r="F7103" s="48">
        <v>17452</v>
      </c>
      <c r="G7103" s="48">
        <v>14523</v>
      </c>
    </row>
    <row r="7104" spans="3:7">
      <c r="C7104" s="50">
        <f t="shared" si="112"/>
        <v>10</v>
      </c>
      <c r="D7104" s="49">
        <v>42665</v>
      </c>
      <c r="E7104" s="48">
        <v>22</v>
      </c>
      <c r="F7104" s="48">
        <v>16702</v>
      </c>
      <c r="G7104" s="48">
        <v>13800</v>
      </c>
    </row>
    <row r="7105" spans="3:7">
      <c r="C7105" s="50">
        <f t="shared" si="112"/>
        <v>10</v>
      </c>
      <c r="D7105" s="49">
        <v>42665</v>
      </c>
      <c r="E7105" s="48">
        <v>23</v>
      </c>
      <c r="F7105" s="48">
        <v>15847</v>
      </c>
      <c r="G7105" s="48">
        <v>12858</v>
      </c>
    </row>
    <row r="7106" spans="3:7">
      <c r="C7106" s="50">
        <f t="shared" si="112"/>
        <v>10</v>
      </c>
      <c r="D7106" s="49">
        <v>42665</v>
      </c>
      <c r="E7106" s="48">
        <v>24</v>
      </c>
      <c r="F7106" s="48">
        <v>15756</v>
      </c>
      <c r="G7106" s="48">
        <v>12198</v>
      </c>
    </row>
    <row r="7107" spans="3:7">
      <c r="C7107" s="50">
        <f t="shared" si="112"/>
        <v>10</v>
      </c>
      <c r="D7107" s="49">
        <v>42666</v>
      </c>
      <c r="E7107" s="48">
        <v>1</v>
      </c>
      <c r="F7107" s="48">
        <v>15407</v>
      </c>
      <c r="G7107" s="48">
        <v>11736</v>
      </c>
    </row>
    <row r="7108" spans="3:7">
      <c r="C7108" s="50">
        <f t="shared" ref="C7108:C7171" si="113">MONTH(D7108)</f>
        <v>10</v>
      </c>
      <c r="D7108" s="49">
        <v>42666</v>
      </c>
      <c r="E7108" s="48">
        <v>2</v>
      </c>
      <c r="F7108" s="48">
        <v>14973</v>
      </c>
      <c r="G7108" s="48">
        <v>11390</v>
      </c>
    </row>
    <row r="7109" spans="3:7">
      <c r="C7109" s="50">
        <f t="shared" si="113"/>
        <v>10</v>
      </c>
      <c r="D7109" s="49">
        <v>42666</v>
      </c>
      <c r="E7109" s="48">
        <v>3</v>
      </c>
      <c r="F7109" s="48">
        <v>14851</v>
      </c>
      <c r="G7109" s="48">
        <v>11237</v>
      </c>
    </row>
    <row r="7110" spans="3:7">
      <c r="C7110" s="50">
        <f t="shared" si="113"/>
        <v>10</v>
      </c>
      <c r="D7110" s="49">
        <v>42666</v>
      </c>
      <c r="E7110" s="48">
        <v>4</v>
      </c>
      <c r="F7110" s="48">
        <v>14787</v>
      </c>
      <c r="G7110" s="48">
        <v>11212</v>
      </c>
    </row>
    <row r="7111" spans="3:7">
      <c r="C7111" s="50">
        <f t="shared" si="113"/>
        <v>10</v>
      </c>
      <c r="D7111" s="49">
        <v>42666</v>
      </c>
      <c r="E7111" s="48">
        <v>5</v>
      </c>
      <c r="F7111" s="48">
        <v>14869</v>
      </c>
      <c r="G7111" s="48">
        <v>11310</v>
      </c>
    </row>
    <row r="7112" spans="3:7">
      <c r="C7112" s="50">
        <f t="shared" si="113"/>
        <v>10</v>
      </c>
      <c r="D7112" s="49">
        <v>42666</v>
      </c>
      <c r="E7112" s="48">
        <v>6</v>
      </c>
      <c r="F7112" s="48">
        <v>15084</v>
      </c>
      <c r="G7112" s="48">
        <v>11685</v>
      </c>
    </row>
    <row r="7113" spans="3:7">
      <c r="C7113" s="50">
        <f t="shared" si="113"/>
        <v>10</v>
      </c>
      <c r="D7113" s="49">
        <v>42666</v>
      </c>
      <c r="E7113" s="48">
        <v>7</v>
      </c>
      <c r="F7113" s="48">
        <v>15209</v>
      </c>
      <c r="G7113" s="48">
        <v>12335</v>
      </c>
    </row>
    <row r="7114" spans="3:7">
      <c r="C7114" s="50">
        <f t="shared" si="113"/>
        <v>10</v>
      </c>
      <c r="D7114" s="49">
        <v>42666</v>
      </c>
      <c r="E7114" s="48">
        <v>8</v>
      </c>
      <c r="F7114" s="48">
        <v>15192</v>
      </c>
      <c r="G7114" s="48">
        <v>12828</v>
      </c>
    </row>
    <row r="7115" spans="3:7">
      <c r="C7115" s="50">
        <f t="shared" si="113"/>
        <v>10</v>
      </c>
      <c r="D7115" s="49">
        <v>42666</v>
      </c>
      <c r="E7115" s="48">
        <v>9</v>
      </c>
      <c r="F7115" s="48">
        <v>15299</v>
      </c>
      <c r="G7115" s="48">
        <v>12984</v>
      </c>
    </row>
    <row r="7116" spans="3:7">
      <c r="C7116" s="50">
        <f t="shared" si="113"/>
        <v>10</v>
      </c>
      <c r="D7116" s="49">
        <v>42666</v>
      </c>
      <c r="E7116" s="48">
        <v>10</v>
      </c>
      <c r="F7116" s="48">
        <v>15379</v>
      </c>
      <c r="G7116" s="48">
        <v>12998</v>
      </c>
    </row>
    <row r="7117" spans="3:7">
      <c r="C7117" s="50">
        <f t="shared" si="113"/>
        <v>10</v>
      </c>
      <c r="D7117" s="49">
        <v>42666</v>
      </c>
      <c r="E7117" s="48">
        <v>11</v>
      </c>
      <c r="F7117" s="48">
        <v>15437</v>
      </c>
      <c r="G7117" s="48">
        <v>13110</v>
      </c>
    </row>
    <row r="7118" spans="3:7">
      <c r="C7118" s="50">
        <f t="shared" si="113"/>
        <v>10</v>
      </c>
      <c r="D7118" s="49">
        <v>42666</v>
      </c>
      <c r="E7118" s="48">
        <v>12</v>
      </c>
      <c r="F7118" s="48">
        <v>15429</v>
      </c>
      <c r="G7118" s="48">
        <v>13131</v>
      </c>
    </row>
    <row r="7119" spans="3:7">
      <c r="C7119" s="50">
        <f t="shared" si="113"/>
        <v>10</v>
      </c>
      <c r="D7119" s="49">
        <v>42666</v>
      </c>
      <c r="E7119" s="48">
        <v>13</v>
      </c>
      <c r="F7119" s="48">
        <v>15371</v>
      </c>
      <c r="G7119" s="48">
        <v>13051</v>
      </c>
    </row>
    <row r="7120" spans="3:7">
      <c r="C7120" s="50">
        <f t="shared" si="113"/>
        <v>10</v>
      </c>
      <c r="D7120" s="49">
        <v>42666</v>
      </c>
      <c r="E7120" s="48">
        <v>14</v>
      </c>
      <c r="F7120" s="48">
        <v>15536</v>
      </c>
      <c r="G7120" s="48">
        <v>13014</v>
      </c>
    </row>
    <row r="7121" spans="3:7">
      <c r="C7121" s="50">
        <f t="shared" si="113"/>
        <v>10</v>
      </c>
      <c r="D7121" s="49">
        <v>42666</v>
      </c>
      <c r="E7121" s="48">
        <v>15</v>
      </c>
      <c r="F7121" s="48">
        <v>15649</v>
      </c>
      <c r="G7121" s="48">
        <v>13189</v>
      </c>
    </row>
    <row r="7122" spans="3:7">
      <c r="C7122" s="50">
        <f t="shared" si="113"/>
        <v>10</v>
      </c>
      <c r="D7122" s="49">
        <v>42666</v>
      </c>
      <c r="E7122" s="48">
        <v>16</v>
      </c>
      <c r="F7122" s="48">
        <v>16292</v>
      </c>
      <c r="G7122" s="48">
        <v>13735</v>
      </c>
    </row>
    <row r="7123" spans="3:7">
      <c r="C7123" s="50">
        <f t="shared" si="113"/>
        <v>10</v>
      </c>
      <c r="D7123" s="49">
        <v>42666</v>
      </c>
      <c r="E7123" s="48">
        <v>17</v>
      </c>
      <c r="F7123" s="48">
        <v>17062</v>
      </c>
      <c r="G7123" s="48">
        <v>14528</v>
      </c>
    </row>
    <row r="7124" spans="3:7">
      <c r="C7124" s="50">
        <f t="shared" si="113"/>
        <v>10</v>
      </c>
      <c r="D7124" s="49">
        <v>42666</v>
      </c>
      <c r="E7124" s="48">
        <v>18</v>
      </c>
      <c r="F7124" s="48">
        <v>17397</v>
      </c>
      <c r="G7124" s="48">
        <v>15445</v>
      </c>
    </row>
    <row r="7125" spans="3:7">
      <c r="C7125" s="50">
        <f t="shared" si="113"/>
        <v>10</v>
      </c>
      <c r="D7125" s="49">
        <v>42666</v>
      </c>
      <c r="E7125" s="48">
        <v>19</v>
      </c>
      <c r="F7125" s="48">
        <v>17007</v>
      </c>
      <c r="G7125" s="48">
        <v>15524</v>
      </c>
    </row>
    <row r="7126" spans="3:7">
      <c r="C7126" s="50">
        <f t="shared" si="113"/>
        <v>10</v>
      </c>
      <c r="D7126" s="49">
        <v>42666</v>
      </c>
      <c r="E7126" s="48">
        <v>20</v>
      </c>
      <c r="F7126" s="48">
        <v>16329</v>
      </c>
      <c r="G7126" s="48">
        <v>15094</v>
      </c>
    </row>
    <row r="7127" spans="3:7">
      <c r="C7127" s="50">
        <f t="shared" si="113"/>
        <v>10</v>
      </c>
      <c r="D7127" s="49">
        <v>42666</v>
      </c>
      <c r="E7127" s="48">
        <v>21</v>
      </c>
      <c r="F7127" s="48">
        <v>15738</v>
      </c>
      <c r="G7127" s="48">
        <v>14258</v>
      </c>
    </row>
    <row r="7128" spans="3:7">
      <c r="C7128" s="50">
        <f t="shared" si="113"/>
        <v>10</v>
      </c>
      <c r="D7128" s="49">
        <v>42666</v>
      </c>
      <c r="E7128" s="48">
        <v>22</v>
      </c>
      <c r="F7128" s="48">
        <v>15046</v>
      </c>
      <c r="G7128" s="48">
        <v>13400</v>
      </c>
    </row>
    <row r="7129" spans="3:7">
      <c r="C7129" s="50">
        <f t="shared" si="113"/>
        <v>10</v>
      </c>
      <c r="D7129" s="49">
        <v>42666</v>
      </c>
      <c r="E7129" s="48">
        <v>23</v>
      </c>
      <c r="F7129" s="48">
        <v>14894</v>
      </c>
      <c r="G7129" s="48">
        <v>12551</v>
      </c>
    </row>
    <row r="7130" spans="3:7">
      <c r="C7130" s="50">
        <f t="shared" si="113"/>
        <v>10</v>
      </c>
      <c r="D7130" s="49">
        <v>42666</v>
      </c>
      <c r="E7130" s="48">
        <v>24</v>
      </c>
      <c r="F7130" s="48">
        <v>14720</v>
      </c>
      <c r="G7130" s="48">
        <v>12027</v>
      </c>
    </row>
    <row r="7131" spans="3:7">
      <c r="C7131" s="50">
        <f t="shared" si="113"/>
        <v>10</v>
      </c>
      <c r="D7131" s="49">
        <v>42667</v>
      </c>
      <c r="E7131" s="48">
        <v>1</v>
      </c>
      <c r="F7131" s="48">
        <v>14688</v>
      </c>
      <c r="G7131" s="48">
        <v>11690</v>
      </c>
    </row>
    <row r="7132" spans="3:7">
      <c r="C7132" s="50">
        <f t="shared" si="113"/>
        <v>10</v>
      </c>
      <c r="D7132" s="49">
        <v>42667</v>
      </c>
      <c r="E7132" s="48">
        <v>2</v>
      </c>
      <c r="F7132" s="48">
        <v>14281</v>
      </c>
      <c r="G7132" s="48">
        <v>11522</v>
      </c>
    </row>
    <row r="7133" spans="3:7">
      <c r="C7133" s="50">
        <f t="shared" si="113"/>
        <v>10</v>
      </c>
      <c r="D7133" s="49">
        <v>42667</v>
      </c>
      <c r="E7133" s="48">
        <v>3</v>
      </c>
      <c r="F7133" s="48">
        <v>14382</v>
      </c>
      <c r="G7133" s="48">
        <v>11389</v>
      </c>
    </row>
    <row r="7134" spans="3:7">
      <c r="C7134" s="50">
        <f t="shared" si="113"/>
        <v>10</v>
      </c>
      <c r="D7134" s="49">
        <v>42667</v>
      </c>
      <c r="E7134" s="48">
        <v>4</v>
      </c>
      <c r="F7134" s="48">
        <v>14433</v>
      </c>
      <c r="G7134" s="48">
        <v>11517</v>
      </c>
    </row>
    <row r="7135" spans="3:7">
      <c r="C7135" s="50">
        <f t="shared" si="113"/>
        <v>10</v>
      </c>
      <c r="D7135" s="49">
        <v>42667</v>
      </c>
      <c r="E7135" s="48">
        <v>5</v>
      </c>
      <c r="F7135" s="48">
        <v>14841</v>
      </c>
      <c r="G7135" s="48">
        <v>12139</v>
      </c>
    </row>
    <row r="7136" spans="3:7">
      <c r="C7136" s="50">
        <f t="shared" si="113"/>
        <v>10</v>
      </c>
      <c r="D7136" s="49">
        <v>42667</v>
      </c>
      <c r="E7136" s="48">
        <v>6</v>
      </c>
      <c r="F7136" s="48">
        <v>16269</v>
      </c>
      <c r="G7136" s="48">
        <v>13536</v>
      </c>
    </row>
    <row r="7137" spans="3:7">
      <c r="C7137" s="50">
        <f t="shared" si="113"/>
        <v>10</v>
      </c>
      <c r="D7137" s="49">
        <v>42667</v>
      </c>
      <c r="E7137" s="48">
        <v>7</v>
      </c>
      <c r="F7137" s="48">
        <v>17808</v>
      </c>
      <c r="G7137" s="48">
        <v>15145</v>
      </c>
    </row>
    <row r="7138" spans="3:7">
      <c r="C7138" s="50">
        <f t="shared" si="113"/>
        <v>10</v>
      </c>
      <c r="D7138" s="49">
        <v>42667</v>
      </c>
      <c r="E7138" s="48">
        <v>8</v>
      </c>
      <c r="F7138" s="48">
        <v>17884</v>
      </c>
      <c r="G7138" s="48">
        <v>15400</v>
      </c>
    </row>
    <row r="7139" spans="3:7">
      <c r="C7139" s="50">
        <f t="shared" si="113"/>
        <v>10</v>
      </c>
      <c r="D7139" s="49">
        <v>42667</v>
      </c>
      <c r="E7139" s="48">
        <v>9</v>
      </c>
      <c r="F7139" s="48">
        <v>17910</v>
      </c>
      <c r="G7139" s="48">
        <v>15194</v>
      </c>
    </row>
    <row r="7140" spans="3:7">
      <c r="C7140" s="50">
        <f t="shared" si="113"/>
        <v>10</v>
      </c>
      <c r="D7140" s="49">
        <v>42667</v>
      </c>
      <c r="E7140" s="48">
        <v>10</v>
      </c>
      <c r="F7140" s="48">
        <v>17791</v>
      </c>
      <c r="G7140" s="48">
        <v>15149</v>
      </c>
    </row>
    <row r="7141" spans="3:7">
      <c r="C7141" s="50">
        <f t="shared" si="113"/>
        <v>10</v>
      </c>
      <c r="D7141" s="49">
        <v>42667</v>
      </c>
      <c r="E7141" s="48">
        <v>11</v>
      </c>
      <c r="F7141" s="48">
        <v>17535</v>
      </c>
      <c r="G7141" s="48">
        <v>14918</v>
      </c>
    </row>
    <row r="7142" spans="3:7">
      <c r="C7142" s="50">
        <f t="shared" si="113"/>
        <v>10</v>
      </c>
      <c r="D7142" s="49">
        <v>42667</v>
      </c>
      <c r="E7142" s="48">
        <v>12</v>
      </c>
      <c r="F7142" s="48">
        <v>17526</v>
      </c>
      <c r="G7142" s="48">
        <v>14877</v>
      </c>
    </row>
    <row r="7143" spans="3:7">
      <c r="C7143" s="50">
        <f t="shared" si="113"/>
        <v>10</v>
      </c>
      <c r="D7143" s="49">
        <v>42667</v>
      </c>
      <c r="E7143" s="48">
        <v>13</v>
      </c>
      <c r="F7143" s="48">
        <v>17529</v>
      </c>
      <c r="G7143" s="48">
        <v>14881</v>
      </c>
    </row>
    <row r="7144" spans="3:7">
      <c r="C7144" s="50">
        <f t="shared" si="113"/>
        <v>10</v>
      </c>
      <c r="D7144" s="49">
        <v>42667</v>
      </c>
      <c r="E7144" s="48">
        <v>14</v>
      </c>
      <c r="F7144" s="48">
        <v>17351</v>
      </c>
      <c r="G7144" s="48">
        <v>14694</v>
      </c>
    </row>
    <row r="7145" spans="3:7">
      <c r="C7145" s="50">
        <f t="shared" si="113"/>
        <v>10</v>
      </c>
      <c r="D7145" s="49">
        <v>42667</v>
      </c>
      <c r="E7145" s="48">
        <v>15</v>
      </c>
      <c r="F7145" s="48">
        <v>17521</v>
      </c>
      <c r="G7145" s="48">
        <v>14792</v>
      </c>
    </row>
    <row r="7146" spans="3:7">
      <c r="C7146" s="50">
        <f t="shared" si="113"/>
        <v>10</v>
      </c>
      <c r="D7146" s="49">
        <v>42667</v>
      </c>
      <c r="E7146" s="48">
        <v>16</v>
      </c>
      <c r="F7146" s="48">
        <v>18036</v>
      </c>
      <c r="G7146" s="48">
        <v>15281</v>
      </c>
    </row>
    <row r="7147" spans="3:7">
      <c r="C7147" s="50">
        <f t="shared" si="113"/>
        <v>10</v>
      </c>
      <c r="D7147" s="49">
        <v>42667</v>
      </c>
      <c r="E7147" s="48">
        <v>17</v>
      </c>
      <c r="F7147" s="48">
        <v>18659</v>
      </c>
      <c r="G7147" s="48">
        <v>15919</v>
      </c>
    </row>
    <row r="7148" spans="3:7">
      <c r="C7148" s="50">
        <f t="shared" si="113"/>
        <v>10</v>
      </c>
      <c r="D7148" s="49">
        <v>42667</v>
      </c>
      <c r="E7148" s="48">
        <v>18</v>
      </c>
      <c r="F7148" s="48">
        <v>19421</v>
      </c>
      <c r="G7148" s="48">
        <v>16693</v>
      </c>
    </row>
    <row r="7149" spans="3:7">
      <c r="C7149" s="50">
        <f t="shared" si="113"/>
        <v>10</v>
      </c>
      <c r="D7149" s="49">
        <v>42667</v>
      </c>
      <c r="E7149" s="48">
        <v>19</v>
      </c>
      <c r="F7149" s="48">
        <v>19779</v>
      </c>
      <c r="G7149" s="48">
        <v>17110</v>
      </c>
    </row>
    <row r="7150" spans="3:7">
      <c r="C7150" s="50">
        <f t="shared" si="113"/>
        <v>10</v>
      </c>
      <c r="D7150" s="49">
        <v>42667</v>
      </c>
      <c r="E7150" s="48">
        <v>20</v>
      </c>
      <c r="F7150" s="48">
        <v>19356</v>
      </c>
      <c r="G7150" s="48">
        <v>16793</v>
      </c>
    </row>
    <row r="7151" spans="3:7">
      <c r="C7151" s="50">
        <f t="shared" si="113"/>
        <v>10</v>
      </c>
      <c r="D7151" s="49">
        <v>42667</v>
      </c>
      <c r="E7151" s="48">
        <v>21</v>
      </c>
      <c r="F7151" s="48">
        <v>18228</v>
      </c>
      <c r="G7151" s="48">
        <v>16029</v>
      </c>
    </row>
    <row r="7152" spans="3:7">
      <c r="C7152" s="50">
        <f t="shared" si="113"/>
        <v>10</v>
      </c>
      <c r="D7152" s="49">
        <v>42667</v>
      </c>
      <c r="E7152" s="48">
        <v>22</v>
      </c>
      <c r="F7152" s="48">
        <v>17372</v>
      </c>
      <c r="G7152" s="48">
        <v>14910</v>
      </c>
    </row>
    <row r="7153" spans="3:7">
      <c r="C7153" s="50">
        <f t="shared" si="113"/>
        <v>10</v>
      </c>
      <c r="D7153" s="49">
        <v>42667</v>
      </c>
      <c r="E7153" s="48">
        <v>23</v>
      </c>
      <c r="F7153" s="48">
        <v>16197</v>
      </c>
      <c r="G7153" s="48">
        <v>13716</v>
      </c>
    </row>
    <row r="7154" spans="3:7">
      <c r="C7154" s="50">
        <f t="shared" si="113"/>
        <v>10</v>
      </c>
      <c r="D7154" s="49">
        <v>42667</v>
      </c>
      <c r="E7154" s="48">
        <v>24</v>
      </c>
      <c r="F7154" s="48">
        <v>15469</v>
      </c>
      <c r="G7154" s="48">
        <v>12840</v>
      </c>
    </row>
    <row r="7155" spans="3:7">
      <c r="C7155" s="50">
        <f t="shared" si="113"/>
        <v>10</v>
      </c>
      <c r="D7155" s="49">
        <v>42668</v>
      </c>
      <c r="E7155" s="48">
        <v>1</v>
      </c>
      <c r="F7155" s="48">
        <v>15328</v>
      </c>
      <c r="G7155" s="48">
        <v>12461</v>
      </c>
    </row>
    <row r="7156" spans="3:7">
      <c r="C7156" s="50">
        <f t="shared" si="113"/>
        <v>10</v>
      </c>
      <c r="D7156" s="49">
        <v>42668</v>
      </c>
      <c r="E7156" s="48">
        <v>2</v>
      </c>
      <c r="F7156" s="48">
        <v>14974</v>
      </c>
      <c r="G7156" s="48">
        <v>12209</v>
      </c>
    </row>
    <row r="7157" spans="3:7">
      <c r="C7157" s="50">
        <f t="shared" si="113"/>
        <v>10</v>
      </c>
      <c r="D7157" s="49">
        <v>42668</v>
      </c>
      <c r="E7157" s="48">
        <v>3</v>
      </c>
      <c r="F7157" s="48">
        <v>14818</v>
      </c>
      <c r="G7157" s="48">
        <v>12063</v>
      </c>
    </row>
    <row r="7158" spans="3:7">
      <c r="C7158" s="50">
        <f t="shared" si="113"/>
        <v>10</v>
      </c>
      <c r="D7158" s="49">
        <v>42668</v>
      </c>
      <c r="E7158" s="48">
        <v>4</v>
      </c>
      <c r="F7158" s="48">
        <v>14733</v>
      </c>
      <c r="G7158" s="48">
        <v>12165</v>
      </c>
    </row>
    <row r="7159" spans="3:7">
      <c r="C7159" s="50">
        <f t="shared" si="113"/>
        <v>10</v>
      </c>
      <c r="D7159" s="49">
        <v>42668</v>
      </c>
      <c r="E7159" s="48">
        <v>5</v>
      </c>
      <c r="F7159" s="48">
        <v>15328</v>
      </c>
      <c r="G7159" s="48">
        <v>12770</v>
      </c>
    </row>
    <row r="7160" spans="3:7">
      <c r="C7160" s="50">
        <f t="shared" si="113"/>
        <v>10</v>
      </c>
      <c r="D7160" s="49">
        <v>42668</v>
      </c>
      <c r="E7160" s="48">
        <v>6</v>
      </c>
      <c r="F7160" s="48">
        <v>16769</v>
      </c>
      <c r="G7160" s="48">
        <v>14254</v>
      </c>
    </row>
    <row r="7161" spans="3:7">
      <c r="C7161" s="50">
        <f t="shared" si="113"/>
        <v>10</v>
      </c>
      <c r="D7161" s="49">
        <v>42668</v>
      </c>
      <c r="E7161" s="48">
        <v>7</v>
      </c>
      <c r="F7161" s="48">
        <v>18342</v>
      </c>
      <c r="G7161" s="48">
        <v>15911</v>
      </c>
    </row>
    <row r="7162" spans="3:7">
      <c r="C7162" s="50">
        <f t="shared" si="113"/>
        <v>10</v>
      </c>
      <c r="D7162" s="49">
        <v>42668</v>
      </c>
      <c r="E7162" s="48">
        <v>8</v>
      </c>
      <c r="F7162" s="48">
        <v>18714</v>
      </c>
      <c r="G7162" s="48">
        <v>16085</v>
      </c>
    </row>
    <row r="7163" spans="3:7">
      <c r="C7163" s="50">
        <f t="shared" si="113"/>
        <v>10</v>
      </c>
      <c r="D7163" s="49">
        <v>42668</v>
      </c>
      <c r="E7163" s="48">
        <v>9</v>
      </c>
      <c r="F7163" s="48">
        <v>18192</v>
      </c>
      <c r="G7163" s="48">
        <v>15644</v>
      </c>
    </row>
    <row r="7164" spans="3:7">
      <c r="C7164" s="50">
        <f t="shared" si="113"/>
        <v>10</v>
      </c>
      <c r="D7164" s="49">
        <v>42668</v>
      </c>
      <c r="E7164" s="48">
        <v>10</v>
      </c>
      <c r="F7164" s="48">
        <v>17888</v>
      </c>
      <c r="G7164" s="48">
        <v>15291</v>
      </c>
    </row>
    <row r="7165" spans="3:7">
      <c r="C7165" s="50">
        <f t="shared" si="113"/>
        <v>10</v>
      </c>
      <c r="D7165" s="49">
        <v>42668</v>
      </c>
      <c r="E7165" s="48">
        <v>11</v>
      </c>
      <c r="F7165" s="48">
        <v>17619</v>
      </c>
      <c r="G7165" s="48">
        <v>15021</v>
      </c>
    </row>
    <row r="7166" spans="3:7">
      <c r="C7166" s="50">
        <f t="shared" si="113"/>
        <v>10</v>
      </c>
      <c r="D7166" s="49">
        <v>42668</v>
      </c>
      <c r="E7166" s="48">
        <v>12</v>
      </c>
      <c r="F7166" s="48">
        <v>17500</v>
      </c>
      <c r="G7166" s="48">
        <v>14899</v>
      </c>
    </row>
    <row r="7167" spans="3:7">
      <c r="C7167" s="50">
        <f t="shared" si="113"/>
        <v>10</v>
      </c>
      <c r="D7167" s="49">
        <v>42668</v>
      </c>
      <c r="E7167" s="48">
        <v>13</v>
      </c>
      <c r="F7167" s="48">
        <v>17514</v>
      </c>
      <c r="G7167" s="48">
        <v>14915</v>
      </c>
    </row>
    <row r="7168" spans="3:7">
      <c r="C7168" s="50">
        <f t="shared" si="113"/>
        <v>10</v>
      </c>
      <c r="D7168" s="49">
        <v>42668</v>
      </c>
      <c r="E7168" s="48">
        <v>14</v>
      </c>
      <c r="F7168" s="48">
        <v>17441</v>
      </c>
      <c r="G7168" s="48">
        <v>14861</v>
      </c>
    </row>
    <row r="7169" spans="3:7">
      <c r="C7169" s="50">
        <f t="shared" si="113"/>
        <v>10</v>
      </c>
      <c r="D7169" s="49">
        <v>42668</v>
      </c>
      <c r="E7169" s="48">
        <v>15</v>
      </c>
      <c r="F7169" s="48">
        <v>17587</v>
      </c>
      <c r="G7169" s="48">
        <v>14999</v>
      </c>
    </row>
    <row r="7170" spans="3:7">
      <c r="C7170" s="50">
        <f t="shared" si="113"/>
        <v>10</v>
      </c>
      <c r="D7170" s="49">
        <v>42668</v>
      </c>
      <c r="E7170" s="48">
        <v>16</v>
      </c>
      <c r="F7170" s="48">
        <v>18099</v>
      </c>
      <c r="G7170" s="48">
        <v>15505</v>
      </c>
    </row>
    <row r="7171" spans="3:7">
      <c r="C7171" s="50">
        <f t="shared" si="113"/>
        <v>10</v>
      </c>
      <c r="D7171" s="49">
        <v>42668</v>
      </c>
      <c r="E7171" s="48">
        <v>17</v>
      </c>
      <c r="F7171" s="48">
        <v>18631</v>
      </c>
      <c r="G7171" s="48">
        <v>16141</v>
      </c>
    </row>
    <row r="7172" spans="3:7">
      <c r="C7172" s="50">
        <f t="shared" ref="C7172:C7235" si="114">MONTH(D7172)</f>
        <v>10</v>
      </c>
      <c r="D7172" s="49">
        <v>42668</v>
      </c>
      <c r="E7172" s="48">
        <v>18</v>
      </c>
      <c r="F7172" s="48">
        <v>19376</v>
      </c>
      <c r="G7172" s="48">
        <v>16912</v>
      </c>
    </row>
    <row r="7173" spans="3:7">
      <c r="C7173" s="50">
        <f t="shared" si="114"/>
        <v>10</v>
      </c>
      <c r="D7173" s="49">
        <v>42668</v>
      </c>
      <c r="E7173" s="48">
        <v>19</v>
      </c>
      <c r="F7173" s="48">
        <v>19841</v>
      </c>
      <c r="G7173" s="48">
        <v>17456</v>
      </c>
    </row>
    <row r="7174" spans="3:7">
      <c r="C7174" s="50">
        <f t="shared" si="114"/>
        <v>10</v>
      </c>
      <c r="D7174" s="49">
        <v>42668</v>
      </c>
      <c r="E7174" s="48">
        <v>20</v>
      </c>
      <c r="F7174" s="48">
        <v>19397</v>
      </c>
      <c r="G7174" s="48">
        <v>17073</v>
      </c>
    </row>
    <row r="7175" spans="3:7">
      <c r="C7175" s="50">
        <f t="shared" si="114"/>
        <v>10</v>
      </c>
      <c r="D7175" s="49">
        <v>42668</v>
      </c>
      <c r="E7175" s="48">
        <v>21</v>
      </c>
      <c r="F7175" s="48">
        <v>19063</v>
      </c>
      <c r="G7175" s="48">
        <v>16443</v>
      </c>
    </row>
    <row r="7176" spans="3:7">
      <c r="C7176" s="50">
        <f t="shared" si="114"/>
        <v>10</v>
      </c>
      <c r="D7176" s="49">
        <v>42668</v>
      </c>
      <c r="E7176" s="48">
        <v>22</v>
      </c>
      <c r="F7176" s="48">
        <v>17410</v>
      </c>
      <c r="G7176" s="48">
        <v>15230</v>
      </c>
    </row>
    <row r="7177" spans="3:7">
      <c r="C7177" s="50">
        <f t="shared" si="114"/>
        <v>10</v>
      </c>
      <c r="D7177" s="49">
        <v>42668</v>
      </c>
      <c r="E7177" s="48">
        <v>23</v>
      </c>
      <c r="F7177" s="48">
        <v>16476</v>
      </c>
      <c r="G7177" s="48">
        <v>14097</v>
      </c>
    </row>
    <row r="7178" spans="3:7">
      <c r="C7178" s="50">
        <f t="shared" si="114"/>
        <v>10</v>
      </c>
      <c r="D7178" s="49">
        <v>42668</v>
      </c>
      <c r="E7178" s="48">
        <v>24</v>
      </c>
      <c r="F7178" s="48">
        <v>15764</v>
      </c>
      <c r="G7178" s="48">
        <v>13200</v>
      </c>
    </row>
    <row r="7179" spans="3:7">
      <c r="C7179" s="50">
        <f t="shared" si="114"/>
        <v>10</v>
      </c>
      <c r="D7179" s="49">
        <v>42669</v>
      </c>
      <c r="E7179" s="48">
        <v>1</v>
      </c>
      <c r="F7179" s="48">
        <v>15651</v>
      </c>
      <c r="G7179" s="48">
        <v>12776</v>
      </c>
    </row>
    <row r="7180" spans="3:7">
      <c r="C7180" s="50">
        <f t="shared" si="114"/>
        <v>10</v>
      </c>
      <c r="D7180" s="49">
        <v>42669</v>
      </c>
      <c r="E7180" s="48">
        <v>2</v>
      </c>
      <c r="F7180" s="48">
        <v>15413</v>
      </c>
      <c r="G7180" s="48">
        <v>12575</v>
      </c>
    </row>
    <row r="7181" spans="3:7">
      <c r="C7181" s="50">
        <f t="shared" si="114"/>
        <v>10</v>
      </c>
      <c r="D7181" s="49">
        <v>42669</v>
      </c>
      <c r="E7181" s="48">
        <v>3</v>
      </c>
      <c r="F7181" s="48">
        <v>15393</v>
      </c>
      <c r="G7181" s="48">
        <v>12483</v>
      </c>
    </row>
    <row r="7182" spans="3:7">
      <c r="C7182" s="50">
        <f t="shared" si="114"/>
        <v>10</v>
      </c>
      <c r="D7182" s="49">
        <v>42669</v>
      </c>
      <c r="E7182" s="48">
        <v>4</v>
      </c>
      <c r="F7182" s="48">
        <v>15137</v>
      </c>
      <c r="G7182" s="48">
        <v>12608</v>
      </c>
    </row>
    <row r="7183" spans="3:7">
      <c r="C7183" s="50">
        <f t="shared" si="114"/>
        <v>10</v>
      </c>
      <c r="D7183" s="49">
        <v>42669</v>
      </c>
      <c r="E7183" s="48">
        <v>5</v>
      </c>
      <c r="F7183" s="48">
        <v>15802</v>
      </c>
      <c r="G7183" s="48">
        <v>13217</v>
      </c>
    </row>
    <row r="7184" spans="3:7">
      <c r="C7184" s="50">
        <f t="shared" si="114"/>
        <v>10</v>
      </c>
      <c r="D7184" s="49">
        <v>42669</v>
      </c>
      <c r="E7184" s="48">
        <v>6</v>
      </c>
      <c r="F7184" s="48">
        <v>17255</v>
      </c>
      <c r="G7184" s="48">
        <v>14702</v>
      </c>
    </row>
    <row r="7185" spans="3:7">
      <c r="C7185" s="50">
        <f t="shared" si="114"/>
        <v>10</v>
      </c>
      <c r="D7185" s="49">
        <v>42669</v>
      </c>
      <c r="E7185" s="48">
        <v>7</v>
      </c>
      <c r="F7185" s="48">
        <v>18710</v>
      </c>
      <c r="G7185" s="48">
        <v>16147</v>
      </c>
    </row>
    <row r="7186" spans="3:7">
      <c r="C7186" s="50">
        <f t="shared" si="114"/>
        <v>10</v>
      </c>
      <c r="D7186" s="49">
        <v>42669</v>
      </c>
      <c r="E7186" s="48">
        <v>8</v>
      </c>
      <c r="F7186" s="48">
        <v>18836</v>
      </c>
      <c r="G7186" s="48">
        <v>16280</v>
      </c>
    </row>
    <row r="7187" spans="3:7">
      <c r="C7187" s="50">
        <f t="shared" si="114"/>
        <v>10</v>
      </c>
      <c r="D7187" s="49">
        <v>42669</v>
      </c>
      <c r="E7187" s="48">
        <v>9</v>
      </c>
      <c r="F7187" s="48">
        <v>18545</v>
      </c>
      <c r="G7187" s="48">
        <v>15876</v>
      </c>
    </row>
    <row r="7188" spans="3:7">
      <c r="C7188" s="50">
        <f t="shared" si="114"/>
        <v>10</v>
      </c>
      <c r="D7188" s="49">
        <v>42669</v>
      </c>
      <c r="E7188" s="48">
        <v>10</v>
      </c>
      <c r="F7188" s="48">
        <v>18443</v>
      </c>
      <c r="G7188" s="48">
        <v>15772</v>
      </c>
    </row>
    <row r="7189" spans="3:7">
      <c r="C7189" s="50">
        <f t="shared" si="114"/>
        <v>10</v>
      </c>
      <c r="D7189" s="49">
        <v>42669</v>
      </c>
      <c r="E7189" s="48">
        <v>11</v>
      </c>
      <c r="F7189" s="48">
        <v>18071</v>
      </c>
      <c r="G7189" s="48">
        <v>15627</v>
      </c>
    </row>
    <row r="7190" spans="3:7">
      <c r="C7190" s="50">
        <f t="shared" si="114"/>
        <v>10</v>
      </c>
      <c r="D7190" s="49">
        <v>42669</v>
      </c>
      <c r="E7190" s="48">
        <v>12</v>
      </c>
      <c r="F7190" s="48">
        <v>18007</v>
      </c>
      <c r="G7190" s="48">
        <v>15463</v>
      </c>
    </row>
    <row r="7191" spans="3:7">
      <c r="C7191" s="50">
        <f t="shared" si="114"/>
        <v>10</v>
      </c>
      <c r="D7191" s="49">
        <v>42669</v>
      </c>
      <c r="E7191" s="48">
        <v>13</v>
      </c>
      <c r="F7191" s="48">
        <v>17978</v>
      </c>
      <c r="G7191" s="48">
        <v>15479</v>
      </c>
    </row>
    <row r="7192" spans="3:7">
      <c r="C7192" s="50">
        <f t="shared" si="114"/>
        <v>10</v>
      </c>
      <c r="D7192" s="49">
        <v>42669</v>
      </c>
      <c r="E7192" s="48">
        <v>14</v>
      </c>
      <c r="F7192" s="48">
        <v>18204</v>
      </c>
      <c r="G7192" s="48">
        <v>15617</v>
      </c>
    </row>
    <row r="7193" spans="3:7">
      <c r="C7193" s="50">
        <f t="shared" si="114"/>
        <v>10</v>
      </c>
      <c r="D7193" s="49">
        <v>42669</v>
      </c>
      <c r="E7193" s="48">
        <v>15</v>
      </c>
      <c r="F7193" s="48">
        <v>18265</v>
      </c>
      <c r="G7193" s="48">
        <v>15925</v>
      </c>
    </row>
    <row r="7194" spans="3:7">
      <c r="C7194" s="50">
        <f t="shared" si="114"/>
        <v>10</v>
      </c>
      <c r="D7194" s="49">
        <v>42669</v>
      </c>
      <c r="E7194" s="48">
        <v>16</v>
      </c>
      <c r="F7194" s="48">
        <v>18263</v>
      </c>
      <c r="G7194" s="48">
        <v>16244</v>
      </c>
    </row>
    <row r="7195" spans="3:7">
      <c r="C7195" s="50">
        <f t="shared" si="114"/>
        <v>10</v>
      </c>
      <c r="D7195" s="49">
        <v>42669</v>
      </c>
      <c r="E7195" s="48">
        <v>17</v>
      </c>
      <c r="F7195" s="48">
        <v>19144</v>
      </c>
      <c r="G7195" s="48">
        <v>16920</v>
      </c>
    </row>
    <row r="7196" spans="3:7">
      <c r="C7196" s="50">
        <f t="shared" si="114"/>
        <v>10</v>
      </c>
      <c r="D7196" s="49">
        <v>42669</v>
      </c>
      <c r="E7196" s="48">
        <v>18</v>
      </c>
      <c r="F7196" s="48">
        <v>19697</v>
      </c>
      <c r="G7196" s="48">
        <v>17158</v>
      </c>
    </row>
    <row r="7197" spans="3:7">
      <c r="C7197" s="50">
        <f t="shared" si="114"/>
        <v>10</v>
      </c>
      <c r="D7197" s="49">
        <v>42669</v>
      </c>
      <c r="E7197" s="48">
        <v>19</v>
      </c>
      <c r="F7197" s="48">
        <v>19893</v>
      </c>
      <c r="G7197" s="48">
        <v>17228</v>
      </c>
    </row>
    <row r="7198" spans="3:7">
      <c r="C7198" s="50">
        <f t="shared" si="114"/>
        <v>10</v>
      </c>
      <c r="D7198" s="49">
        <v>42669</v>
      </c>
      <c r="E7198" s="48">
        <v>20</v>
      </c>
      <c r="F7198" s="48">
        <v>19468</v>
      </c>
      <c r="G7198" s="48">
        <v>16914</v>
      </c>
    </row>
    <row r="7199" spans="3:7">
      <c r="C7199" s="50">
        <f t="shared" si="114"/>
        <v>10</v>
      </c>
      <c r="D7199" s="49">
        <v>42669</v>
      </c>
      <c r="E7199" s="48">
        <v>21</v>
      </c>
      <c r="F7199" s="48">
        <v>18700</v>
      </c>
      <c r="G7199" s="48">
        <v>16188</v>
      </c>
    </row>
    <row r="7200" spans="3:7">
      <c r="C7200" s="50">
        <f t="shared" si="114"/>
        <v>10</v>
      </c>
      <c r="D7200" s="49">
        <v>42669</v>
      </c>
      <c r="E7200" s="48">
        <v>22</v>
      </c>
      <c r="F7200" s="48">
        <v>18086</v>
      </c>
      <c r="G7200" s="48">
        <v>15283</v>
      </c>
    </row>
    <row r="7201" spans="3:7">
      <c r="C7201" s="50">
        <f t="shared" si="114"/>
        <v>10</v>
      </c>
      <c r="D7201" s="49">
        <v>42669</v>
      </c>
      <c r="E7201" s="48">
        <v>23</v>
      </c>
      <c r="F7201" s="48">
        <v>16828</v>
      </c>
      <c r="G7201" s="48">
        <v>14125</v>
      </c>
    </row>
    <row r="7202" spans="3:7">
      <c r="C7202" s="50">
        <f t="shared" si="114"/>
        <v>10</v>
      </c>
      <c r="D7202" s="49">
        <v>42669</v>
      </c>
      <c r="E7202" s="48">
        <v>24</v>
      </c>
      <c r="F7202" s="48">
        <v>16137</v>
      </c>
      <c r="G7202" s="48">
        <v>13151</v>
      </c>
    </row>
    <row r="7203" spans="3:7">
      <c r="C7203" s="50">
        <f t="shared" si="114"/>
        <v>10</v>
      </c>
      <c r="D7203" s="49">
        <v>42670</v>
      </c>
      <c r="E7203" s="48">
        <v>1</v>
      </c>
      <c r="F7203" s="48">
        <v>15776</v>
      </c>
      <c r="G7203" s="48">
        <v>12759</v>
      </c>
    </row>
    <row r="7204" spans="3:7">
      <c r="C7204" s="50">
        <f t="shared" si="114"/>
        <v>10</v>
      </c>
      <c r="D7204" s="49">
        <v>42670</v>
      </c>
      <c r="E7204" s="48">
        <v>2</v>
      </c>
      <c r="F7204" s="48">
        <v>15470</v>
      </c>
      <c r="G7204" s="48">
        <v>12465</v>
      </c>
    </row>
    <row r="7205" spans="3:7">
      <c r="C7205" s="50">
        <f t="shared" si="114"/>
        <v>10</v>
      </c>
      <c r="D7205" s="49">
        <v>42670</v>
      </c>
      <c r="E7205" s="48">
        <v>3</v>
      </c>
      <c r="F7205" s="48">
        <v>15432</v>
      </c>
      <c r="G7205" s="48">
        <v>12474</v>
      </c>
    </row>
    <row r="7206" spans="3:7">
      <c r="C7206" s="50">
        <f t="shared" si="114"/>
        <v>10</v>
      </c>
      <c r="D7206" s="49">
        <v>42670</v>
      </c>
      <c r="E7206" s="48">
        <v>4</v>
      </c>
      <c r="F7206" s="48">
        <v>15627</v>
      </c>
      <c r="G7206" s="48">
        <v>12574</v>
      </c>
    </row>
    <row r="7207" spans="3:7">
      <c r="C7207" s="50">
        <f t="shared" si="114"/>
        <v>10</v>
      </c>
      <c r="D7207" s="49">
        <v>42670</v>
      </c>
      <c r="E7207" s="48">
        <v>5</v>
      </c>
      <c r="F7207" s="48">
        <v>16200</v>
      </c>
      <c r="G7207" s="48">
        <v>13175</v>
      </c>
    </row>
    <row r="7208" spans="3:7">
      <c r="C7208" s="50">
        <f t="shared" si="114"/>
        <v>10</v>
      </c>
      <c r="D7208" s="49">
        <v>42670</v>
      </c>
      <c r="E7208" s="48">
        <v>6</v>
      </c>
      <c r="F7208" s="48">
        <v>17372</v>
      </c>
      <c r="G7208" s="48">
        <v>14599</v>
      </c>
    </row>
    <row r="7209" spans="3:7">
      <c r="C7209" s="50">
        <f t="shared" si="114"/>
        <v>10</v>
      </c>
      <c r="D7209" s="49">
        <v>42670</v>
      </c>
      <c r="E7209" s="48">
        <v>7</v>
      </c>
      <c r="F7209" s="48">
        <v>18451</v>
      </c>
      <c r="G7209" s="48">
        <v>16183</v>
      </c>
    </row>
    <row r="7210" spans="3:7">
      <c r="C7210" s="50">
        <f t="shared" si="114"/>
        <v>10</v>
      </c>
      <c r="D7210" s="49">
        <v>42670</v>
      </c>
      <c r="E7210" s="48">
        <v>8</v>
      </c>
      <c r="F7210" s="48">
        <v>19265</v>
      </c>
      <c r="G7210" s="48">
        <v>16863</v>
      </c>
    </row>
    <row r="7211" spans="3:7">
      <c r="C7211" s="50">
        <f t="shared" si="114"/>
        <v>10</v>
      </c>
      <c r="D7211" s="49">
        <v>42670</v>
      </c>
      <c r="E7211" s="48">
        <v>9</v>
      </c>
      <c r="F7211" s="48">
        <v>19476</v>
      </c>
      <c r="G7211" s="48">
        <v>16905</v>
      </c>
    </row>
    <row r="7212" spans="3:7">
      <c r="C7212" s="50">
        <f t="shared" si="114"/>
        <v>10</v>
      </c>
      <c r="D7212" s="49">
        <v>42670</v>
      </c>
      <c r="E7212" s="48">
        <v>10</v>
      </c>
      <c r="F7212" s="48">
        <v>19339</v>
      </c>
      <c r="G7212" s="48">
        <v>16940</v>
      </c>
    </row>
    <row r="7213" spans="3:7">
      <c r="C7213" s="50">
        <f t="shared" si="114"/>
        <v>10</v>
      </c>
      <c r="D7213" s="49">
        <v>42670</v>
      </c>
      <c r="E7213" s="48">
        <v>11</v>
      </c>
      <c r="F7213" s="48">
        <v>19218</v>
      </c>
      <c r="G7213" s="48">
        <v>17009</v>
      </c>
    </row>
    <row r="7214" spans="3:7">
      <c r="C7214" s="50">
        <f t="shared" si="114"/>
        <v>10</v>
      </c>
      <c r="D7214" s="49">
        <v>42670</v>
      </c>
      <c r="E7214" s="48">
        <v>12</v>
      </c>
      <c r="F7214" s="48">
        <v>19035</v>
      </c>
      <c r="G7214" s="48">
        <v>17000</v>
      </c>
    </row>
    <row r="7215" spans="3:7">
      <c r="C7215" s="50">
        <f t="shared" si="114"/>
        <v>10</v>
      </c>
      <c r="D7215" s="49">
        <v>42670</v>
      </c>
      <c r="E7215" s="48">
        <v>13</v>
      </c>
      <c r="F7215" s="48">
        <v>19437</v>
      </c>
      <c r="G7215" s="48">
        <v>17012</v>
      </c>
    </row>
    <row r="7216" spans="3:7">
      <c r="C7216" s="50">
        <f t="shared" si="114"/>
        <v>10</v>
      </c>
      <c r="D7216" s="49">
        <v>42670</v>
      </c>
      <c r="E7216" s="48">
        <v>14</v>
      </c>
      <c r="F7216" s="48">
        <v>19666</v>
      </c>
      <c r="G7216" s="48">
        <v>16973</v>
      </c>
    </row>
    <row r="7217" spans="3:7">
      <c r="C7217" s="50">
        <f t="shared" si="114"/>
        <v>10</v>
      </c>
      <c r="D7217" s="49">
        <v>42670</v>
      </c>
      <c r="E7217" s="48">
        <v>15</v>
      </c>
      <c r="F7217" s="48">
        <v>19954</v>
      </c>
      <c r="G7217" s="48">
        <v>17140</v>
      </c>
    </row>
    <row r="7218" spans="3:7">
      <c r="C7218" s="50">
        <f t="shared" si="114"/>
        <v>10</v>
      </c>
      <c r="D7218" s="49">
        <v>42670</v>
      </c>
      <c r="E7218" s="48">
        <v>16</v>
      </c>
      <c r="F7218" s="48">
        <v>20179</v>
      </c>
      <c r="G7218" s="48">
        <v>17399</v>
      </c>
    </row>
    <row r="7219" spans="3:7">
      <c r="C7219" s="50">
        <f t="shared" si="114"/>
        <v>10</v>
      </c>
      <c r="D7219" s="49">
        <v>42670</v>
      </c>
      <c r="E7219" s="48">
        <v>17</v>
      </c>
      <c r="F7219" s="48">
        <v>19394</v>
      </c>
      <c r="G7219" s="48">
        <v>17665</v>
      </c>
    </row>
    <row r="7220" spans="3:7">
      <c r="C7220" s="50">
        <f t="shared" si="114"/>
        <v>10</v>
      </c>
      <c r="D7220" s="49">
        <v>42670</v>
      </c>
      <c r="E7220" s="48">
        <v>18</v>
      </c>
      <c r="F7220" s="48">
        <v>20088</v>
      </c>
      <c r="G7220" s="48">
        <v>18052</v>
      </c>
    </row>
    <row r="7221" spans="3:7">
      <c r="C7221" s="50">
        <f t="shared" si="114"/>
        <v>10</v>
      </c>
      <c r="D7221" s="49">
        <v>42670</v>
      </c>
      <c r="E7221" s="48">
        <v>19</v>
      </c>
      <c r="F7221" s="48">
        <v>20592</v>
      </c>
      <c r="G7221" s="48">
        <v>18189</v>
      </c>
    </row>
    <row r="7222" spans="3:7">
      <c r="C7222" s="50">
        <f t="shared" si="114"/>
        <v>10</v>
      </c>
      <c r="D7222" s="49">
        <v>42670</v>
      </c>
      <c r="E7222" s="48">
        <v>20</v>
      </c>
      <c r="F7222" s="48">
        <v>19930</v>
      </c>
      <c r="G7222" s="48">
        <v>17774</v>
      </c>
    </row>
    <row r="7223" spans="3:7">
      <c r="C7223" s="50">
        <f t="shared" si="114"/>
        <v>10</v>
      </c>
      <c r="D7223" s="49">
        <v>42670</v>
      </c>
      <c r="E7223" s="48">
        <v>21</v>
      </c>
      <c r="F7223" s="48">
        <v>18731</v>
      </c>
      <c r="G7223" s="48">
        <v>17177</v>
      </c>
    </row>
    <row r="7224" spans="3:7">
      <c r="C7224" s="50">
        <f t="shared" si="114"/>
        <v>10</v>
      </c>
      <c r="D7224" s="49">
        <v>42670</v>
      </c>
      <c r="E7224" s="48">
        <v>22</v>
      </c>
      <c r="F7224" s="48">
        <v>17456</v>
      </c>
      <c r="G7224" s="48">
        <v>15942</v>
      </c>
    </row>
    <row r="7225" spans="3:7">
      <c r="C7225" s="50">
        <f t="shared" si="114"/>
        <v>10</v>
      </c>
      <c r="D7225" s="49">
        <v>42670</v>
      </c>
      <c r="E7225" s="48">
        <v>23</v>
      </c>
      <c r="F7225" s="48">
        <v>16689</v>
      </c>
      <c r="G7225" s="48">
        <v>14695</v>
      </c>
    </row>
    <row r="7226" spans="3:7">
      <c r="C7226" s="50">
        <f t="shared" si="114"/>
        <v>10</v>
      </c>
      <c r="D7226" s="49">
        <v>42670</v>
      </c>
      <c r="E7226" s="48">
        <v>24</v>
      </c>
      <c r="F7226" s="48">
        <v>15844</v>
      </c>
      <c r="G7226" s="48">
        <v>13795</v>
      </c>
    </row>
    <row r="7227" spans="3:7">
      <c r="C7227" s="50">
        <f t="shared" si="114"/>
        <v>10</v>
      </c>
      <c r="D7227" s="49">
        <v>42671</v>
      </c>
      <c r="E7227" s="48">
        <v>1</v>
      </c>
      <c r="F7227" s="48">
        <v>15977</v>
      </c>
      <c r="G7227" s="48">
        <v>13331</v>
      </c>
    </row>
    <row r="7228" spans="3:7">
      <c r="C7228" s="50">
        <f t="shared" si="114"/>
        <v>10</v>
      </c>
      <c r="D7228" s="49">
        <v>42671</v>
      </c>
      <c r="E7228" s="48">
        <v>2</v>
      </c>
      <c r="F7228" s="48">
        <v>15738</v>
      </c>
      <c r="G7228" s="48">
        <v>12991</v>
      </c>
    </row>
    <row r="7229" spans="3:7">
      <c r="C7229" s="50">
        <f t="shared" si="114"/>
        <v>10</v>
      </c>
      <c r="D7229" s="49">
        <v>42671</v>
      </c>
      <c r="E7229" s="48">
        <v>3</v>
      </c>
      <c r="F7229" s="48">
        <v>15508</v>
      </c>
      <c r="G7229" s="48">
        <v>12862</v>
      </c>
    </row>
    <row r="7230" spans="3:7">
      <c r="C7230" s="50">
        <f t="shared" si="114"/>
        <v>10</v>
      </c>
      <c r="D7230" s="49">
        <v>42671</v>
      </c>
      <c r="E7230" s="48">
        <v>4</v>
      </c>
      <c r="F7230" s="48">
        <v>15813</v>
      </c>
      <c r="G7230" s="48">
        <v>12952</v>
      </c>
    </row>
    <row r="7231" spans="3:7">
      <c r="C7231" s="50">
        <f t="shared" si="114"/>
        <v>10</v>
      </c>
      <c r="D7231" s="49">
        <v>42671</v>
      </c>
      <c r="E7231" s="48">
        <v>5</v>
      </c>
      <c r="F7231" s="48">
        <v>16258</v>
      </c>
      <c r="G7231" s="48">
        <v>13532</v>
      </c>
    </row>
    <row r="7232" spans="3:7">
      <c r="C7232" s="50">
        <f t="shared" si="114"/>
        <v>10</v>
      </c>
      <c r="D7232" s="49">
        <v>42671</v>
      </c>
      <c r="E7232" s="48">
        <v>6</v>
      </c>
      <c r="F7232" s="48">
        <v>17542</v>
      </c>
      <c r="G7232" s="48">
        <v>14913</v>
      </c>
    </row>
    <row r="7233" spans="3:7">
      <c r="C7233" s="50">
        <f t="shared" si="114"/>
        <v>10</v>
      </c>
      <c r="D7233" s="49">
        <v>42671</v>
      </c>
      <c r="E7233" s="48">
        <v>7</v>
      </c>
      <c r="F7233" s="48">
        <v>18795</v>
      </c>
      <c r="G7233" s="48">
        <v>16507</v>
      </c>
    </row>
    <row r="7234" spans="3:7">
      <c r="C7234" s="50">
        <f t="shared" si="114"/>
        <v>10</v>
      </c>
      <c r="D7234" s="49">
        <v>42671</v>
      </c>
      <c r="E7234" s="48">
        <v>8</v>
      </c>
      <c r="F7234" s="48">
        <v>19080</v>
      </c>
      <c r="G7234" s="48">
        <v>16791</v>
      </c>
    </row>
    <row r="7235" spans="3:7">
      <c r="C7235" s="50">
        <f t="shared" si="114"/>
        <v>10</v>
      </c>
      <c r="D7235" s="49">
        <v>42671</v>
      </c>
      <c r="E7235" s="48">
        <v>9</v>
      </c>
      <c r="F7235" s="48">
        <v>19511</v>
      </c>
      <c r="G7235" s="48">
        <v>16520</v>
      </c>
    </row>
    <row r="7236" spans="3:7">
      <c r="C7236" s="50">
        <f t="shared" ref="C7236:C7299" si="115">MONTH(D7236)</f>
        <v>10</v>
      </c>
      <c r="D7236" s="49">
        <v>42671</v>
      </c>
      <c r="E7236" s="48">
        <v>10</v>
      </c>
      <c r="F7236" s="48">
        <v>19130</v>
      </c>
      <c r="G7236" s="48">
        <v>16233</v>
      </c>
    </row>
    <row r="7237" spans="3:7">
      <c r="C7237" s="50">
        <f t="shared" si="115"/>
        <v>10</v>
      </c>
      <c r="D7237" s="49">
        <v>42671</v>
      </c>
      <c r="E7237" s="48">
        <v>11</v>
      </c>
      <c r="F7237" s="48">
        <v>18879</v>
      </c>
      <c r="G7237" s="48">
        <v>15972</v>
      </c>
    </row>
    <row r="7238" spans="3:7">
      <c r="C7238" s="50">
        <f t="shared" si="115"/>
        <v>10</v>
      </c>
      <c r="D7238" s="49">
        <v>42671</v>
      </c>
      <c r="E7238" s="48">
        <v>12</v>
      </c>
      <c r="F7238" s="48">
        <v>18554</v>
      </c>
      <c r="G7238" s="48">
        <v>15695</v>
      </c>
    </row>
    <row r="7239" spans="3:7">
      <c r="C7239" s="50">
        <f t="shared" si="115"/>
        <v>10</v>
      </c>
      <c r="D7239" s="49">
        <v>42671</v>
      </c>
      <c r="E7239" s="48">
        <v>13</v>
      </c>
      <c r="F7239" s="48">
        <v>18605</v>
      </c>
      <c r="G7239" s="48">
        <v>15533</v>
      </c>
    </row>
    <row r="7240" spans="3:7">
      <c r="C7240" s="50">
        <f t="shared" si="115"/>
        <v>10</v>
      </c>
      <c r="D7240" s="49">
        <v>42671</v>
      </c>
      <c r="E7240" s="48">
        <v>14</v>
      </c>
      <c r="F7240" s="48">
        <v>18057</v>
      </c>
      <c r="G7240" s="48">
        <v>15053</v>
      </c>
    </row>
    <row r="7241" spans="3:7">
      <c r="C7241" s="50">
        <f t="shared" si="115"/>
        <v>10</v>
      </c>
      <c r="D7241" s="49">
        <v>42671</v>
      </c>
      <c r="E7241" s="48">
        <v>15</v>
      </c>
      <c r="F7241" s="48">
        <v>18190</v>
      </c>
      <c r="G7241" s="48">
        <v>15077</v>
      </c>
    </row>
    <row r="7242" spans="3:7">
      <c r="C7242" s="50">
        <f t="shared" si="115"/>
        <v>10</v>
      </c>
      <c r="D7242" s="49">
        <v>42671</v>
      </c>
      <c r="E7242" s="48">
        <v>16</v>
      </c>
      <c r="F7242" s="48">
        <v>17868</v>
      </c>
      <c r="G7242" s="48">
        <v>15353</v>
      </c>
    </row>
    <row r="7243" spans="3:7">
      <c r="C7243" s="50">
        <f t="shared" si="115"/>
        <v>10</v>
      </c>
      <c r="D7243" s="49">
        <v>42671</v>
      </c>
      <c r="E7243" s="48">
        <v>17</v>
      </c>
      <c r="F7243" s="48">
        <v>18816</v>
      </c>
      <c r="G7243" s="48">
        <v>16056</v>
      </c>
    </row>
    <row r="7244" spans="3:7">
      <c r="C7244" s="50">
        <f t="shared" si="115"/>
        <v>10</v>
      </c>
      <c r="D7244" s="49">
        <v>42671</v>
      </c>
      <c r="E7244" s="48">
        <v>18</v>
      </c>
      <c r="F7244" s="48">
        <v>19505</v>
      </c>
      <c r="G7244" s="48">
        <v>16786</v>
      </c>
    </row>
    <row r="7245" spans="3:7">
      <c r="C7245" s="50">
        <f t="shared" si="115"/>
        <v>10</v>
      </c>
      <c r="D7245" s="49">
        <v>42671</v>
      </c>
      <c r="E7245" s="48">
        <v>19</v>
      </c>
      <c r="F7245" s="48">
        <v>19760</v>
      </c>
      <c r="G7245" s="48">
        <v>16948</v>
      </c>
    </row>
    <row r="7246" spans="3:7">
      <c r="C7246" s="50">
        <f t="shared" si="115"/>
        <v>10</v>
      </c>
      <c r="D7246" s="49">
        <v>42671</v>
      </c>
      <c r="E7246" s="48">
        <v>20</v>
      </c>
      <c r="F7246" s="48">
        <v>19211</v>
      </c>
      <c r="G7246" s="48">
        <v>16421</v>
      </c>
    </row>
    <row r="7247" spans="3:7">
      <c r="C7247" s="50">
        <f t="shared" si="115"/>
        <v>10</v>
      </c>
      <c r="D7247" s="49">
        <v>42671</v>
      </c>
      <c r="E7247" s="48">
        <v>21</v>
      </c>
      <c r="F7247" s="48">
        <v>18839</v>
      </c>
      <c r="G7247" s="48">
        <v>15858</v>
      </c>
    </row>
    <row r="7248" spans="3:7">
      <c r="C7248" s="50">
        <f t="shared" si="115"/>
        <v>10</v>
      </c>
      <c r="D7248" s="49">
        <v>42671</v>
      </c>
      <c r="E7248" s="48">
        <v>22</v>
      </c>
      <c r="F7248" s="48">
        <v>18034</v>
      </c>
      <c r="G7248" s="48">
        <v>14928</v>
      </c>
    </row>
    <row r="7249" spans="3:7">
      <c r="C7249" s="50">
        <f t="shared" si="115"/>
        <v>10</v>
      </c>
      <c r="D7249" s="49">
        <v>42671</v>
      </c>
      <c r="E7249" s="48">
        <v>23</v>
      </c>
      <c r="F7249" s="48">
        <v>16852</v>
      </c>
      <c r="G7249" s="48">
        <v>13786</v>
      </c>
    </row>
    <row r="7250" spans="3:7">
      <c r="C7250" s="50">
        <f t="shared" si="115"/>
        <v>10</v>
      </c>
      <c r="D7250" s="49">
        <v>42671</v>
      </c>
      <c r="E7250" s="48">
        <v>24</v>
      </c>
      <c r="F7250" s="48">
        <v>15581</v>
      </c>
      <c r="G7250" s="48">
        <v>12780</v>
      </c>
    </row>
    <row r="7251" spans="3:7">
      <c r="C7251" s="50">
        <f t="shared" si="115"/>
        <v>10</v>
      </c>
      <c r="D7251" s="49">
        <v>42672</v>
      </c>
      <c r="E7251" s="48">
        <v>1</v>
      </c>
      <c r="F7251" s="48">
        <v>15239</v>
      </c>
      <c r="G7251" s="48">
        <v>12189</v>
      </c>
    </row>
    <row r="7252" spans="3:7">
      <c r="C7252" s="50">
        <f t="shared" si="115"/>
        <v>10</v>
      </c>
      <c r="D7252" s="49">
        <v>42672</v>
      </c>
      <c r="E7252" s="48">
        <v>2</v>
      </c>
      <c r="F7252" s="48">
        <v>15581</v>
      </c>
      <c r="G7252" s="48">
        <v>11814</v>
      </c>
    </row>
    <row r="7253" spans="3:7">
      <c r="C7253" s="50">
        <f t="shared" si="115"/>
        <v>10</v>
      </c>
      <c r="D7253" s="49">
        <v>42672</v>
      </c>
      <c r="E7253" s="48">
        <v>3</v>
      </c>
      <c r="F7253" s="48">
        <v>15494</v>
      </c>
      <c r="G7253" s="48">
        <v>11586</v>
      </c>
    </row>
    <row r="7254" spans="3:7">
      <c r="C7254" s="50">
        <f t="shared" si="115"/>
        <v>10</v>
      </c>
      <c r="D7254" s="49">
        <v>42672</v>
      </c>
      <c r="E7254" s="48">
        <v>4</v>
      </c>
      <c r="F7254" s="48">
        <v>15155</v>
      </c>
      <c r="G7254" s="48">
        <v>11521</v>
      </c>
    </row>
    <row r="7255" spans="3:7">
      <c r="C7255" s="50">
        <f t="shared" si="115"/>
        <v>10</v>
      </c>
      <c r="D7255" s="49">
        <v>42672</v>
      </c>
      <c r="E7255" s="48">
        <v>5</v>
      </c>
      <c r="F7255" s="48">
        <v>15100</v>
      </c>
      <c r="G7255" s="48">
        <v>11699</v>
      </c>
    </row>
    <row r="7256" spans="3:7">
      <c r="C7256" s="50">
        <f t="shared" si="115"/>
        <v>10</v>
      </c>
      <c r="D7256" s="49">
        <v>42672</v>
      </c>
      <c r="E7256" s="48">
        <v>6</v>
      </c>
      <c r="F7256" s="48">
        <v>15342</v>
      </c>
      <c r="G7256" s="48">
        <v>12176</v>
      </c>
    </row>
    <row r="7257" spans="3:7">
      <c r="C7257" s="50">
        <f t="shared" si="115"/>
        <v>10</v>
      </c>
      <c r="D7257" s="49">
        <v>42672</v>
      </c>
      <c r="E7257" s="48">
        <v>7</v>
      </c>
      <c r="F7257" s="48">
        <v>15983</v>
      </c>
      <c r="G7257" s="48">
        <v>13039</v>
      </c>
    </row>
    <row r="7258" spans="3:7">
      <c r="C7258" s="50">
        <f t="shared" si="115"/>
        <v>10</v>
      </c>
      <c r="D7258" s="49">
        <v>42672</v>
      </c>
      <c r="E7258" s="48">
        <v>8</v>
      </c>
      <c r="F7258" s="48">
        <v>17062</v>
      </c>
      <c r="G7258" s="48">
        <v>13788</v>
      </c>
    </row>
    <row r="7259" spans="3:7">
      <c r="C7259" s="50">
        <f t="shared" si="115"/>
        <v>10</v>
      </c>
      <c r="D7259" s="49">
        <v>42672</v>
      </c>
      <c r="E7259" s="48">
        <v>9</v>
      </c>
      <c r="F7259" s="48">
        <v>17531</v>
      </c>
      <c r="G7259" s="48">
        <v>14258</v>
      </c>
    </row>
    <row r="7260" spans="3:7">
      <c r="C7260" s="50">
        <f t="shared" si="115"/>
        <v>10</v>
      </c>
      <c r="D7260" s="49">
        <v>42672</v>
      </c>
      <c r="E7260" s="48">
        <v>10</v>
      </c>
      <c r="F7260" s="48">
        <v>17911</v>
      </c>
      <c r="G7260" s="48">
        <v>14643</v>
      </c>
    </row>
    <row r="7261" spans="3:7">
      <c r="C7261" s="50">
        <f t="shared" si="115"/>
        <v>10</v>
      </c>
      <c r="D7261" s="49">
        <v>42672</v>
      </c>
      <c r="E7261" s="48">
        <v>11</v>
      </c>
      <c r="F7261" s="48">
        <v>18136</v>
      </c>
      <c r="G7261" s="48">
        <v>14902</v>
      </c>
    </row>
    <row r="7262" spans="3:7">
      <c r="C7262" s="50">
        <f t="shared" si="115"/>
        <v>10</v>
      </c>
      <c r="D7262" s="49">
        <v>42672</v>
      </c>
      <c r="E7262" s="48">
        <v>12</v>
      </c>
      <c r="F7262" s="48">
        <v>17983</v>
      </c>
      <c r="G7262" s="48">
        <v>14823</v>
      </c>
    </row>
    <row r="7263" spans="3:7">
      <c r="C7263" s="50">
        <f t="shared" si="115"/>
        <v>10</v>
      </c>
      <c r="D7263" s="49">
        <v>42672</v>
      </c>
      <c r="E7263" s="48">
        <v>13</v>
      </c>
      <c r="F7263" s="48">
        <v>17628</v>
      </c>
      <c r="G7263" s="48">
        <v>14634</v>
      </c>
    </row>
    <row r="7264" spans="3:7">
      <c r="C7264" s="50">
        <f t="shared" si="115"/>
        <v>10</v>
      </c>
      <c r="D7264" s="49">
        <v>42672</v>
      </c>
      <c r="E7264" s="48">
        <v>14</v>
      </c>
      <c r="F7264" s="48">
        <v>17762</v>
      </c>
      <c r="G7264" s="48">
        <v>14544</v>
      </c>
    </row>
    <row r="7265" spans="3:7">
      <c r="C7265" s="50">
        <f t="shared" si="115"/>
        <v>10</v>
      </c>
      <c r="D7265" s="49">
        <v>42672</v>
      </c>
      <c r="E7265" s="48">
        <v>15</v>
      </c>
      <c r="F7265" s="48">
        <v>17405</v>
      </c>
      <c r="G7265" s="48">
        <v>14484</v>
      </c>
    </row>
    <row r="7266" spans="3:7">
      <c r="C7266" s="50">
        <f t="shared" si="115"/>
        <v>10</v>
      </c>
      <c r="D7266" s="49">
        <v>42672</v>
      </c>
      <c r="E7266" s="48">
        <v>16</v>
      </c>
      <c r="F7266" s="48">
        <v>17573</v>
      </c>
      <c r="G7266" s="48">
        <v>14623</v>
      </c>
    </row>
    <row r="7267" spans="3:7">
      <c r="C7267" s="50">
        <f t="shared" si="115"/>
        <v>10</v>
      </c>
      <c r="D7267" s="49">
        <v>42672</v>
      </c>
      <c r="E7267" s="48">
        <v>17</v>
      </c>
      <c r="F7267" s="48">
        <v>17593</v>
      </c>
      <c r="G7267" s="48">
        <v>14918</v>
      </c>
    </row>
    <row r="7268" spans="3:7">
      <c r="C7268" s="50">
        <f t="shared" si="115"/>
        <v>10</v>
      </c>
      <c r="D7268" s="49">
        <v>42672</v>
      </c>
      <c r="E7268" s="48">
        <v>18</v>
      </c>
      <c r="F7268" s="48">
        <v>18129</v>
      </c>
      <c r="G7268" s="48">
        <v>15554</v>
      </c>
    </row>
    <row r="7269" spans="3:7">
      <c r="C7269" s="50">
        <f t="shared" si="115"/>
        <v>10</v>
      </c>
      <c r="D7269" s="49">
        <v>42672</v>
      </c>
      <c r="E7269" s="48">
        <v>19</v>
      </c>
      <c r="F7269" s="48">
        <v>17712</v>
      </c>
      <c r="G7269" s="48">
        <v>15432</v>
      </c>
    </row>
    <row r="7270" spans="3:7">
      <c r="C7270" s="50">
        <f t="shared" si="115"/>
        <v>10</v>
      </c>
      <c r="D7270" s="49">
        <v>42672</v>
      </c>
      <c r="E7270" s="48">
        <v>20</v>
      </c>
      <c r="F7270" s="48">
        <v>17707</v>
      </c>
      <c r="G7270" s="48">
        <v>14873</v>
      </c>
    </row>
    <row r="7271" spans="3:7">
      <c r="C7271" s="50">
        <f t="shared" si="115"/>
        <v>10</v>
      </c>
      <c r="D7271" s="49">
        <v>42672</v>
      </c>
      <c r="E7271" s="48">
        <v>21</v>
      </c>
      <c r="F7271" s="48">
        <v>17440</v>
      </c>
      <c r="G7271" s="48">
        <v>14376</v>
      </c>
    </row>
    <row r="7272" spans="3:7">
      <c r="C7272" s="50">
        <f t="shared" si="115"/>
        <v>10</v>
      </c>
      <c r="D7272" s="49">
        <v>42672</v>
      </c>
      <c r="E7272" s="48">
        <v>22</v>
      </c>
      <c r="F7272" s="48">
        <v>16792</v>
      </c>
      <c r="G7272" s="48">
        <v>13710</v>
      </c>
    </row>
    <row r="7273" spans="3:7">
      <c r="C7273" s="50">
        <f t="shared" si="115"/>
        <v>10</v>
      </c>
      <c r="D7273" s="49">
        <v>42672</v>
      </c>
      <c r="E7273" s="48">
        <v>23</v>
      </c>
      <c r="F7273" s="48">
        <v>16021</v>
      </c>
      <c r="G7273" s="48">
        <v>12895</v>
      </c>
    </row>
    <row r="7274" spans="3:7">
      <c r="C7274" s="50">
        <f t="shared" si="115"/>
        <v>10</v>
      </c>
      <c r="D7274" s="49">
        <v>42672</v>
      </c>
      <c r="E7274" s="48">
        <v>24</v>
      </c>
      <c r="F7274" s="48">
        <v>15194</v>
      </c>
      <c r="G7274" s="48">
        <v>12264</v>
      </c>
    </row>
    <row r="7275" spans="3:7">
      <c r="C7275" s="50">
        <f t="shared" si="115"/>
        <v>10</v>
      </c>
      <c r="D7275" s="49">
        <v>42673</v>
      </c>
      <c r="E7275" s="48">
        <v>1</v>
      </c>
      <c r="F7275" s="48">
        <v>14949</v>
      </c>
      <c r="G7275" s="48">
        <v>11867</v>
      </c>
    </row>
    <row r="7276" spans="3:7">
      <c r="C7276" s="50">
        <f t="shared" si="115"/>
        <v>10</v>
      </c>
      <c r="D7276" s="49">
        <v>42673</v>
      </c>
      <c r="E7276" s="48">
        <v>2</v>
      </c>
      <c r="F7276" s="48">
        <v>15240</v>
      </c>
      <c r="G7276" s="48">
        <v>11584</v>
      </c>
    </row>
    <row r="7277" spans="3:7">
      <c r="C7277" s="50">
        <f t="shared" si="115"/>
        <v>10</v>
      </c>
      <c r="D7277" s="49">
        <v>42673</v>
      </c>
      <c r="E7277" s="48">
        <v>3</v>
      </c>
      <c r="F7277" s="48">
        <v>14949</v>
      </c>
      <c r="G7277" s="48">
        <v>11367</v>
      </c>
    </row>
    <row r="7278" spans="3:7">
      <c r="C7278" s="50">
        <f t="shared" si="115"/>
        <v>10</v>
      </c>
      <c r="D7278" s="49">
        <v>42673</v>
      </c>
      <c r="E7278" s="48">
        <v>4</v>
      </c>
      <c r="F7278" s="48">
        <v>15021</v>
      </c>
      <c r="G7278" s="48">
        <v>11361</v>
      </c>
    </row>
    <row r="7279" spans="3:7">
      <c r="C7279" s="50">
        <f t="shared" si="115"/>
        <v>10</v>
      </c>
      <c r="D7279" s="49">
        <v>42673</v>
      </c>
      <c r="E7279" s="48">
        <v>5</v>
      </c>
      <c r="F7279" s="48">
        <v>14688</v>
      </c>
      <c r="G7279" s="48">
        <v>11505</v>
      </c>
    </row>
    <row r="7280" spans="3:7">
      <c r="C7280" s="50">
        <f t="shared" si="115"/>
        <v>10</v>
      </c>
      <c r="D7280" s="49">
        <v>42673</v>
      </c>
      <c r="E7280" s="48">
        <v>6</v>
      </c>
      <c r="F7280" s="48">
        <v>14898</v>
      </c>
      <c r="G7280" s="48">
        <v>11839</v>
      </c>
    </row>
    <row r="7281" spans="3:7">
      <c r="C7281" s="50">
        <f t="shared" si="115"/>
        <v>10</v>
      </c>
      <c r="D7281" s="49">
        <v>42673</v>
      </c>
      <c r="E7281" s="48">
        <v>7</v>
      </c>
      <c r="F7281" s="48">
        <v>15232</v>
      </c>
      <c r="G7281" s="48">
        <v>12486</v>
      </c>
    </row>
    <row r="7282" spans="3:7">
      <c r="C7282" s="50">
        <f t="shared" si="115"/>
        <v>10</v>
      </c>
      <c r="D7282" s="49">
        <v>42673</v>
      </c>
      <c r="E7282" s="48">
        <v>8</v>
      </c>
      <c r="F7282" s="48">
        <v>15503</v>
      </c>
      <c r="G7282" s="48">
        <v>13218</v>
      </c>
    </row>
    <row r="7283" spans="3:7">
      <c r="C7283" s="50">
        <f t="shared" si="115"/>
        <v>10</v>
      </c>
      <c r="D7283" s="49">
        <v>42673</v>
      </c>
      <c r="E7283" s="48">
        <v>9</v>
      </c>
      <c r="F7283" s="48">
        <v>15907</v>
      </c>
      <c r="G7283" s="48">
        <v>13697</v>
      </c>
    </row>
    <row r="7284" spans="3:7">
      <c r="C7284" s="50">
        <f t="shared" si="115"/>
        <v>10</v>
      </c>
      <c r="D7284" s="49">
        <v>42673</v>
      </c>
      <c r="E7284" s="48">
        <v>10</v>
      </c>
      <c r="F7284" s="48">
        <v>16331</v>
      </c>
      <c r="G7284" s="48">
        <v>14082</v>
      </c>
    </row>
    <row r="7285" spans="3:7">
      <c r="C7285" s="50">
        <f t="shared" si="115"/>
        <v>10</v>
      </c>
      <c r="D7285" s="49">
        <v>42673</v>
      </c>
      <c r="E7285" s="48">
        <v>11</v>
      </c>
      <c r="F7285" s="48">
        <v>17195</v>
      </c>
      <c r="G7285" s="48">
        <v>14390</v>
      </c>
    </row>
    <row r="7286" spans="3:7">
      <c r="C7286" s="50">
        <f t="shared" si="115"/>
        <v>10</v>
      </c>
      <c r="D7286" s="49">
        <v>42673</v>
      </c>
      <c r="E7286" s="48">
        <v>12</v>
      </c>
      <c r="F7286" s="48">
        <v>17456</v>
      </c>
      <c r="G7286" s="48">
        <v>14439</v>
      </c>
    </row>
    <row r="7287" spans="3:7">
      <c r="C7287" s="50">
        <f t="shared" si="115"/>
        <v>10</v>
      </c>
      <c r="D7287" s="49">
        <v>42673</v>
      </c>
      <c r="E7287" s="48">
        <v>13</v>
      </c>
      <c r="F7287" s="48">
        <v>17379</v>
      </c>
      <c r="G7287" s="48">
        <v>14406</v>
      </c>
    </row>
    <row r="7288" spans="3:7">
      <c r="C7288" s="50">
        <f t="shared" si="115"/>
        <v>10</v>
      </c>
      <c r="D7288" s="49">
        <v>42673</v>
      </c>
      <c r="E7288" s="48">
        <v>14</v>
      </c>
      <c r="F7288" s="48">
        <v>17255</v>
      </c>
      <c r="G7288" s="48">
        <v>14349</v>
      </c>
    </row>
    <row r="7289" spans="3:7">
      <c r="C7289" s="50">
        <f t="shared" si="115"/>
        <v>10</v>
      </c>
      <c r="D7289" s="49">
        <v>42673</v>
      </c>
      <c r="E7289" s="48">
        <v>15</v>
      </c>
      <c r="F7289" s="48">
        <v>17631</v>
      </c>
      <c r="G7289" s="48">
        <v>14461</v>
      </c>
    </row>
    <row r="7290" spans="3:7">
      <c r="C7290" s="50">
        <f t="shared" si="115"/>
        <v>10</v>
      </c>
      <c r="D7290" s="49">
        <v>42673</v>
      </c>
      <c r="E7290" s="48">
        <v>16</v>
      </c>
      <c r="F7290" s="48">
        <v>17931</v>
      </c>
      <c r="G7290" s="48">
        <v>14870</v>
      </c>
    </row>
    <row r="7291" spans="3:7">
      <c r="C7291" s="50">
        <f t="shared" si="115"/>
        <v>10</v>
      </c>
      <c r="D7291" s="49">
        <v>42673</v>
      </c>
      <c r="E7291" s="48">
        <v>17</v>
      </c>
      <c r="F7291" s="48">
        <v>17903</v>
      </c>
      <c r="G7291" s="48">
        <v>15409</v>
      </c>
    </row>
    <row r="7292" spans="3:7">
      <c r="C7292" s="50">
        <f t="shared" si="115"/>
        <v>10</v>
      </c>
      <c r="D7292" s="49">
        <v>42673</v>
      </c>
      <c r="E7292" s="48">
        <v>18</v>
      </c>
      <c r="F7292" s="48">
        <v>18384</v>
      </c>
      <c r="G7292" s="48">
        <v>16088</v>
      </c>
    </row>
    <row r="7293" spans="3:7">
      <c r="C7293" s="50">
        <f t="shared" si="115"/>
        <v>10</v>
      </c>
      <c r="D7293" s="49">
        <v>42673</v>
      </c>
      <c r="E7293" s="48">
        <v>19</v>
      </c>
      <c r="F7293" s="48">
        <v>18659</v>
      </c>
      <c r="G7293" s="48">
        <v>16247</v>
      </c>
    </row>
    <row r="7294" spans="3:7">
      <c r="C7294" s="50">
        <f t="shared" si="115"/>
        <v>10</v>
      </c>
      <c r="D7294" s="49">
        <v>42673</v>
      </c>
      <c r="E7294" s="48">
        <v>20</v>
      </c>
      <c r="F7294" s="48">
        <v>18666</v>
      </c>
      <c r="G7294" s="48">
        <v>15844</v>
      </c>
    </row>
    <row r="7295" spans="3:7">
      <c r="C7295" s="50">
        <f t="shared" si="115"/>
        <v>10</v>
      </c>
      <c r="D7295" s="49">
        <v>42673</v>
      </c>
      <c r="E7295" s="48">
        <v>21</v>
      </c>
      <c r="F7295" s="48">
        <v>18188</v>
      </c>
      <c r="G7295" s="48">
        <v>15265</v>
      </c>
    </row>
    <row r="7296" spans="3:7">
      <c r="C7296" s="50">
        <f t="shared" si="115"/>
        <v>10</v>
      </c>
      <c r="D7296" s="49">
        <v>42673</v>
      </c>
      <c r="E7296" s="48">
        <v>22</v>
      </c>
      <c r="F7296" s="48">
        <v>17387</v>
      </c>
      <c r="G7296" s="48">
        <v>14469</v>
      </c>
    </row>
    <row r="7297" spans="3:7">
      <c r="C7297" s="50">
        <f t="shared" si="115"/>
        <v>10</v>
      </c>
      <c r="D7297" s="49">
        <v>42673</v>
      </c>
      <c r="E7297" s="48">
        <v>23</v>
      </c>
      <c r="F7297" s="48">
        <v>16507</v>
      </c>
      <c r="G7297" s="48">
        <v>13569</v>
      </c>
    </row>
    <row r="7298" spans="3:7">
      <c r="C7298" s="50">
        <f t="shared" si="115"/>
        <v>10</v>
      </c>
      <c r="D7298" s="49">
        <v>42673</v>
      </c>
      <c r="E7298" s="48">
        <v>24</v>
      </c>
      <c r="F7298" s="48">
        <v>15408</v>
      </c>
      <c r="G7298" s="48">
        <v>12815</v>
      </c>
    </row>
    <row r="7299" spans="3:7">
      <c r="C7299" s="50">
        <f t="shared" si="115"/>
        <v>10</v>
      </c>
      <c r="D7299" s="49">
        <v>42674</v>
      </c>
      <c r="E7299" s="48">
        <v>1</v>
      </c>
      <c r="F7299" s="48">
        <v>15115</v>
      </c>
      <c r="G7299" s="48">
        <v>12469</v>
      </c>
    </row>
    <row r="7300" spans="3:7">
      <c r="C7300" s="50">
        <f t="shared" ref="C7300:C7363" si="116">MONTH(D7300)</f>
        <v>10</v>
      </c>
      <c r="D7300" s="49">
        <v>42674</v>
      </c>
      <c r="E7300" s="48">
        <v>2</v>
      </c>
      <c r="F7300" s="48">
        <v>14817</v>
      </c>
      <c r="G7300" s="48">
        <v>12333</v>
      </c>
    </row>
    <row r="7301" spans="3:7">
      <c r="C7301" s="50">
        <f t="shared" si="116"/>
        <v>10</v>
      </c>
      <c r="D7301" s="49">
        <v>42674</v>
      </c>
      <c r="E7301" s="48">
        <v>3</v>
      </c>
      <c r="F7301" s="48">
        <v>14916</v>
      </c>
      <c r="G7301" s="48">
        <v>12301</v>
      </c>
    </row>
    <row r="7302" spans="3:7">
      <c r="C7302" s="50">
        <f t="shared" si="116"/>
        <v>10</v>
      </c>
      <c r="D7302" s="49">
        <v>42674</v>
      </c>
      <c r="E7302" s="48">
        <v>4</v>
      </c>
      <c r="F7302" s="48">
        <v>14989</v>
      </c>
      <c r="G7302" s="48">
        <v>12464</v>
      </c>
    </row>
    <row r="7303" spans="3:7">
      <c r="C7303" s="50">
        <f t="shared" si="116"/>
        <v>10</v>
      </c>
      <c r="D7303" s="49">
        <v>42674</v>
      </c>
      <c r="E7303" s="48">
        <v>5</v>
      </c>
      <c r="F7303" s="48">
        <v>15467</v>
      </c>
      <c r="G7303" s="48">
        <v>13103</v>
      </c>
    </row>
    <row r="7304" spans="3:7">
      <c r="C7304" s="50">
        <f t="shared" si="116"/>
        <v>10</v>
      </c>
      <c r="D7304" s="49">
        <v>42674</v>
      </c>
      <c r="E7304" s="48">
        <v>6</v>
      </c>
      <c r="F7304" s="48">
        <v>16931</v>
      </c>
      <c r="G7304" s="48">
        <v>14453</v>
      </c>
    </row>
    <row r="7305" spans="3:7">
      <c r="C7305" s="50">
        <f t="shared" si="116"/>
        <v>10</v>
      </c>
      <c r="D7305" s="49">
        <v>42674</v>
      </c>
      <c r="E7305" s="48">
        <v>7</v>
      </c>
      <c r="F7305" s="48">
        <v>18332</v>
      </c>
      <c r="G7305" s="48">
        <v>16174</v>
      </c>
    </row>
    <row r="7306" spans="3:7">
      <c r="C7306" s="50">
        <f t="shared" si="116"/>
        <v>10</v>
      </c>
      <c r="D7306" s="49">
        <v>42674</v>
      </c>
      <c r="E7306" s="48">
        <v>8</v>
      </c>
      <c r="F7306" s="48">
        <v>18452</v>
      </c>
      <c r="G7306" s="48">
        <v>16278</v>
      </c>
    </row>
    <row r="7307" spans="3:7">
      <c r="C7307" s="50">
        <f t="shared" si="116"/>
        <v>10</v>
      </c>
      <c r="D7307" s="49">
        <v>42674</v>
      </c>
      <c r="E7307" s="48">
        <v>9</v>
      </c>
      <c r="F7307" s="48">
        <v>18297</v>
      </c>
      <c r="G7307" s="48">
        <v>15807</v>
      </c>
    </row>
    <row r="7308" spans="3:7">
      <c r="C7308" s="50">
        <f t="shared" si="116"/>
        <v>10</v>
      </c>
      <c r="D7308" s="49">
        <v>42674</v>
      </c>
      <c r="E7308" s="48">
        <v>10</v>
      </c>
      <c r="F7308" s="48">
        <v>18273</v>
      </c>
      <c r="G7308" s="48">
        <v>15459</v>
      </c>
    </row>
    <row r="7309" spans="3:7">
      <c r="C7309" s="50">
        <f t="shared" si="116"/>
        <v>10</v>
      </c>
      <c r="D7309" s="49">
        <v>42674</v>
      </c>
      <c r="E7309" s="48">
        <v>11</v>
      </c>
      <c r="F7309" s="48">
        <v>18055</v>
      </c>
      <c r="G7309" s="48">
        <v>15498</v>
      </c>
    </row>
    <row r="7310" spans="3:7">
      <c r="C7310" s="50">
        <f t="shared" si="116"/>
        <v>10</v>
      </c>
      <c r="D7310" s="49">
        <v>42674</v>
      </c>
      <c r="E7310" s="48">
        <v>12</v>
      </c>
      <c r="F7310" s="48">
        <v>17881</v>
      </c>
      <c r="G7310" s="48">
        <v>15341</v>
      </c>
    </row>
    <row r="7311" spans="3:7">
      <c r="C7311" s="50">
        <f t="shared" si="116"/>
        <v>10</v>
      </c>
      <c r="D7311" s="49">
        <v>42674</v>
      </c>
      <c r="E7311" s="48">
        <v>13</v>
      </c>
      <c r="F7311" s="48">
        <v>17733</v>
      </c>
      <c r="G7311" s="48">
        <v>15241</v>
      </c>
    </row>
    <row r="7312" spans="3:7">
      <c r="C7312" s="50">
        <f t="shared" si="116"/>
        <v>10</v>
      </c>
      <c r="D7312" s="49">
        <v>42674</v>
      </c>
      <c r="E7312" s="48">
        <v>14</v>
      </c>
      <c r="F7312" s="48">
        <v>17757</v>
      </c>
      <c r="G7312" s="48">
        <v>15236</v>
      </c>
    </row>
    <row r="7313" spans="3:7">
      <c r="C7313" s="50">
        <f t="shared" si="116"/>
        <v>10</v>
      </c>
      <c r="D7313" s="49">
        <v>42674</v>
      </c>
      <c r="E7313" s="48">
        <v>15</v>
      </c>
      <c r="F7313" s="48">
        <v>17825</v>
      </c>
      <c r="G7313" s="48">
        <v>15306</v>
      </c>
    </row>
    <row r="7314" spans="3:7">
      <c r="C7314" s="50">
        <f t="shared" si="116"/>
        <v>10</v>
      </c>
      <c r="D7314" s="49">
        <v>42674</v>
      </c>
      <c r="E7314" s="48">
        <v>16</v>
      </c>
      <c r="F7314" s="48">
        <v>18377</v>
      </c>
      <c r="G7314" s="48">
        <v>15855</v>
      </c>
    </row>
    <row r="7315" spans="3:7">
      <c r="C7315" s="50">
        <f t="shared" si="116"/>
        <v>10</v>
      </c>
      <c r="D7315" s="49">
        <v>42674</v>
      </c>
      <c r="E7315" s="48">
        <v>17</v>
      </c>
      <c r="F7315" s="48">
        <v>18890</v>
      </c>
      <c r="G7315" s="48">
        <v>16351</v>
      </c>
    </row>
    <row r="7316" spans="3:7">
      <c r="C7316" s="50">
        <f t="shared" si="116"/>
        <v>10</v>
      </c>
      <c r="D7316" s="49">
        <v>42674</v>
      </c>
      <c r="E7316" s="48">
        <v>18</v>
      </c>
      <c r="F7316" s="48">
        <v>19247</v>
      </c>
      <c r="G7316" s="48">
        <v>16847</v>
      </c>
    </row>
    <row r="7317" spans="3:7">
      <c r="C7317" s="50">
        <f t="shared" si="116"/>
        <v>10</v>
      </c>
      <c r="D7317" s="49">
        <v>42674</v>
      </c>
      <c r="E7317" s="48">
        <v>19</v>
      </c>
      <c r="F7317" s="48">
        <v>19218</v>
      </c>
      <c r="G7317" s="48">
        <v>16686</v>
      </c>
    </row>
    <row r="7318" spans="3:7">
      <c r="C7318" s="50">
        <f t="shared" si="116"/>
        <v>10</v>
      </c>
      <c r="D7318" s="49">
        <v>42674</v>
      </c>
      <c r="E7318" s="48">
        <v>20</v>
      </c>
      <c r="F7318" s="48">
        <v>18905</v>
      </c>
      <c r="G7318" s="48">
        <v>16411</v>
      </c>
    </row>
    <row r="7319" spans="3:7">
      <c r="C7319" s="50">
        <f t="shared" si="116"/>
        <v>10</v>
      </c>
      <c r="D7319" s="49">
        <v>42674</v>
      </c>
      <c r="E7319" s="48">
        <v>21</v>
      </c>
      <c r="F7319" s="48">
        <v>18072</v>
      </c>
      <c r="G7319" s="48">
        <v>15754</v>
      </c>
    </row>
    <row r="7320" spans="3:7">
      <c r="C7320" s="50">
        <f t="shared" si="116"/>
        <v>10</v>
      </c>
      <c r="D7320" s="49">
        <v>42674</v>
      </c>
      <c r="E7320" s="48">
        <v>22</v>
      </c>
      <c r="F7320" s="48">
        <v>17456</v>
      </c>
      <c r="G7320" s="48">
        <v>14945</v>
      </c>
    </row>
    <row r="7321" spans="3:7">
      <c r="C7321" s="50">
        <f t="shared" si="116"/>
        <v>10</v>
      </c>
      <c r="D7321" s="49">
        <v>42674</v>
      </c>
      <c r="E7321" s="48">
        <v>23</v>
      </c>
      <c r="F7321" s="48">
        <v>16083</v>
      </c>
      <c r="G7321" s="48">
        <v>13865</v>
      </c>
    </row>
    <row r="7322" spans="3:7">
      <c r="C7322" s="50">
        <f t="shared" si="116"/>
        <v>10</v>
      </c>
      <c r="D7322" s="49">
        <v>42674</v>
      </c>
      <c r="E7322" s="48">
        <v>24</v>
      </c>
      <c r="F7322" s="48">
        <v>15173</v>
      </c>
      <c r="G7322" s="48">
        <v>13070</v>
      </c>
    </row>
    <row r="7323" spans="3:7">
      <c r="C7323" s="50">
        <f t="shared" si="116"/>
        <v>11</v>
      </c>
      <c r="D7323" s="49">
        <v>42675</v>
      </c>
      <c r="E7323" s="48">
        <v>1</v>
      </c>
      <c r="F7323" s="48">
        <v>15151</v>
      </c>
      <c r="G7323" s="48">
        <v>12641</v>
      </c>
    </row>
    <row r="7324" spans="3:7">
      <c r="C7324" s="50">
        <f t="shared" si="116"/>
        <v>11</v>
      </c>
      <c r="D7324" s="49">
        <v>42675</v>
      </c>
      <c r="E7324" s="48">
        <v>2</v>
      </c>
      <c r="F7324" s="48">
        <v>14733</v>
      </c>
      <c r="G7324" s="48">
        <v>12414</v>
      </c>
    </row>
    <row r="7325" spans="3:7">
      <c r="C7325" s="50">
        <f t="shared" si="116"/>
        <v>11</v>
      </c>
      <c r="D7325" s="49">
        <v>42675</v>
      </c>
      <c r="E7325" s="48">
        <v>3</v>
      </c>
      <c r="F7325" s="48">
        <v>14818</v>
      </c>
      <c r="G7325" s="48">
        <v>12308</v>
      </c>
    </row>
    <row r="7326" spans="3:7">
      <c r="C7326" s="50">
        <f t="shared" si="116"/>
        <v>11</v>
      </c>
      <c r="D7326" s="49">
        <v>42675</v>
      </c>
      <c r="E7326" s="48">
        <v>4</v>
      </c>
      <c r="F7326" s="48">
        <v>14788</v>
      </c>
      <c r="G7326" s="48">
        <v>12398</v>
      </c>
    </row>
    <row r="7327" spans="3:7">
      <c r="C7327" s="50">
        <f t="shared" si="116"/>
        <v>11</v>
      </c>
      <c r="D7327" s="49">
        <v>42675</v>
      </c>
      <c r="E7327" s="48">
        <v>5</v>
      </c>
      <c r="F7327" s="48">
        <v>15247</v>
      </c>
      <c r="G7327" s="48">
        <v>12897</v>
      </c>
    </row>
    <row r="7328" spans="3:7">
      <c r="C7328" s="50">
        <f t="shared" si="116"/>
        <v>11</v>
      </c>
      <c r="D7328" s="49">
        <v>42675</v>
      </c>
      <c r="E7328" s="48">
        <v>6</v>
      </c>
      <c r="F7328" s="48">
        <v>16477</v>
      </c>
      <c r="G7328" s="48">
        <v>14304</v>
      </c>
    </row>
    <row r="7329" spans="3:7">
      <c r="C7329" s="50">
        <f t="shared" si="116"/>
        <v>11</v>
      </c>
      <c r="D7329" s="49">
        <v>42675</v>
      </c>
      <c r="E7329" s="48">
        <v>7</v>
      </c>
      <c r="F7329" s="48">
        <v>17545</v>
      </c>
      <c r="G7329" s="48">
        <v>15942</v>
      </c>
    </row>
    <row r="7330" spans="3:7">
      <c r="C7330" s="50">
        <f t="shared" si="116"/>
        <v>11</v>
      </c>
      <c r="D7330" s="49">
        <v>42675</v>
      </c>
      <c r="E7330" s="48">
        <v>8</v>
      </c>
      <c r="F7330" s="48">
        <v>17668</v>
      </c>
      <c r="G7330" s="48">
        <v>16177</v>
      </c>
    </row>
    <row r="7331" spans="3:7">
      <c r="C7331" s="50">
        <f t="shared" si="116"/>
        <v>11</v>
      </c>
      <c r="D7331" s="49">
        <v>42675</v>
      </c>
      <c r="E7331" s="48">
        <v>9</v>
      </c>
      <c r="F7331" s="48">
        <v>17747</v>
      </c>
      <c r="G7331" s="48">
        <v>15647</v>
      </c>
    </row>
    <row r="7332" spans="3:7">
      <c r="C7332" s="50">
        <f t="shared" si="116"/>
        <v>11</v>
      </c>
      <c r="D7332" s="49">
        <v>42675</v>
      </c>
      <c r="E7332" s="48">
        <v>10</v>
      </c>
      <c r="F7332" s="48">
        <v>17770</v>
      </c>
      <c r="G7332" s="48">
        <v>15504</v>
      </c>
    </row>
    <row r="7333" spans="3:7">
      <c r="C7333" s="50">
        <f t="shared" si="116"/>
        <v>11</v>
      </c>
      <c r="D7333" s="49">
        <v>42675</v>
      </c>
      <c r="E7333" s="48">
        <v>11</v>
      </c>
      <c r="F7333" s="48">
        <v>17695</v>
      </c>
      <c r="G7333" s="48">
        <v>15372</v>
      </c>
    </row>
    <row r="7334" spans="3:7">
      <c r="C7334" s="50">
        <f t="shared" si="116"/>
        <v>11</v>
      </c>
      <c r="D7334" s="49">
        <v>42675</v>
      </c>
      <c r="E7334" s="48">
        <v>12</v>
      </c>
      <c r="F7334" s="48">
        <v>17510</v>
      </c>
      <c r="G7334" s="48">
        <v>15247</v>
      </c>
    </row>
    <row r="7335" spans="3:7">
      <c r="C7335" s="50">
        <f t="shared" si="116"/>
        <v>11</v>
      </c>
      <c r="D7335" s="49">
        <v>42675</v>
      </c>
      <c r="E7335" s="48">
        <v>13</v>
      </c>
      <c r="F7335" s="48">
        <v>17644</v>
      </c>
      <c r="G7335" s="48">
        <v>15388</v>
      </c>
    </row>
    <row r="7336" spans="3:7">
      <c r="C7336" s="50">
        <f t="shared" si="116"/>
        <v>11</v>
      </c>
      <c r="D7336" s="49">
        <v>42675</v>
      </c>
      <c r="E7336" s="48">
        <v>14</v>
      </c>
      <c r="F7336" s="48">
        <v>17625</v>
      </c>
      <c r="G7336" s="48">
        <v>15370</v>
      </c>
    </row>
    <row r="7337" spans="3:7">
      <c r="C7337" s="50">
        <f t="shared" si="116"/>
        <v>11</v>
      </c>
      <c r="D7337" s="49">
        <v>42675</v>
      </c>
      <c r="E7337" s="48">
        <v>15</v>
      </c>
      <c r="F7337" s="48">
        <v>17674</v>
      </c>
      <c r="G7337" s="48">
        <v>15395</v>
      </c>
    </row>
    <row r="7338" spans="3:7">
      <c r="C7338" s="50">
        <f t="shared" si="116"/>
        <v>11</v>
      </c>
      <c r="D7338" s="49">
        <v>42675</v>
      </c>
      <c r="E7338" s="48">
        <v>16</v>
      </c>
      <c r="F7338" s="48">
        <v>18098</v>
      </c>
      <c r="G7338" s="48">
        <v>15745</v>
      </c>
    </row>
    <row r="7339" spans="3:7">
      <c r="C7339" s="50">
        <f t="shared" si="116"/>
        <v>11</v>
      </c>
      <c r="D7339" s="49">
        <v>42675</v>
      </c>
      <c r="E7339" s="48">
        <v>17</v>
      </c>
      <c r="F7339" s="48">
        <v>18458</v>
      </c>
      <c r="G7339" s="48">
        <v>16260</v>
      </c>
    </row>
    <row r="7340" spans="3:7">
      <c r="C7340" s="50">
        <f t="shared" si="116"/>
        <v>11</v>
      </c>
      <c r="D7340" s="49">
        <v>42675</v>
      </c>
      <c r="E7340" s="48">
        <v>18</v>
      </c>
      <c r="F7340" s="48">
        <v>19002</v>
      </c>
      <c r="G7340" s="48">
        <v>16685</v>
      </c>
    </row>
    <row r="7341" spans="3:7">
      <c r="C7341" s="50">
        <f t="shared" si="116"/>
        <v>11</v>
      </c>
      <c r="D7341" s="49">
        <v>42675</v>
      </c>
      <c r="E7341" s="48">
        <v>19</v>
      </c>
      <c r="F7341" s="48">
        <v>19049</v>
      </c>
      <c r="G7341" s="48">
        <v>16890</v>
      </c>
    </row>
    <row r="7342" spans="3:7">
      <c r="C7342" s="50">
        <f t="shared" si="116"/>
        <v>11</v>
      </c>
      <c r="D7342" s="49">
        <v>42675</v>
      </c>
      <c r="E7342" s="48">
        <v>20</v>
      </c>
      <c r="F7342" s="48">
        <v>18438</v>
      </c>
      <c r="G7342" s="48">
        <v>16357</v>
      </c>
    </row>
    <row r="7343" spans="3:7">
      <c r="C7343" s="50">
        <f t="shared" si="116"/>
        <v>11</v>
      </c>
      <c r="D7343" s="49">
        <v>42675</v>
      </c>
      <c r="E7343" s="48">
        <v>21</v>
      </c>
      <c r="F7343" s="48">
        <v>17791</v>
      </c>
      <c r="G7343" s="48">
        <v>15690</v>
      </c>
    </row>
    <row r="7344" spans="3:7">
      <c r="C7344" s="50">
        <f t="shared" si="116"/>
        <v>11</v>
      </c>
      <c r="D7344" s="49">
        <v>42675</v>
      </c>
      <c r="E7344" s="48">
        <v>22</v>
      </c>
      <c r="F7344" s="48">
        <v>16690</v>
      </c>
      <c r="G7344" s="48">
        <v>14522</v>
      </c>
    </row>
    <row r="7345" spans="3:7">
      <c r="C7345" s="50">
        <f t="shared" si="116"/>
        <v>11</v>
      </c>
      <c r="D7345" s="49">
        <v>42675</v>
      </c>
      <c r="E7345" s="48">
        <v>23</v>
      </c>
      <c r="F7345" s="48">
        <v>15784</v>
      </c>
      <c r="G7345" s="48">
        <v>13547</v>
      </c>
    </row>
    <row r="7346" spans="3:7">
      <c r="C7346" s="50">
        <f t="shared" si="116"/>
        <v>11</v>
      </c>
      <c r="D7346" s="49">
        <v>42675</v>
      </c>
      <c r="E7346" s="48">
        <v>24</v>
      </c>
      <c r="F7346" s="48">
        <v>14983</v>
      </c>
      <c r="G7346" s="48">
        <v>12698</v>
      </c>
    </row>
    <row r="7347" spans="3:7">
      <c r="C7347" s="50">
        <f t="shared" si="116"/>
        <v>11</v>
      </c>
      <c r="D7347" s="49">
        <v>42676</v>
      </c>
      <c r="E7347" s="48">
        <v>1</v>
      </c>
      <c r="F7347" s="48">
        <v>14499</v>
      </c>
      <c r="G7347" s="48">
        <v>12310</v>
      </c>
    </row>
    <row r="7348" spans="3:7">
      <c r="C7348" s="50">
        <f t="shared" si="116"/>
        <v>11</v>
      </c>
      <c r="D7348" s="49">
        <v>42676</v>
      </c>
      <c r="E7348" s="48">
        <v>2</v>
      </c>
      <c r="F7348" s="48">
        <v>14441</v>
      </c>
      <c r="G7348" s="48">
        <v>12050</v>
      </c>
    </row>
    <row r="7349" spans="3:7">
      <c r="C7349" s="50">
        <f t="shared" si="116"/>
        <v>11</v>
      </c>
      <c r="D7349" s="49">
        <v>42676</v>
      </c>
      <c r="E7349" s="48">
        <v>3</v>
      </c>
      <c r="F7349" s="48">
        <v>14219</v>
      </c>
      <c r="G7349" s="48">
        <v>11908</v>
      </c>
    </row>
    <row r="7350" spans="3:7">
      <c r="C7350" s="50">
        <f t="shared" si="116"/>
        <v>11</v>
      </c>
      <c r="D7350" s="49">
        <v>42676</v>
      </c>
      <c r="E7350" s="48">
        <v>4</v>
      </c>
      <c r="F7350" s="48">
        <v>14217</v>
      </c>
      <c r="G7350" s="48">
        <v>11989</v>
      </c>
    </row>
    <row r="7351" spans="3:7">
      <c r="C7351" s="50">
        <f t="shared" si="116"/>
        <v>11</v>
      </c>
      <c r="D7351" s="49">
        <v>42676</v>
      </c>
      <c r="E7351" s="48">
        <v>5</v>
      </c>
      <c r="F7351" s="48">
        <v>14822</v>
      </c>
      <c r="G7351" s="48">
        <v>12508</v>
      </c>
    </row>
    <row r="7352" spans="3:7">
      <c r="C7352" s="50">
        <f t="shared" si="116"/>
        <v>11</v>
      </c>
      <c r="D7352" s="49">
        <v>42676</v>
      </c>
      <c r="E7352" s="48">
        <v>6</v>
      </c>
      <c r="F7352" s="48">
        <v>16243</v>
      </c>
      <c r="G7352" s="48">
        <v>13906</v>
      </c>
    </row>
    <row r="7353" spans="3:7">
      <c r="C7353" s="50">
        <f t="shared" si="116"/>
        <v>11</v>
      </c>
      <c r="D7353" s="49">
        <v>42676</v>
      </c>
      <c r="E7353" s="48">
        <v>7</v>
      </c>
      <c r="F7353" s="48">
        <v>17600</v>
      </c>
      <c r="G7353" s="48">
        <v>15599</v>
      </c>
    </row>
    <row r="7354" spans="3:7">
      <c r="C7354" s="50">
        <f t="shared" si="116"/>
        <v>11</v>
      </c>
      <c r="D7354" s="49">
        <v>42676</v>
      </c>
      <c r="E7354" s="48">
        <v>8</v>
      </c>
      <c r="F7354" s="48">
        <v>17966</v>
      </c>
      <c r="G7354" s="48">
        <v>16000</v>
      </c>
    </row>
    <row r="7355" spans="3:7">
      <c r="C7355" s="50">
        <f t="shared" si="116"/>
        <v>11</v>
      </c>
      <c r="D7355" s="49">
        <v>42676</v>
      </c>
      <c r="E7355" s="48">
        <v>9</v>
      </c>
      <c r="F7355" s="48">
        <v>17742</v>
      </c>
      <c r="G7355" s="48">
        <v>15639</v>
      </c>
    </row>
    <row r="7356" spans="3:7">
      <c r="C7356" s="50">
        <f t="shared" si="116"/>
        <v>11</v>
      </c>
      <c r="D7356" s="49">
        <v>42676</v>
      </c>
      <c r="E7356" s="48">
        <v>10</v>
      </c>
      <c r="F7356" s="48">
        <v>17658</v>
      </c>
      <c r="G7356" s="48">
        <v>15603</v>
      </c>
    </row>
    <row r="7357" spans="3:7">
      <c r="C7357" s="50">
        <f t="shared" si="116"/>
        <v>11</v>
      </c>
      <c r="D7357" s="49">
        <v>42676</v>
      </c>
      <c r="E7357" s="48">
        <v>11</v>
      </c>
      <c r="F7357" s="48">
        <v>17070</v>
      </c>
      <c r="G7357" s="48">
        <v>15499</v>
      </c>
    </row>
    <row r="7358" spans="3:7">
      <c r="C7358" s="50">
        <f t="shared" si="116"/>
        <v>11</v>
      </c>
      <c r="D7358" s="49">
        <v>42676</v>
      </c>
      <c r="E7358" s="48">
        <v>12</v>
      </c>
      <c r="F7358" s="48">
        <v>16771</v>
      </c>
      <c r="G7358" s="48">
        <v>15298</v>
      </c>
    </row>
    <row r="7359" spans="3:7">
      <c r="C7359" s="50">
        <f t="shared" si="116"/>
        <v>11</v>
      </c>
      <c r="D7359" s="49">
        <v>42676</v>
      </c>
      <c r="E7359" s="48">
        <v>13</v>
      </c>
      <c r="F7359" s="48">
        <v>17258</v>
      </c>
      <c r="G7359" s="48">
        <v>15340</v>
      </c>
    </row>
    <row r="7360" spans="3:7">
      <c r="C7360" s="50">
        <f t="shared" si="116"/>
        <v>11</v>
      </c>
      <c r="D7360" s="49">
        <v>42676</v>
      </c>
      <c r="E7360" s="48">
        <v>14</v>
      </c>
      <c r="F7360" s="48">
        <v>17144</v>
      </c>
      <c r="G7360" s="48">
        <v>15200</v>
      </c>
    </row>
    <row r="7361" spans="3:7">
      <c r="C7361" s="50">
        <f t="shared" si="116"/>
        <v>11</v>
      </c>
      <c r="D7361" s="49">
        <v>42676</v>
      </c>
      <c r="E7361" s="48">
        <v>15</v>
      </c>
      <c r="F7361" s="48">
        <v>17446</v>
      </c>
      <c r="G7361" s="48">
        <v>15485</v>
      </c>
    </row>
    <row r="7362" spans="3:7">
      <c r="C7362" s="50">
        <f t="shared" si="116"/>
        <v>11</v>
      </c>
      <c r="D7362" s="49">
        <v>42676</v>
      </c>
      <c r="E7362" s="48">
        <v>16</v>
      </c>
      <c r="F7362" s="48">
        <v>18344</v>
      </c>
      <c r="G7362" s="48">
        <v>16255</v>
      </c>
    </row>
    <row r="7363" spans="3:7">
      <c r="C7363" s="50">
        <f t="shared" si="116"/>
        <v>11</v>
      </c>
      <c r="D7363" s="49">
        <v>42676</v>
      </c>
      <c r="E7363" s="48">
        <v>17</v>
      </c>
      <c r="F7363" s="48">
        <v>18950</v>
      </c>
      <c r="G7363" s="48">
        <v>16808</v>
      </c>
    </row>
    <row r="7364" spans="3:7">
      <c r="C7364" s="50">
        <f t="shared" ref="C7364:C7427" si="117">MONTH(D7364)</f>
        <v>11</v>
      </c>
      <c r="D7364" s="49">
        <v>42676</v>
      </c>
      <c r="E7364" s="48">
        <v>18</v>
      </c>
      <c r="F7364" s="48">
        <v>19359</v>
      </c>
      <c r="G7364" s="48">
        <v>17213</v>
      </c>
    </row>
    <row r="7365" spans="3:7">
      <c r="C7365" s="50">
        <f t="shared" si="117"/>
        <v>11</v>
      </c>
      <c r="D7365" s="49">
        <v>42676</v>
      </c>
      <c r="E7365" s="48">
        <v>19</v>
      </c>
      <c r="F7365" s="48">
        <v>19294</v>
      </c>
      <c r="G7365" s="48">
        <v>17082</v>
      </c>
    </row>
    <row r="7366" spans="3:7">
      <c r="C7366" s="50">
        <f t="shared" si="117"/>
        <v>11</v>
      </c>
      <c r="D7366" s="49">
        <v>42676</v>
      </c>
      <c r="E7366" s="48">
        <v>20</v>
      </c>
      <c r="F7366" s="48">
        <v>18973</v>
      </c>
      <c r="G7366" s="48">
        <v>16867</v>
      </c>
    </row>
    <row r="7367" spans="3:7">
      <c r="C7367" s="50">
        <f t="shared" si="117"/>
        <v>11</v>
      </c>
      <c r="D7367" s="49">
        <v>42676</v>
      </c>
      <c r="E7367" s="48">
        <v>21</v>
      </c>
      <c r="F7367" s="48">
        <v>18032</v>
      </c>
      <c r="G7367" s="48">
        <v>16109</v>
      </c>
    </row>
    <row r="7368" spans="3:7">
      <c r="C7368" s="50">
        <f t="shared" si="117"/>
        <v>11</v>
      </c>
      <c r="D7368" s="49">
        <v>42676</v>
      </c>
      <c r="E7368" s="48">
        <v>22</v>
      </c>
      <c r="F7368" s="48">
        <v>16969</v>
      </c>
      <c r="G7368" s="48">
        <v>15012</v>
      </c>
    </row>
    <row r="7369" spans="3:7">
      <c r="C7369" s="50">
        <f t="shared" si="117"/>
        <v>11</v>
      </c>
      <c r="D7369" s="49">
        <v>42676</v>
      </c>
      <c r="E7369" s="48">
        <v>23</v>
      </c>
      <c r="F7369" s="48">
        <v>16224</v>
      </c>
      <c r="G7369" s="48">
        <v>13819</v>
      </c>
    </row>
    <row r="7370" spans="3:7">
      <c r="C7370" s="50">
        <f t="shared" si="117"/>
        <v>11</v>
      </c>
      <c r="D7370" s="49">
        <v>42676</v>
      </c>
      <c r="E7370" s="48">
        <v>24</v>
      </c>
      <c r="F7370" s="48">
        <v>15047</v>
      </c>
      <c r="G7370" s="48">
        <v>12958</v>
      </c>
    </row>
    <row r="7371" spans="3:7">
      <c r="C7371" s="50">
        <f t="shared" si="117"/>
        <v>11</v>
      </c>
      <c r="D7371" s="49">
        <v>42677</v>
      </c>
      <c r="E7371" s="48">
        <v>1</v>
      </c>
      <c r="F7371" s="48">
        <v>14767</v>
      </c>
      <c r="G7371" s="48">
        <v>12455</v>
      </c>
    </row>
    <row r="7372" spans="3:7">
      <c r="C7372" s="50">
        <f t="shared" si="117"/>
        <v>11</v>
      </c>
      <c r="D7372" s="49">
        <v>42677</v>
      </c>
      <c r="E7372" s="48">
        <v>2</v>
      </c>
      <c r="F7372" s="48">
        <v>14499</v>
      </c>
      <c r="G7372" s="48">
        <v>12171</v>
      </c>
    </row>
    <row r="7373" spans="3:7">
      <c r="C7373" s="50">
        <f t="shared" si="117"/>
        <v>11</v>
      </c>
      <c r="D7373" s="49">
        <v>42677</v>
      </c>
      <c r="E7373" s="48">
        <v>3</v>
      </c>
      <c r="F7373" s="48">
        <v>14200</v>
      </c>
      <c r="G7373" s="48">
        <v>12046</v>
      </c>
    </row>
    <row r="7374" spans="3:7">
      <c r="C7374" s="50">
        <f t="shared" si="117"/>
        <v>11</v>
      </c>
      <c r="D7374" s="49">
        <v>42677</v>
      </c>
      <c r="E7374" s="48">
        <v>4</v>
      </c>
      <c r="F7374" s="48">
        <v>14262</v>
      </c>
      <c r="G7374" s="48">
        <v>12094</v>
      </c>
    </row>
    <row r="7375" spans="3:7">
      <c r="C7375" s="50">
        <f t="shared" si="117"/>
        <v>11</v>
      </c>
      <c r="D7375" s="49">
        <v>42677</v>
      </c>
      <c r="E7375" s="48">
        <v>5</v>
      </c>
      <c r="F7375" s="48">
        <v>14722</v>
      </c>
      <c r="G7375" s="48">
        <v>12595</v>
      </c>
    </row>
    <row r="7376" spans="3:7">
      <c r="C7376" s="50">
        <f t="shared" si="117"/>
        <v>11</v>
      </c>
      <c r="D7376" s="49">
        <v>42677</v>
      </c>
      <c r="E7376" s="48">
        <v>6</v>
      </c>
      <c r="F7376" s="48">
        <v>16067</v>
      </c>
      <c r="G7376" s="48">
        <v>13867</v>
      </c>
    </row>
    <row r="7377" spans="3:7">
      <c r="C7377" s="50">
        <f t="shared" si="117"/>
        <v>11</v>
      </c>
      <c r="D7377" s="49">
        <v>42677</v>
      </c>
      <c r="E7377" s="48">
        <v>7</v>
      </c>
      <c r="F7377" s="48">
        <v>17865</v>
      </c>
      <c r="G7377" s="48">
        <v>15630</v>
      </c>
    </row>
    <row r="7378" spans="3:7">
      <c r="C7378" s="50">
        <f t="shared" si="117"/>
        <v>11</v>
      </c>
      <c r="D7378" s="49">
        <v>42677</v>
      </c>
      <c r="E7378" s="48">
        <v>8</v>
      </c>
      <c r="F7378" s="48">
        <v>18112</v>
      </c>
      <c r="G7378" s="48">
        <v>16126</v>
      </c>
    </row>
    <row r="7379" spans="3:7">
      <c r="C7379" s="50">
        <f t="shared" si="117"/>
        <v>11</v>
      </c>
      <c r="D7379" s="49">
        <v>42677</v>
      </c>
      <c r="E7379" s="48">
        <v>9</v>
      </c>
      <c r="F7379" s="48">
        <v>17481</v>
      </c>
      <c r="G7379" s="48">
        <v>15759</v>
      </c>
    </row>
    <row r="7380" spans="3:7">
      <c r="C7380" s="50">
        <f t="shared" si="117"/>
        <v>11</v>
      </c>
      <c r="D7380" s="49">
        <v>42677</v>
      </c>
      <c r="E7380" s="48">
        <v>10</v>
      </c>
      <c r="F7380" s="48">
        <v>17850</v>
      </c>
      <c r="G7380" s="48">
        <v>15679</v>
      </c>
    </row>
    <row r="7381" spans="3:7">
      <c r="C7381" s="50">
        <f t="shared" si="117"/>
        <v>11</v>
      </c>
      <c r="D7381" s="49">
        <v>42677</v>
      </c>
      <c r="E7381" s="48">
        <v>11</v>
      </c>
      <c r="F7381" s="48">
        <v>17919</v>
      </c>
      <c r="G7381" s="48">
        <v>15648</v>
      </c>
    </row>
    <row r="7382" spans="3:7">
      <c r="C7382" s="50">
        <f t="shared" si="117"/>
        <v>11</v>
      </c>
      <c r="D7382" s="49">
        <v>42677</v>
      </c>
      <c r="E7382" s="48">
        <v>12</v>
      </c>
      <c r="F7382" s="48">
        <v>17634</v>
      </c>
      <c r="G7382" s="48">
        <v>15401</v>
      </c>
    </row>
    <row r="7383" spans="3:7">
      <c r="C7383" s="50">
        <f t="shared" si="117"/>
        <v>11</v>
      </c>
      <c r="D7383" s="49">
        <v>42677</v>
      </c>
      <c r="E7383" s="48">
        <v>13</v>
      </c>
      <c r="F7383" s="48">
        <v>17637</v>
      </c>
      <c r="G7383" s="48">
        <v>15328</v>
      </c>
    </row>
    <row r="7384" spans="3:7">
      <c r="C7384" s="50">
        <f t="shared" si="117"/>
        <v>11</v>
      </c>
      <c r="D7384" s="49">
        <v>42677</v>
      </c>
      <c r="E7384" s="48">
        <v>14</v>
      </c>
      <c r="F7384" s="48">
        <v>17720</v>
      </c>
      <c r="G7384" s="48">
        <v>15333</v>
      </c>
    </row>
    <row r="7385" spans="3:7">
      <c r="C7385" s="50">
        <f t="shared" si="117"/>
        <v>11</v>
      </c>
      <c r="D7385" s="49">
        <v>42677</v>
      </c>
      <c r="E7385" s="48">
        <v>15</v>
      </c>
      <c r="F7385" s="48">
        <v>17687</v>
      </c>
      <c r="G7385" s="48">
        <v>15405</v>
      </c>
    </row>
    <row r="7386" spans="3:7">
      <c r="C7386" s="50">
        <f t="shared" si="117"/>
        <v>11</v>
      </c>
      <c r="D7386" s="49">
        <v>42677</v>
      </c>
      <c r="E7386" s="48">
        <v>16</v>
      </c>
      <c r="F7386" s="48">
        <v>18000</v>
      </c>
      <c r="G7386" s="48">
        <v>15840</v>
      </c>
    </row>
    <row r="7387" spans="3:7">
      <c r="C7387" s="50">
        <f t="shared" si="117"/>
        <v>11</v>
      </c>
      <c r="D7387" s="49">
        <v>42677</v>
      </c>
      <c r="E7387" s="48">
        <v>17</v>
      </c>
      <c r="F7387" s="48">
        <v>18403</v>
      </c>
      <c r="G7387" s="48">
        <v>16387</v>
      </c>
    </row>
    <row r="7388" spans="3:7">
      <c r="C7388" s="50">
        <f t="shared" si="117"/>
        <v>11</v>
      </c>
      <c r="D7388" s="49">
        <v>42677</v>
      </c>
      <c r="E7388" s="48">
        <v>18</v>
      </c>
      <c r="F7388" s="48">
        <v>18645</v>
      </c>
      <c r="G7388" s="48">
        <v>16864</v>
      </c>
    </row>
    <row r="7389" spans="3:7">
      <c r="C7389" s="50">
        <f t="shared" si="117"/>
        <v>11</v>
      </c>
      <c r="D7389" s="49">
        <v>42677</v>
      </c>
      <c r="E7389" s="48">
        <v>19</v>
      </c>
      <c r="F7389" s="48">
        <v>19133</v>
      </c>
      <c r="G7389" s="48">
        <v>17010</v>
      </c>
    </row>
    <row r="7390" spans="3:7">
      <c r="C7390" s="50">
        <f t="shared" si="117"/>
        <v>11</v>
      </c>
      <c r="D7390" s="49">
        <v>42677</v>
      </c>
      <c r="E7390" s="48">
        <v>20</v>
      </c>
      <c r="F7390" s="48">
        <v>19038</v>
      </c>
      <c r="G7390" s="48">
        <v>16753</v>
      </c>
    </row>
    <row r="7391" spans="3:7">
      <c r="C7391" s="50">
        <f t="shared" si="117"/>
        <v>11</v>
      </c>
      <c r="D7391" s="49">
        <v>42677</v>
      </c>
      <c r="E7391" s="48">
        <v>21</v>
      </c>
      <c r="F7391" s="48">
        <v>17987</v>
      </c>
      <c r="G7391" s="48">
        <v>15891</v>
      </c>
    </row>
    <row r="7392" spans="3:7">
      <c r="C7392" s="50">
        <f t="shared" si="117"/>
        <v>11</v>
      </c>
      <c r="D7392" s="49">
        <v>42677</v>
      </c>
      <c r="E7392" s="48">
        <v>22</v>
      </c>
      <c r="F7392" s="48">
        <v>17170</v>
      </c>
      <c r="G7392" s="48">
        <v>14961</v>
      </c>
    </row>
    <row r="7393" spans="3:7">
      <c r="C7393" s="50">
        <f t="shared" si="117"/>
        <v>11</v>
      </c>
      <c r="D7393" s="49">
        <v>42677</v>
      </c>
      <c r="E7393" s="48">
        <v>23</v>
      </c>
      <c r="F7393" s="48">
        <v>15800</v>
      </c>
      <c r="G7393" s="48">
        <v>13785</v>
      </c>
    </row>
    <row r="7394" spans="3:7">
      <c r="C7394" s="50">
        <f t="shared" si="117"/>
        <v>11</v>
      </c>
      <c r="D7394" s="49">
        <v>42677</v>
      </c>
      <c r="E7394" s="48">
        <v>24</v>
      </c>
      <c r="F7394" s="48">
        <v>15208</v>
      </c>
      <c r="G7394" s="48">
        <v>12897</v>
      </c>
    </row>
    <row r="7395" spans="3:7">
      <c r="C7395" s="50">
        <f t="shared" si="117"/>
        <v>11</v>
      </c>
      <c r="D7395" s="49">
        <v>42678</v>
      </c>
      <c r="E7395" s="48">
        <v>1</v>
      </c>
      <c r="F7395" s="48">
        <v>14852</v>
      </c>
      <c r="G7395" s="48">
        <v>12480</v>
      </c>
    </row>
    <row r="7396" spans="3:7">
      <c r="C7396" s="50">
        <f t="shared" si="117"/>
        <v>11</v>
      </c>
      <c r="D7396" s="49">
        <v>42678</v>
      </c>
      <c r="E7396" s="48">
        <v>2</v>
      </c>
      <c r="F7396" s="48">
        <v>14838</v>
      </c>
      <c r="G7396" s="48">
        <v>12163</v>
      </c>
    </row>
    <row r="7397" spans="3:7">
      <c r="C7397" s="50">
        <f t="shared" si="117"/>
        <v>11</v>
      </c>
      <c r="D7397" s="49">
        <v>42678</v>
      </c>
      <c r="E7397" s="48">
        <v>3</v>
      </c>
      <c r="F7397" s="48">
        <v>14644</v>
      </c>
      <c r="G7397" s="48">
        <v>12071</v>
      </c>
    </row>
    <row r="7398" spans="3:7">
      <c r="C7398" s="50">
        <f t="shared" si="117"/>
        <v>11</v>
      </c>
      <c r="D7398" s="49">
        <v>42678</v>
      </c>
      <c r="E7398" s="48">
        <v>4</v>
      </c>
      <c r="F7398" s="48">
        <v>14696</v>
      </c>
      <c r="G7398" s="48">
        <v>12178</v>
      </c>
    </row>
    <row r="7399" spans="3:7">
      <c r="C7399" s="50">
        <f t="shared" si="117"/>
        <v>11</v>
      </c>
      <c r="D7399" s="49">
        <v>42678</v>
      </c>
      <c r="E7399" s="48">
        <v>5</v>
      </c>
      <c r="F7399" s="48">
        <v>15259</v>
      </c>
      <c r="G7399" s="48">
        <v>12709</v>
      </c>
    </row>
    <row r="7400" spans="3:7">
      <c r="C7400" s="50">
        <f t="shared" si="117"/>
        <v>11</v>
      </c>
      <c r="D7400" s="49">
        <v>42678</v>
      </c>
      <c r="E7400" s="48">
        <v>6</v>
      </c>
      <c r="F7400" s="48">
        <v>16090</v>
      </c>
      <c r="G7400" s="48">
        <v>14157</v>
      </c>
    </row>
    <row r="7401" spans="3:7">
      <c r="C7401" s="50">
        <f t="shared" si="117"/>
        <v>11</v>
      </c>
      <c r="D7401" s="49">
        <v>42678</v>
      </c>
      <c r="E7401" s="48">
        <v>7</v>
      </c>
      <c r="F7401" s="48">
        <v>17270</v>
      </c>
      <c r="G7401" s="48">
        <v>15906</v>
      </c>
    </row>
    <row r="7402" spans="3:7">
      <c r="C7402" s="50">
        <f t="shared" si="117"/>
        <v>11</v>
      </c>
      <c r="D7402" s="49">
        <v>42678</v>
      </c>
      <c r="E7402" s="48">
        <v>8</v>
      </c>
      <c r="F7402" s="48">
        <v>17335</v>
      </c>
      <c r="G7402" s="48">
        <v>16147</v>
      </c>
    </row>
    <row r="7403" spans="3:7">
      <c r="C7403" s="50">
        <f t="shared" si="117"/>
        <v>11</v>
      </c>
      <c r="D7403" s="49">
        <v>42678</v>
      </c>
      <c r="E7403" s="48">
        <v>9</v>
      </c>
      <c r="F7403" s="48">
        <v>17150</v>
      </c>
      <c r="G7403" s="48">
        <v>15546</v>
      </c>
    </row>
    <row r="7404" spans="3:7">
      <c r="C7404" s="50">
        <f t="shared" si="117"/>
        <v>11</v>
      </c>
      <c r="D7404" s="49">
        <v>42678</v>
      </c>
      <c r="E7404" s="48">
        <v>10</v>
      </c>
      <c r="F7404" s="48">
        <v>17226</v>
      </c>
      <c r="G7404" s="48">
        <v>15353</v>
      </c>
    </row>
    <row r="7405" spans="3:7">
      <c r="C7405" s="50">
        <f t="shared" si="117"/>
        <v>11</v>
      </c>
      <c r="D7405" s="49">
        <v>42678</v>
      </c>
      <c r="E7405" s="48">
        <v>11</v>
      </c>
      <c r="F7405" s="48">
        <v>17410</v>
      </c>
      <c r="G7405" s="48">
        <v>15053</v>
      </c>
    </row>
    <row r="7406" spans="3:7">
      <c r="C7406" s="50">
        <f t="shared" si="117"/>
        <v>11</v>
      </c>
      <c r="D7406" s="49">
        <v>42678</v>
      </c>
      <c r="E7406" s="48">
        <v>12</v>
      </c>
      <c r="F7406" s="48">
        <v>17037</v>
      </c>
      <c r="G7406" s="48">
        <v>14727</v>
      </c>
    </row>
    <row r="7407" spans="3:7">
      <c r="C7407" s="50">
        <f t="shared" si="117"/>
        <v>11</v>
      </c>
      <c r="D7407" s="49">
        <v>42678</v>
      </c>
      <c r="E7407" s="48">
        <v>13</v>
      </c>
      <c r="F7407" s="48">
        <v>16940</v>
      </c>
      <c r="G7407" s="48">
        <v>14723</v>
      </c>
    </row>
    <row r="7408" spans="3:7">
      <c r="C7408" s="50">
        <f t="shared" si="117"/>
        <v>11</v>
      </c>
      <c r="D7408" s="49">
        <v>42678</v>
      </c>
      <c r="E7408" s="48">
        <v>14</v>
      </c>
      <c r="F7408" s="48">
        <v>16920</v>
      </c>
      <c r="G7408" s="48">
        <v>14555</v>
      </c>
    </row>
    <row r="7409" spans="3:7">
      <c r="C7409" s="50">
        <f t="shared" si="117"/>
        <v>11</v>
      </c>
      <c r="D7409" s="49">
        <v>42678</v>
      </c>
      <c r="E7409" s="48">
        <v>15</v>
      </c>
      <c r="F7409" s="48">
        <v>16834</v>
      </c>
      <c r="G7409" s="48">
        <v>14490</v>
      </c>
    </row>
    <row r="7410" spans="3:7">
      <c r="C7410" s="50">
        <f t="shared" si="117"/>
        <v>11</v>
      </c>
      <c r="D7410" s="49">
        <v>42678</v>
      </c>
      <c r="E7410" s="48">
        <v>16</v>
      </c>
      <c r="F7410" s="48">
        <v>17293</v>
      </c>
      <c r="G7410" s="48">
        <v>14889</v>
      </c>
    </row>
    <row r="7411" spans="3:7">
      <c r="C7411" s="50">
        <f t="shared" si="117"/>
        <v>11</v>
      </c>
      <c r="D7411" s="49">
        <v>42678</v>
      </c>
      <c r="E7411" s="48">
        <v>17</v>
      </c>
      <c r="F7411" s="48">
        <v>17644</v>
      </c>
      <c r="G7411" s="48">
        <v>15551</v>
      </c>
    </row>
    <row r="7412" spans="3:7">
      <c r="C7412" s="50">
        <f t="shared" si="117"/>
        <v>11</v>
      </c>
      <c r="D7412" s="49">
        <v>42678</v>
      </c>
      <c r="E7412" s="48">
        <v>18</v>
      </c>
      <c r="F7412" s="48">
        <v>18312</v>
      </c>
      <c r="G7412" s="48">
        <v>16301</v>
      </c>
    </row>
    <row r="7413" spans="3:7">
      <c r="C7413" s="50">
        <f t="shared" si="117"/>
        <v>11</v>
      </c>
      <c r="D7413" s="49">
        <v>42678</v>
      </c>
      <c r="E7413" s="48">
        <v>19</v>
      </c>
      <c r="F7413" s="48">
        <v>18601</v>
      </c>
      <c r="G7413" s="48">
        <v>16534</v>
      </c>
    </row>
    <row r="7414" spans="3:7">
      <c r="C7414" s="50">
        <f t="shared" si="117"/>
        <v>11</v>
      </c>
      <c r="D7414" s="49">
        <v>42678</v>
      </c>
      <c r="E7414" s="48">
        <v>20</v>
      </c>
      <c r="F7414" s="48">
        <v>18425</v>
      </c>
      <c r="G7414" s="48">
        <v>16311</v>
      </c>
    </row>
    <row r="7415" spans="3:7">
      <c r="C7415" s="50">
        <f t="shared" si="117"/>
        <v>11</v>
      </c>
      <c r="D7415" s="49">
        <v>42678</v>
      </c>
      <c r="E7415" s="48">
        <v>21</v>
      </c>
      <c r="F7415" s="48">
        <v>17705</v>
      </c>
      <c r="G7415" s="48">
        <v>15641</v>
      </c>
    </row>
    <row r="7416" spans="3:7">
      <c r="C7416" s="50">
        <f t="shared" si="117"/>
        <v>11</v>
      </c>
      <c r="D7416" s="49">
        <v>42678</v>
      </c>
      <c r="E7416" s="48">
        <v>22</v>
      </c>
      <c r="F7416" s="48">
        <v>16806</v>
      </c>
      <c r="G7416" s="48">
        <v>14714</v>
      </c>
    </row>
    <row r="7417" spans="3:7">
      <c r="C7417" s="50">
        <f t="shared" si="117"/>
        <v>11</v>
      </c>
      <c r="D7417" s="49">
        <v>42678</v>
      </c>
      <c r="E7417" s="48">
        <v>23</v>
      </c>
      <c r="F7417" s="48">
        <v>15756</v>
      </c>
      <c r="G7417" s="48">
        <v>13557</v>
      </c>
    </row>
    <row r="7418" spans="3:7">
      <c r="C7418" s="50">
        <f t="shared" si="117"/>
        <v>11</v>
      </c>
      <c r="D7418" s="49">
        <v>42678</v>
      </c>
      <c r="E7418" s="48">
        <v>24</v>
      </c>
      <c r="F7418" s="48">
        <v>15364</v>
      </c>
      <c r="G7418" s="48">
        <v>12690</v>
      </c>
    </row>
    <row r="7419" spans="3:7">
      <c r="C7419" s="50">
        <f t="shared" si="117"/>
        <v>11</v>
      </c>
      <c r="D7419" s="49">
        <v>42679</v>
      </c>
      <c r="E7419" s="48">
        <v>1</v>
      </c>
      <c r="F7419" s="48">
        <v>14832</v>
      </c>
      <c r="G7419" s="48">
        <v>12127</v>
      </c>
    </row>
    <row r="7420" spans="3:7">
      <c r="C7420" s="50">
        <f t="shared" si="117"/>
        <v>11</v>
      </c>
      <c r="D7420" s="49">
        <v>42679</v>
      </c>
      <c r="E7420" s="48">
        <v>2</v>
      </c>
      <c r="F7420" s="48">
        <v>14551</v>
      </c>
      <c r="G7420" s="48">
        <v>11831</v>
      </c>
    </row>
    <row r="7421" spans="3:7">
      <c r="C7421" s="50">
        <f t="shared" si="117"/>
        <v>11</v>
      </c>
      <c r="D7421" s="49">
        <v>42679</v>
      </c>
      <c r="E7421" s="48">
        <v>3</v>
      </c>
      <c r="F7421" s="48">
        <v>14125</v>
      </c>
      <c r="G7421" s="48">
        <v>11641</v>
      </c>
    </row>
    <row r="7422" spans="3:7">
      <c r="C7422" s="50">
        <f t="shared" si="117"/>
        <v>11</v>
      </c>
      <c r="D7422" s="49">
        <v>42679</v>
      </c>
      <c r="E7422" s="48">
        <v>4</v>
      </c>
      <c r="F7422" s="48">
        <v>13876</v>
      </c>
      <c r="G7422" s="48">
        <v>11611</v>
      </c>
    </row>
    <row r="7423" spans="3:7">
      <c r="C7423" s="50">
        <f t="shared" si="117"/>
        <v>11</v>
      </c>
      <c r="D7423" s="49">
        <v>42679</v>
      </c>
      <c r="E7423" s="48">
        <v>5</v>
      </c>
      <c r="F7423" s="48">
        <v>14161</v>
      </c>
      <c r="G7423" s="48">
        <v>11881</v>
      </c>
    </row>
    <row r="7424" spans="3:7">
      <c r="C7424" s="50">
        <f t="shared" si="117"/>
        <v>11</v>
      </c>
      <c r="D7424" s="49">
        <v>42679</v>
      </c>
      <c r="E7424" s="48">
        <v>6</v>
      </c>
      <c r="F7424" s="48">
        <v>14444</v>
      </c>
      <c r="G7424" s="48">
        <v>12495</v>
      </c>
    </row>
    <row r="7425" spans="3:7">
      <c r="C7425" s="50">
        <f t="shared" si="117"/>
        <v>11</v>
      </c>
      <c r="D7425" s="49">
        <v>42679</v>
      </c>
      <c r="E7425" s="48">
        <v>7</v>
      </c>
      <c r="F7425" s="48">
        <v>15624</v>
      </c>
      <c r="G7425" s="48">
        <v>13222</v>
      </c>
    </row>
    <row r="7426" spans="3:7">
      <c r="C7426" s="50">
        <f t="shared" si="117"/>
        <v>11</v>
      </c>
      <c r="D7426" s="49">
        <v>42679</v>
      </c>
      <c r="E7426" s="48">
        <v>8</v>
      </c>
      <c r="F7426" s="48">
        <v>15883</v>
      </c>
      <c r="G7426" s="48">
        <v>13829</v>
      </c>
    </row>
    <row r="7427" spans="3:7">
      <c r="C7427" s="50">
        <f t="shared" si="117"/>
        <v>11</v>
      </c>
      <c r="D7427" s="49">
        <v>42679</v>
      </c>
      <c r="E7427" s="48">
        <v>9</v>
      </c>
      <c r="F7427" s="48">
        <v>15886</v>
      </c>
      <c r="G7427" s="48">
        <v>14217</v>
      </c>
    </row>
    <row r="7428" spans="3:7">
      <c r="C7428" s="50">
        <f t="shared" ref="C7428:C7491" si="118">MONTH(D7428)</f>
        <v>11</v>
      </c>
      <c r="D7428" s="49">
        <v>42679</v>
      </c>
      <c r="E7428" s="48">
        <v>10</v>
      </c>
      <c r="F7428" s="48">
        <v>15786</v>
      </c>
      <c r="G7428" s="48">
        <v>14251</v>
      </c>
    </row>
    <row r="7429" spans="3:7">
      <c r="C7429" s="50">
        <f t="shared" si="118"/>
        <v>11</v>
      </c>
      <c r="D7429" s="49">
        <v>42679</v>
      </c>
      <c r="E7429" s="48">
        <v>11</v>
      </c>
      <c r="F7429" s="48">
        <v>15835</v>
      </c>
      <c r="G7429" s="48">
        <v>14069</v>
      </c>
    </row>
    <row r="7430" spans="3:7">
      <c r="C7430" s="50">
        <f t="shared" si="118"/>
        <v>11</v>
      </c>
      <c r="D7430" s="49">
        <v>42679</v>
      </c>
      <c r="E7430" s="48">
        <v>12</v>
      </c>
      <c r="F7430" s="48">
        <v>16072</v>
      </c>
      <c r="G7430" s="48">
        <v>14010</v>
      </c>
    </row>
    <row r="7431" spans="3:7">
      <c r="C7431" s="50">
        <f t="shared" si="118"/>
        <v>11</v>
      </c>
      <c r="D7431" s="49">
        <v>42679</v>
      </c>
      <c r="E7431" s="48">
        <v>13</v>
      </c>
      <c r="F7431" s="48">
        <v>16325</v>
      </c>
      <c r="G7431" s="48">
        <v>13794</v>
      </c>
    </row>
    <row r="7432" spans="3:7">
      <c r="C7432" s="50">
        <f t="shared" si="118"/>
        <v>11</v>
      </c>
      <c r="D7432" s="49">
        <v>42679</v>
      </c>
      <c r="E7432" s="48">
        <v>14</v>
      </c>
      <c r="F7432" s="48">
        <v>16029</v>
      </c>
      <c r="G7432" s="48">
        <v>13345</v>
      </c>
    </row>
    <row r="7433" spans="3:7">
      <c r="C7433" s="50">
        <f t="shared" si="118"/>
        <v>11</v>
      </c>
      <c r="D7433" s="49">
        <v>42679</v>
      </c>
      <c r="E7433" s="48">
        <v>15</v>
      </c>
      <c r="F7433" s="48">
        <v>15739</v>
      </c>
      <c r="G7433" s="48">
        <v>13189</v>
      </c>
    </row>
    <row r="7434" spans="3:7">
      <c r="C7434" s="50">
        <f t="shared" si="118"/>
        <v>11</v>
      </c>
      <c r="D7434" s="49">
        <v>42679</v>
      </c>
      <c r="E7434" s="48">
        <v>16</v>
      </c>
      <c r="F7434" s="48">
        <v>16037</v>
      </c>
      <c r="G7434" s="48">
        <v>13675</v>
      </c>
    </row>
    <row r="7435" spans="3:7">
      <c r="C7435" s="50">
        <f t="shared" si="118"/>
        <v>11</v>
      </c>
      <c r="D7435" s="49">
        <v>42679</v>
      </c>
      <c r="E7435" s="48">
        <v>17</v>
      </c>
      <c r="F7435" s="48">
        <v>16853</v>
      </c>
      <c r="G7435" s="48">
        <v>14556</v>
      </c>
    </row>
    <row r="7436" spans="3:7">
      <c r="C7436" s="50">
        <f t="shared" si="118"/>
        <v>11</v>
      </c>
      <c r="D7436" s="49">
        <v>42679</v>
      </c>
      <c r="E7436" s="48">
        <v>18</v>
      </c>
      <c r="F7436" s="48">
        <v>17616</v>
      </c>
      <c r="G7436" s="48">
        <v>15269</v>
      </c>
    </row>
    <row r="7437" spans="3:7">
      <c r="C7437" s="50">
        <f t="shared" si="118"/>
        <v>11</v>
      </c>
      <c r="D7437" s="49">
        <v>42679</v>
      </c>
      <c r="E7437" s="48">
        <v>19</v>
      </c>
      <c r="F7437" s="48">
        <v>16974</v>
      </c>
      <c r="G7437" s="48">
        <v>15108</v>
      </c>
    </row>
    <row r="7438" spans="3:7">
      <c r="C7438" s="50">
        <f t="shared" si="118"/>
        <v>11</v>
      </c>
      <c r="D7438" s="49">
        <v>42679</v>
      </c>
      <c r="E7438" s="48">
        <v>20</v>
      </c>
      <c r="F7438" s="48">
        <v>17033</v>
      </c>
      <c r="G7438" s="48">
        <v>14798</v>
      </c>
    </row>
    <row r="7439" spans="3:7">
      <c r="C7439" s="50">
        <f t="shared" si="118"/>
        <v>11</v>
      </c>
      <c r="D7439" s="49">
        <v>42679</v>
      </c>
      <c r="E7439" s="48">
        <v>21</v>
      </c>
      <c r="F7439" s="48">
        <v>16527</v>
      </c>
      <c r="G7439" s="48">
        <v>14275</v>
      </c>
    </row>
    <row r="7440" spans="3:7">
      <c r="C7440" s="50">
        <f t="shared" si="118"/>
        <v>11</v>
      </c>
      <c r="D7440" s="49">
        <v>42679</v>
      </c>
      <c r="E7440" s="48">
        <v>22</v>
      </c>
      <c r="F7440" s="48">
        <v>16230</v>
      </c>
      <c r="G7440" s="48">
        <v>13672</v>
      </c>
    </row>
    <row r="7441" spans="3:7">
      <c r="C7441" s="50">
        <f t="shared" si="118"/>
        <v>11</v>
      </c>
      <c r="D7441" s="49">
        <v>42679</v>
      </c>
      <c r="E7441" s="48">
        <v>23</v>
      </c>
      <c r="F7441" s="48">
        <v>15118</v>
      </c>
      <c r="G7441" s="48">
        <v>12860</v>
      </c>
    </row>
    <row r="7442" spans="3:7">
      <c r="C7442" s="50">
        <f t="shared" si="118"/>
        <v>11</v>
      </c>
      <c r="D7442" s="49">
        <v>42679</v>
      </c>
      <c r="E7442" s="48">
        <v>24</v>
      </c>
      <c r="F7442" s="48">
        <v>14370</v>
      </c>
      <c r="G7442" s="48">
        <v>12165</v>
      </c>
    </row>
    <row r="7443" spans="3:7">
      <c r="C7443" s="50">
        <f t="shared" si="118"/>
        <v>11</v>
      </c>
      <c r="D7443" s="49">
        <v>42680</v>
      </c>
      <c r="E7443" s="48">
        <v>1</v>
      </c>
      <c r="F7443" s="48">
        <v>13986</v>
      </c>
      <c r="G7443" s="48">
        <v>11601</v>
      </c>
    </row>
    <row r="7444" spans="3:7">
      <c r="C7444" s="50">
        <f t="shared" si="118"/>
        <v>11</v>
      </c>
      <c r="D7444" s="49">
        <v>42680</v>
      </c>
      <c r="E7444" s="48">
        <v>2</v>
      </c>
      <c r="F7444" s="48">
        <v>13741</v>
      </c>
      <c r="G7444" s="48">
        <v>11314</v>
      </c>
    </row>
    <row r="7445" spans="3:7">
      <c r="C7445" s="50">
        <f t="shared" si="118"/>
        <v>11</v>
      </c>
      <c r="D7445" s="49">
        <v>42680</v>
      </c>
      <c r="E7445" s="48">
        <v>3</v>
      </c>
      <c r="F7445" s="48">
        <v>13432</v>
      </c>
      <c r="G7445" s="48">
        <v>11211</v>
      </c>
    </row>
    <row r="7446" spans="3:7">
      <c r="C7446" s="50">
        <f t="shared" si="118"/>
        <v>11</v>
      </c>
      <c r="D7446" s="49">
        <v>42680</v>
      </c>
      <c r="E7446" s="48">
        <v>4</v>
      </c>
      <c r="F7446" s="48">
        <v>13650</v>
      </c>
      <c r="G7446" s="48">
        <v>11211</v>
      </c>
    </row>
    <row r="7447" spans="3:7">
      <c r="C7447" s="50">
        <f t="shared" si="118"/>
        <v>11</v>
      </c>
      <c r="D7447" s="49">
        <v>42680</v>
      </c>
      <c r="E7447" s="48">
        <v>5</v>
      </c>
      <c r="F7447" s="48">
        <v>13717</v>
      </c>
      <c r="G7447" s="48">
        <v>11283</v>
      </c>
    </row>
    <row r="7448" spans="3:7">
      <c r="C7448" s="50">
        <f t="shared" si="118"/>
        <v>11</v>
      </c>
      <c r="D7448" s="49">
        <v>42680</v>
      </c>
      <c r="E7448" s="48">
        <v>6</v>
      </c>
      <c r="F7448" s="48">
        <v>13957</v>
      </c>
      <c r="G7448" s="48">
        <v>11539</v>
      </c>
    </row>
    <row r="7449" spans="3:7">
      <c r="C7449" s="50">
        <f t="shared" si="118"/>
        <v>11</v>
      </c>
      <c r="D7449" s="49">
        <v>42680</v>
      </c>
      <c r="E7449" s="48">
        <v>7</v>
      </c>
      <c r="F7449" s="48">
        <v>14222</v>
      </c>
      <c r="G7449" s="48">
        <v>12095</v>
      </c>
    </row>
    <row r="7450" spans="3:7">
      <c r="C7450" s="50">
        <f t="shared" si="118"/>
        <v>11</v>
      </c>
      <c r="D7450" s="49">
        <v>42680</v>
      </c>
      <c r="E7450" s="48">
        <v>8</v>
      </c>
      <c r="F7450" s="48">
        <v>14974</v>
      </c>
      <c r="G7450" s="48">
        <v>12721</v>
      </c>
    </row>
    <row r="7451" spans="3:7">
      <c r="C7451" s="50">
        <f t="shared" si="118"/>
        <v>11</v>
      </c>
      <c r="D7451" s="49">
        <v>42680</v>
      </c>
      <c r="E7451" s="48">
        <v>9</v>
      </c>
      <c r="F7451" s="48">
        <v>15439</v>
      </c>
      <c r="G7451" s="48">
        <v>12964</v>
      </c>
    </row>
    <row r="7452" spans="3:7">
      <c r="C7452" s="50">
        <f t="shared" si="118"/>
        <v>11</v>
      </c>
      <c r="D7452" s="49">
        <v>42680</v>
      </c>
      <c r="E7452" s="48">
        <v>10</v>
      </c>
      <c r="F7452" s="48">
        <v>15283</v>
      </c>
      <c r="G7452" s="48">
        <v>13131</v>
      </c>
    </row>
    <row r="7453" spans="3:7">
      <c r="C7453" s="50">
        <f t="shared" si="118"/>
        <v>11</v>
      </c>
      <c r="D7453" s="49">
        <v>42680</v>
      </c>
      <c r="E7453" s="48">
        <v>11</v>
      </c>
      <c r="F7453" s="48">
        <v>15187</v>
      </c>
      <c r="G7453" s="48">
        <v>12975</v>
      </c>
    </row>
    <row r="7454" spans="3:7">
      <c r="C7454" s="50">
        <f t="shared" si="118"/>
        <v>11</v>
      </c>
      <c r="D7454" s="49">
        <v>42680</v>
      </c>
      <c r="E7454" s="48">
        <v>12</v>
      </c>
      <c r="F7454" s="48">
        <v>15431</v>
      </c>
      <c r="G7454" s="48">
        <v>12976</v>
      </c>
    </row>
    <row r="7455" spans="3:7">
      <c r="C7455" s="50">
        <f t="shared" si="118"/>
        <v>11</v>
      </c>
      <c r="D7455" s="49">
        <v>42680</v>
      </c>
      <c r="E7455" s="48">
        <v>13</v>
      </c>
      <c r="F7455" s="48">
        <v>15298</v>
      </c>
      <c r="G7455" s="48">
        <v>12769</v>
      </c>
    </row>
    <row r="7456" spans="3:7">
      <c r="C7456" s="50">
        <f t="shared" si="118"/>
        <v>11</v>
      </c>
      <c r="D7456" s="49">
        <v>42680</v>
      </c>
      <c r="E7456" s="48">
        <v>14</v>
      </c>
      <c r="F7456" s="48">
        <v>15267</v>
      </c>
      <c r="G7456" s="48">
        <v>12782</v>
      </c>
    </row>
    <row r="7457" spans="3:7">
      <c r="C7457" s="50">
        <f t="shared" si="118"/>
        <v>11</v>
      </c>
      <c r="D7457" s="49">
        <v>42680</v>
      </c>
      <c r="E7457" s="48">
        <v>15</v>
      </c>
      <c r="F7457" s="48">
        <v>15434</v>
      </c>
      <c r="G7457" s="48">
        <v>12903</v>
      </c>
    </row>
    <row r="7458" spans="3:7">
      <c r="C7458" s="50">
        <f t="shared" si="118"/>
        <v>11</v>
      </c>
      <c r="D7458" s="49">
        <v>42680</v>
      </c>
      <c r="E7458" s="48">
        <v>16</v>
      </c>
      <c r="F7458" s="48">
        <v>16043</v>
      </c>
      <c r="G7458" s="48">
        <v>13473</v>
      </c>
    </row>
    <row r="7459" spans="3:7">
      <c r="C7459" s="50">
        <f t="shared" si="118"/>
        <v>11</v>
      </c>
      <c r="D7459" s="49">
        <v>42680</v>
      </c>
      <c r="E7459" s="48">
        <v>17</v>
      </c>
      <c r="F7459" s="48">
        <v>16984</v>
      </c>
      <c r="G7459" s="48">
        <v>14683</v>
      </c>
    </row>
    <row r="7460" spans="3:7">
      <c r="C7460" s="50">
        <f t="shared" si="118"/>
        <v>11</v>
      </c>
      <c r="D7460" s="49">
        <v>42680</v>
      </c>
      <c r="E7460" s="48">
        <v>18</v>
      </c>
      <c r="F7460" s="48">
        <v>17702</v>
      </c>
      <c r="G7460" s="48">
        <v>15910</v>
      </c>
    </row>
    <row r="7461" spans="3:7">
      <c r="C7461" s="50">
        <f t="shared" si="118"/>
        <v>11</v>
      </c>
      <c r="D7461" s="49">
        <v>42680</v>
      </c>
      <c r="E7461" s="48">
        <v>19</v>
      </c>
      <c r="F7461" s="48">
        <v>18102</v>
      </c>
      <c r="G7461" s="48">
        <v>15950</v>
      </c>
    </row>
    <row r="7462" spans="3:7">
      <c r="C7462" s="50">
        <f t="shared" si="118"/>
        <v>11</v>
      </c>
      <c r="D7462" s="49">
        <v>42680</v>
      </c>
      <c r="E7462" s="48">
        <v>20</v>
      </c>
      <c r="F7462" s="48">
        <v>17616</v>
      </c>
      <c r="G7462" s="48">
        <v>15583</v>
      </c>
    </row>
    <row r="7463" spans="3:7">
      <c r="C7463" s="50">
        <f t="shared" si="118"/>
        <v>11</v>
      </c>
      <c r="D7463" s="49">
        <v>42680</v>
      </c>
      <c r="E7463" s="48">
        <v>21</v>
      </c>
      <c r="F7463" s="48">
        <v>17141</v>
      </c>
      <c r="G7463" s="48">
        <v>15171</v>
      </c>
    </row>
    <row r="7464" spans="3:7">
      <c r="C7464" s="50">
        <f t="shared" si="118"/>
        <v>11</v>
      </c>
      <c r="D7464" s="49">
        <v>42680</v>
      </c>
      <c r="E7464" s="48">
        <v>22</v>
      </c>
      <c r="F7464" s="48">
        <v>16621</v>
      </c>
      <c r="G7464" s="48">
        <v>14526</v>
      </c>
    </row>
    <row r="7465" spans="3:7">
      <c r="C7465" s="50">
        <f t="shared" si="118"/>
        <v>11</v>
      </c>
      <c r="D7465" s="49">
        <v>42680</v>
      </c>
      <c r="E7465" s="48">
        <v>23</v>
      </c>
      <c r="F7465" s="48">
        <v>15491</v>
      </c>
      <c r="G7465" s="48">
        <v>13650</v>
      </c>
    </row>
    <row r="7466" spans="3:7">
      <c r="C7466" s="50">
        <f t="shared" si="118"/>
        <v>11</v>
      </c>
      <c r="D7466" s="49">
        <v>42680</v>
      </c>
      <c r="E7466" s="48">
        <v>24</v>
      </c>
      <c r="F7466" s="48">
        <v>14854</v>
      </c>
      <c r="G7466" s="48">
        <v>12750</v>
      </c>
    </row>
    <row r="7467" spans="3:7">
      <c r="C7467" s="50">
        <f t="shared" si="118"/>
        <v>11</v>
      </c>
      <c r="D7467" s="49">
        <v>42681</v>
      </c>
      <c r="E7467" s="48">
        <v>1</v>
      </c>
      <c r="F7467" s="48">
        <v>14800</v>
      </c>
      <c r="G7467" s="48">
        <v>12261</v>
      </c>
    </row>
    <row r="7468" spans="3:7">
      <c r="C7468" s="50">
        <f t="shared" si="118"/>
        <v>11</v>
      </c>
      <c r="D7468" s="49">
        <v>42681</v>
      </c>
      <c r="E7468" s="48">
        <v>2</v>
      </c>
      <c r="F7468" s="48">
        <v>14620</v>
      </c>
      <c r="G7468" s="48">
        <v>11949</v>
      </c>
    </row>
    <row r="7469" spans="3:7">
      <c r="C7469" s="50">
        <f t="shared" si="118"/>
        <v>11</v>
      </c>
      <c r="D7469" s="49">
        <v>42681</v>
      </c>
      <c r="E7469" s="48">
        <v>3</v>
      </c>
      <c r="F7469" s="48">
        <v>14347</v>
      </c>
      <c r="G7469" s="48">
        <v>11800</v>
      </c>
    </row>
    <row r="7470" spans="3:7">
      <c r="C7470" s="50">
        <f t="shared" si="118"/>
        <v>11</v>
      </c>
      <c r="D7470" s="49">
        <v>42681</v>
      </c>
      <c r="E7470" s="48">
        <v>4</v>
      </c>
      <c r="F7470" s="48">
        <v>14398</v>
      </c>
      <c r="G7470" s="48">
        <v>11721</v>
      </c>
    </row>
    <row r="7471" spans="3:7">
      <c r="C7471" s="50">
        <f t="shared" si="118"/>
        <v>11</v>
      </c>
      <c r="D7471" s="49">
        <v>42681</v>
      </c>
      <c r="E7471" s="48">
        <v>5</v>
      </c>
      <c r="F7471" s="48">
        <v>14720</v>
      </c>
      <c r="G7471" s="48">
        <v>11985</v>
      </c>
    </row>
    <row r="7472" spans="3:7">
      <c r="C7472" s="50">
        <f t="shared" si="118"/>
        <v>11</v>
      </c>
      <c r="D7472" s="49">
        <v>42681</v>
      </c>
      <c r="E7472" s="48">
        <v>6</v>
      </c>
      <c r="F7472" s="48">
        <v>15227</v>
      </c>
      <c r="G7472" s="48">
        <v>12719</v>
      </c>
    </row>
    <row r="7473" spans="3:7">
      <c r="C7473" s="50">
        <f t="shared" si="118"/>
        <v>11</v>
      </c>
      <c r="D7473" s="49">
        <v>42681</v>
      </c>
      <c r="E7473" s="48">
        <v>7</v>
      </c>
      <c r="F7473" s="48">
        <v>16339</v>
      </c>
      <c r="G7473" s="48">
        <v>14182</v>
      </c>
    </row>
    <row r="7474" spans="3:7">
      <c r="C7474" s="50">
        <f t="shared" si="118"/>
        <v>11</v>
      </c>
      <c r="D7474" s="49">
        <v>42681</v>
      </c>
      <c r="E7474" s="48">
        <v>8</v>
      </c>
      <c r="F7474" s="48">
        <v>17368</v>
      </c>
      <c r="G7474" s="48">
        <v>15490</v>
      </c>
    </row>
    <row r="7475" spans="3:7">
      <c r="C7475" s="50">
        <f t="shared" si="118"/>
        <v>11</v>
      </c>
      <c r="D7475" s="49">
        <v>42681</v>
      </c>
      <c r="E7475" s="48">
        <v>9</v>
      </c>
      <c r="F7475" s="48">
        <v>17293</v>
      </c>
      <c r="G7475" s="48">
        <v>15192</v>
      </c>
    </row>
    <row r="7476" spans="3:7">
      <c r="C7476" s="50">
        <f t="shared" si="118"/>
        <v>11</v>
      </c>
      <c r="D7476" s="49">
        <v>42681</v>
      </c>
      <c r="E7476" s="48">
        <v>10</v>
      </c>
      <c r="F7476" s="48">
        <v>16957</v>
      </c>
      <c r="G7476" s="48">
        <v>14776</v>
      </c>
    </row>
    <row r="7477" spans="3:7">
      <c r="C7477" s="50">
        <f t="shared" si="118"/>
        <v>11</v>
      </c>
      <c r="D7477" s="49">
        <v>42681</v>
      </c>
      <c r="E7477" s="48">
        <v>11</v>
      </c>
      <c r="F7477" s="48">
        <v>17095</v>
      </c>
      <c r="G7477" s="48">
        <v>14688</v>
      </c>
    </row>
    <row r="7478" spans="3:7">
      <c r="C7478" s="50">
        <f t="shared" si="118"/>
        <v>11</v>
      </c>
      <c r="D7478" s="49">
        <v>42681</v>
      </c>
      <c r="E7478" s="48">
        <v>12</v>
      </c>
      <c r="F7478" s="48">
        <v>16903</v>
      </c>
      <c r="G7478" s="48">
        <v>14635</v>
      </c>
    </row>
    <row r="7479" spans="3:7">
      <c r="C7479" s="50">
        <f t="shared" si="118"/>
        <v>11</v>
      </c>
      <c r="D7479" s="49">
        <v>42681</v>
      </c>
      <c r="E7479" s="48">
        <v>13</v>
      </c>
      <c r="F7479" s="48">
        <v>16730</v>
      </c>
      <c r="G7479" s="48">
        <v>14653</v>
      </c>
    </row>
    <row r="7480" spans="3:7">
      <c r="C7480" s="50">
        <f t="shared" si="118"/>
        <v>11</v>
      </c>
      <c r="D7480" s="49">
        <v>42681</v>
      </c>
      <c r="E7480" s="48">
        <v>14</v>
      </c>
      <c r="F7480" s="48">
        <v>16876</v>
      </c>
      <c r="G7480" s="48">
        <v>14617</v>
      </c>
    </row>
    <row r="7481" spans="3:7">
      <c r="C7481" s="50">
        <f t="shared" si="118"/>
        <v>11</v>
      </c>
      <c r="D7481" s="49">
        <v>42681</v>
      </c>
      <c r="E7481" s="48">
        <v>15</v>
      </c>
      <c r="F7481" s="48">
        <v>16820</v>
      </c>
      <c r="G7481" s="48">
        <v>14542</v>
      </c>
    </row>
    <row r="7482" spans="3:7">
      <c r="C7482" s="50">
        <f t="shared" si="118"/>
        <v>11</v>
      </c>
      <c r="D7482" s="49">
        <v>42681</v>
      </c>
      <c r="E7482" s="48">
        <v>16</v>
      </c>
      <c r="F7482" s="48">
        <v>17266</v>
      </c>
      <c r="G7482" s="48">
        <v>15043</v>
      </c>
    </row>
    <row r="7483" spans="3:7">
      <c r="C7483" s="50">
        <f t="shared" si="118"/>
        <v>11</v>
      </c>
      <c r="D7483" s="49">
        <v>42681</v>
      </c>
      <c r="E7483" s="48">
        <v>17</v>
      </c>
      <c r="F7483" s="48">
        <v>18058</v>
      </c>
      <c r="G7483" s="48">
        <v>16183</v>
      </c>
    </row>
    <row r="7484" spans="3:7">
      <c r="C7484" s="50">
        <f t="shared" si="118"/>
        <v>11</v>
      </c>
      <c r="D7484" s="49">
        <v>42681</v>
      </c>
      <c r="E7484" s="48">
        <v>18</v>
      </c>
      <c r="F7484" s="48">
        <v>18576</v>
      </c>
      <c r="G7484" s="48">
        <v>17058</v>
      </c>
    </row>
    <row r="7485" spans="3:7">
      <c r="C7485" s="50">
        <f t="shared" si="118"/>
        <v>11</v>
      </c>
      <c r="D7485" s="49">
        <v>42681</v>
      </c>
      <c r="E7485" s="48">
        <v>19</v>
      </c>
      <c r="F7485" s="48">
        <v>18978</v>
      </c>
      <c r="G7485" s="48">
        <v>17070</v>
      </c>
    </row>
    <row r="7486" spans="3:7">
      <c r="C7486" s="50">
        <f t="shared" si="118"/>
        <v>11</v>
      </c>
      <c r="D7486" s="49">
        <v>42681</v>
      </c>
      <c r="E7486" s="48">
        <v>20</v>
      </c>
      <c r="F7486" s="48">
        <v>18918</v>
      </c>
      <c r="G7486" s="48">
        <v>16822</v>
      </c>
    </row>
    <row r="7487" spans="3:7">
      <c r="C7487" s="50">
        <f t="shared" si="118"/>
        <v>11</v>
      </c>
      <c r="D7487" s="49">
        <v>42681</v>
      </c>
      <c r="E7487" s="48">
        <v>21</v>
      </c>
      <c r="F7487" s="48">
        <v>18926</v>
      </c>
      <c r="G7487" s="48">
        <v>16468</v>
      </c>
    </row>
    <row r="7488" spans="3:7">
      <c r="C7488" s="50">
        <f t="shared" si="118"/>
        <v>11</v>
      </c>
      <c r="D7488" s="49">
        <v>42681</v>
      </c>
      <c r="E7488" s="48">
        <v>22</v>
      </c>
      <c r="F7488" s="48">
        <v>18285</v>
      </c>
      <c r="G7488" s="48">
        <v>15637</v>
      </c>
    </row>
    <row r="7489" spans="3:7">
      <c r="C7489" s="50">
        <f t="shared" si="118"/>
        <v>11</v>
      </c>
      <c r="D7489" s="49">
        <v>42681</v>
      </c>
      <c r="E7489" s="48">
        <v>23</v>
      </c>
      <c r="F7489" s="48">
        <v>16974</v>
      </c>
      <c r="G7489" s="48">
        <v>14523</v>
      </c>
    </row>
    <row r="7490" spans="3:7">
      <c r="C7490" s="50">
        <f t="shared" si="118"/>
        <v>11</v>
      </c>
      <c r="D7490" s="49">
        <v>42681</v>
      </c>
      <c r="E7490" s="48">
        <v>24</v>
      </c>
      <c r="F7490" s="48">
        <v>15953</v>
      </c>
      <c r="G7490" s="48">
        <v>13360</v>
      </c>
    </row>
    <row r="7491" spans="3:7">
      <c r="C7491" s="50">
        <f t="shared" si="118"/>
        <v>11</v>
      </c>
      <c r="D7491" s="49">
        <v>42682</v>
      </c>
      <c r="E7491" s="48">
        <v>1</v>
      </c>
      <c r="F7491" s="48">
        <v>15268</v>
      </c>
      <c r="G7491" s="48">
        <v>12602</v>
      </c>
    </row>
    <row r="7492" spans="3:7">
      <c r="C7492" s="50">
        <f t="shared" ref="C7492:C7555" si="119">MONTH(D7492)</f>
        <v>11</v>
      </c>
      <c r="D7492" s="49">
        <v>42682</v>
      </c>
      <c r="E7492" s="48">
        <v>2</v>
      </c>
      <c r="F7492" s="48">
        <v>14959</v>
      </c>
      <c r="G7492" s="48">
        <v>12202</v>
      </c>
    </row>
    <row r="7493" spans="3:7">
      <c r="C7493" s="50">
        <f t="shared" si="119"/>
        <v>11</v>
      </c>
      <c r="D7493" s="49">
        <v>42682</v>
      </c>
      <c r="E7493" s="48">
        <v>3</v>
      </c>
      <c r="F7493" s="48">
        <v>14683</v>
      </c>
      <c r="G7493" s="48">
        <v>11971</v>
      </c>
    </row>
    <row r="7494" spans="3:7">
      <c r="C7494" s="50">
        <f t="shared" si="119"/>
        <v>11</v>
      </c>
      <c r="D7494" s="49">
        <v>42682</v>
      </c>
      <c r="E7494" s="48">
        <v>4</v>
      </c>
      <c r="F7494" s="48">
        <v>14627</v>
      </c>
      <c r="G7494" s="48">
        <v>11881</v>
      </c>
    </row>
    <row r="7495" spans="3:7">
      <c r="C7495" s="50">
        <f t="shared" si="119"/>
        <v>11</v>
      </c>
      <c r="D7495" s="49">
        <v>42682</v>
      </c>
      <c r="E7495" s="48">
        <v>5</v>
      </c>
      <c r="F7495" s="48">
        <v>14787</v>
      </c>
      <c r="G7495" s="48">
        <v>12072</v>
      </c>
    </row>
    <row r="7496" spans="3:7">
      <c r="C7496" s="50">
        <f t="shared" si="119"/>
        <v>11</v>
      </c>
      <c r="D7496" s="49">
        <v>42682</v>
      </c>
      <c r="E7496" s="48">
        <v>6</v>
      </c>
      <c r="F7496" s="48">
        <v>15351</v>
      </c>
      <c r="G7496" s="48">
        <v>12739</v>
      </c>
    </row>
    <row r="7497" spans="3:7">
      <c r="C7497" s="50">
        <f t="shared" si="119"/>
        <v>11</v>
      </c>
      <c r="D7497" s="49">
        <v>42682</v>
      </c>
      <c r="E7497" s="48">
        <v>7</v>
      </c>
      <c r="F7497" s="48">
        <v>16570</v>
      </c>
      <c r="G7497" s="48">
        <v>14227</v>
      </c>
    </row>
    <row r="7498" spans="3:7">
      <c r="C7498" s="50">
        <f t="shared" si="119"/>
        <v>11</v>
      </c>
      <c r="D7498" s="49">
        <v>42682</v>
      </c>
      <c r="E7498" s="48">
        <v>8</v>
      </c>
      <c r="F7498" s="48">
        <v>17146</v>
      </c>
      <c r="G7498" s="48">
        <v>15317</v>
      </c>
    </row>
    <row r="7499" spans="3:7">
      <c r="C7499" s="50">
        <f t="shared" si="119"/>
        <v>11</v>
      </c>
      <c r="D7499" s="49">
        <v>42682</v>
      </c>
      <c r="E7499" s="48">
        <v>9</v>
      </c>
      <c r="F7499" s="48">
        <v>17410</v>
      </c>
      <c r="G7499" s="48">
        <v>15278</v>
      </c>
    </row>
    <row r="7500" spans="3:7">
      <c r="C7500" s="50">
        <f t="shared" si="119"/>
        <v>11</v>
      </c>
      <c r="D7500" s="49">
        <v>42682</v>
      </c>
      <c r="E7500" s="48">
        <v>10</v>
      </c>
      <c r="F7500" s="48">
        <v>17007</v>
      </c>
      <c r="G7500" s="48">
        <v>15026</v>
      </c>
    </row>
    <row r="7501" spans="3:7">
      <c r="C7501" s="50">
        <f t="shared" si="119"/>
        <v>11</v>
      </c>
      <c r="D7501" s="49">
        <v>42682</v>
      </c>
      <c r="E7501" s="48">
        <v>11</v>
      </c>
      <c r="F7501" s="48">
        <v>17428</v>
      </c>
      <c r="G7501" s="48">
        <v>14951</v>
      </c>
    </row>
    <row r="7502" spans="3:7">
      <c r="C7502" s="50">
        <f t="shared" si="119"/>
        <v>11</v>
      </c>
      <c r="D7502" s="49">
        <v>42682</v>
      </c>
      <c r="E7502" s="48">
        <v>12</v>
      </c>
      <c r="F7502" s="48">
        <v>17333</v>
      </c>
      <c r="G7502" s="48">
        <v>14860</v>
      </c>
    </row>
    <row r="7503" spans="3:7">
      <c r="C7503" s="50">
        <f t="shared" si="119"/>
        <v>11</v>
      </c>
      <c r="D7503" s="49">
        <v>42682</v>
      </c>
      <c r="E7503" s="48">
        <v>13</v>
      </c>
      <c r="F7503" s="48">
        <v>16894</v>
      </c>
      <c r="G7503" s="48">
        <v>14804</v>
      </c>
    </row>
    <row r="7504" spans="3:7">
      <c r="C7504" s="50">
        <f t="shared" si="119"/>
        <v>11</v>
      </c>
      <c r="D7504" s="49">
        <v>42682</v>
      </c>
      <c r="E7504" s="48">
        <v>14</v>
      </c>
      <c r="F7504" s="48">
        <v>16377</v>
      </c>
      <c r="G7504" s="48">
        <v>15178</v>
      </c>
    </row>
    <row r="7505" spans="3:7">
      <c r="C7505" s="50">
        <f t="shared" si="119"/>
        <v>11</v>
      </c>
      <c r="D7505" s="49">
        <v>42682</v>
      </c>
      <c r="E7505" s="48">
        <v>15</v>
      </c>
      <c r="F7505" s="48">
        <v>16626</v>
      </c>
      <c r="G7505" s="48">
        <v>15402</v>
      </c>
    </row>
    <row r="7506" spans="3:7">
      <c r="C7506" s="50">
        <f t="shared" si="119"/>
        <v>11</v>
      </c>
      <c r="D7506" s="49">
        <v>42682</v>
      </c>
      <c r="E7506" s="48">
        <v>16</v>
      </c>
      <c r="F7506" s="48">
        <v>17666</v>
      </c>
      <c r="G7506" s="48">
        <v>15771</v>
      </c>
    </row>
    <row r="7507" spans="3:7">
      <c r="C7507" s="50">
        <f t="shared" si="119"/>
        <v>11</v>
      </c>
      <c r="D7507" s="49">
        <v>42682</v>
      </c>
      <c r="E7507" s="48">
        <v>17</v>
      </c>
      <c r="F7507" s="48">
        <v>19175</v>
      </c>
      <c r="G7507" s="48">
        <v>16727</v>
      </c>
    </row>
    <row r="7508" spans="3:7">
      <c r="C7508" s="50">
        <f t="shared" si="119"/>
        <v>11</v>
      </c>
      <c r="D7508" s="49">
        <v>42682</v>
      </c>
      <c r="E7508" s="48">
        <v>18</v>
      </c>
      <c r="F7508" s="48">
        <v>20190</v>
      </c>
      <c r="G7508" s="48">
        <v>17522</v>
      </c>
    </row>
    <row r="7509" spans="3:7">
      <c r="C7509" s="50">
        <f t="shared" si="119"/>
        <v>11</v>
      </c>
      <c r="D7509" s="49">
        <v>42682</v>
      </c>
      <c r="E7509" s="48">
        <v>19</v>
      </c>
      <c r="F7509" s="48">
        <v>19723</v>
      </c>
      <c r="G7509" s="48">
        <v>17008</v>
      </c>
    </row>
    <row r="7510" spans="3:7">
      <c r="C7510" s="50">
        <f t="shared" si="119"/>
        <v>11</v>
      </c>
      <c r="D7510" s="49">
        <v>42682</v>
      </c>
      <c r="E7510" s="48">
        <v>20</v>
      </c>
      <c r="F7510" s="48">
        <v>19335</v>
      </c>
      <c r="G7510" s="48">
        <v>16765</v>
      </c>
    </row>
    <row r="7511" spans="3:7">
      <c r="C7511" s="50">
        <f t="shared" si="119"/>
        <v>11</v>
      </c>
      <c r="D7511" s="49">
        <v>42682</v>
      </c>
      <c r="E7511" s="48">
        <v>21</v>
      </c>
      <c r="F7511" s="48">
        <v>18410</v>
      </c>
      <c r="G7511" s="48">
        <v>16168</v>
      </c>
    </row>
    <row r="7512" spans="3:7">
      <c r="C7512" s="50">
        <f t="shared" si="119"/>
        <v>11</v>
      </c>
      <c r="D7512" s="49">
        <v>42682</v>
      </c>
      <c r="E7512" s="48">
        <v>22</v>
      </c>
      <c r="F7512" s="48">
        <v>17738</v>
      </c>
      <c r="G7512" s="48">
        <v>15521</v>
      </c>
    </row>
    <row r="7513" spans="3:7">
      <c r="C7513" s="50">
        <f t="shared" si="119"/>
        <v>11</v>
      </c>
      <c r="D7513" s="49">
        <v>42682</v>
      </c>
      <c r="E7513" s="48">
        <v>23</v>
      </c>
      <c r="F7513" s="48">
        <v>17015</v>
      </c>
      <c r="G7513" s="48">
        <v>14572</v>
      </c>
    </row>
    <row r="7514" spans="3:7">
      <c r="C7514" s="50">
        <f t="shared" si="119"/>
        <v>11</v>
      </c>
      <c r="D7514" s="49">
        <v>42682</v>
      </c>
      <c r="E7514" s="48">
        <v>24</v>
      </c>
      <c r="F7514" s="48">
        <v>16116</v>
      </c>
      <c r="G7514" s="48">
        <v>13459</v>
      </c>
    </row>
    <row r="7515" spans="3:7">
      <c r="C7515" s="50">
        <f t="shared" si="119"/>
        <v>11</v>
      </c>
      <c r="D7515" s="49">
        <v>42683</v>
      </c>
      <c r="E7515" s="48">
        <v>1</v>
      </c>
      <c r="F7515" s="48">
        <v>15549</v>
      </c>
      <c r="G7515" s="48">
        <v>12776</v>
      </c>
    </row>
    <row r="7516" spans="3:7">
      <c r="C7516" s="50">
        <f t="shared" si="119"/>
        <v>11</v>
      </c>
      <c r="D7516" s="49">
        <v>42683</v>
      </c>
      <c r="E7516" s="48">
        <v>2</v>
      </c>
      <c r="F7516" s="48">
        <v>15047</v>
      </c>
      <c r="G7516" s="48">
        <v>12414</v>
      </c>
    </row>
    <row r="7517" spans="3:7">
      <c r="C7517" s="50">
        <f t="shared" si="119"/>
        <v>11</v>
      </c>
      <c r="D7517" s="49">
        <v>42683</v>
      </c>
      <c r="E7517" s="48">
        <v>3</v>
      </c>
      <c r="F7517" s="48">
        <v>14708</v>
      </c>
      <c r="G7517" s="48">
        <v>12052</v>
      </c>
    </row>
    <row r="7518" spans="3:7">
      <c r="C7518" s="50">
        <f t="shared" si="119"/>
        <v>11</v>
      </c>
      <c r="D7518" s="49">
        <v>42683</v>
      </c>
      <c r="E7518" s="48">
        <v>4</v>
      </c>
      <c r="F7518" s="48">
        <v>14590</v>
      </c>
      <c r="G7518" s="48">
        <v>11930</v>
      </c>
    </row>
    <row r="7519" spans="3:7">
      <c r="C7519" s="50">
        <f t="shared" si="119"/>
        <v>11</v>
      </c>
      <c r="D7519" s="49">
        <v>42683</v>
      </c>
      <c r="E7519" s="48">
        <v>5</v>
      </c>
      <c r="F7519" s="48">
        <v>14678</v>
      </c>
      <c r="G7519" s="48">
        <v>12007</v>
      </c>
    </row>
    <row r="7520" spans="3:7">
      <c r="C7520" s="50">
        <f t="shared" si="119"/>
        <v>11</v>
      </c>
      <c r="D7520" s="49">
        <v>42683</v>
      </c>
      <c r="E7520" s="48">
        <v>6</v>
      </c>
      <c r="F7520" s="48">
        <v>15262</v>
      </c>
      <c r="G7520" s="48">
        <v>12549</v>
      </c>
    </row>
    <row r="7521" spans="3:7">
      <c r="C7521" s="50">
        <f t="shared" si="119"/>
        <v>11</v>
      </c>
      <c r="D7521" s="49">
        <v>42683</v>
      </c>
      <c r="E7521" s="48">
        <v>7</v>
      </c>
      <c r="F7521" s="48">
        <v>16679</v>
      </c>
      <c r="G7521" s="48">
        <v>14014</v>
      </c>
    </row>
    <row r="7522" spans="3:7">
      <c r="C7522" s="50">
        <f t="shared" si="119"/>
        <v>11</v>
      </c>
      <c r="D7522" s="49">
        <v>42683</v>
      </c>
      <c r="E7522" s="48">
        <v>8</v>
      </c>
      <c r="F7522" s="48">
        <v>17464</v>
      </c>
      <c r="G7522" s="48">
        <v>15398</v>
      </c>
    </row>
    <row r="7523" spans="3:7">
      <c r="C7523" s="50">
        <f t="shared" si="119"/>
        <v>11</v>
      </c>
      <c r="D7523" s="49">
        <v>42683</v>
      </c>
      <c r="E7523" s="48">
        <v>9</v>
      </c>
      <c r="F7523" s="48">
        <v>17816</v>
      </c>
      <c r="G7523" s="48">
        <v>15466</v>
      </c>
    </row>
    <row r="7524" spans="3:7">
      <c r="C7524" s="50">
        <f t="shared" si="119"/>
        <v>11</v>
      </c>
      <c r="D7524" s="49">
        <v>42683</v>
      </c>
      <c r="E7524" s="48">
        <v>10</v>
      </c>
      <c r="F7524" s="48">
        <v>17849</v>
      </c>
      <c r="G7524" s="48">
        <v>15351</v>
      </c>
    </row>
    <row r="7525" spans="3:7">
      <c r="C7525" s="50">
        <f t="shared" si="119"/>
        <v>11</v>
      </c>
      <c r="D7525" s="49">
        <v>42683</v>
      </c>
      <c r="E7525" s="48">
        <v>11</v>
      </c>
      <c r="F7525" s="48">
        <v>17309</v>
      </c>
      <c r="G7525" s="48">
        <v>15118</v>
      </c>
    </row>
    <row r="7526" spans="3:7">
      <c r="C7526" s="50">
        <f t="shared" si="119"/>
        <v>11</v>
      </c>
      <c r="D7526" s="49">
        <v>42683</v>
      </c>
      <c r="E7526" s="48">
        <v>12</v>
      </c>
      <c r="F7526" s="48">
        <v>17300</v>
      </c>
      <c r="G7526" s="48">
        <v>14994</v>
      </c>
    </row>
    <row r="7527" spans="3:7">
      <c r="C7527" s="50">
        <f t="shared" si="119"/>
        <v>11</v>
      </c>
      <c r="D7527" s="49">
        <v>42683</v>
      </c>
      <c r="E7527" s="48">
        <v>13</v>
      </c>
      <c r="F7527" s="48">
        <v>16325</v>
      </c>
      <c r="G7527" s="48">
        <v>14693</v>
      </c>
    </row>
    <row r="7528" spans="3:7">
      <c r="C7528" s="50">
        <f t="shared" si="119"/>
        <v>11</v>
      </c>
      <c r="D7528" s="49">
        <v>42683</v>
      </c>
      <c r="E7528" s="48">
        <v>14</v>
      </c>
      <c r="F7528" s="48">
        <v>16121</v>
      </c>
      <c r="G7528" s="48">
        <v>14608</v>
      </c>
    </row>
    <row r="7529" spans="3:7">
      <c r="C7529" s="50">
        <f t="shared" si="119"/>
        <v>11</v>
      </c>
      <c r="D7529" s="49">
        <v>42683</v>
      </c>
      <c r="E7529" s="48">
        <v>15</v>
      </c>
      <c r="F7529" s="48">
        <v>16232</v>
      </c>
      <c r="G7529" s="48">
        <v>14660</v>
      </c>
    </row>
    <row r="7530" spans="3:7">
      <c r="C7530" s="50">
        <f t="shared" si="119"/>
        <v>11</v>
      </c>
      <c r="D7530" s="49">
        <v>42683</v>
      </c>
      <c r="E7530" s="48">
        <v>16</v>
      </c>
      <c r="F7530" s="48">
        <v>16963</v>
      </c>
      <c r="G7530" s="48">
        <v>15167</v>
      </c>
    </row>
    <row r="7531" spans="3:7">
      <c r="C7531" s="50">
        <f t="shared" si="119"/>
        <v>11</v>
      </c>
      <c r="D7531" s="49">
        <v>42683</v>
      </c>
      <c r="E7531" s="48">
        <v>17</v>
      </c>
      <c r="F7531" s="48">
        <v>18661</v>
      </c>
      <c r="G7531" s="48">
        <v>16318</v>
      </c>
    </row>
    <row r="7532" spans="3:7">
      <c r="C7532" s="50">
        <f t="shared" si="119"/>
        <v>11</v>
      </c>
      <c r="D7532" s="49">
        <v>42683</v>
      </c>
      <c r="E7532" s="48">
        <v>18</v>
      </c>
      <c r="F7532" s="48">
        <v>19657</v>
      </c>
      <c r="G7532" s="48">
        <v>17485</v>
      </c>
    </row>
    <row r="7533" spans="3:7">
      <c r="C7533" s="50">
        <f t="shared" si="119"/>
        <v>11</v>
      </c>
      <c r="D7533" s="49">
        <v>42683</v>
      </c>
      <c r="E7533" s="48">
        <v>19</v>
      </c>
      <c r="F7533" s="48">
        <v>19772</v>
      </c>
      <c r="G7533" s="48">
        <v>17594</v>
      </c>
    </row>
    <row r="7534" spans="3:7">
      <c r="C7534" s="50">
        <f t="shared" si="119"/>
        <v>11</v>
      </c>
      <c r="D7534" s="49">
        <v>42683</v>
      </c>
      <c r="E7534" s="48">
        <v>20</v>
      </c>
      <c r="F7534" s="48">
        <v>19477</v>
      </c>
      <c r="G7534" s="48">
        <v>17468</v>
      </c>
    </row>
    <row r="7535" spans="3:7">
      <c r="C7535" s="50">
        <f t="shared" si="119"/>
        <v>11</v>
      </c>
      <c r="D7535" s="49">
        <v>42683</v>
      </c>
      <c r="E7535" s="48">
        <v>21</v>
      </c>
      <c r="F7535" s="48">
        <v>19170</v>
      </c>
      <c r="G7535" s="48">
        <v>17063</v>
      </c>
    </row>
    <row r="7536" spans="3:7">
      <c r="C7536" s="50">
        <f t="shared" si="119"/>
        <v>11</v>
      </c>
      <c r="D7536" s="49">
        <v>42683</v>
      </c>
      <c r="E7536" s="48">
        <v>22</v>
      </c>
      <c r="F7536" s="48">
        <v>18554</v>
      </c>
      <c r="G7536" s="48">
        <v>16376</v>
      </c>
    </row>
    <row r="7537" spans="3:7">
      <c r="C7537" s="50">
        <f t="shared" si="119"/>
        <v>11</v>
      </c>
      <c r="D7537" s="49">
        <v>42683</v>
      </c>
      <c r="E7537" s="48">
        <v>23</v>
      </c>
      <c r="F7537" s="48">
        <v>17680</v>
      </c>
      <c r="G7537" s="48">
        <v>15329</v>
      </c>
    </row>
    <row r="7538" spans="3:7">
      <c r="C7538" s="50">
        <f t="shared" si="119"/>
        <v>11</v>
      </c>
      <c r="D7538" s="49">
        <v>42683</v>
      </c>
      <c r="E7538" s="48">
        <v>24</v>
      </c>
      <c r="F7538" s="48">
        <v>16652</v>
      </c>
      <c r="G7538" s="48">
        <v>14137</v>
      </c>
    </row>
    <row r="7539" spans="3:7">
      <c r="C7539" s="50">
        <f t="shared" si="119"/>
        <v>11</v>
      </c>
      <c r="D7539" s="49">
        <v>42684</v>
      </c>
      <c r="E7539" s="48">
        <v>1</v>
      </c>
      <c r="F7539" s="48">
        <v>15805</v>
      </c>
      <c r="G7539" s="48">
        <v>13418</v>
      </c>
    </row>
    <row r="7540" spans="3:7">
      <c r="C7540" s="50">
        <f t="shared" si="119"/>
        <v>11</v>
      </c>
      <c r="D7540" s="49">
        <v>42684</v>
      </c>
      <c r="E7540" s="48">
        <v>2</v>
      </c>
      <c r="F7540" s="48">
        <v>15339</v>
      </c>
      <c r="G7540" s="48">
        <v>12939</v>
      </c>
    </row>
    <row r="7541" spans="3:7">
      <c r="C7541" s="50">
        <f t="shared" si="119"/>
        <v>11</v>
      </c>
      <c r="D7541" s="49">
        <v>42684</v>
      </c>
      <c r="E7541" s="48">
        <v>3</v>
      </c>
      <c r="F7541" s="48">
        <v>15197</v>
      </c>
      <c r="G7541" s="48">
        <v>12658</v>
      </c>
    </row>
    <row r="7542" spans="3:7">
      <c r="C7542" s="50">
        <f t="shared" si="119"/>
        <v>11</v>
      </c>
      <c r="D7542" s="49">
        <v>42684</v>
      </c>
      <c r="E7542" s="48">
        <v>4</v>
      </c>
      <c r="F7542" s="48">
        <v>15275</v>
      </c>
      <c r="G7542" s="48">
        <v>12576</v>
      </c>
    </row>
    <row r="7543" spans="3:7">
      <c r="C7543" s="50">
        <f t="shared" si="119"/>
        <v>11</v>
      </c>
      <c r="D7543" s="49">
        <v>42684</v>
      </c>
      <c r="E7543" s="48">
        <v>5</v>
      </c>
      <c r="F7543" s="48">
        <v>15210</v>
      </c>
      <c r="G7543" s="48">
        <v>12603</v>
      </c>
    </row>
    <row r="7544" spans="3:7">
      <c r="C7544" s="50">
        <f t="shared" si="119"/>
        <v>11</v>
      </c>
      <c r="D7544" s="49">
        <v>42684</v>
      </c>
      <c r="E7544" s="48">
        <v>6</v>
      </c>
      <c r="F7544" s="48">
        <v>15866</v>
      </c>
      <c r="G7544" s="48">
        <v>13235</v>
      </c>
    </row>
    <row r="7545" spans="3:7">
      <c r="C7545" s="50">
        <f t="shared" si="119"/>
        <v>11</v>
      </c>
      <c r="D7545" s="49">
        <v>42684</v>
      </c>
      <c r="E7545" s="48">
        <v>7</v>
      </c>
      <c r="F7545" s="48">
        <v>17198</v>
      </c>
      <c r="G7545" s="48">
        <v>14559</v>
      </c>
    </row>
    <row r="7546" spans="3:7">
      <c r="C7546" s="50">
        <f t="shared" si="119"/>
        <v>11</v>
      </c>
      <c r="D7546" s="49">
        <v>42684</v>
      </c>
      <c r="E7546" s="48">
        <v>8</v>
      </c>
      <c r="F7546" s="48">
        <v>18307</v>
      </c>
      <c r="G7546" s="48">
        <v>15842</v>
      </c>
    </row>
    <row r="7547" spans="3:7">
      <c r="C7547" s="50">
        <f t="shared" si="119"/>
        <v>11</v>
      </c>
      <c r="D7547" s="49">
        <v>42684</v>
      </c>
      <c r="E7547" s="48">
        <v>9</v>
      </c>
      <c r="F7547" s="48">
        <v>18065</v>
      </c>
      <c r="G7547" s="48">
        <v>15562</v>
      </c>
    </row>
    <row r="7548" spans="3:7">
      <c r="C7548" s="50">
        <f t="shared" si="119"/>
        <v>11</v>
      </c>
      <c r="D7548" s="49">
        <v>42684</v>
      </c>
      <c r="E7548" s="48">
        <v>10</v>
      </c>
      <c r="F7548" s="48">
        <v>17459</v>
      </c>
      <c r="G7548" s="48">
        <v>15076</v>
      </c>
    </row>
    <row r="7549" spans="3:7">
      <c r="C7549" s="50">
        <f t="shared" si="119"/>
        <v>11</v>
      </c>
      <c r="D7549" s="49">
        <v>42684</v>
      </c>
      <c r="E7549" s="48">
        <v>11</v>
      </c>
      <c r="F7549" s="48">
        <v>17537</v>
      </c>
      <c r="G7549" s="48">
        <v>14798</v>
      </c>
    </row>
    <row r="7550" spans="3:7">
      <c r="C7550" s="50">
        <f t="shared" si="119"/>
        <v>11</v>
      </c>
      <c r="D7550" s="49">
        <v>42684</v>
      </c>
      <c r="E7550" s="48">
        <v>12</v>
      </c>
      <c r="F7550" s="48">
        <v>17535</v>
      </c>
      <c r="G7550" s="48">
        <v>14740</v>
      </c>
    </row>
    <row r="7551" spans="3:7">
      <c r="C7551" s="50">
        <f t="shared" si="119"/>
        <v>11</v>
      </c>
      <c r="D7551" s="49">
        <v>42684</v>
      </c>
      <c r="E7551" s="48">
        <v>13</v>
      </c>
      <c r="F7551" s="48">
        <v>17137</v>
      </c>
      <c r="G7551" s="48">
        <v>14497</v>
      </c>
    </row>
    <row r="7552" spans="3:7">
      <c r="C7552" s="50">
        <f t="shared" si="119"/>
        <v>11</v>
      </c>
      <c r="D7552" s="49">
        <v>42684</v>
      </c>
      <c r="E7552" s="48">
        <v>14</v>
      </c>
      <c r="F7552" s="48">
        <v>16768</v>
      </c>
      <c r="G7552" s="48">
        <v>14482</v>
      </c>
    </row>
    <row r="7553" spans="3:7">
      <c r="C7553" s="50">
        <f t="shared" si="119"/>
        <v>11</v>
      </c>
      <c r="D7553" s="49">
        <v>42684</v>
      </c>
      <c r="E7553" s="48">
        <v>15</v>
      </c>
      <c r="F7553" s="48">
        <v>17468</v>
      </c>
      <c r="G7553" s="48">
        <v>14672</v>
      </c>
    </row>
    <row r="7554" spans="3:7">
      <c r="C7554" s="50">
        <f t="shared" si="119"/>
        <v>11</v>
      </c>
      <c r="D7554" s="49">
        <v>42684</v>
      </c>
      <c r="E7554" s="48">
        <v>16</v>
      </c>
      <c r="F7554" s="48">
        <v>17847</v>
      </c>
      <c r="G7554" s="48">
        <v>15016</v>
      </c>
    </row>
    <row r="7555" spans="3:7">
      <c r="C7555" s="50">
        <f t="shared" si="119"/>
        <v>11</v>
      </c>
      <c r="D7555" s="49">
        <v>42684</v>
      </c>
      <c r="E7555" s="48">
        <v>17</v>
      </c>
      <c r="F7555" s="48">
        <v>18481</v>
      </c>
      <c r="G7555" s="48">
        <v>15885</v>
      </c>
    </row>
    <row r="7556" spans="3:7">
      <c r="C7556" s="50">
        <f t="shared" ref="C7556:C7619" si="120">MONTH(D7556)</f>
        <v>11</v>
      </c>
      <c r="D7556" s="49">
        <v>42684</v>
      </c>
      <c r="E7556" s="48">
        <v>18</v>
      </c>
      <c r="F7556" s="48">
        <v>19281</v>
      </c>
      <c r="G7556" s="48">
        <v>16890</v>
      </c>
    </row>
    <row r="7557" spans="3:7">
      <c r="C7557" s="50">
        <f t="shared" si="120"/>
        <v>11</v>
      </c>
      <c r="D7557" s="49">
        <v>42684</v>
      </c>
      <c r="E7557" s="48">
        <v>19</v>
      </c>
      <c r="F7557" s="48">
        <v>19539</v>
      </c>
      <c r="G7557" s="48">
        <v>16886</v>
      </c>
    </row>
    <row r="7558" spans="3:7">
      <c r="C7558" s="50">
        <f t="shared" si="120"/>
        <v>11</v>
      </c>
      <c r="D7558" s="49">
        <v>42684</v>
      </c>
      <c r="E7558" s="48">
        <v>20</v>
      </c>
      <c r="F7558" s="48">
        <v>19299</v>
      </c>
      <c r="G7558" s="48">
        <v>16732</v>
      </c>
    </row>
    <row r="7559" spans="3:7">
      <c r="C7559" s="50">
        <f t="shared" si="120"/>
        <v>11</v>
      </c>
      <c r="D7559" s="49">
        <v>42684</v>
      </c>
      <c r="E7559" s="48">
        <v>21</v>
      </c>
      <c r="F7559" s="48">
        <v>18929</v>
      </c>
      <c r="G7559" s="48">
        <v>16280</v>
      </c>
    </row>
    <row r="7560" spans="3:7">
      <c r="C7560" s="50">
        <f t="shared" si="120"/>
        <v>11</v>
      </c>
      <c r="D7560" s="49">
        <v>42684</v>
      </c>
      <c r="E7560" s="48">
        <v>22</v>
      </c>
      <c r="F7560" s="48">
        <v>18148</v>
      </c>
      <c r="G7560" s="48">
        <v>15539</v>
      </c>
    </row>
    <row r="7561" spans="3:7">
      <c r="C7561" s="50">
        <f t="shared" si="120"/>
        <v>11</v>
      </c>
      <c r="D7561" s="49">
        <v>42684</v>
      </c>
      <c r="E7561" s="48">
        <v>23</v>
      </c>
      <c r="F7561" s="48">
        <v>17271</v>
      </c>
      <c r="G7561" s="48">
        <v>14273</v>
      </c>
    </row>
    <row r="7562" spans="3:7">
      <c r="C7562" s="50">
        <f t="shared" si="120"/>
        <v>11</v>
      </c>
      <c r="D7562" s="49">
        <v>42684</v>
      </c>
      <c r="E7562" s="48">
        <v>24</v>
      </c>
      <c r="F7562" s="48">
        <v>16956</v>
      </c>
      <c r="G7562" s="48">
        <v>13275</v>
      </c>
    </row>
    <row r="7563" spans="3:7">
      <c r="C7563" s="50">
        <f t="shared" si="120"/>
        <v>11</v>
      </c>
      <c r="D7563" s="49">
        <v>42685</v>
      </c>
      <c r="E7563" s="48">
        <v>1</v>
      </c>
      <c r="F7563" s="48">
        <v>16497</v>
      </c>
      <c r="G7563" s="48">
        <v>12623</v>
      </c>
    </row>
    <row r="7564" spans="3:7">
      <c r="C7564" s="50">
        <f t="shared" si="120"/>
        <v>11</v>
      </c>
      <c r="D7564" s="49">
        <v>42685</v>
      </c>
      <c r="E7564" s="48">
        <v>2</v>
      </c>
      <c r="F7564" s="48">
        <v>15952</v>
      </c>
      <c r="G7564" s="48">
        <v>12185</v>
      </c>
    </row>
    <row r="7565" spans="3:7">
      <c r="C7565" s="50">
        <f t="shared" si="120"/>
        <v>11</v>
      </c>
      <c r="D7565" s="49">
        <v>42685</v>
      </c>
      <c r="E7565" s="48">
        <v>3</v>
      </c>
      <c r="F7565" s="48">
        <v>15003</v>
      </c>
      <c r="G7565" s="48">
        <v>11881</v>
      </c>
    </row>
    <row r="7566" spans="3:7">
      <c r="C7566" s="50">
        <f t="shared" si="120"/>
        <v>11</v>
      </c>
      <c r="D7566" s="49">
        <v>42685</v>
      </c>
      <c r="E7566" s="48">
        <v>4</v>
      </c>
      <c r="F7566" s="48">
        <v>14488</v>
      </c>
      <c r="G7566" s="48">
        <v>11721</v>
      </c>
    </row>
    <row r="7567" spans="3:7">
      <c r="C7567" s="50">
        <f t="shared" si="120"/>
        <v>11</v>
      </c>
      <c r="D7567" s="49">
        <v>42685</v>
      </c>
      <c r="E7567" s="48">
        <v>5</v>
      </c>
      <c r="F7567" s="48">
        <v>14448</v>
      </c>
      <c r="G7567" s="48">
        <v>11849</v>
      </c>
    </row>
    <row r="7568" spans="3:7">
      <c r="C7568" s="50">
        <f t="shared" si="120"/>
        <v>11</v>
      </c>
      <c r="D7568" s="49">
        <v>42685</v>
      </c>
      <c r="E7568" s="48">
        <v>6</v>
      </c>
      <c r="F7568" s="48">
        <v>15285</v>
      </c>
      <c r="G7568" s="48">
        <v>12536</v>
      </c>
    </row>
    <row r="7569" spans="3:7">
      <c r="C7569" s="50">
        <f t="shared" si="120"/>
        <v>11</v>
      </c>
      <c r="D7569" s="49">
        <v>42685</v>
      </c>
      <c r="E7569" s="48">
        <v>7</v>
      </c>
      <c r="F7569" s="48">
        <v>16486</v>
      </c>
      <c r="G7569" s="48">
        <v>13901</v>
      </c>
    </row>
    <row r="7570" spans="3:7">
      <c r="C7570" s="50">
        <f t="shared" si="120"/>
        <v>11</v>
      </c>
      <c r="D7570" s="49">
        <v>42685</v>
      </c>
      <c r="E7570" s="48">
        <v>8</v>
      </c>
      <c r="F7570" s="48">
        <v>17808</v>
      </c>
      <c r="G7570" s="48">
        <v>15095</v>
      </c>
    </row>
    <row r="7571" spans="3:7">
      <c r="C7571" s="50">
        <f t="shared" si="120"/>
        <v>11</v>
      </c>
      <c r="D7571" s="49">
        <v>42685</v>
      </c>
      <c r="E7571" s="48">
        <v>9</v>
      </c>
      <c r="F7571" s="48">
        <v>17824</v>
      </c>
      <c r="G7571" s="48">
        <v>15143</v>
      </c>
    </row>
    <row r="7572" spans="3:7">
      <c r="C7572" s="50">
        <f t="shared" si="120"/>
        <v>11</v>
      </c>
      <c r="D7572" s="49">
        <v>42685</v>
      </c>
      <c r="E7572" s="48">
        <v>10</v>
      </c>
      <c r="F7572" s="48">
        <v>17621</v>
      </c>
      <c r="G7572" s="48">
        <v>14896</v>
      </c>
    </row>
    <row r="7573" spans="3:7">
      <c r="C7573" s="50">
        <f t="shared" si="120"/>
        <v>11</v>
      </c>
      <c r="D7573" s="49">
        <v>42685</v>
      </c>
      <c r="E7573" s="48">
        <v>11</v>
      </c>
      <c r="F7573" s="48">
        <v>17529</v>
      </c>
      <c r="G7573" s="48">
        <v>14841</v>
      </c>
    </row>
    <row r="7574" spans="3:7">
      <c r="C7574" s="50">
        <f t="shared" si="120"/>
        <v>11</v>
      </c>
      <c r="D7574" s="49">
        <v>42685</v>
      </c>
      <c r="E7574" s="48">
        <v>12</v>
      </c>
      <c r="F7574" s="48">
        <v>17497</v>
      </c>
      <c r="G7574" s="48">
        <v>14761</v>
      </c>
    </row>
    <row r="7575" spans="3:7">
      <c r="C7575" s="50">
        <f t="shared" si="120"/>
        <v>11</v>
      </c>
      <c r="D7575" s="49">
        <v>42685</v>
      </c>
      <c r="E7575" s="48">
        <v>13</v>
      </c>
      <c r="F7575" s="48">
        <v>17545</v>
      </c>
      <c r="G7575" s="48">
        <v>14771</v>
      </c>
    </row>
    <row r="7576" spans="3:7">
      <c r="C7576" s="50">
        <f t="shared" si="120"/>
        <v>11</v>
      </c>
      <c r="D7576" s="49">
        <v>42685</v>
      </c>
      <c r="E7576" s="48">
        <v>14</v>
      </c>
      <c r="F7576" s="48">
        <v>17339</v>
      </c>
      <c r="G7576" s="48">
        <v>14667</v>
      </c>
    </row>
    <row r="7577" spans="3:7">
      <c r="C7577" s="50">
        <f t="shared" si="120"/>
        <v>11</v>
      </c>
      <c r="D7577" s="49">
        <v>42685</v>
      </c>
      <c r="E7577" s="48">
        <v>15</v>
      </c>
      <c r="F7577" s="48">
        <v>17454</v>
      </c>
      <c r="G7577" s="48">
        <v>14795</v>
      </c>
    </row>
    <row r="7578" spans="3:7">
      <c r="C7578" s="50">
        <f t="shared" si="120"/>
        <v>11</v>
      </c>
      <c r="D7578" s="49">
        <v>42685</v>
      </c>
      <c r="E7578" s="48">
        <v>16</v>
      </c>
      <c r="F7578" s="48">
        <v>17956</v>
      </c>
      <c r="G7578" s="48">
        <v>15202</v>
      </c>
    </row>
    <row r="7579" spans="3:7">
      <c r="C7579" s="50">
        <f t="shared" si="120"/>
        <v>11</v>
      </c>
      <c r="D7579" s="49">
        <v>42685</v>
      </c>
      <c r="E7579" s="48">
        <v>17</v>
      </c>
      <c r="F7579" s="48">
        <v>18756</v>
      </c>
      <c r="G7579" s="48">
        <v>16050</v>
      </c>
    </row>
    <row r="7580" spans="3:7">
      <c r="C7580" s="50">
        <f t="shared" si="120"/>
        <v>11</v>
      </c>
      <c r="D7580" s="49">
        <v>42685</v>
      </c>
      <c r="E7580" s="48">
        <v>18</v>
      </c>
      <c r="F7580" s="48">
        <v>19722</v>
      </c>
      <c r="G7580" s="48">
        <v>17171</v>
      </c>
    </row>
    <row r="7581" spans="3:7">
      <c r="C7581" s="50">
        <f t="shared" si="120"/>
        <v>11</v>
      </c>
      <c r="D7581" s="49">
        <v>42685</v>
      </c>
      <c r="E7581" s="48">
        <v>19</v>
      </c>
      <c r="F7581" s="48">
        <v>19609</v>
      </c>
      <c r="G7581" s="48">
        <v>17132</v>
      </c>
    </row>
    <row r="7582" spans="3:7">
      <c r="C7582" s="50">
        <f t="shared" si="120"/>
        <v>11</v>
      </c>
      <c r="D7582" s="49">
        <v>42685</v>
      </c>
      <c r="E7582" s="48">
        <v>20</v>
      </c>
      <c r="F7582" s="48">
        <v>19221</v>
      </c>
      <c r="G7582" s="48">
        <v>16963</v>
      </c>
    </row>
    <row r="7583" spans="3:7">
      <c r="C7583" s="50">
        <f t="shared" si="120"/>
        <v>11</v>
      </c>
      <c r="D7583" s="49">
        <v>42685</v>
      </c>
      <c r="E7583" s="48">
        <v>21</v>
      </c>
      <c r="F7583" s="48">
        <v>18839</v>
      </c>
      <c r="G7583" s="48">
        <v>16613</v>
      </c>
    </row>
    <row r="7584" spans="3:7">
      <c r="C7584" s="50">
        <f t="shared" si="120"/>
        <v>11</v>
      </c>
      <c r="D7584" s="49">
        <v>42685</v>
      </c>
      <c r="E7584" s="48">
        <v>22</v>
      </c>
      <c r="F7584" s="48">
        <v>18560</v>
      </c>
      <c r="G7584" s="48">
        <v>16000</v>
      </c>
    </row>
    <row r="7585" spans="3:7">
      <c r="C7585" s="50">
        <f t="shared" si="120"/>
        <v>11</v>
      </c>
      <c r="D7585" s="49">
        <v>42685</v>
      </c>
      <c r="E7585" s="48">
        <v>23</v>
      </c>
      <c r="F7585" s="48">
        <v>17679</v>
      </c>
      <c r="G7585" s="48">
        <v>15056</v>
      </c>
    </row>
    <row r="7586" spans="3:7">
      <c r="C7586" s="50">
        <f t="shared" si="120"/>
        <v>11</v>
      </c>
      <c r="D7586" s="49">
        <v>42685</v>
      </c>
      <c r="E7586" s="48">
        <v>24</v>
      </c>
      <c r="F7586" s="48">
        <v>17417</v>
      </c>
      <c r="G7586" s="48">
        <v>14009</v>
      </c>
    </row>
    <row r="7587" spans="3:7">
      <c r="C7587" s="50">
        <f t="shared" si="120"/>
        <v>11</v>
      </c>
      <c r="D7587" s="49">
        <v>42686</v>
      </c>
      <c r="E7587" s="48">
        <v>1</v>
      </c>
      <c r="F7587" s="48">
        <v>16822</v>
      </c>
      <c r="G7587" s="48">
        <v>13185</v>
      </c>
    </row>
    <row r="7588" spans="3:7">
      <c r="C7588" s="50">
        <f t="shared" si="120"/>
        <v>11</v>
      </c>
      <c r="D7588" s="49">
        <v>42686</v>
      </c>
      <c r="E7588" s="48">
        <v>2</v>
      </c>
      <c r="F7588" s="48">
        <v>15928</v>
      </c>
      <c r="G7588" s="48">
        <v>12892</v>
      </c>
    </row>
    <row r="7589" spans="3:7">
      <c r="C7589" s="50">
        <f t="shared" si="120"/>
        <v>11</v>
      </c>
      <c r="D7589" s="49">
        <v>42686</v>
      </c>
      <c r="E7589" s="48">
        <v>3</v>
      </c>
      <c r="F7589" s="48">
        <v>15464</v>
      </c>
      <c r="G7589" s="48">
        <v>12523</v>
      </c>
    </row>
    <row r="7590" spans="3:7">
      <c r="C7590" s="50">
        <f t="shared" si="120"/>
        <v>11</v>
      </c>
      <c r="D7590" s="49">
        <v>42686</v>
      </c>
      <c r="E7590" s="48">
        <v>4</v>
      </c>
      <c r="F7590" s="48">
        <v>15060</v>
      </c>
      <c r="G7590" s="48">
        <v>12401</v>
      </c>
    </row>
    <row r="7591" spans="3:7">
      <c r="C7591" s="50">
        <f t="shared" si="120"/>
        <v>11</v>
      </c>
      <c r="D7591" s="49">
        <v>42686</v>
      </c>
      <c r="E7591" s="48">
        <v>5</v>
      </c>
      <c r="F7591" s="48">
        <v>14955</v>
      </c>
      <c r="G7591" s="48">
        <v>12425</v>
      </c>
    </row>
    <row r="7592" spans="3:7">
      <c r="C7592" s="50">
        <f t="shared" si="120"/>
        <v>11</v>
      </c>
      <c r="D7592" s="49">
        <v>42686</v>
      </c>
      <c r="E7592" s="48">
        <v>6</v>
      </c>
      <c r="F7592" s="48">
        <v>15230</v>
      </c>
      <c r="G7592" s="48">
        <v>12674</v>
      </c>
    </row>
    <row r="7593" spans="3:7">
      <c r="C7593" s="50">
        <f t="shared" si="120"/>
        <v>11</v>
      </c>
      <c r="D7593" s="49">
        <v>42686</v>
      </c>
      <c r="E7593" s="48">
        <v>7</v>
      </c>
      <c r="F7593" s="48">
        <v>16015</v>
      </c>
      <c r="G7593" s="48">
        <v>13436</v>
      </c>
    </row>
    <row r="7594" spans="3:7">
      <c r="C7594" s="50">
        <f t="shared" si="120"/>
        <v>11</v>
      </c>
      <c r="D7594" s="49">
        <v>42686</v>
      </c>
      <c r="E7594" s="48">
        <v>8</v>
      </c>
      <c r="F7594" s="48">
        <v>16144</v>
      </c>
      <c r="G7594" s="48">
        <v>13909</v>
      </c>
    </row>
    <row r="7595" spans="3:7">
      <c r="C7595" s="50">
        <f t="shared" si="120"/>
        <v>11</v>
      </c>
      <c r="D7595" s="49">
        <v>42686</v>
      </c>
      <c r="E7595" s="48">
        <v>9</v>
      </c>
      <c r="F7595" s="48">
        <v>16539</v>
      </c>
      <c r="G7595" s="48">
        <v>14130</v>
      </c>
    </row>
    <row r="7596" spans="3:7">
      <c r="C7596" s="50">
        <f t="shared" si="120"/>
        <v>11</v>
      </c>
      <c r="D7596" s="49">
        <v>42686</v>
      </c>
      <c r="E7596" s="48">
        <v>10</v>
      </c>
      <c r="F7596" s="48">
        <v>16770</v>
      </c>
      <c r="G7596" s="48">
        <v>14144</v>
      </c>
    </row>
    <row r="7597" spans="3:7">
      <c r="C7597" s="50">
        <f t="shared" si="120"/>
        <v>11</v>
      </c>
      <c r="D7597" s="49">
        <v>42686</v>
      </c>
      <c r="E7597" s="48">
        <v>11</v>
      </c>
      <c r="F7597" s="48">
        <v>16752</v>
      </c>
      <c r="G7597" s="48">
        <v>14002</v>
      </c>
    </row>
    <row r="7598" spans="3:7">
      <c r="C7598" s="50">
        <f t="shared" si="120"/>
        <v>11</v>
      </c>
      <c r="D7598" s="49">
        <v>42686</v>
      </c>
      <c r="E7598" s="48">
        <v>12</v>
      </c>
      <c r="F7598" s="48">
        <v>16364</v>
      </c>
      <c r="G7598" s="48">
        <v>13601</v>
      </c>
    </row>
    <row r="7599" spans="3:7">
      <c r="C7599" s="50">
        <f t="shared" si="120"/>
        <v>11</v>
      </c>
      <c r="D7599" s="49">
        <v>42686</v>
      </c>
      <c r="E7599" s="48">
        <v>13</v>
      </c>
      <c r="F7599" s="48">
        <v>16137</v>
      </c>
      <c r="G7599" s="48">
        <v>13518</v>
      </c>
    </row>
    <row r="7600" spans="3:7">
      <c r="C7600" s="50">
        <f t="shared" si="120"/>
        <v>11</v>
      </c>
      <c r="D7600" s="49">
        <v>42686</v>
      </c>
      <c r="E7600" s="48">
        <v>14</v>
      </c>
      <c r="F7600" s="48">
        <v>16405</v>
      </c>
      <c r="G7600" s="48">
        <v>13714</v>
      </c>
    </row>
    <row r="7601" spans="3:7">
      <c r="C7601" s="50">
        <f t="shared" si="120"/>
        <v>11</v>
      </c>
      <c r="D7601" s="49">
        <v>42686</v>
      </c>
      <c r="E7601" s="48">
        <v>15</v>
      </c>
      <c r="F7601" s="48">
        <v>16243</v>
      </c>
      <c r="G7601" s="48">
        <v>13686</v>
      </c>
    </row>
    <row r="7602" spans="3:7">
      <c r="C7602" s="50">
        <f t="shared" si="120"/>
        <v>11</v>
      </c>
      <c r="D7602" s="49">
        <v>42686</v>
      </c>
      <c r="E7602" s="48">
        <v>16</v>
      </c>
      <c r="F7602" s="48">
        <v>16600</v>
      </c>
      <c r="G7602" s="48">
        <v>13939</v>
      </c>
    </row>
    <row r="7603" spans="3:7">
      <c r="C7603" s="50">
        <f t="shared" si="120"/>
        <v>11</v>
      </c>
      <c r="D7603" s="49">
        <v>42686</v>
      </c>
      <c r="E7603" s="48">
        <v>17</v>
      </c>
      <c r="F7603" s="48">
        <v>17117</v>
      </c>
      <c r="G7603" s="48">
        <v>14843</v>
      </c>
    </row>
    <row r="7604" spans="3:7">
      <c r="C7604" s="50">
        <f t="shared" si="120"/>
        <v>11</v>
      </c>
      <c r="D7604" s="49">
        <v>42686</v>
      </c>
      <c r="E7604" s="48">
        <v>18</v>
      </c>
      <c r="F7604" s="48">
        <v>18463</v>
      </c>
      <c r="G7604" s="48">
        <v>16128</v>
      </c>
    </row>
    <row r="7605" spans="3:7">
      <c r="C7605" s="50">
        <f t="shared" si="120"/>
        <v>11</v>
      </c>
      <c r="D7605" s="49">
        <v>42686</v>
      </c>
      <c r="E7605" s="48">
        <v>19</v>
      </c>
      <c r="F7605" s="48">
        <v>18382</v>
      </c>
      <c r="G7605" s="48">
        <v>15919</v>
      </c>
    </row>
    <row r="7606" spans="3:7">
      <c r="C7606" s="50">
        <f t="shared" si="120"/>
        <v>11</v>
      </c>
      <c r="D7606" s="49">
        <v>42686</v>
      </c>
      <c r="E7606" s="48">
        <v>20</v>
      </c>
      <c r="F7606" s="48">
        <v>17783</v>
      </c>
      <c r="G7606" s="48">
        <v>15360</v>
      </c>
    </row>
    <row r="7607" spans="3:7">
      <c r="C7607" s="50">
        <f t="shared" si="120"/>
        <v>11</v>
      </c>
      <c r="D7607" s="49">
        <v>42686</v>
      </c>
      <c r="E7607" s="48">
        <v>21</v>
      </c>
      <c r="F7607" s="48">
        <v>17508</v>
      </c>
      <c r="G7607" s="48">
        <v>14948</v>
      </c>
    </row>
    <row r="7608" spans="3:7">
      <c r="C7608" s="50">
        <f t="shared" si="120"/>
        <v>11</v>
      </c>
      <c r="D7608" s="49">
        <v>42686</v>
      </c>
      <c r="E7608" s="48">
        <v>22</v>
      </c>
      <c r="F7608" s="48">
        <v>17099</v>
      </c>
      <c r="G7608" s="48">
        <v>14352</v>
      </c>
    </row>
    <row r="7609" spans="3:7">
      <c r="C7609" s="50">
        <f t="shared" si="120"/>
        <v>11</v>
      </c>
      <c r="D7609" s="49">
        <v>42686</v>
      </c>
      <c r="E7609" s="48">
        <v>23</v>
      </c>
      <c r="F7609" s="48">
        <v>16453</v>
      </c>
      <c r="G7609" s="48">
        <v>13584</v>
      </c>
    </row>
    <row r="7610" spans="3:7">
      <c r="C7610" s="50">
        <f t="shared" si="120"/>
        <v>11</v>
      </c>
      <c r="D7610" s="49">
        <v>42686</v>
      </c>
      <c r="E7610" s="48">
        <v>24</v>
      </c>
      <c r="F7610" s="48">
        <v>15788</v>
      </c>
      <c r="G7610" s="48">
        <v>12853</v>
      </c>
    </row>
    <row r="7611" spans="3:7">
      <c r="C7611" s="50">
        <f t="shared" si="120"/>
        <v>11</v>
      </c>
      <c r="D7611" s="49">
        <v>42687</v>
      </c>
      <c r="E7611" s="48">
        <v>1</v>
      </c>
      <c r="F7611" s="48">
        <v>14830</v>
      </c>
      <c r="G7611" s="48">
        <v>12089</v>
      </c>
    </row>
    <row r="7612" spans="3:7">
      <c r="C7612" s="50">
        <f t="shared" si="120"/>
        <v>11</v>
      </c>
      <c r="D7612" s="49">
        <v>42687</v>
      </c>
      <c r="E7612" s="48">
        <v>2</v>
      </c>
      <c r="F7612" s="48">
        <v>14657</v>
      </c>
      <c r="G7612" s="48">
        <v>11694</v>
      </c>
    </row>
    <row r="7613" spans="3:7">
      <c r="C7613" s="50">
        <f t="shared" si="120"/>
        <v>11</v>
      </c>
      <c r="D7613" s="49">
        <v>42687</v>
      </c>
      <c r="E7613" s="48">
        <v>3</v>
      </c>
      <c r="F7613" s="48">
        <v>14286</v>
      </c>
      <c r="G7613" s="48">
        <v>11379</v>
      </c>
    </row>
    <row r="7614" spans="3:7">
      <c r="C7614" s="50">
        <f t="shared" si="120"/>
        <v>11</v>
      </c>
      <c r="D7614" s="49">
        <v>42687</v>
      </c>
      <c r="E7614" s="48">
        <v>4</v>
      </c>
      <c r="F7614" s="48">
        <v>14195</v>
      </c>
      <c r="G7614" s="48">
        <v>11250</v>
      </c>
    </row>
    <row r="7615" spans="3:7">
      <c r="C7615" s="50">
        <f t="shared" si="120"/>
        <v>11</v>
      </c>
      <c r="D7615" s="49">
        <v>42687</v>
      </c>
      <c r="E7615" s="48">
        <v>5</v>
      </c>
      <c r="F7615" s="48">
        <v>14328</v>
      </c>
      <c r="G7615" s="48">
        <v>11324</v>
      </c>
    </row>
    <row r="7616" spans="3:7">
      <c r="C7616" s="50">
        <f t="shared" si="120"/>
        <v>11</v>
      </c>
      <c r="D7616" s="49">
        <v>42687</v>
      </c>
      <c r="E7616" s="48">
        <v>6</v>
      </c>
      <c r="F7616" s="48">
        <v>14574</v>
      </c>
      <c r="G7616" s="48">
        <v>11553</v>
      </c>
    </row>
    <row r="7617" spans="3:7">
      <c r="C7617" s="50">
        <f t="shared" si="120"/>
        <v>11</v>
      </c>
      <c r="D7617" s="49">
        <v>42687</v>
      </c>
      <c r="E7617" s="48">
        <v>7</v>
      </c>
      <c r="F7617" s="48">
        <v>14800</v>
      </c>
      <c r="G7617" s="48">
        <v>11882</v>
      </c>
    </row>
    <row r="7618" spans="3:7">
      <c r="C7618" s="50">
        <f t="shared" si="120"/>
        <v>11</v>
      </c>
      <c r="D7618" s="49">
        <v>42687</v>
      </c>
      <c r="E7618" s="48">
        <v>8</v>
      </c>
      <c r="F7618" s="48">
        <v>15358</v>
      </c>
      <c r="G7618" s="48">
        <v>12489</v>
      </c>
    </row>
    <row r="7619" spans="3:7">
      <c r="C7619" s="50">
        <f t="shared" si="120"/>
        <v>11</v>
      </c>
      <c r="D7619" s="49">
        <v>42687</v>
      </c>
      <c r="E7619" s="48">
        <v>9</v>
      </c>
      <c r="F7619" s="48">
        <v>15330</v>
      </c>
      <c r="G7619" s="48">
        <v>12751</v>
      </c>
    </row>
    <row r="7620" spans="3:7">
      <c r="C7620" s="50">
        <f t="shared" ref="C7620:C7683" si="121">MONTH(D7620)</f>
        <v>11</v>
      </c>
      <c r="D7620" s="49">
        <v>42687</v>
      </c>
      <c r="E7620" s="48">
        <v>10</v>
      </c>
      <c r="F7620" s="48">
        <v>15355</v>
      </c>
      <c r="G7620" s="48">
        <v>12694</v>
      </c>
    </row>
    <row r="7621" spans="3:7">
      <c r="C7621" s="50">
        <f t="shared" si="121"/>
        <v>11</v>
      </c>
      <c r="D7621" s="49">
        <v>42687</v>
      </c>
      <c r="E7621" s="48">
        <v>11</v>
      </c>
      <c r="F7621" s="48">
        <v>15529</v>
      </c>
      <c r="G7621" s="48">
        <v>12856</v>
      </c>
    </row>
    <row r="7622" spans="3:7">
      <c r="C7622" s="50">
        <f t="shared" si="121"/>
        <v>11</v>
      </c>
      <c r="D7622" s="49">
        <v>42687</v>
      </c>
      <c r="E7622" s="48">
        <v>12</v>
      </c>
      <c r="F7622" s="48">
        <v>15593</v>
      </c>
      <c r="G7622" s="48">
        <v>12837</v>
      </c>
    </row>
    <row r="7623" spans="3:7">
      <c r="C7623" s="50">
        <f t="shared" si="121"/>
        <v>11</v>
      </c>
      <c r="D7623" s="49">
        <v>42687</v>
      </c>
      <c r="E7623" s="48">
        <v>13</v>
      </c>
      <c r="F7623" s="48">
        <v>15478</v>
      </c>
      <c r="G7623" s="48">
        <v>12768</v>
      </c>
    </row>
    <row r="7624" spans="3:7">
      <c r="C7624" s="50">
        <f t="shared" si="121"/>
        <v>11</v>
      </c>
      <c r="D7624" s="49">
        <v>42687</v>
      </c>
      <c r="E7624" s="48">
        <v>14</v>
      </c>
      <c r="F7624" s="48">
        <v>15172</v>
      </c>
      <c r="G7624" s="48">
        <v>12573</v>
      </c>
    </row>
    <row r="7625" spans="3:7">
      <c r="C7625" s="50">
        <f t="shared" si="121"/>
        <v>11</v>
      </c>
      <c r="D7625" s="49">
        <v>42687</v>
      </c>
      <c r="E7625" s="48">
        <v>15</v>
      </c>
      <c r="F7625" s="48">
        <v>15512</v>
      </c>
      <c r="G7625" s="48">
        <v>12747</v>
      </c>
    </row>
    <row r="7626" spans="3:7">
      <c r="C7626" s="50">
        <f t="shared" si="121"/>
        <v>11</v>
      </c>
      <c r="D7626" s="49">
        <v>42687</v>
      </c>
      <c r="E7626" s="48">
        <v>16</v>
      </c>
      <c r="F7626" s="48">
        <v>16120</v>
      </c>
      <c r="G7626" s="48">
        <v>13327</v>
      </c>
    </row>
    <row r="7627" spans="3:7">
      <c r="C7627" s="50">
        <f t="shared" si="121"/>
        <v>11</v>
      </c>
      <c r="D7627" s="49">
        <v>42687</v>
      </c>
      <c r="E7627" s="48">
        <v>17</v>
      </c>
      <c r="F7627" s="48">
        <v>17446</v>
      </c>
      <c r="G7627" s="48">
        <v>14573</v>
      </c>
    </row>
    <row r="7628" spans="3:7">
      <c r="C7628" s="50">
        <f t="shared" si="121"/>
        <v>11</v>
      </c>
      <c r="D7628" s="49">
        <v>42687</v>
      </c>
      <c r="E7628" s="48">
        <v>18</v>
      </c>
      <c r="F7628" s="48">
        <v>18709</v>
      </c>
      <c r="G7628" s="48">
        <v>16000</v>
      </c>
    </row>
    <row r="7629" spans="3:7">
      <c r="C7629" s="50">
        <f t="shared" si="121"/>
        <v>11</v>
      </c>
      <c r="D7629" s="49">
        <v>42687</v>
      </c>
      <c r="E7629" s="48">
        <v>19</v>
      </c>
      <c r="F7629" s="48">
        <v>18509</v>
      </c>
      <c r="G7629" s="48">
        <v>15965</v>
      </c>
    </row>
    <row r="7630" spans="3:7">
      <c r="C7630" s="50">
        <f t="shared" si="121"/>
        <v>11</v>
      </c>
      <c r="D7630" s="49">
        <v>42687</v>
      </c>
      <c r="E7630" s="48">
        <v>20</v>
      </c>
      <c r="F7630" s="48">
        <v>18092</v>
      </c>
      <c r="G7630" s="48">
        <v>15588</v>
      </c>
    </row>
    <row r="7631" spans="3:7">
      <c r="C7631" s="50">
        <f t="shared" si="121"/>
        <v>11</v>
      </c>
      <c r="D7631" s="49">
        <v>42687</v>
      </c>
      <c r="E7631" s="48">
        <v>21</v>
      </c>
      <c r="F7631" s="48">
        <v>17677</v>
      </c>
      <c r="G7631" s="48">
        <v>15063</v>
      </c>
    </row>
    <row r="7632" spans="3:7">
      <c r="C7632" s="50">
        <f t="shared" si="121"/>
        <v>11</v>
      </c>
      <c r="D7632" s="49">
        <v>42687</v>
      </c>
      <c r="E7632" s="48">
        <v>22</v>
      </c>
      <c r="F7632" s="48">
        <v>17268</v>
      </c>
      <c r="G7632" s="48">
        <v>14478</v>
      </c>
    </row>
    <row r="7633" spans="3:7">
      <c r="C7633" s="50">
        <f t="shared" si="121"/>
        <v>11</v>
      </c>
      <c r="D7633" s="49">
        <v>42687</v>
      </c>
      <c r="E7633" s="48">
        <v>23</v>
      </c>
      <c r="F7633" s="48">
        <v>16143</v>
      </c>
      <c r="G7633" s="48">
        <v>13463</v>
      </c>
    </row>
    <row r="7634" spans="3:7">
      <c r="C7634" s="50">
        <f t="shared" si="121"/>
        <v>11</v>
      </c>
      <c r="D7634" s="49">
        <v>42687</v>
      </c>
      <c r="E7634" s="48">
        <v>24</v>
      </c>
      <c r="F7634" s="48">
        <v>15404</v>
      </c>
      <c r="G7634" s="48">
        <v>12660</v>
      </c>
    </row>
    <row r="7635" spans="3:7">
      <c r="C7635" s="50">
        <f t="shared" si="121"/>
        <v>11</v>
      </c>
      <c r="D7635" s="49">
        <v>42688</v>
      </c>
      <c r="E7635" s="48">
        <v>1</v>
      </c>
      <c r="F7635" s="48">
        <v>14803</v>
      </c>
      <c r="G7635" s="48">
        <v>12118</v>
      </c>
    </row>
    <row r="7636" spans="3:7">
      <c r="C7636" s="50">
        <f t="shared" si="121"/>
        <v>11</v>
      </c>
      <c r="D7636" s="49">
        <v>42688</v>
      </c>
      <c r="E7636" s="48">
        <v>2</v>
      </c>
      <c r="F7636" s="48">
        <v>14741</v>
      </c>
      <c r="G7636" s="48">
        <v>11822</v>
      </c>
    </row>
    <row r="7637" spans="3:7">
      <c r="C7637" s="50">
        <f t="shared" si="121"/>
        <v>11</v>
      </c>
      <c r="D7637" s="49">
        <v>42688</v>
      </c>
      <c r="E7637" s="48">
        <v>3</v>
      </c>
      <c r="F7637" s="48">
        <v>14524</v>
      </c>
      <c r="G7637" s="48">
        <v>11672</v>
      </c>
    </row>
    <row r="7638" spans="3:7">
      <c r="C7638" s="50">
        <f t="shared" si="121"/>
        <v>11</v>
      </c>
      <c r="D7638" s="49">
        <v>42688</v>
      </c>
      <c r="E7638" s="48">
        <v>4</v>
      </c>
      <c r="F7638" s="48">
        <v>14491</v>
      </c>
      <c r="G7638" s="48">
        <v>11632</v>
      </c>
    </row>
    <row r="7639" spans="3:7">
      <c r="C7639" s="50">
        <f t="shared" si="121"/>
        <v>11</v>
      </c>
      <c r="D7639" s="49">
        <v>42688</v>
      </c>
      <c r="E7639" s="48">
        <v>5</v>
      </c>
      <c r="F7639" s="48">
        <v>14586</v>
      </c>
      <c r="G7639" s="48">
        <v>11855</v>
      </c>
    </row>
    <row r="7640" spans="3:7">
      <c r="C7640" s="50">
        <f t="shared" si="121"/>
        <v>11</v>
      </c>
      <c r="D7640" s="49">
        <v>42688</v>
      </c>
      <c r="E7640" s="48">
        <v>6</v>
      </c>
      <c r="F7640" s="48">
        <v>15037</v>
      </c>
      <c r="G7640" s="48">
        <v>12541</v>
      </c>
    </row>
    <row r="7641" spans="3:7">
      <c r="C7641" s="50">
        <f t="shared" si="121"/>
        <v>11</v>
      </c>
      <c r="D7641" s="49">
        <v>42688</v>
      </c>
      <c r="E7641" s="48">
        <v>7</v>
      </c>
      <c r="F7641" s="48">
        <v>16436</v>
      </c>
      <c r="G7641" s="48">
        <v>14014</v>
      </c>
    </row>
    <row r="7642" spans="3:7">
      <c r="C7642" s="50">
        <f t="shared" si="121"/>
        <v>11</v>
      </c>
      <c r="D7642" s="49">
        <v>42688</v>
      </c>
      <c r="E7642" s="48">
        <v>8</v>
      </c>
      <c r="F7642" s="48">
        <v>17704</v>
      </c>
      <c r="G7642" s="48">
        <v>15384</v>
      </c>
    </row>
    <row r="7643" spans="3:7">
      <c r="C7643" s="50">
        <f t="shared" si="121"/>
        <v>11</v>
      </c>
      <c r="D7643" s="49">
        <v>42688</v>
      </c>
      <c r="E7643" s="48">
        <v>9</v>
      </c>
      <c r="F7643" s="48">
        <v>17649</v>
      </c>
      <c r="G7643" s="48">
        <v>15309</v>
      </c>
    </row>
    <row r="7644" spans="3:7">
      <c r="C7644" s="50">
        <f t="shared" si="121"/>
        <v>11</v>
      </c>
      <c r="D7644" s="49">
        <v>42688</v>
      </c>
      <c r="E7644" s="48">
        <v>10</v>
      </c>
      <c r="F7644" s="48">
        <v>17184</v>
      </c>
      <c r="G7644" s="48">
        <v>14927</v>
      </c>
    </row>
    <row r="7645" spans="3:7">
      <c r="C7645" s="50">
        <f t="shared" si="121"/>
        <v>11</v>
      </c>
      <c r="D7645" s="49">
        <v>42688</v>
      </c>
      <c r="E7645" s="48">
        <v>11</v>
      </c>
      <c r="F7645" s="48">
        <v>17031</v>
      </c>
      <c r="G7645" s="48">
        <v>14723</v>
      </c>
    </row>
    <row r="7646" spans="3:7">
      <c r="C7646" s="50">
        <f t="shared" si="121"/>
        <v>11</v>
      </c>
      <c r="D7646" s="49">
        <v>42688</v>
      </c>
      <c r="E7646" s="48">
        <v>12</v>
      </c>
      <c r="F7646" s="48">
        <v>16905</v>
      </c>
      <c r="G7646" s="48">
        <v>14616</v>
      </c>
    </row>
    <row r="7647" spans="3:7">
      <c r="C7647" s="50">
        <f t="shared" si="121"/>
        <v>11</v>
      </c>
      <c r="D7647" s="49">
        <v>42688</v>
      </c>
      <c r="E7647" s="48">
        <v>13</v>
      </c>
      <c r="F7647" s="48">
        <v>16779</v>
      </c>
      <c r="G7647" s="48">
        <v>14517</v>
      </c>
    </row>
    <row r="7648" spans="3:7">
      <c r="C7648" s="50">
        <f t="shared" si="121"/>
        <v>11</v>
      </c>
      <c r="D7648" s="49">
        <v>42688</v>
      </c>
      <c r="E7648" s="48">
        <v>14</v>
      </c>
      <c r="F7648" s="48">
        <v>16969</v>
      </c>
      <c r="G7648" s="48">
        <v>14624</v>
      </c>
    </row>
    <row r="7649" spans="3:7">
      <c r="C7649" s="50">
        <f t="shared" si="121"/>
        <v>11</v>
      </c>
      <c r="D7649" s="49">
        <v>42688</v>
      </c>
      <c r="E7649" s="48">
        <v>15</v>
      </c>
      <c r="F7649" s="48">
        <v>17196</v>
      </c>
      <c r="G7649" s="48">
        <v>14792</v>
      </c>
    </row>
    <row r="7650" spans="3:7">
      <c r="C7650" s="50">
        <f t="shared" si="121"/>
        <v>11</v>
      </c>
      <c r="D7650" s="49">
        <v>42688</v>
      </c>
      <c r="E7650" s="48">
        <v>16</v>
      </c>
      <c r="F7650" s="48">
        <v>17495</v>
      </c>
      <c r="G7650" s="48">
        <v>15252</v>
      </c>
    </row>
    <row r="7651" spans="3:7">
      <c r="C7651" s="50">
        <f t="shared" si="121"/>
        <v>11</v>
      </c>
      <c r="D7651" s="49">
        <v>42688</v>
      </c>
      <c r="E7651" s="48">
        <v>17</v>
      </c>
      <c r="F7651" s="48">
        <v>18306</v>
      </c>
      <c r="G7651" s="48">
        <v>16216</v>
      </c>
    </row>
    <row r="7652" spans="3:7">
      <c r="C7652" s="50">
        <f t="shared" si="121"/>
        <v>11</v>
      </c>
      <c r="D7652" s="49">
        <v>42688</v>
      </c>
      <c r="E7652" s="48">
        <v>18</v>
      </c>
      <c r="F7652" s="48">
        <v>19256</v>
      </c>
      <c r="G7652" s="48">
        <v>17302</v>
      </c>
    </row>
    <row r="7653" spans="3:7">
      <c r="C7653" s="50">
        <f t="shared" si="121"/>
        <v>11</v>
      </c>
      <c r="D7653" s="49">
        <v>42688</v>
      </c>
      <c r="E7653" s="48">
        <v>19</v>
      </c>
      <c r="F7653" s="48">
        <v>19036</v>
      </c>
      <c r="G7653" s="48">
        <v>17007</v>
      </c>
    </row>
    <row r="7654" spans="3:7">
      <c r="C7654" s="50">
        <f t="shared" si="121"/>
        <v>11</v>
      </c>
      <c r="D7654" s="49">
        <v>42688</v>
      </c>
      <c r="E7654" s="48">
        <v>20</v>
      </c>
      <c r="F7654" s="48">
        <v>18868</v>
      </c>
      <c r="G7654" s="48">
        <v>16868</v>
      </c>
    </row>
    <row r="7655" spans="3:7">
      <c r="C7655" s="50">
        <f t="shared" si="121"/>
        <v>11</v>
      </c>
      <c r="D7655" s="49">
        <v>42688</v>
      </c>
      <c r="E7655" s="48">
        <v>21</v>
      </c>
      <c r="F7655" s="48">
        <v>18810</v>
      </c>
      <c r="G7655" s="48">
        <v>16564</v>
      </c>
    </row>
    <row r="7656" spans="3:7">
      <c r="C7656" s="50">
        <f t="shared" si="121"/>
        <v>11</v>
      </c>
      <c r="D7656" s="49">
        <v>42688</v>
      </c>
      <c r="E7656" s="48">
        <v>22</v>
      </c>
      <c r="F7656" s="48">
        <v>18110</v>
      </c>
      <c r="G7656" s="48">
        <v>15789</v>
      </c>
    </row>
    <row r="7657" spans="3:7">
      <c r="C7657" s="50">
        <f t="shared" si="121"/>
        <v>11</v>
      </c>
      <c r="D7657" s="49">
        <v>42688</v>
      </c>
      <c r="E7657" s="48">
        <v>23</v>
      </c>
      <c r="F7657" s="48">
        <v>17076</v>
      </c>
      <c r="G7657" s="48">
        <v>14727</v>
      </c>
    </row>
    <row r="7658" spans="3:7">
      <c r="C7658" s="50">
        <f t="shared" si="121"/>
        <v>11</v>
      </c>
      <c r="D7658" s="49">
        <v>42688</v>
      </c>
      <c r="E7658" s="48">
        <v>24</v>
      </c>
      <c r="F7658" s="48">
        <v>15922</v>
      </c>
      <c r="G7658" s="48">
        <v>13623</v>
      </c>
    </row>
    <row r="7659" spans="3:7">
      <c r="C7659" s="50">
        <f t="shared" si="121"/>
        <v>11</v>
      </c>
      <c r="D7659" s="49">
        <v>42689</v>
      </c>
      <c r="E7659" s="48">
        <v>1</v>
      </c>
      <c r="F7659" s="48">
        <v>15326</v>
      </c>
      <c r="G7659" s="48">
        <v>12962</v>
      </c>
    </row>
    <row r="7660" spans="3:7">
      <c r="C7660" s="50">
        <f t="shared" si="121"/>
        <v>11</v>
      </c>
      <c r="D7660" s="49">
        <v>42689</v>
      </c>
      <c r="E7660" s="48">
        <v>2</v>
      </c>
      <c r="F7660" s="48">
        <v>15051</v>
      </c>
      <c r="G7660" s="48">
        <v>12542</v>
      </c>
    </row>
    <row r="7661" spans="3:7">
      <c r="C7661" s="50">
        <f t="shared" si="121"/>
        <v>11</v>
      </c>
      <c r="D7661" s="49">
        <v>42689</v>
      </c>
      <c r="E7661" s="48">
        <v>3</v>
      </c>
      <c r="F7661" s="48">
        <v>14654</v>
      </c>
      <c r="G7661" s="48">
        <v>12325</v>
      </c>
    </row>
    <row r="7662" spans="3:7">
      <c r="C7662" s="50">
        <f t="shared" si="121"/>
        <v>11</v>
      </c>
      <c r="D7662" s="49">
        <v>42689</v>
      </c>
      <c r="E7662" s="48">
        <v>4</v>
      </c>
      <c r="F7662" s="48">
        <v>14669</v>
      </c>
      <c r="G7662" s="48">
        <v>12314</v>
      </c>
    </row>
    <row r="7663" spans="3:7">
      <c r="C7663" s="50">
        <f t="shared" si="121"/>
        <v>11</v>
      </c>
      <c r="D7663" s="49">
        <v>42689</v>
      </c>
      <c r="E7663" s="48">
        <v>5</v>
      </c>
      <c r="F7663" s="48">
        <v>14786</v>
      </c>
      <c r="G7663" s="48">
        <v>12466</v>
      </c>
    </row>
    <row r="7664" spans="3:7">
      <c r="C7664" s="50">
        <f t="shared" si="121"/>
        <v>11</v>
      </c>
      <c r="D7664" s="49">
        <v>42689</v>
      </c>
      <c r="E7664" s="48">
        <v>6</v>
      </c>
      <c r="F7664" s="48">
        <v>15172</v>
      </c>
      <c r="G7664" s="48">
        <v>13088</v>
      </c>
    </row>
    <row r="7665" spans="3:7">
      <c r="C7665" s="50">
        <f t="shared" si="121"/>
        <v>11</v>
      </c>
      <c r="D7665" s="49">
        <v>42689</v>
      </c>
      <c r="E7665" s="48">
        <v>7</v>
      </c>
      <c r="F7665" s="48">
        <v>16775</v>
      </c>
      <c r="G7665" s="48">
        <v>14593</v>
      </c>
    </row>
    <row r="7666" spans="3:7">
      <c r="C7666" s="50">
        <f t="shared" si="121"/>
        <v>11</v>
      </c>
      <c r="D7666" s="49">
        <v>42689</v>
      </c>
      <c r="E7666" s="48">
        <v>8</v>
      </c>
      <c r="F7666" s="48">
        <v>18020</v>
      </c>
      <c r="G7666" s="48">
        <v>15989</v>
      </c>
    </row>
    <row r="7667" spans="3:7">
      <c r="C7667" s="50">
        <f t="shared" si="121"/>
        <v>11</v>
      </c>
      <c r="D7667" s="49">
        <v>42689</v>
      </c>
      <c r="E7667" s="48">
        <v>9</v>
      </c>
      <c r="F7667" s="48">
        <v>17764</v>
      </c>
      <c r="G7667" s="48">
        <v>15900</v>
      </c>
    </row>
    <row r="7668" spans="3:7">
      <c r="C7668" s="50">
        <f t="shared" si="121"/>
        <v>11</v>
      </c>
      <c r="D7668" s="49">
        <v>42689</v>
      </c>
      <c r="E7668" s="48">
        <v>10</v>
      </c>
      <c r="F7668" s="48">
        <v>17530</v>
      </c>
      <c r="G7668" s="48">
        <v>15640</v>
      </c>
    </row>
    <row r="7669" spans="3:7">
      <c r="C7669" s="50">
        <f t="shared" si="121"/>
        <v>11</v>
      </c>
      <c r="D7669" s="49">
        <v>42689</v>
      </c>
      <c r="E7669" s="48">
        <v>11</v>
      </c>
      <c r="F7669" s="48">
        <v>17475</v>
      </c>
      <c r="G7669" s="48">
        <v>15340</v>
      </c>
    </row>
    <row r="7670" spans="3:7">
      <c r="C7670" s="50">
        <f t="shared" si="121"/>
        <v>11</v>
      </c>
      <c r="D7670" s="49">
        <v>42689</v>
      </c>
      <c r="E7670" s="48">
        <v>12</v>
      </c>
      <c r="F7670" s="48">
        <v>17281</v>
      </c>
      <c r="G7670" s="48">
        <v>15084</v>
      </c>
    </row>
    <row r="7671" spans="3:7">
      <c r="C7671" s="50">
        <f t="shared" si="121"/>
        <v>11</v>
      </c>
      <c r="D7671" s="49">
        <v>42689</v>
      </c>
      <c r="E7671" s="48">
        <v>13</v>
      </c>
      <c r="F7671" s="48">
        <v>17150</v>
      </c>
      <c r="G7671" s="48">
        <v>14893</v>
      </c>
    </row>
    <row r="7672" spans="3:7">
      <c r="C7672" s="50">
        <f t="shared" si="121"/>
        <v>11</v>
      </c>
      <c r="D7672" s="49">
        <v>42689</v>
      </c>
      <c r="E7672" s="48">
        <v>14</v>
      </c>
      <c r="F7672" s="48">
        <v>17314</v>
      </c>
      <c r="G7672" s="48">
        <v>14901</v>
      </c>
    </row>
    <row r="7673" spans="3:7">
      <c r="C7673" s="50">
        <f t="shared" si="121"/>
        <v>11</v>
      </c>
      <c r="D7673" s="49">
        <v>42689</v>
      </c>
      <c r="E7673" s="48">
        <v>15</v>
      </c>
      <c r="F7673" s="48">
        <v>17316</v>
      </c>
      <c r="G7673" s="48">
        <v>14921</v>
      </c>
    </row>
    <row r="7674" spans="3:7">
      <c r="C7674" s="50">
        <f t="shared" si="121"/>
        <v>11</v>
      </c>
      <c r="D7674" s="49">
        <v>42689</v>
      </c>
      <c r="E7674" s="48">
        <v>16</v>
      </c>
      <c r="F7674" s="48">
        <v>17662</v>
      </c>
      <c r="G7674" s="48">
        <v>15518</v>
      </c>
    </row>
    <row r="7675" spans="3:7">
      <c r="C7675" s="50">
        <f t="shared" si="121"/>
        <v>11</v>
      </c>
      <c r="D7675" s="49">
        <v>42689</v>
      </c>
      <c r="E7675" s="48">
        <v>17</v>
      </c>
      <c r="F7675" s="48">
        <v>18858</v>
      </c>
      <c r="G7675" s="48">
        <v>16485</v>
      </c>
    </row>
    <row r="7676" spans="3:7">
      <c r="C7676" s="50">
        <f t="shared" si="121"/>
        <v>11</v>
      </c>
      <c r="D7676" s="49">
        <v>42689</v>
      </c>
      <c r="E7676" s="48">
        <v>18</v>
      </c>
      <c r="F7676" s="48">
        <v>19617</v>
      </c>
      <c r="G7676" s="48">
        <v>17499</v>
      </c>
    </row>
    <row r="7677" spans="3:7">
      <c r="C7677" s="50">
        <f t="shared" si="121"/>
        <v>11</v>
      </c>
      <c r="D7677" s="49">
        <v>42689</v>
      </c>
      <c r="E7677" s="48">
        <v>19</v>
      </c>
      <c r="F7677" s="48">
        <v>19482</v>
      </c>
      <c r="G7677" s="48">
        <v>17342</v>
      </c>
    </row>
    <row r="7678" spans="3:7">
      <c r="C7678" s="50">
        <f t="shared" si="121"/>
        <v>11</v>
      </c>
      <c r="D7678" s="49">
        <v>42689</v>
      </c>
      <c r="E7678" s="48">
        <v>20</v>
      </c>
      <c r="F7678" s="48">
        <v>19127</v>
      </c>
      <c r="G7678" s="48">
        <v>17159</v>
      </c>
    </row>
    <row r="7679" spans="3:7">
      <c r="C7679" s="50">
        <f t="shared" si="121"/>
        <v>11</v>
      </c>
      <c r="D7679" s="49">
        <v>42689</v>
      </c>
      <c r="E7679" s="48">
        <v>21</v>
      </c>
      <c r="F7679" s="48">
        <v>19053</v>
      </c>
      <c r="G7679" s="48">
        <v>16817</v>
      </c>
    </row>
    <row r="7680" spans="3:7">
      <c r="C7680" s="50">
        <f t="shared" si="121"/>
        <v>11</v>
      </c>
      <c r="D7680" s="49">
        <v>42689</v>
      </c>
      <c r="E7680" s="48">
        <v>22</v>
      </c>
      <c r="F7680" s="48">
        <v>17980</v>
      </c>
      <c r="G7680" s="48">
        <v>16106</v>
      </c>
    </row>
    <row r="7681" spans="3:7">
      <c r="C7681" s="50">
        <f t="shared" si="121"/>
        <v>11</v>
      </c>
      <c r="D7681" s="49">
        <v>42689</v>
      </c>
      <c r="E7681" s="48">
        <v>23</v>
      </c>
      <c r="F7681" s="48">
        <v>16755</v>
      </c>
      <c r="G7681" s="48">
        <v>15012</v>
      </c>
    </row>
    <row r="7682" spans="3:7">
      <c r="C7682" s="50">
        <f t="shared" si="121"/>
        <v>11</v>
      </c>
      <c r="D7682" s="49">
        <v>42689</v>
      </c>
      <c r="E7682" s="48">
        <v>24</v>
      </c>
      <c r="F7682" s="48">
        <v>15769</v>
      </c>
      <c r="G7682" s="48">
        <v>13826</v>
      </c>
    </row>
    <row r="7683" spans="3:7">
      <c r="C7683" s="50">
        <f t="shared" si="121"/>
        <v>11</v>
      </c>
      <c r="D7683" s="49">
        <v>42690</v>
      </c>
      <c r="E7683" s="48">
        <v>1</v>
      </c>
      <c r="F7683" s="48">
        <v>15348</v>
      </c>
      <c r="G7683" s="48">
        <v>13048</v>
      </c>
    </row>
    <row r="7684" spans="3:7">
      <c r="C7684" s="50">
        <f t="shared" ref="C7684:C7747" si="122">MONTH(D7684)</f>
        <v>11</v>
      </c>
      <c r="D7684" s="49">
        <v>42690</v>
      </c>
      <c r="E7684" s="48">
        <v>2</v>
      </c>
      <c r="F7684" s="48">
        <v>14836</v>
      </c>
      <c r="G7684" s="48">
        <v>12646</v>
      </c>
    </row>
    <row r="7685" spans="3:7">
      <c r="C7685" s="50">
        <f t="shared" si="122"/>
        <v>11</v>
      </c>
      <c r="D7685" s="49">
        <v>42690</v>
      </c>
      <c r="E7685" s="48">
        <v>3</v>
      </c>
      <c r="F7685" s="48">
        <v>14699</v>
      </c>
      <c r="G7685" s="48">
        <v>12381</v>
      </c>
    </row>
    <row r="7686" spans="3:7">
      <c r="C7686" s="50">
        <f t="shared" si="122"/>
        <v>11</v>
      </c>
      <c r="D7686" s="49">
        <v>42690</v>
      </c>
      <c r="E7686" s="48">
        <v>4</v>
      </c>
      <c r="F7686" s="48">
        <v>14597</v>
      </c>
      <c r="G7686" s="48">
        <v>12292</v>
      </c>
    </row>
    <row r="7687" spans="3:7">
      <c r="C7687" s="50">
        <f t="shared" si="122"/>
        <v>11</v>
      </c>
      <c r="D7687" s="49">
        <v>42690</v>
      </c>
      <c r="E7687" s="48">
        <v>5</v>
      </c>
      <c r="F7687" s="48">
        <v>14885</v>
      </c>
      <c r="G7687" s="48">
        <v>12444</v>
      </c>
    </row>
    <row r="7688" spans="3:7">
      <c r="C7688" s="50">
        <f t="shared" si="122"/>
        <v>11</v>
      </c>
      <c r="D7688" s="49">
        <v>42690</v>
      </c>
      <c r="E7688" s="48">
        <v>6</v>
      </c>
      <c r="F7688" s="48">
        <v>15346</v>
      </c>
      <c r="G7688" s="48">
        <v>13121</v>
      </c>
    </row>
    <row r="7689" spans="3:7">
      <c r="C7689" s="50">
        <f t="shared" si="122"/>
        <v>11</v>
      </c>
      <c r="D7689" s="49">
        <v>42690</v>
      </c>
      <c r="E7689" s="48">
        <v>7</v>
      </c>
      <c r="F7689" s="48">
        <v>16603</v>
      </c>
      <c r="G7689" s="48">
        <v>14515</v>
      </c>
    </row>
    <row r="7690" spans="3:7">
      <c r="C7690" s="50">
        <f t="shared" si="122"/>
        <v>11</v>
      </c>
      <c r="D7690" s="49">
        <v>42690</v>
      </c>
      <c r="E7690" s="48">
        <v>8</v>
      </c>
      <c r="F7690" s="48">
        <v>17568</v>
      </c>
      <c r="G7690" s="48">
        <v>15853</v>
      </c>
    </row>
    <row r="7691" spans="3:7">
      <c r="C7691" s="50">
        <f t="shared" si="122"/>
        <v>11</v>
      </c>
      <c r="D7691" s="49">
        <v>42690</v>
      </c>
      <c r="E7691" s="48">
        <v>9</v>
      </c>
      <c r="F7691" s="48">
        <v>17969</v>
      </c>
      <c r="G7691" s="48">
        <v>16096</v>
      </c>
    </row>
    <row r="7692" spans="3:7">
      <c r="C7692" s="50">
        <f t="shared" si="122"/>
        <v>11</v>
      </c>
      <c r="D7692" s="49">
        <v>42690</v>
      </c>
      <c r="E7692" s="48">
        <v>10</v>
      </c>
      <c r="F7692" s="48">
        <v>17979</v>
      </c>
      <c r="G7692" s="48">
        <v>15977</v>
      </c>
    </row>
    <row r="7693" spans="3:7">
      <c r="C7693" s="50">
        <f t="shared" si="122"/>
        <v>11</v>
      </c>
      <c r="D7693" s="49">
        <v>42690</v>
      </c>
      <c r="E7693" s="48">
        <v>11</v>
      </c>
      <c r="F7693" s="48">
        <v>17873</v>
      </c>
      <c r="G7693" s="48">
        <v>15863</v>
      </c>
    </row>
    <row r="7694" spans="3:7">
      <c r="C7694" s="50">
        <f t="shared" si="122"/>
        <v>11</v>
      </c>
      <c r="D7694" s="49">
        <v>42690</v>
      </c>
      <c r="E7694" s="48">
        <v>12</v>
      </c>
      <c r="F7694" s="48">
        <v>17591</v>
      </c>
      <c r="G7694" s="48">
        <v>15723</v>
      </c>
    </row>
    <row r="7695" spans="3:7">
      <c r="C7695" s="50">
        <f t="shared" si="122"/>
        <v>11</v>
      </c>
      <c r="D7695" s="49">
        <v>42690</v>
      </c>
      <c r="E7695" s="48">
        <v>13</v>
      </c>
      <c r="F7695" s="48">
        <v>17358</v>
      </c>
      <c r="G7695" s="48">
        <v>15507</v>
      </c>
    </row>
    <row r="7696" spans="3:7">
      <c r="C7696" s="50">
        <f t="shared" si="122"/>
        <v>11</v>
      </c>
      <c r="D7696" s="49">
        <v>42690</v>
      </c>
      <c r="E7696" s="48">
        <v>14</v>
      </c>
      <c r="F7696" s="48">
        <v>17784</v>
      </c>
      <c r="G7696" s="48">
        <v>15541</v>
      </c>
    </row>
    <row r="7697" spans="3:7">
      <c r="C7697" s="50">
        <f t="shared" si="122"/>
        <v>11</v>
      </c>
      <c r="D7697" s="49">
        <v>42690</v>
      </c>
      <c r="E7697" s="48">
        <v>15</v>
      </c>
      <c r="F7697" s="48">
        <v>18060</v>
      </c>
      <c r="G7697" s="48">
        <v>15736</v>
      </c>
    </row>
    <row r="7698" spans="3:7">
      <c r="C7698" s="50">
        <f t="shared" si="122"/>
        <v>11</v>
      </c>
      <c r="D7698" s="49">
        <v>42690</v>
      </c>
      <c r="E7698" s="48">
        <v>16</v>
      </c>
      <c r="F7698" s="48">
        <v>18326</v>
      </c>
      <c r="G7698" s="48">
        <v>16019</v>
      </c>
    </row>
    <row r="7699" spans="3:7">
      <c r="C7699" s="50">
        <f t="shared" si="122"/>
        <v>11</v>
      </c>
      <c r="D7699" s="49">
        <v>42690</v>
      </c>
      <c r="E7699" s="48">
        <v>17</v>
      </c>
      <c r="F7699" s="48">
        <v>18485</v>
      </c>
      <c r="G7699" s="48">
        <v>16650</v>
      </c>
    </row>
    <row r="7700" spans="3:7">
      <c r="C7700" s="50">
        <f t="shared" si="122"/>
        <v>11</v>
      </c>
      <c r="D7700" s="49">
        <v>42690</v>
      </c>
      <c r="E7700" s="48">
        <v>18</v>
      </c>
      <c r="F7700" s="48">
        <v>19646</v>
      </c>
      <c r="G7700" s="48">
        <v>17648</v>
      </c>
    </row>
    <row r="7701" spans="3:7">
      <c r="C7701" s="50">
        <f t="shared" si="122"/>
        <v>11</v>
      </c>
      <c r="D7701" s="49">
        <v>42690</v>
      </c>
      <c r="E7701" s="48">
        <v>19</v>
      </c>
      <c r="F7701" s="48">
        <v>19365</v>
      </c>
      <c r="G7701" s="48">
        <v>17568</v>
      </c>
    </row>
    <row r="7702" spans="3:7">
      <c r="C7702" s="50">
        <f t="shared" si="122"/>
        <v>11</v>
      </c>
      <c r="D7702" s="49">
        <v>42690</v>
      </c>
      <c r="E7702" s="48">
        <v>20</v>
      </c>
      <c r="F7702" s="48">
        <v>19110</v>
      </c>
      <c r="G7702" s="48">
        <v>17345</v>
      </c>
    </row>
    <row r="7703" spans="3:7">
      <c r="C7703" s="50">
        <f t="shared" si="122"/>
        <v>11</v>
      </c>
      <c r="D7703" s="49">
        <v>42690</v>
      </c>
      <c r="E7703" s="48">
        <v>21</v>
      </c>
      <c r="F7703" s="48">
        <v>18636</v>
      </c>
      <c r="G7703" s="48">
        <v>16977</v>
      </c>
    </row>
    <row r="7704" spans="3:7">
      <c r="C7704" s="50">
        <f t="shared" si="122"/>
        <v>11</v>
      </c>
      <c r="D7704" s="49">
        <v>42690</v>
      </c>
      <c r="E7704" s="48">
        <v>22</v>
      </c>
      <c r="F7704" s="48">
        <v>18023</v>
      </c>
      <c r="G7704" s="48">
        <v>16272</v>
      </c>
    </row>
    <row r="7705" spans="3:7">
      <c r="C7705" s="50">
        <f t="shared" si="122"/>
        <v>11</v>
      </c>
      <c r="D7705" s="49">
        <v>42690</v>
      </c>
      <c r="E7705" s="48">
        <v>23</v>
      </c>
      <c r="F7705" s="48">
        <v>16971</v>
      </c>
      <c r="G7705" s="48">
        <v>15163</v>
      </c>
    </row>
    <row r="7706" spans="3:7">
      <c r="C7706" s="50">
        <f t="shared" si="122"/>
        <v>11</v>
      </c>
      <c r="D7706" s="49">
        <v>42690</v>
      </c>
      <c r="E7706" s="48">
        <v>24</v>
      </c>
      <c r="F7706" s="48">
        <v>15906</v>
      </c>
      <c r="G7706" s="48">
        <v>14023</v>
      </c>
    </row>
    <row r="7707" spans="3:7">
      <c r="C7707" s="50">
        <f t="shared" si="122"/>
        <v>11</v>
      </c>
      <c r="D7707" s="49">
        <v>42691</v>
      </c>
      <c r="E7707" s="48">
        <v>1</v>
      </c>
      <c r="F7707" s="48">
        <v>15513</v>
      </c>
      <c r="G7707" s="48">
        <v>13244</v>
      </c>
    </row>
    <row r="7708" spans="3:7">
      <c r="C7708" s="50">
        <f t="shared" si="122"/>
        <v>11</v>
      </c>
      <c r="D7708" s="49">
        <v>42691</v>
      </c>
      <c r="E7708" s="48">
        <v>2</v>
      </c>
      <c r="F7708" s="48">
        <v>14853</v>
      </c>
      <c r="G7708" s="48">
        <v>12758</v>
      </c>
    </row>
    <row r="7709" spans="3:7">
      <c r="C7709" s="50">
        <f t="shared" si="122"/>
        <v>11</v>
      </c>
      <c r="D7709" s="49">
        <v>42691</v>
      </c>
      <c r="E7709" s="48">
        <v>3</v>
      </c>
      <c r="F7709" s="48">
        <v>14714</v>
      </c>
      <c r="G7709" s="48">
        <v>12545</v>
      </c>
    </row>
    <row r="7710" spans="3:7">
      <c r="C7710" s="50">
        <f t="shared" si="122"/>
        <v>11</v>
      </c>
      <c r="D7710" s="49">
        <v>42691</v>
      </c>
      <c r="E7710" s="48">
        <v>4</v>
      </c>
      <c r="F7710" s="48">
        <v>14517</v>
      </c>
      <c r="G7710" s="48">
        <v>12452</v>
      </c>
    </row>
    <row r="7711" spans="3:7">
      <c r="C7711" s="50">
        <f t="shared" si="122"/>
        <v>11</v>
      </c>
      <c r="D7711" s="49">
        <v>42691</v>
      </c>
      <c r="E7711" s="48">
        <v>5</v>
      </c>
      <c r="F7711" s="48">
        <v>14739</v>
      </c>
      <c r="G7711" s="48">
        <v>12630</v>
      </c>
    </row>
    <row r="7712" spans="3:7">
      <c r="C7712" s="50">
        <f t="shared" si="122"/>
        <v>11</v>
      </c>
      <c r="D7712" s="49">
        <v>42691</v>
      </c>
      <c r="E7712" s="48">
        <v>6</v>
      </c>
      <c r="F7712" s="48">
        <v>15551</v>
      </c>
      <c r="G7712" s="48">
        <v>13256</v>
      </c>
    </row>
    <row r="7713" spans="3:7">
      <c r="C7713" s="50">
        <f t="shared" si="122"/>
        <v>11</v>
      </c>
      <c r="D7713" s="49">
        <v>42691</v>
      </c>
      <c r="E7713" s="48">
        <v>7</v>
      </c>
      <c r="F7713" s="48">
        <v>16656</v>
      </c>
      <c r="G7713" s="48">
        <v>14952</v>
      </c>
    </row>
    <row r="7714" spans="3:7">
      <c r="C7714" s="50">
        <f t="shared" si="122"/>
        <v>11</v>
      </c>
      <c r="D7714" s="49">
        <v>42691</v>
      </c>
      <c r="E7714" s="48">
        <v>8</v>
      </c>
      <c r="F7714" s="48">
        <v>17429</v>
      </c>
      <c r="G7714" s="48">
        <v>16218</v>
      </c>
    </row>
    <row r="7715" spans="3:7">
      <c r="C7715" s="50">
        <f t="shared" si="122"/>
        <v>11</v>
      </c>
      <c r="D7715" s="49">
        <v>42691</v>
      </c>
      <c r="E7715" s="48">
        <v>9</v>
      </c>
      <c r="F7715" s="48">
        <v>17394</v>
      </c>
      <c r="G7715" s="48">
        <v>16109</v>
      </c>
    </row>
    <row r="7716" spans="3:7">
      <c r="C7716" s="50">
        <f t="shared" si="122"/>
        <v>11</v>
      </c>
      <c r="D7716" s="49">
        <v>42691</v>
      </c>
      <c r="E7716" s="48">
        <v>10</v>
      </c>
      <c r="F7716" s="48">
        <v>17021</v>
      </c>
      <c r="G7716" s="48">
        <v>15665</v>
      </c>
    </row>
    <row r="7717" spans="3:7">
      <c r="C7717" s="50">
        <f t="shared" si="122"/>
        <v>11</v>
      </c>
      <c r="D7717" s="49">
        <v>42691</v>
      </c>
      <c r="E7717" s="48">
        <v>11</v>
      </c>
      <c r="F7717" s="48">
        <v>16942</v>
      </c>
      <c r="G7717" s="48">
        <v>15210</v>
      </c>
    </row>
    <row r="7718" spans="3:7">
      <c r="C7718" s="50">
        <f t="shared" si="122"/>
        <v>11</v>
      </c>
      <c r="D7718" s="49">
        <v>42691</v>
      </c>
      <c r="E7718" s="48">
        <v>12</v>
      </c>
      <c r="F7718" s="48">
        <v>17005</v>
      </c>
      <c r="G7718" s="48">
        <v>15166</v>
      </c>
    </row>
    <row r="7719" spans="3:7">
      <c r="C7719" s="50">
        <f t="shared" si="122"/>
        <v>11</v>
      </c>
      <c r="D7719" s="49">
        <v>42691</v>
      </c>
      <c r="E7719" s="48">
        <v>13</v>
      </c>
      <c r="F7719" s="48">
        <v>17401</v>
      </c>
      <c r="G7719" s="48">
        <v>15066</v>
      </c>
    </row>
    <row r="7720" spans="3:7">
      <c r="C7720" s="50">
        <f t="shared" si="122"/>
        <v>11</v>
      </c>
      <c r="D7720" s="49">
        <v>42691</v>
      </c>
      <c r="E7720" s="48">
        <v>14</v>
      </c>
      <c r="F7720" s="48">
        <v>17587</v>
      </c>
      <c r="G7720" s="48">
        <v>15185</v>
      </c>
    </row>
    <row r="7721" spans="3:7">
      <c r="C7721" s="50">
        <f t="shared" si="122"/>
        <v>11</v>
      </c>
      <c r="D7721" s="49">
        <v>42691</v>
      </c>
      <c r="E7721" s="48">
        <v>15</v>
      </c>
      <c r="F7721" s="48">
        <v>17630</v>
      </c>
      <c r="G7721" s="48">
        <v>15219</v>
      </c>
    </row>
    <row r="7722" spans="3:7">
      <c r="C7722" s="50">
        <f t="shared" si="122"/>
        <v>11</v>
      </c>
      <c r="D7722" s="49">
        <v>42691</v>
      </c>
      <c r="E7722" s="48">
        <v>16</v>
      </c>
      <c r="F7722" s="48">
        <v>17873</v>
      </c>
      <c r="G7722" s="48">
        <v>15498</v>
      </c>
    </row>
    <row r="7723" spans="3:7">
      <c r="C7723" s="50">
        <f t="shared" si="122"/>
        <v>11</v>
      </c>
      <c r="D7723" s="49">
        <v>42691</v>
      </c>
      <c r="E7723" s="48">
        <v>17</v>
      </c>
      <c r="F7723" s="48">
        <v>18672</v>
      </c>
      <c r="G7723" s="48">
        <v>16377</v>
      </c>
    </row>
    <row r="7724" spans="3:7">
      <c r="C7724" s="50">
        <f t="shared" si="122"/>
        <v>11</v>
      </c>
      <c r="D7724" s="49">
        <v>42691</v>
      </c>
      <c r="E7724" s="48">
        <v>18</v>
      </c>
      <c r="F7724" s="48">
        <v>19284</v>
      </c>
      <c r="G7724" s="48">
        <v>17310</v>
      </c>
    </row>
    <row r="7725" spans="3:7">
      <c r="C7725" s="50">
        <f t="shared" si="122"/>
        <v>11</v>
      </c>
      <c r="D7725" s="49">
        <v>42691</v>
      </c>
      <c r="E7725" s="48">
        <v>19</v>
      </c>
      <c r="F7725" s="48">
        <v>19441</v>
      </c>
      <c r="G7725" s="48">
        <v>17010</v>
      </c>
    </row>
    <row r="7726" spans="3:7">
      <c r="C7726" s="50">
        <f t="shared" si="122"/>
        <v>11</v>
      </c>
      <c r="D7726" s="49">
        <v>42691</v>
      </c>
      <c r="E7726" s="48">
        <v>20</v>
      </c>
      <c r="F7726" s="48">
        <v>19234</v>
      </c>
      <c r="G7726" s="48">
        <v>16940</v>
      </c>
    </row>
    <row r="7727" spans="3:7">
      <c r="C7727" s="50">
        <f t="shared" si="122"/>
        <v>11</v>
      </c>
      <c r="D7727" s="49">
        <v>42691</v>
      </c>
      <c r="E7727" s="48">
        <v>21</v>
      </c>
      <c r="F7727" s="48">
        <v>19091</v>
      </c>
      <c r="G7727" s="48">
        <v>16664</v>
      </c>
    </row>
    <row r="7728" spans="3:7">
      <c r="C7728" s="50">
        <f t="shared" si="122"/>
        <v>11</v>
      </c>
      <c r="D7728" s="49">
        <v>42691</v>
      </c>
      <c r="E7728" s="48">
        <v>22</v>
      </c>
      <c r="F7728" s="48">
        <v>18372</v>
      </c>
      <c r="G7728" s="48">
        <v>15947</v>
      </c>
    </row>
    <row r="7729" spans="3:7">
      <c r="C7729" s="50">
        <f t="shared" si="122"/>
        <v>11</v>
      </c>
      <c r="D7729" s="49">
        <v>42691</v>
      </c>
      <c r="E7729" s="48">
        <v>23</v>
      </c>
      <c r="F7729" s="48">
        <v>17342</v>
      </c>
      <c r="G7729" s="48">
        <v>14852</v>
      </c>
    </row>
    <row r="7730" spans="3:7">
      <c r="C7730" s="50">
        <f t="shared" si="122"/>
        <v>11</v>
      </c>
      <c r="D7730" s="49">
        <v>42691</v>
      </c>
      <c r="E7730" s="48">
        <v>24</v>
      </c>
      <c r="F7730" s="48">
        <v>16281</v>
      </c>
      <c r="G7730" s="48">
        <v>13725</v>
      </c>
    </row>
    <row r="7731" spans="3:7">
      <c r="C7731" s="50">
        <f t="shared" si="122"/>
        <v>11</v>
      </c>
      <c r="D7731" s="49">
        <v>42692</v>
      </c>
      <c r="E7731" s="48">
        <v>1</v>
      </c>
      <c r="F7731" s="48">
        <v>15502</v>
      </c>
      <c r="G7731" s="48">
        <v>12975</v>
      </c>
    </row>
    <row r="7732" spans="3:7">
      <c r="C7732" s="50">
        <f t="shared" si="122"/>
        <v>11</v>
      </c>
      <c r="D7732" s="49">
        <v>42692</v>
      </c>
      <c r="E7732" s="48">
        <v>2</v>
      </c>
      <c r="F7732" s="48">
        <v>15100</v>
      </c>
      <c r="G7732" s="48">
        <v>12556</v>
      </c>
    </row>
    <row r="7733" spans="3:7">
      <c r="C7733" s="50">
        <f t="shared" si="122"/>
        <v>11</v>
      </c>
      <c r="D7733" s="49">
        <v>42692</v>
      </c>
      <c r="E7733" s="48">
        <v>3</v>
      </c>
      <c r="F7733" s="48">
        <v>14677</v>
      </c>
      <c r="G7733" s="48">
        <v>12244</v>
      </c>
    </row>
    <row r="7734" spans="3:7">
      <c r="C7734" s="50">
        <f t="shared" si="122"/>
        <v>11</v>
      </c>
      <c r="D7734" s="49">
        <v>42692</v>
      </c>
      <c r="E7734" s="48">
        <v>4</v>
      </c>
      <c r="F7734" s="48">
        <v>14662</v>
      </c>
      <c r="G7734" s="48">
        <v>12170</v>
      </c>
    </row>
    <row r="7735" spans="3:7">
      <c r="C7735" s="50">
        <f t="shared" si="122"/>
        <v>11</v>
      </c>
      <c r="D7735" s="49">
        <v>42692</v>
      </c>
      <c r="E7735" s="48">
        <v>5</v>
      </c>
      <c r="F7735" s="48">
        <v>14665</v>
      </c>
      <c r="G7735" s="48">
        <v>12236</v>
      </c>
    </row>
    <row r="7736" spans="3:7">
      <c r="C7736" s="50">
        <f t="shared" si="122"/>
        <v>11</v>
      </c>
      <c r="D7736" s="49">
        <v>42692</v>
      </c>
      <c r="E7736" s="48">
        <v>6</v>
      </c>
      <c r="F7736" s="48">
        <v>15357</v>
      </c>
      <c r="G7736" s="48">
        <v>12844</v>
      </c>
    </row>
    <row r="7737" spans="3:7">
      <c r="C7737" s="50">
        <f t="shared" si="122"/>
        <v>11</v>
      </c>
      <c r="D7737" s="49">
        <v>42692</v>
      </c>
      <c r="E7737" s="48">
        <v>7</v>
      </c>
      <c r="F7737" s="48">
        <v>16609</v>
      </c>
      <c r="G7737" s="48">
        <v>14201</v>
      </c>
    </row>
    <row r="7738" spans="3:7">
      <c r="C7738" s="50">
        <f t="shared" si="122"/>
        <v>11</v>
      </c>
      <c r="D7738" s="49">
        <v>42692</v>
      </c>
      <c r="E7738" s="48">
        <v>8</v>
      </c>
      <c r="F7738" s="48">
        <v>17572</v>
      </c>
      <c r="G7738" s="48">
        <v>15271</v>
      </c>
    </row>
    <row r="7739" spans="3:7">
      <c r="C7739" s="50">
        <f t="shared" si="122"/>
        <v>11</v>
      </c>
      <c r="D7739" s="49">
        <v>42692</v>
      </c>
      <c r="E7739" s="48">
        <v>9</v>
      </c>
      <c r="F7739" s="48">
        <v>17657</v>
      </c>
      <c r="G7739" s="48">
        <v>15405</v>
      </c>
    </row>
    <row r="7740" spans="3:7">
      <c r="C7740" s="50">
        <f t="shared" si="122"/>
        <v>11</v>
      </c>
      <c r="D7740" s="49">
        <v>42692</v>
      </c>
      <c r="E7740" s="48">
        <v>10</v>
      </c>
      <c r="F7740" s="48">
        <v>17427</v>
      </c>
      <c r="G7740" s="48">
        <v>15110</v>
      </c>
    </row>
    <row r="7741" spans="3:7">
      <c r="C7741" s="50">
        <f t="shared" si="122"/>
        <v>11</v>
      </c>
      <c r="D7741" s="49">
        <v>42692</v>
      </c>
      <c r="E7741" s="48">
        <v>11</v>
      </c>
      <c r="F7741" s="48">
        <v>17330</v>
      </c>
      <c r="G7741" s="48">
        <v>15002</v>
      </c>
    </row>
    <row r="7742" spans="3:7">
      <c r="C7742" s="50">
        <f t="shared" si="122"/>
        <v>11</v>
      </c>
      <c r="D7742" s="49">
        <v>42692</v>
      </c>
      <c r="E7742" s="48">
        <v>12</v>
      </c>
      <c r="F7742" s="48">
        <v>17117</v>
      </c>
      <c r="G7742" s="48">
        <v>14794</v>
      </c>
    </row>
    <row r="7743" spans="3:7">
      <c r="C7743" s="50">
        <f t="shared" si="122"/>
        <v>11</v>
      </c>
      <c r="D7743" s="49">
        <v>42692</v>
      </c>
      <c r="E7743" s="48">
        <v>13</v>
      </c>
      <c r="F7743" s="48">
        <v>16969</v>
      </c>
      <c r="G7743" s="48">
        <v>14666</v>
      </c>
    </row>
    <row r="7744" spans="3:7">
      <c r="C7744" s="50">
        <f t="shared" si="122"/>
        <v>11</v>
      </c>
      <c r="D7744" s="49">
        <v>42692</v>
      </c>
      <c r="E7744" s="48">
        <v>14</v>
      </c>
      <c r="F7744" s="48">
        <v>16981</v>
      </c>
      <c r="G7744" s="48">
        <v>14737</v>
      </c>
    </row>
    <row r="7745" spans="3:7">
      <c r="C7745" s="50">
        <f t="shared" si="122"/>
        <v>11</v>
      </c>
      <c r="D7745" s="49">
        <v>42692</v>
      </c>
      <c r="E7745" s="48">
        <v>15</v>
      </c>
      <c r="F7745" s="48">
        <v>17074</v>
      </c>
      <c r="G7745" s="48">
        <v>14744</v>
      </c>
    </row>
    <row r="7746" spans="3:7">
      <c r="C7746" s="50">
        <f t="shared" si="122"/>
        <v>11</v>
      </c>
      <c r="D7746" s="49">
        <v>42692</v>
      </c>
      <c r="E7746" s="48">
        <v>16</v>
      </c>
      <c r="F7746" s="48">
        <v>17412</v>
      </c>
      <c r="G7746" s="48">
        <v>15053</v>
      </c>
    </row>
    <row r="7747" spans="3:7">
      <c r="C7747" s="50">
        <f t="shared" si="122"/>
        <v>11</v>
      </c>
      <c r="D7747" s="49">
        <v>42692</v>
      </c>
      <c r="E7747" s="48">
        <v>17</v>
      </c>
      <c r="F7747" s="48">
        <v>17973</v>
      </c>
      <c r="G7747" s="48">
        <v>15719</v>
      </c>
    </row>
    <row r="7748" spans="3:7">
      <c r="C7748" s="50">
        <f t="shared" ref="C7748:C7811" si="123">MONTH(D7748)</f>
        <v>11</v>
      </c>
      <c r="D7748" s="49">
        <v>42692</v>
      </c>
      <c r="E7748" s="48">
        <v>18</v>
      </c>
      <c r="F7748" s="48">
        <v>18995</v>
      </c>
      <c r="G7748" s="48">
        <v>16635</v>
      </c>
    </row>
    <row r="7749" spans="3:7">
      <c r="C7749" s="50">
        <f t="shared" si="123"/>
        <v>11</v>
      </c>
      <c r="D7749" s="49">
        <v>42692</v>
      </c>
      <c r="E7749" s="48">
        <v>19</v>
      </c>
      <c r="F7749" s="48">
        <v>18660</v>
      </c>
      <c r="G7749" s="48">
        <v>16387</v>
      </c>
    </row>
    <row r="7750" spans="3:7">
      <c r="C7750" s="50">
        <f t="shared" si="123"/>
        <v>11</v>
      </c>
      <c r="D7750" s="49">
        <v>42692</v>
      </c>
      <c r="E7750" s="48">
        <v>20</v>
      </c>
      <c r="F7750" s="48">
        <v>18573</v>
      </c>
      <c r="G7750" s="48">
        <v>16202</v>
      </c>
    </row>
    <row r="7751" spans="3:7">
      <c r="C7751" s="50">
        <f t="shared" si="123"/>
        <v>11</v>
      </c>
      <c r="D7751" s="49">
        <v>42692</v>
      </c>
      <c r="E7751" s="48">
        <v>21</v>
      </c>
      <c r="F7751" s="48">
        <v>18489</v>
      </c>
      <c r="G7751" s="48">
        <v>15791</v>
      </c>
    </row>
    <row r="7752" spans="3:7">
      <c r="C7752" s="50">
        <f t="shared" si="123"/>
        <v>11</v>
      </c>
      <c r="D7752" s="49">
        <v>42692</v>
      </c>
      <c r="E7752" s="48">
        <v>22</v>
      </c>
      <c r="F7752" s="48">
        <v>17991</v>
      </c>
      <c r="G7752" s="48">
        <v>15224</v>
      </c>
    </row>
    <row r="7753" spans="3:7">
      <c r="C7753" s="50">
        <f t="shared" si="123"/>
        <v>11</v>
      </c>
      <c r="D7753" s="49">
        <v>42692</v>
      </c>
      <c r="E7753" s="48">
        <v>23</v>
      </c>
      <c r="F7753" s="48">
        <v>17138</v>
      </c>
      <c r="G7753" s="48">
        <v>14381</v>
      </c>
    </row>
    <row r="7754" spans="3:7">
      <c r="C7754" s="50">
        <f t="shared" si="123"/>
        <v>11</v>
      </c>
      <c r="D7754" s="49">
        <v>42692</v>
      </c>
      <c r="E7754" s="48">
        <v>24</v>
      </c>
      <c r="F7754" s="48">
        <v>15902</v>
      </c>
      <c r="G7754" s="48">
        <v>13255</v>
      </c>
    </row>
    <row r="7755" spans="3:7">
      <c r="C7755" s="50">
        <f t="shared" si="123"/>
        <v>11</v>
      </c>
      <c r="D7755" s="49">
        <v>42693</v>
      </c>
      <c r="E7755" s="48">
        <v>1</v>
      </c>
      <c r="F7755" s="48">
        <v>15265</v>
      </c>
      <c r="G7755" s="48">
        <v>12429</v>
      </c>
    </row>
    <row r="7756" spans="3:7">
      <c r="C7756" s="50">
        <f t="shared" si="123"/>
        <v>11</v>
      </c>
      <c r="D7756" s="49">
        <v>42693</v>
      </c>
      <c r="E7756" s="48">
        <v>2</v>
      </c>
      <c r="F7756" s="48">
        <v>14768</v>
      </c>
      <c r="G7756" s="48">
        <v>11953</v>
      </c>
    </row>
    <row r="7757" spans="3:7">
      <c r="C7757" s="50">
        <f t="shared" si="123"/>
        <v>11</v>
      </c>
      <c r="D7757" s="49">
        <v>42693</v>
      </c>
      <c r="E7757" s="48">
        <v>3</v>
      </c>
      <c r="F7757" s="48">
        <v>14387</v>
      </c>
      <c r="G7757" s="48">
        <v>11584</v>
      </c>
    </row>
    <row r="7758" spans="3:7">
      <c r="C7758" s="50">
        <f t="shared" si="123"/>
        <v>11</v>
      </c>
      <c r="D7758" s="49">
        <v>42693</v>
      </c>
      <c r="E7758" s="48">
        <v>4</v>
      </c>
      <c r="F7758" s="48">
        <v>13901</v>
      </c>
      <c r="G7758" s="48">
        <v>11213</v>
      </c>
    </row>
    <row r="7759" spans="3:7">
      <c r="C7759" s="50">
        <f t="shared" si="123"/>
        <v>11</v>
      </c>
      <c r="D7759" s="49">
        <v>42693</v>
      </c>
      <c r="E7759" s="48">
        <v>5</v>
      </c>
      <c r="F7759" s="48">
        <v>14166</v>
      </c>
      <c r="G7759" s="48">
        <v>11356</v>
      </c>
    </row>
    <row r="7760" spans="3:7">
      <c r="C7760" s="50">
        <f t="shared" si="123"/>
        <v>11</v>
      </c>
      <c r="D7760" s="49">
        <v>42693</v>
      </c>
      <c r="E7760" s="48">
        <v>6</v>
      </c>
      <c r="F7760" s="48">
        <v>14466</v>
      </c>
      <c r="G7760" s="48">
        <v>11557</v>
      </c>
    </row>
    <row r="7761" spans="3:7">
      <c r="C7761" s="50">
        <f t="shared" si="123"/>
        <v>11</v>
      </c>
      <c r="D7761" s="49">
        <v>42693</v>
      </c>
      <c r="E7761" s="48">
        <v>7</v>
      </c>
      <c r="F7761" s="48">
        <v>15193</v>
      </c>
      <c r="G7761" s="48">
        <v>12231</v>
      </c>
    </row>
    <row r="7762" spans="3:7">
      <c r="C7762" s="50">
        <f t="shared" si="123"/>
        <v>11</v>
      </c>
      <c r="D7762" s="49">
        <v>42693</v>
      </c>
      <c r="E7762" s="48">
        <v>8</v>
      </c>
      <c r="F7762" s="48">
        <v>15724</v>
      </c>
      <c r="G7762" s="48">
        <v>12986</v>
      </c>
    </row>
    <row r="7763" spans="3:7">
      <c r="C7763" s="50">
        <f t="shared" si="123"/>
        <v>11</v>
      </c>
      <c r="D7763" s="49">
        <v>42693</v>
      </c>
      <c r="E7763" s="48">
        <v>9</v>
      </c>
      <c r="F7763" s="48">
        <v>16516</v>
      </c>
      <c r="G7763" s="48">
        <v>13733</v>
      </c>
    </row>
    <row r="7764" spans="3:7">
      <c r="C7764" s="50">
        <f t="shared" si="123"/>
        <v>11</v>
      </c>
      <c r="D7764" s="49">
        <v>42693</v>
      </c>
      <c r="E7764" s="48">
        <v>10</v>
      </c>
      <c r="F7764" s="48">
        <v>17148</v>
      </c>
      <c r="G7764" s="48">
        <v>14346</v>
      </c>
    </row>
    <row r="7765" spans="3:7">
      <c r="C7765" s="50">
        <f t="shared" si="123"/>
        <v>11</v>
      </c>
      <c r="D7765" s="49">
        <v>42693</v>
      </c>
      <c r="E7765" s="48">
        <v>11</v>
      </c>
      <c r="F7765" s="48">
        <v>17573</v>
      </c>
      <c r="G7765" s="48">
        <v>14759</v>
      </c>
    </row>
    <row r="7766" spans="3:7">
      <c r="C7766" s="50">
        <f t="shared" si="123"/>
        <v>11</v>
      </c>
      <c r="D7766" s="49">
        <v>42693</v>
      </c>
      <c r="E7766" s="48">
        <v>12</v>
      </c>
      <c r="F7766" s="48">
        <v>17606</v>
      </c>
      <c r="G7766" s="48">
        <v>14886</v>
      </c>
    </row>
    <row r="7767" spans="3:7">
      <c r="C7767" s="50">
        <f t="shared" si="123"/>
        <v>11</v>
      </c>
      <c r="D7767" s="49">
        <v>42693</v>
      </c>
      <c r="E7767" s="48">
        <v>13</v>
      </c>
      <c r="F7767" s="48">
        <v>17811</v>
      </c>
      <c r="G7767" s="48">
        <v>14967</v>
      </c>
    </row>
    <row r="7768" spans="3:7">
      <c r="C7768" s="50">
        <f t="shared" si="123"/>
        <v>11</v>
      </c>
      <c r="D7768" s="49">
        <v>42693</v>
      </c>
      <c r="E7768" s="48">
        <v>14</v>
      </c>
      <c r="F7768" s="48">
        <v>17764</v>
      </c>
      <c r="G7768" s="48">
        <v>15004</v>
      </c>
    </row>
    <row r="7769" spans="3:7">
      <c r="C7769" s="50">
        <f t="shared" si="123"/>
        <v>11</v>
      </c>
      <c r="D7769" s="49">
        <v>42693</v>
      </c>
      <c r="E7769" s="48">
        <v>15</v>
      </c>
      <c r="F7769" s="48">
        <v>17858</v>
      </c>
      <c r="G7769" s="48">
        <v>15010</v>
      </c>
    </row>
    <row r="7770" spans="3:7">
      <c r="C7770" s="50">
        <f t="shared" si="123"/>
        <v>11</v>
      </c>
      <c r="D7770" s="49">
        <v>42693</v>
      </c>
      <c r="E7770" s="48">
        <v>16</v>
      </c>
      <c r="F7770" s="48">
        <v>18014</v>
      </c>
      <c r="G7770" s="48">
        <v>15229</v>
      </c>
    </row>
    <row r="7771" spans="3:7">
      <c r="C7771" s="50">
        <f t="shared" si="123"/>
        <v>11</v>
      </c>
      <c r="D7771" s="49">
        <v>42693</v>
      </c>
      <c r="E7771" s="48">
        <v>17</v>
      </c>
      <c r="F7771" s="48">
        <v>18424</v>
      </c>
      <c r="G7771" s="48">
        <v>15788</v>
      </c>
    </row>
    <row r="7772" spans="3:7">
      <c r="C7772" s="50">
        <f t="shared" si="123"/>
        <v>11</v>
      </c>
      <c r="D7772" s="49">
        <v>42693</v>
      </c>
      <c r="E7772" s="48">
        <v>18</v>
      </c>
      <c r="F7772" s="48">
        <v>19371</v>
      </c>
      <c r="G7772" s="48">
        <v>16640</v>
      </c>
    </row>
    <row r="7773" spans="3:7">
      <c r="C7773" s="50">
        <f t="shared" si="123"/>
        <v>11</v>
      </c>
      <c r="D7773" s="49">
        <v>42693</v>
      </c>
      <c r="E7773" s="48">
        <v>19</v>
      </c>
      <c r="F7773" s="48">
        <v>19033</v>
      </c>
      <c r="G7773" s="48">
        <v>16264</v>
      </c>
    </row>
    <row r="7774" spans="3:7">
      <c r="C7774" s="50">
        <f t="shared" si="123"/>
        <v>11</v>
      </c>
      <c r="D7774" s="49">
        <v>42693</v>
      </c>
      <c r="E7774" s="48">
        <v>20</v>
      </c>
      <c r="F7774" s="48">
        <v>18600</v>
      </c>
      <c r="G7774" s="48">
        <v>15830</v>
      </c>
    </row>
    <row r="7775" spans="3:7">
      <c r="C7775" s="50">
        <f t="shared" si="123"/>
        <v>11</v>
      </c>
      <c r="D7775" s="49">
        <v>42693</v>
      </c>
      <c r="E7775" s="48">
        <v>21</v>
      </c>
      <c r="F7775" s="48">
        <v>18228</v>
      </c>
      <c r="G7775" s="48">
        <v>15451</v>
      </c>
    </row>
    <row r="7776" spans="3:7">
      <c r="C7776" s="50">
        <f t="shared" si="123"/>
        <v>11</v>
      </c>
      <c r="D7776" s="49">
        <v>42693</v>
      </c>
      <c r="E7776" s="48">
        <v>22</v>
      </c>
      <c r="F7776" s="48">
        <v>17776</v>
      </c>
      <c r="G7776" s="48">
        <v>14948</v>
      </c>
    </row>
    <row r="7777" spans="3:7">
      <c r="C7777" s="50">
        <f t="shared" si="123"/>
        <v>11</v>
      </c>
      <c r="D7777" s="49">
        <v>42693</v>
      </c>
      <c r="E7777" s="48">
        <v>23</v>
      </c>
      <c r="F7777" s="48">
        <v>17059</v>
      </c>
      <c r="G7777" s="48">
        <v>14251</v>
      </c>
    </row>
    <row r="7778" spans="3:7">
      <c r="C7778" s="50">
        <f t="shared" si="123"/>
        <v>11</v>
      </c>
      <c r="D7778" s="49">
        <v>42693</v>
      </c>
      <c r="E7778" s="48">
        <v>24</v>
      </c>
      <c r="F7778" s="48">
        <v>16316</v>
      </c>
      <c r="G7778" s="48">
        <v>13447</v>
      </c>
    </row>
    <row r="7779" spans="3:7">
      <c r="C7779" s="50">
        <f t="shared" si="123"/>
        <v>11</v>
      </c>
      <c r="D7779" s="49">
        <v>42694</v>
      </c>
      <c r="E7779" s="48">
        <v>1</v>
      </c>
      <c r="F7779" s="48">
        <v>15749</v>
      </c>
      <c r="G7779" s="48">
        <v>12838</v>
      </c>
    </row>
    <row r="7780" spans="3:7">
      <c r="C7780" s="50">
        <f t="shared" si="123"/>
        <v>11</v>
      </c>
      <c r="D7780" s="49">
        <v>42694</v>
      </c>
      <c r="E7780" s="48">
        <v>2</v>
      </c>
      <c r="F7780" s="48">
        <v>15483</v>
      </c>
      <c r="G7780" s="48">
        <v>12368</v>
      </c>
    </row>
    <row r="7781" spans="3:7">
      <c r="C7781" s="50">
        <f t="shared" si="123"/>
        <v>11</v>
      </c>
      <c r="D7781" s="49">
        <v>42694</v>
      </c>
      <c r="E7781" s="48">
        <v>3</v>
      </c>
      <c r="F7781" s="48">
        <v>15339</v>
      </c>
      <c r="G7781" s="48">
        <v>12000</v>
      </c>
    </row>
    <row r="7782" spans="3:7">
      <c r="C7782" s="50">
        <f t="shared" si="123"/>
        <v>11</v>
      </c>
      <c r="D7782" s="49">
        <v>42694</v>
      </c>
      <c r="E7782" s="48">
        <v>4</v>
      </c>
      <c r="F7782" s="48">
        <v>15127</v>
      </c>
      <c r="G7782" s="48">
        <v>11919</v>
      </c>
    </row>
    <row r="7783" spans="3:7">
      <c r="C7783" s="50">
        <f t="shared" si="123"/>
        <v>11</v>
      </c>
      <c r="D7783" s="49">
        <v>42694</v>
      </c>
      <c r="E7783" s="48">
        <v>5</v>
      </c>
      <c r="F7783" s="48">
        <v>15177</v>
      </c>
      <c r="G7783" s="48">
        <v>11991</v>
      </c>
    </row>
    <row r="7784" spans="3:7">
      <c r="C7784" s="50">
        <f t="shared" si="123"/>
        <v>11</v>
      </c>
      <c r="D7784" s="49">
        <v>42694</v>
      </c>
      <c r="E7784" s="48">
        <v>6</v>
      </c>
      <c r="F7784" s="48">
        <v>15424</v>
      </c>
      <c r="G7784" s="48">
        <v>12214</v>
      </c>
    </row>
    <row r="7785" spans="3:7">
      <c r="C7785" s="50">
        <f t="shared" si="123"/>
        <v>11</v>
      </c>
      <c r="D7785" s="49">
        <v>42694</v>
      </c>
      <c r="E7785" s="48">
        <v>7</v>
      </c>
      <c r="F7785" s="48">
        <v>15786</v>
      </c>
      <c r="G7785" s="48">
        <v>12655</v>
      </c>
    </row>
    <row r="7786" spans="3:7">
      <c r="C7786" s="50">
        <f t="shared" si="123"/>
        <v>11</v>
      </c>
      <c r="D7786" s="49">
        <v>42694</v>
      </c>
      <c r="E7786" s="48">
        <v>8</v>
      </c>
      <c r="F7786" s="48">
        <v>16254</v>
      </c>
      <c r="G7786" s="48">
        <v>13200</v>
      </c>
    </row>
    <row r="7787" spans="3:7">
      <c r="C7787" s="50">
        <f t="shared" si="123"/>
        <v>11</v>
      </c>
      <c r="D7787" s="49">
        <v>42694</v>
      </c>
      <c r="E7787" s="48">
        <v>9</v>
      </c>
      <c r="F7787" s="48">
        <v>16957</v>
      </c>
      <c r="G7787" s="48">
        <v>13981</v>
      </c>
    </row>
    <row r="7788" spans="3:7">
      <c r="C7788" s="50">
        <f t="shared" si="123"/>
        <v>11</v>
      </c>
      <c r="D7788" s="49">
        <v>42694</v>
      </c>
      <c r="E7788" s="48">
        <v>10</v>
      </c>
      <c r="F7788" s="48">
        <v>17301</v>
      </c>
      <c r="G7788" s="48">
        <v>14567</v>
      </c>
    </row>
    <row r="7789" spans="3:7">
      <c r="C7789" s="50">
        <f t="shared" si="123"/>
        <v>11</v>
      </c>
      <c r="D7789" s="49">
        <v>42694</v>
      </c>
      <c r="E7789" s="48">
        <v>11</v>
      </c>
      <c r="F7789" s="48">
        <v>17778</v>
      </c>
      <c r="G7789" s="48">
        <v>14948</v>
      </c>
    </row>
    <row r="7790" spans="3:7">
      <c r="C7790" s="50">
        <f t="shared" si="123"/>
        <v>11</v>
      </c>
      <c r="D7790" s="49">
        <v>42694</v>
      </c>
      <c r="E7790" s="48">
        <v>12</v>
      </c>
      <c r="F7790" s="48">
        <v>18128</v>
      </c>
      <c r="G7790" s="48">
        <v>15280</v>
      </c>
    </row>
    <row r="7791" spans="3:7">
      <c r="C7791" s="50">
        <f t="shared" si="123"/>
        <v>11</v>
      </c>
      <c r="D7791" s="49">
        <v>42694</v>
      </c>
      <c r="E7791" s="48">
        <v>13</v>
      </c>
      <c r="F7791" s="48">
        <v>18354</v>
      </c>
      <c r="G7791" s="48">
        <v>15488</v>
      </c>
    </row>
    <row r="7792" spans="3:7">
      <c r="C7792" s="50">
        <f t="shared" si="123"/>
        <v>11</v>
      </c>
      <c r="D7792" s="49">
        <v>42694</v>
      </c>
      <c r="E7792" s="48">
        <v>14</v>
      </c>
      <c r="F7792" s="48">
        <v>18423</v>
      </c>
      <c r="G7792" s="48">
        <v>15604</v>
      </c>
    </row>
    <row r="7793" spans="3:7">
      <c r="C7793" s="50">
        <f t="shared" si="123"/>
        <v>11</v>
      </c>
      <c r="D7793" s="49">
        <v>42694</v>
      </c>
      <c r="E7793" s="48">
        <v>15</v>
      </c>
      <c r="F7793" s="48">
        <v>18585</v>
      </c>
      <c r="G7793" s="48">
        <v>15723</v>
      </c>
    </row>
    <row r="7794" spans="3:7">
      <c r="C7794" s="50">
        <f t="shared" si="123"/>
        <v>11</v>
      </c>
      <c r="D7794" s="49">
        <v>42694</v>
      </c>
      <c r="E7794" s="48">
        <v>16</v>
      </c>
      <c r="F7794" s="48">
        <v>18891</v>
      </c>
      <c r="G7794" s="48">
        <v>16042</v>
      </c>
    </row>
    <row r="7795" spans="3:7">
      <c r="C7795" s="50">
        <f t="shared" si="123"/>
        <v>11</v>
      </c>
      <c r="D7795" s="49">
        <v>42694</v>
      </c>
      <c r="E7795" s="48">
        <v>17</v>
      </c>
      <c r="F7795" s="48">
        <v>19607</v>
      </c>
      <c r="G7795" s="48">
        <v>16860</v>
      </c>
    </row>
    <row r="7796" spans="3:7">
      <c r="C7796" s="50">
        <f t="shared" si="123"/>
        <v>11</v>
      </c>
      <c r="D7796" s="49">
        <v>42694</v>
      </c>
      <c r="E7796" s="48">
        <v>18</v>
      </c>
      <c r="F7796" s="48">
        <v>20569</v>
      </c>
      <c r="G7796" s="48">
        <v>17934</v>
      </c>
    </row>
    <row r="7797" spans="3:7">
      <c r="C7797" s="50">
        <f t="shared" si="123"/>
        <v>11</v>
      </c>
      <c r="D7797" s="49">
        <v>42694</v>
      </c>
      <c r="E7797" s="48">
        <v>19</v>
      </c>
      <c r="F7797" s="48">
        <v>20233</v>
      </c>
      <c r="G7797" s="48">
        <v>17606</v>
      </c>
    </row>
    <row r="7798" spans="3:7">
      <c r="C7798" s="50">
        <f t="shared" si="123"/>
        <v>11</v>
      </c>
      <c r="D7798" s="49">
        <v>42694</v>
      </c>
      <c r="E7798" s="48">
        <v>20</v>
      </c>
      <c r="F7798" s="48">
        <v>19929</v>
      </c>
      <c r="G7798" s="48">
        <v>17231</v>
      </c>
    </row>
    <row r="7799" spans="3:7">
      <c r="C7799" s="50">
        <f t="shared" si="123"/>
        <v>11</v>
      </c>
      <c r="D7799" s="49">
        <v>42694</v>
      </c>
      <c r="E7799" s="48">
        <v>21</v>
      </c>
      <c r="F7799" s="48">
        <v>19509</v>
      </c>
      <c r="G7799" s="48">
        <v>16848</v>
      </c>
    </row>
    <row r="7800" spans="3:7">
      <c r="C7800" s="50">
        <f t="shared" si="123"/>
        <v>11</v>
      </c>
      <c r="D7800" s="49">
        <v>42694</v>
      </c>
      <c r="E7800" s="48">
        <v>22</v>
      </c>
      <c r="F7800" s="48">
        <v>19088</v>
      </c>
      <c r="G7800" s="48">
        <v>16219</v>
      </c>
    </row>
    <row r="7801" spans="3:7">
      <c r="C7801" s="50">
        <f t="shared" si="123"/>
        <v>11</v>
      </c>
      <c r="D7801" s="49">
        <v>42694</v>
      </c>
      <c r="E7801" s="48">
        <v>23</v>
      </c>
      <c r="F7801" s="48">
        <v>18178</v>
      </c>
      <c r="G7801" s="48">
        <v>15342</v>
      </c>
    </row>
    <row r="7802" spans="3:7">
      <c r="C7802" s="50">
        <f t="shared" si="123"/>
        <v>11</v>
      </c>
      <c r="D7802" s="49">
        <v>42694</v>
      </c>
      <c r="E7802" s="48">
        <v>24</v>
      </c>
      <c r="F7802" s="48">
        <v>17289</v>
      </c>
      <c r="G7802" s="48">
        <v>14378</v>
      </c>
    </row>
    <row r="7803" spans="3:7">
      <c r="C7803" s="50">
        <f t="shared" si="123"/>
        <v>11</v>
      </c>
      <c r="D7803" s="49">
        <v>42695</v>
      </c>
      <c r="E7803" s="48">
        <v>1</v>
      </c>
      <c r="F7803" s="48">
        <v>16610</v>
      </c>
      <c r="G7803" s="48">
        <v>13711</v>
      </c>
    </row>
    <row r="7804" spans="3:7">
      <c r="C7804" s="50">
        <f t="shared" si="123"/>
        <v>11</v>
      </c>
      <c r="D7804" s="49">
        <v>42695</v>
      </c>
      <c r="E7804" s="48">
        <v>2</v>
      </c>
      <c r="F7804" s="48">
        <v>16158</v>
      </c>
      <c r="G7804" s="48">
        <v>13174</v>
      </c>
    </row>
    <row r="7805" spans="3:7">
      <c r="C7805" s="50">
        <f t="shared" si="123"/>
        <v>11</v>
      </c>
      <c r="D7805" s="49">
        <v>42695</v>
      </c>
      <c r="E7805" s="48">
        <v>3</v>
      </c>
      <c r="F7805" s="48">
        <v>15967</v>
      </c>
      <c r="G7805" s="48">
        <v>13084</v>
      </c>
    </row>
    <row r="7806" spans="3:7">
      <c r="C7806" s="50">
        <f t="shared" si="123"/>
        <v>11</v>
      </c>
      <c r="D7806" s="49">
        <v>42695</v>
      </c>
      <c r="E7806" s="48">
        <v>4</v>
      </c>
      <c r="F7806" s="48">
        <v>15949</v>
      </c>
      <c r="G7806" s="48">
        <v>13041</v>
      </c>
    </row>
    <row r="7807" spans="3:7">
      <c r="C7807" s="50">
        <f t="shared" si="123"/>
        <v>11</v>
      </c>
      <c r="D7807" s="49">
        <v>42695</v>
      </c>
      <c r="E7807" s="48">
        <v>5</v>
      </c>
      <c r="F7807" s="48">
        <v>16160</v>
      </c>
      <c r="G7807" s="48">
        <v>13305</v>
      </c>
    </row>
    <row r="7808" spans="3:7">
      <c r="C7808" s="50">
        <f t="shared" si="123"/>
        <v>11</v>
      </c>
      <c r="D7808" s="49">
        <v>42695</v>
      </c>
      <c r="E7808" s="48">
        <v>6</v>
      </c>
      <c r="F7808" s="48">
        <v>16891</v>
      </c>
      <c r="G7808" s="48">
        <v>13997</v>
      </c>
    </row>
    <row r="7809" spans="3:7">
      <c r="C7809" s="50">
        <f t="shared" si="123"/>
        <v>11</v>
      </c>
      <c r="D7809" s="49">
        <v>42695</v>
      </c>
      <c r="E7809" s="48">
        <v>7</v>
      </c>
      <c r="F7809" s="48">
        <v>18005</v>
      </c>
      <c r="G7809" s="48">
        <v>15287</v>
      </c>
    </row>
    <row r="7810" spans="3:7">
      <c r="C7810" s="50">
        <f t="shared" si="123"/>
        <v>11</v>
      </c>
      <c r="D7810" s="49">
        <v>42695</v>
      </c>
      <c r="E7810" s="48">
        <v>8</v>
      </c>
      <c r="F7810" s="48">
        <v>19126</v>
      </c>
      <c r="G7810" s="48">
        <v>16724</v>
      </c>
    </row>
    <row r="7811" spans="3:7">
      <c r="C7811" s="50">
        <f t="shared" si="123"/>
        <v>11</v>
      </c>
      <c r="D7811" s="49">
        <v>42695</v>
      </c>
      <c r="E7811" s="48">
        <v>9</v>
      </c>
      <c r="F7811" s="48">
        <v>19391</v>
      </c>
      <c r="G7811" s="48">
        <v>16992</v>
      </c>
    </row>
    <row r="7812" spans="3:7">
      <c r="C7812" s="50">
        <f t="shared" ref="C7812:C7875" si="124">MONTH(D7812)</f>
        <v>11</v>
      </c>
      <c r="D7812" s="49">
        <v>42695</v>
      </c>
      <c r="E7812" s="48">
        <v>10</v>
      </c>
      <c r="F7812" s="48">
        <v>19081</v>
      </c>
      <c r="G7812" s="48">
        <v>17053</v>
      </c>
    </row>
    <row r="7813" spans="3:7">
      <c r="C7813" s="50">
        <f t="shared" si="124"/>
        <v>11</v>
      </c>
      <c r="D7813" s="49">
        <v>42695</v>
      </c>
      <c r="E7813" s="48">
        <v>11</v>
      </c>
      <c r="F7813" s="48">
        <v>19263</v>
      </c>
      <c r="G7813" s="48">
        <v>17020</v>
      </c>
    </row>
    <row r="7814" spans="3:7">
      <c r="C7814" s="50">
        <f t="shared" si="124"/>
        <v>11</v>
      </c>
      <c r="D7814" s="49">
        <v>42695</v>
      </c>
      <c r="E7814" s="48">
        <v>12</v>
      </c>
      <c r="F7814" s="48">
        <v>19070</v>
      </c>
      <c r="G7814" s="48">
        <v>16869</v>
      </c>
    </row>
    <row r="7815" spans="3:7">
      <c r="C7815" s="50">
        <f t="shared" si="124"/>
        <v>11</v>
      </c>
      <c r="D7815" s="49">
        <v>42695</v>
      </c>
      <c r="E7815" s="48">
        <v>13</v>
      </c>
      <c r="F7815" s="48">
        <v>19023</v>
      </c>
      <c r="G7815" s="48">
        <v>16772</v>
      </c>
    </row>
    <row r="7816" spans="3:7">
      <c r="C7816" s="50">
        <f t="shared" si="124"/>
        <v>11</v>
      </c>
      <c r="D7816" s="49">
        <v>42695</v>
      </c>
      <c r="E7816" s="48">
        <v>14</v>
      </c>
      <c r="F7816" s="48">
        <v>18954</v>
      </c>
      <c r="G7816" s="48">
        <v>16704</v>
      </c>
    </row>
    <row r="7817" spans="3:7">
      <c r="C7817" s="50">
        <f t="shared" si="124"/>
        <v>11</v>
      </c>
      <c r="D7817" s="49">
        <v>42695</v>
      </c>
      <c r="E7817" s="48">
        <v>15</v>
      </c>
      <c r="F7817" s="48">
        <v>19126</v>
      </c>
      <c r="G7817" s="48">
        <v>16837</v>
      </c>
    </row>
    <row r="7818" spans="3:7">
      <c r="C7818" s="50">
        <f t="shared" si="124"/>
        <v>11</v>
      </c>
      <c r="D7818" s="49">
        <v>42695</v>
      </c>
      <c r="E7818" s="48">
        <v>16</v>
      </c>
      <c r="F7818" s="48">
        <v>19588</v>
      </c>
      <c r="G7818" s="48">
        <v>17309</v>
      </c>
    </row>
    <row r="7819" spans="3:7">
      <c r="C7819" s="50">
        <f t="shared" si="124"/>
        <v>11</v>
      </c>
      <c r="D7819" s="49">
        <v>42695</v>
      </c>
      <c r="E7819" s="48">
        <v>17</v>
      </c>
      <c r="F7819" s="48">
        <v>20358</v>
      </c>
      <c r="G7819" s="48">
        <v>18280</v>
      </c>
    </row>
    <row r="7820" spans="3:7">
      <c r="C7820" s="50">
        <f t="shared" si="124"/>
        <v>11</v>
      </c>
      <c r="D7820" s="49">
        <v>42695</v>
      </c>
      <c r="E7820" s="48">
        <v>18</v>
      </c>
      <c r="F7820" s="48">
        <v>21031</v>
      </c>
      <c r="G7820" s="48">
        <v>19297</v>
      </c>
    </row>
    <row r="7821" spans="3:7">
      <c r="C7821" s="50">
        <f t="shared" si="124"/>
        <v>11</v>
      </c>
      <c r="D7821" s="49">
        <v>42695</v>
      </c>
      <c r="E7821" s="48">
        <v>19</v>
      </c>
      <c r="F7821" s="48">
        <v>21092</v>
      </c>
      <c r="G7821" s="48">
        <v>19015</v>
      </c>
    </row>
    <row r="7822" spans="3:7">
      <c r="C7822" s="50">
        <f t="shared" si="124"/>
        <v>11</v>
      </c>
      <c r="D7822" s="49">
        <v>42695</v>
      </c>
      <c r="E7822" s="48">
        <v>20</v>
      </c>
      <c r="F7822" s="48">
        <v>20932</v>
      </c>
      <c r="G7822" s="48">
        <v>18799</v>
      </c>
    </row>
    <row r="7823" spans="3:7">
      <c r="C7823" s="50">
        <f t="shared" si="124"/>
        <v>11</v>
      </c>
      <c r="D7823" s="49">
        <v>42695</v>
      </c>
      <c r="E7823" s="48">
        <v>21</v>
      </c>
      <c r="F7823" s="48">
        <v>20623</v>
      </c>
      <c r="G7823" s="48">
        <v>18400</v>
      </c>
    </row>
    <row r="7824" spans="3:7">
      <c r="C7824" s="50">
        <f t="shared" si="124"/>
        <v>11</v>
      </c>
      <c r="D7824" s="49">
        <v>42695</v>
      </c>
      <c r="E7824" s="48">
        <v>22</v>
      </c>
      <c r="F7824" s="48">
        <v>20003</v>
      </c>
      <c r="G7824" s="48">
        <v>17662</v>
      </c>
    </row>
    <row r="7825" spans="3:7">
      <c r="C7825" s="50">
        <f t="shared" si="124"/>
        <v>11</v>
      </c>
      <c r="D7825" s="49">
        <v>42695</v>
      </c>
      <c r="E7825" s="48">
        <v>23</v>
      </c>
      <c r="F7825" s="48">
        <v>18766</v>
      </c>
      <c r="G7825" s="48">
        <v>16401</v>
      </c>
    </row>
    <row r="7826" spans="3:7">
      <c r="C7826" s="50">
        <f t="shared" si="124"/>
        <v>11</v>
      </c>
      <c r="D7826" s="49">
        <v>42695</v>
      </c>
      <c r="E7826" s="48">
        <v>24</v>
      </c>
      <c r="F7826" s="48">
        <v>17503</v>
      </c>
      <c r="G7826" s="48">
        <v>15237</v>
      </c>
    </row>
    <row r="7827" spans="3:7">
      <c r="C7827" s="50">
        <f t="shared" si="124"/>
        <v>11</v>
      </c>
      <c r="D7827" s="49">
        <v>42696</v>
      </c>
      <c r="E7827" s="48">
        <v>1</v>
      </c>
      <c r="F7827" s="48">
        <v>16689</v>
      </c>
      <c r="G7827" s="48">
        <v>14388</v>
      </c>
    </row>
    <row r="7828" spans="3:7">
      <c r="C7828" s="50">
        <f t="shared" si="124"/>
        <v>11</v>
      </c>
      <c r="D7828" s="49">
        <v>42696</v>
      </c>
      <c r="E7828" s="48">
        <v>2</v>
      </c>
      <c r="F7828" s="48">
        <v>16395</v>
      </c>
      <c r="G7828" s="48">
        <v>13955</v>
      </c>
    </row>
    <row r="7829" spans="3:7">
      <c r="C7829" s="50">
        <f t="shared" si="124"/>
        <v>11</v>
      </c>
      <c r="D7829" s="49">
        <v>42696</v>
      </c>
      <c r="E7829" s="48">
        <v>3</v>
      </c>
      <c r="F7829" s="48">
        <v>16042</v>
      </c>
      <c r="G7829" s="48">
        <v>13663</v>
      </c>
    </row>
    <row r="7830" spans="3:7">
      <c r="C7830" s="50">
        <f t="shared" si="124"/>
        <v>11</v>
      </c>
      <c r="D7830" s="49">
        <v>42696</v>
      </c>
      <c r="E7830" s="48">
        <v>4</v>
      </c>
      <c r="F7830" s="48">
        <v>16222</v>
      </c>
      <c r="G7830" s="48">
        <v>13610</v>
      </c>
    </row>
    <row r="7831" spans="3:7">
      <c r="C7831" s="50">
        <f t="shared" si="124"/>
        <v>11</v>
      </c>
      <c r="D7831" s="49">
        <v>42696</v>
      </c>
      <c r="E7831" s="48">
        <v>5</v>
      </c>
      <c r="F7831" s="48">
        <v>16590</v>
      </c>
      <c r="G7831" s="48">
        <v>13756</v>
      </c>
    </row>
    <row r="7832" spans="3:7">
      <c r="C7832" s="50">
        <f t="shared" si="124"/>
        <v>11</v>
      </c>
      <c r="D7832" s="49">
        <v>42696</v>
      </c>
      <c r="E7832" s="48">
        <v>6</v>
      </c>
      <c r="F7832" s="48">
        <v>17079</v>
      </c>
      <c r="G7832" s="48">
        <v>14389</v>
      </c>
    </row>
    <row r="7833" spans="3:7">
      <c r="C7833" s="50">
        <f t="shared" si="124"/>
        <v>11</v>
      </c>
      <c r="D7833" s="49">
        <v>42696</v>
      </c>
      <c r="E7833" s="48">
        <v>7</v>
      </c>
      <c r="F7833" s="48">
        <v>18064</v>
      </c>
      <c r="G7833" s="48">
        <v>15837</v>
      </c>
    </row>
    <row r="7834" spans="3:7">
      <c r="C7834" s="50">
        <f t="shared" si="124"/>
        <v>11</v>
      </c>
      <c r="D7834" s="49">
        <v>42696</v>
      </c>
      <c r="E7834" s="48">
        <v>8</v>
      </c>
      <c r="F7834" s="48">
        <v>18880</v>
      </c>
      <c r="G7834" s="48">
        <v>17147</v>
      </c>
    </row>
    <row r="7835" spans="3:7">
      <c r="C7835" s="50">
        <f t="shared" si="124"/>
        <v>11</v>
      </c>
      <c r="D7835" s="49">
        <v>42696</v>
      </c>
      <c r="E7835" s="48">
        <v>9</v>
      </c>
      <c r="F7835" s="48">
        <v>18884</v>
      </c>
      <c r="G7835" s="48">
        <v>17248</v>
      </c>
    </row>
    <row r="7836" spans="3:7">
      <c r="C7836" s="50">
        <f t="shared" si="124"/>
        <v>11</v>
      </c>
      <c r="D7836" s="49">
        <v>42696</v>
      </c>
      <c r="E7836" s="48">
        <v>10</v>
      </c>
      <c r="F7836" s="48">
        <v>18718</v>
      </c>
      <c r="G7836" s="48">
        <v>16938</v>
      </c>
    </row>
    <row r="7837" spans="3:7">
      <c r="C7837" s="50">
        <f t="shared" si="124"/>
        <v>11</v>
      </c>
      <c r="D7837" s="49">
        <v>42696</v>
      </c>
      <c r="E7837" s="48">
        <v>11</v>
      </c>
      <c r="F7837" s="48">
        <v>18512</v>
      </c>
      <c r="G7837" s="48">
        <v>16899</v>
      </c>
    </row>
    <row r="7838" spans="3:7">
      <c r="C7838" s="50">
        <f t="shared" si="124"/>
        <v>11</v>
      </c>
      <c r="D7838" s="49">
        <v>42696</v>
      </c>
      <c r="E7838" s="48">
        <v>12</v>
      </c>
      <c r="F7838" s="48">
        <v>18775</v>
      </c>
      <c r="G7838" s="48">
        <v>16771</v>
      </c>
    </row>
    <row r="7839" spans="3:7">
      <c r="C7839" s="50">
        <f t="shared" si="124"/>
        <v>11</v>
      </c>
      <c r="D7839" s="49">
        <v>42696</v>
      </c>
      <c r="E7839" s="48">
        <v>13</v>
      </c>
      <c r="F7839" s="48">
        <v>18611</v>
      </c>
      <c r="G7839" s="48">
        <v>16425</v>
      </c>
    </row>
    <row r="7840" spans="3:7">
      <c r="C7840" s="50">
        <f t="shared" si="124"/>
        <v>11</v>
      </c>
      <c r="D7840" s="49">
        <v>42696</v>
      </c>
      <c r="E7840" s="48">
        <v>14</v>
      </c>
      <c r="F7840" s="48">
        <v>18433</v>
      </c>
      <c r="G7840" s="48">
        <v>16516</v>
      </c>
    </row>
    <row r="7841" spans="3:7">
      <c r="C7841" s="50">
        <f t="shared" si="124"/>
        <v>11</v>
      </c>
      <c r="D7841" s="49">
        <v>42696</v>
      </c>
      <c r="E7841" s="48">
        <v>15</v>
      </c>
      <c r="F7841" s="48">
        <v>18607</v>
      </c>
      <c r="G7841" s="48">
        <v>16640</v>
      </c>
    </row>
    <row r="7842" spans="3:7">
      <c r="C7842" s="50">
        <f t="shared" si="124"/>
        <v>11</v>
      </c>
      <c r="D7842" s="49">
        <v>42696</v>
      </c>
      <c r="E7842" s="48">
        <v>16</v>
      </c>
      <c r="F7842" s="48">
        <v>18932</v>
      </c>
      <c r="G7842" s="48">
        <v>17021</v>
      </c>
    </row>
    <row r="7843" spans="3:7">
      <c r="C7843" s="50">
        <f t="shared" si="124"/>
        <v>11</v>
      </c>
      <c r="D7843" s="49">
        <v>42696</v>
      </c>
      <c r="E7843" s="48">
        <v>17</v>
      </c>
      <c r="F7843" s="48">
        <v>19779</v>
      </c>
      <c r="G7843" s="48">
        <v>17974</v>
      </c>
    </row>
    <row r="7844" spans="3:7">
      <c r="C7844" s="50">
        <f t="shared" si="124"/>
        <v>11</v>
      </c>
      <c r="D7844" s="49">
        <v>42696</v>
      </c>
      <c r="E7844" s="48">
        <v>18</v>
      </c>
      <c r="F7844" s="48">
        <v>20817</v>
      </c>
      <c r="G7844" s="48">
        <v>19141</v>
      </c>
    </row>
    <row r="7845" spans="3:7">
      <c r="C7845" s="50">
        <f t="shared" si="124"/>
        <v>11</v>
      </c>
      <c r="D7845" s="49">
        <v>42696</v>
      </c>
      <c r="E7845" s="48">
        <v>19</v>
      </c>
      <c r="F7845" s="48">
        <v>20691</v>
      </c>
      <c r="G7845" s="48">
        <v>18921</v>
      </c>
    </row>
    <row r="7846" spans="3:7">
      <c r="C7846" s="50">
        <f t="shared" si="124"/>
        <v>11</v>
      </c>
      <c r="D7846" s="49">
        <v>42696</v>
      </c>
      <c r="E7846" s="48">
        <v>20</v>
      </c>
      <c r="F7846" s="48">
        <v>20353</v>
      </c>
      <c r="G7846" s="48">
        <v>18732</v>
      </c>
    </row>
    <row r="7847" spans="3:7">
      <c r="C7847" s="50">
        <f t="shared" si="124"/>
        <v>11</v>
      </c>
      <c r="D7847" s="49">
        <v>42696</v>
      </c>
      <c r="E7847" s="48">
        <v>21</v>
      </c>
      <c r="F7847" s="48">
        <v>19695</v>
      </c>
      <c r="G7847" s="48">
        <v>18337</v>
      </c>
    </row>
    <row r="7848" spans="3:7">
      <c r="C7848" s="50">
        <f t="shared" si="124"/>
        <v>11</v>
      </c>
      <c r="D7848" s="49">
        <v>42696</v>
      </c>
      <c r="E7848" s="48">
        <v>22</v>
      </c>
      <c r="F7848" s="48">
        <v>18797</v>
      </c>
      <c r="G7848" s="48">
        <v>17546</v>
      </c>
    </row>
    <row r="7849" spans="3:7">
      <c r="C7849" s="50">
        <f t="shared" si="124"/>
        <v>11</v>
      </c>
      <c r="D7849" s="49">
        <v>42696</v>
      </c>
      <c r="E7849" s="48">
        <v>23</v>
      </c>
      <c r="F7849" s="48">
        <v>17802</v>
      </c>
      <c r="G7849" s="48">
        <v>16525</v>
      </c>
    </row>
    <row r="7850" spans="3:7">
      <c r="C7850" s="50">
        <f t="shared" si="124"/>
        <v>11</v>
      </c>
      <c r="D7850" s="49">
        <v>42696</v>
      </c>
      <c r="E7850" s="48">
        <v>24</v>
      </c>
      <c r="F7850" s="48">
        <v>16917</v>
      </c>
      <c r="G7850" s="48">
        <v>15284</v>
      </c>
    </row>
    <row r="7851" spans="3:7">
      <c r="C7851" s="50">
        <f t="shared" si="124"/>
        <v>11</v>
      </c>
      <c r="D7851" s="49">
        <v>42697</v>
      </c>
      <c r="E7851" s="48">
        <v>1</v>
      </c>
      <c r="F7851" s="48">
        <v>16323</v>
      </c>
      <c r="G7851" s="48">
        <v>14562</v>
      </c>
    </row>
    <row r="7852" spans="3:7">
      <c r="C7852" s="50">
        <f t="shared" si="124"/>
        <v>11</v>
      </c>
      <c r="D7852" s="49">
        <v>42697</v>
      </c>
      <c r="E7852" s="48">
        <v>2</v>
      </c>
      <c r="F7852" s="48">
        <v>16209</v>
      </c>
      <c r="G7852" s="48">
        <v>14132</v>
      </c>
    </row>
    <row r="7853" spans="3:7">
      <c r="C7853" s="50">
        <f t="shared" si="124"/>
        <v>11</v>
      </c>
      <c r="D7853" s="49">
        <v>42697</v>
      </c>
      <c r="E7853" s="48">
        <v>3</v>
      </c>
      <c r="F7853" s="48">
        <v>16061</v>
      </c>
      <c r="G7853" s="48">
        <v>13868</v>
      </c>
    </row>
    <row r="7854" spans="3:7">
      <c r="C7854" s="50">
        <f t="shared" si="124"/>
        <v>11</v>
      </c>
      <c r="D7854" s="49">
        <v>42697</v>
      </c>
      <c r="E7854" s="48">
        <v>4</v>
      </c>
      <c r="F7854" s="48">
        <v>15929</v>
      </c>
      <c r="G7854" s="48">
        <v>13792</v>
      </c>
    </row>
    <row r="7855" spans="3:7">
      <c r="C7855" s="50">
        <f t="shared" si="124"/>
        <v>11</v>
      </c>
      <c r="D7855" s="49">
        <v>42697</v>
      </c>
      <c r="E7855" s="48">
        <v>5</v>
      </c>
      <c r="F7855" s="48">
        <v>16128</v>
      </c>
      <c r="G7855" s="48">
        <v>13961</v>
      </c>
    </row>
    <row r="7856" spans="3:7">
      <c r="C7856" s="50">
        <f t="shared" si="124"/>
        <v>11</v>
      </c>
      <c r="D7856" s="49">
        <v>42697</v>
      </c>
      <c r="E7856" s="48">
        <v>6</v>
      </c>
      <c r="F7856" s="48">
        <v>16343</v>
      </c>
      <c r="G7856" s="48">
        <v>14597</v>
      </c>
    </row>
    <row r="7857" spans="3:7">
      <c r="C7857" s="50">
        <f t="shared" si="124"/>
        <v>11</v>
      </c>
      <c r="D7857" s="49">
        <v>42697</v>
      </c>
      <c r="E7857" s="48">
        <v>7</v>
      </c>
      <c r="F7857" s="48">
        <v>17581</v>
      </c>
      <c r="G7857" s="48">
        <v>15985</v>
      </c>
    </row>
    <row r="7858" spans="3:7">
      <c r="C7858" s="50">
        <f t="shared" si="124"/>
        <v>11</v>
      </c>
      <c r="D7858" s="49">
        <v>42697</v>
      </c>
      <c r="E7858" s="48">
        <v>8</v>
      </c>
      <c r="F7858" s="48">
        <v>18945</v>
      </c>
      <c r="G7858" s="48">
        <v>17299</v>
      </c>
    </row>
    <row r="7859" spans="3:7">
      <c r="C7859" s="50">
        <f t="shared" si="124"/>
        <v>11</v>
      </c>
      <c r="D7859" s="49">
        <v>42697</v>
      </c>
      <c r="E7859" s="48">
        <v>9</v>
      </c>
      <c r="F7859" s="48">
        <v>18911</v>
      </c>
      <c r="G7859" s="48">
        <v>17366</v>
      </c>
    </row>
    <row r="7860" spans="3:7">
      <c r="C7860" s="50">
        <f t="shared" si="124"/>
        <v>11</v>
      </c>
      <c r="D7860" s="49">
        <v>42697</v>
      </c>
      <c r="E7860" s="48">
        <v>10</v>
      </c>
      <c r="F7860" s="48">
        <v>18897</v>
      </c>
      <c r="G7860" s="48">
        <v>16942</v>
      </c>
    </row>
    <row r="7861" spans="3:7">
      <c r="C7861" s="50">
        <f t="shared" si="124"/>
        <v>11</v>
      </c>
      <c r="D7861" s="49">
        <v>42697</v>
      </c>
      <c r="E7861" s="48">
        <v>11</v>
      </c>
      <c r="F7861" s="48">
        <v>18996</v>
      </c>
      <c r="G7861" s="48">
        <v>17000</v>
      </c>
    </row>
    <row r="7862" spans="3:7">
      <c r="C7862" s="50">
        <f t="shared" si="124"/>
        <v>11</v>
      </c>
      <c r="D7862" s="49">
        <v>42697</v>
      </c>
      <c r="E7862" s="48">
        <v>12</v>
      </c>
      <c r="F7862" s="48">
        <v>19144</v>
      </c>
      <c r="G7862" s="48">
        <v>17058</v>
      </c>
    </row>
    <row r="7863" spans="3:7">
      <c r="C7863" s="50">
        <f t="shared" si="124"/>
        <v>11</v>
      </c>
      <c r="D7863" s="49">
        <v>42697</v>
      </c>
      <c r="E7863" s="48">
        <v>13</v>
      </c>
      <c r="F7863" s="48">
        <v>19072</v>
      </c>
      <c r="G7863" s="48">
        <v>17086</v>
      </c>
    </row>
    <row r="7864" spans="3:7">
      <c r="C7864" s="50">
        <f t="shared" si="124"/>
        <v>11</v>
      </c>
      <c r="D7864" s="49">
        <v>42697</v>
      </c>
      <c r="E7864" s="48">
        <v>14</v>
      </c>
      <c r="F7864" s="48">
        <v>19035</v>
      </c>
      <c r="G7864" s="48">
        <v>17194</v>
      </c>
    </row>
    <row r="7865" spans="3:7">
      <c r="C7865" s="50">
        <f t="shared" si="124"/>
        <v>11</v>
      </c>
      <c r="D7865" s="49">
        <v>42697</v>
      </c>
      <c r="E7865" s="48">
        <v>15</v>
      </c>
      <c r="F7865" s="48">
        <v>18795</v>
      </c>
      <c r="G7865" s="48">
        <v>17354</v>
      </c>
    </row>
    <row r="7866" spans="3:7">
      <c r="C7866" s="50">
        <f t="shared" si="124"/>
        <v>11</v>
      </c>
      <c r="D7866" s="49">
        <v>42697</v>
      </c>
      <c r="E7866" s="48">
        <v>16</v>
      </c>
      <c r="F7866" s="48">
        <v>19347</v>
      </c>
      <c r="G7866" s="48">
        <v>17676</v>
      </c>
    </row>
    <row r="7867" spans="3:7">
      <c r="C7867" s="50">
        <f t="shared" si="124"/>
        <v>11</v>
      </c>
      <c r="D7867" s="49">
        <v>42697</v>
      </c>
      <c r="E7867" s="48">
        <v>17</v>
      </c>
      <c r="F7867" s="48">
        <v>19794</v>
      </c>
      <c r="G7867" s="48">
        <v>18511</v>
      </c>
    </row>
    <row r="7868" spans="3:7">
      <c r="C7868" s="50">
        <f t="shared" si="124"/>
        <v>11</v>
      </c>
      <c r="D7868" s="49">
        <v>42697</v>
      </c>
      <c r="E7868" s="48">
        <v>18</v>
      </c>
      <c r="F7868" s="48">
        <v>20783</v>
      </c>
      <c r="G7868" s="48">
        <v>19369</v>
      </c>
    </row>
    <row r="7869" spans="3:7">
      <c r="C7869" s="50">
        <f t="shared" si="124"/>
        <v>11</v>
      </c>
      <c r="D7869" s="49">
        <v>42697</v>
      </c>
      <c r="E7869" s="48">
        <v>19</v>
      </c>
      <c r="F7869" s="48">
        <v>20508</v>
      </c>
      <c r="G7869" s="48">
        <v>18809</v>
      </c>
    </row>
    <row r="7870" spans="3:7">
      <c r="C7870" s="50">
        <f t="shared" si="124"/>
        <v>11</v>
      </c>
      <c r="D7870" s="49">
        <v>42697</v>
      </c>
      <c r="E7870" s="48">
        <v>20</v>
      </c>
      <c r="F7870" s="48">
        <v>20355</v>
      </c>
      <c r="G7870" s="48">
        <v>18535</v>
      </c>
    </row>
    <row r="7871" spans="3:7">
      <c r="C7871" s="50">
        <f t="shared" si="124"/>
        <v>11</v>
      </c>
      <c r="D7871" s="49">
        <v>42697</v>
      </c>
      <c r="E7871" s="48">
        <v>21</v>
      </c>
      <c r="F7871" s="48">
        <v>20104</v>
      </c>
      <c r="G7871" s="48">
        <v>18261</v>
      </c>
    </row>
    <row r="7872" spans="3:7">
      <c r="C7872" s="50">
        <f t="shared" si="124"/>
        <v>11</v>
      </c>
      <c r="D7872" s="49">
        <v>42697</v>
      </c>
      <c r="E7872" s="48">
        <v>22</v>
      </c>
      <c r="F7872" s="48">
        <v>19342</v>
      </c>
      <c r="G7872" s="48">
        <v>17673</v>
      </c>
    </row>
    <row r="7873" spans="3:7">
      <c r="C7873" s="50">
        <f t="shared" si="124"/>
        <v>11</v>
      </c>
      <c r="D7873" s="49">
        <v>42697</v>
      </c>
      <c r="E7873" s="48">
        <v>23</v>
      </c>
      <c r="F7873" s="48">
        <v>18714</v>
      </c>
      <c r="G7873" s="48">
        <v>16506</v>
      </c>
    </row>
    <row r="7874" spans="3:7">
      <c r="C7874" s="50">
        <f t="shared" si="124"/>
        <v>11</v>
      </c>
      <c r="D7874" s="49">
        <v>42697</v>
      </c>
      <c r="E7874" s="48">
        <v>24</v>
      </c>
      <c r="F7874" s="48">
        <v>17819</v>
      </c>
      <c r="G7874" s="48">
        <v>15227</v>
      </c>
    </row>
    <row r="7875" spans="3:7">
      <c r="C7875" s="50">
        <f t="shared" si="124"/>
        <v>11</v>
      </c>
      <c r="D7875" s="49">
        <v>42698</v>
      </c>
      <c r="E7875" s="48">
        <v>1</v>
      </c>
      <c r="F7875" s="48">
        <v>17145</v>
      </c>
      <c r="G7875" s="48">
        <v>14411</v>
      </c>
    </row>
    <row r="7876" spans="3:7">
      <c r="C7876" s="50">
        <f t="shared" ref="C7876:C7939" si="125">MONTH(D7876)</f>
        <v>11</v>
      </c>
      <c r="D7876" s="49">
        <v>42698</v>
      </c>
      <c r="E7876" s="48">
        <v>2</v>
      </c>
      <c r="F7876" s="48">
        <v>16679</v>
      </c>
      <c r="G7876" s="48">
        <v>14015</v>
      </c>
    </row>
    <row r="7877" spans="3:7">
      <c r="C7877" s="50">
        <f t="shared" si="125"/>
        <v>11</v>
      </c>
      <c r="D7877" s="49">
        <v>42698</v>
      </c>
      <c r="E7877" s="48">
        <v>3</v>
      </c>
      <c r="F7877" s="48">
        <v>16635</v>
      </c>
      <c r="G7877" s="48">
        <v>13809</v>
      </c>
    </row>
    <row r="7878" spans="3:7">
      <c r="C7878" s="50">
        <f t="shared" si="125"/>
        <v>11</v>
      </c>
      <c r="D7878" s="49">
        <v>42698</v>
      </c>
      <c r="E7878" s="48">
        <v>4</v>
      </c>
      <c r="F7878" s="48">
        <v>16607</v>
      </c>
      <c r="G7878" s="48">
        <v>13713</v>
      </c>
    </row>
    <row r="7879" spans="3:7">
      <c r="C7879" s="50">
        <f t="shared" si="125"/>
        <v>11</v>
      </c>
      <c r="D7879" s="49">
        <v>42698</v>
      </c>
      <c r="E7879" s="48">
        <v>5</v>
      </c>
      <c r="F7879" s="48">
        <v>16465</v>
      </c>
      <c r="G7879" s="48">
        <v>13819</v>
      </c>
    </row>
    <row r="7880" spans="3:7">
      <c r="C7880" s="50">
        <f t="shared" si="125"/>
        <v>11</v>
      </c>
      <c r="D7880" s="49">
        <v>42698</v>
      </c>
      <c r="E7880" s="48">
        <v>6</v>
      </c>
      <c r="F7880" s="48">
        <v>16703</v>
      </c>
      <c r="G7880" s="48">
        <v>14440</v>
      </c>
    </row>
    <row r="7881" spans="3:7">
      <c r="C7881" s="50">
        <f t="shared" si="125"/>
        <v>11</v>
      </c>
      <c r="D7881" s="49">
        <v>42698</v>
      </c>
      <c r="E7881" s="48">
        <v>7</v>
      </c>
      <c r="F7881" s="48">
        <v>17501</v>
      </c>
      <c r="G7881" s="48">
        <v>15724</v>
      </c>
    </row>
    <row r="7882" spans="3:7">
      <c r="C7882" s="50">
        <f t="shared" si="125"/>
        <v>11</v>
      </c>
      <c r="D7882" s="49">
        <v>42698</v>
      </c>
      <c r="E7882" s="48">
        <v>8</v>
      </c>
      <c r="F7882" s="48">
        <v>18318</v>
      </c>
      <c r="G7882" s="48">
        <v>16990</v>
      </c>
    </row>
    <row r="7883" spans="3:7">
      <c r="C7883" s="50">
        <f t="shared" si="125"/>
        <v>11</v>
      </c>
      <c r="D7883" s="49">
        <v>42698</v>
      </c>
      <c r="E7883" s="48">
        <v>9</v>
      </c>
      <c r="F7883" s="48">
        <v>18793</v>
      </c>
      <c r="G7883" s="48">
        <v>17384</v>
      </c>
    </row>
    <row r="7884" spans="3:7">
      <c r="C7884" s="50">
        <f t="shared" si="125"/>
        <v>11</v>
      </c>
      <c r="D7884" s="49">
        <v>42698</v>
      </c>
      <c r="E7884" s="48">
        <v>10</v>
      </c>
      <c r="F7884" s="48">
        <v>18847</v>
      </c>
      <c r="G7884" s="48">
        <v>17477</v>
      </c>
    </row>
    <row r="7885" spans="3:7">
      <c r="C7885" s="50">
        <f t="shared" si="125"/>
        <v>11</v>
      </c>
      <c r="D7885" s="49">
        <v>42698</v>
      </c>
      <c r="E7885" s="48">
        <v>11</v>
      </c>
      <c r="F7885" s="48">
        <v>18888</v>
      </c>
      <c r="G7885" s="48">
        <v>17609</v>
      </c>
    </row>
    <row r="7886" spans="3:7">
      <c r="C7886" s="50">
        <f t="shared" si="125"/>
        <v>11</v>
      </c>
      <c r="D7886" s="49">
        <v>42698</v>
      </c>
      <c r="E7886" s="48">
        <v>12</v>
      </c>
      <c r="F7886" s="48">
        <v>19025</v>
      </c>
      <c r="G7886" s="48">
        <v>17617</v>
      </c>
    </row>
    <row r="7887" spans="3:7">
      <c r="C7887" s="50">
        <f t="shared" si="125"/>
        <v>11</v>
      </c>
      <c r="D7887" s="49">
        <v>42698</v>
      </c>
      <c r="E7887" s="48">
        <v>13</v>
      </c>
      <c r="F7887" s="48">
        <v>19196</v>
      </c>
      <c r="G7887" s="48">
        <v>17577</v>
      </c>
    </row>
    <row r="7888" spans="3:7">
      <c r="C7888" s="50">
        <f t="shared" si="125"/>
        <v>11</v>
      </c>
      <c r="D7888" s="49">
        <v>42698</v>
      </c>
      <c r="E7888" s="48">
        <v>14</v>
      </c>
      <c r="F7888" s="48">
        <v>18926</v>
      </c>
      <c r="G7888" s="48">
        <v>17493</v>
      </c>
    </row>
    <row r="7889" spans="3:7">
      <c r="C7889" s="50">
        <f t="shared" si="125"/>
        <v>11</v>
      </c>
      <c r="D7889" s="49">
        <v>42698</v>
      </c>
      <c r="E7889" s="48">
        <v>15</v>
      </c>
      <c r="F7889" s="48">
        <v>18896</v>
      </c>
      <c r="G7889" s="48">
        <v>17475</v>
      </c>
    </row>
    <row r="7890" spans="3:7">
      <c r="C7890" s="50">
        <f t="shared" si="125"/>
        <v>11</v>
      </c>
      <c r="D7890" s="49">
        <v>42698</v>
      </c>
      <c r="E7890" s="48">
        <v>16</v>
      </c>
      <c r="F7890" s="48">
        <v>18939</v>
      </c>
      <c r="G7890" s="48">
        <v>17558</v>
      </c>
    </row>
    <row r="7891" spans="3:7">
      <c r="C7891" s="50">
        <f t="shared" si="125"/>
        <v>11</v>
      </c>
      <c r="D7891" s="49">
        <v>42698</v>
      </c>
      <c r="E7891" s="48">
        <v>17</v>
      </c>
      <c r="F7891" s="48">
        <v>19281</v>
      </c>
      <c r="G7891" s="48">
        <v>18073</v>
      </c>
    </row>
    <row r="7892" spans="3:7">
      <c r="C7892" s="50">
        <f t="shared" si="125"/>
        <v>11</v>
      </c>
      <c r="D7892" s="49">
        <v>42698</v>
      </c>
      <c r="E7892" s="48">
        <v>18</v>
      </c>
      <c r="F7892" s="48">
        <v>19663</v>
      </c>
      <c r="G7892" s="48">
        <v>18777</v>
      </c>
    </row>
    <row r="7893" spans="3:7">
      <c r="C7893" s="50">
        <f t="shared" si="125"/>
        <v>11</v>
      </c>
      <c r="D7893" s="49">
        <v>42698</v>
      </c>
      <c r="E7893" s="48">
        <v>19</v>
      </c>
      <c r="F7893" s="48">
        <v>19536</v>
      </c>
      <c r="G7893" s="48">
        <v>18505</v>
      </c>
    </row>
    <row r="7894" spans="3:7">
      <c r="C7894" s="50">
        <f t="shared" si="125"/>
        <v>11</v>
      </c>
      <c r="D7894" s="49">
        <v>42698</v>
      </c>
      <c r="E7894" s="48">
        <v>20</v>
      </c>
      <c r="F7894" s="48">
        <v>19236</v>
      </c>
      <c r="G7894" s="48">
        <v>18075</v>
      </c>
    </row>
    <row r="7895" spans="3:7">
      <c r="C7895" s="50">
        <f t="shared" si="125"/>
        <v>11</v>
      </c>
      <c r="D7895" s="49">
        <v>42698</v>
      </c>
      <c r="E7895" s="48">
        <v>21</v>
      </c>
      <c r="F7895" s="48">
        <v>18883</v>
      </c>
      <c r="G7895" s="48">
        <v>17771</v>
      </c>
    </row>
    <row r="7896" spans="3:7">
      <c r="C7896" s="50">
        <f t="shared" si="125"/>
        <v>11</v>
      </c>
      <c r="D7896" s="49">
        <v>42698</v>
      </c>
      <c r="E7896" s="48">
        <v>22</v>
      </c>
      <c r="F7896" s="48">
        <v>18110</v>
      </c>
      <c r="G7896" s="48">
        <v>16980</v>
      </c>
    </row>
    <row r="7897" spans="3:7">
      <c r="C7897" s="50">
        <f t="shared" si="125"/>
        <v>11</v>
      </c>
      <c r="D7897" s="49">
        <v>42698</v>
      </c>
      <c r="E7897" s="48">
        <v>23</v>
      </c>
      <c r="F7897" s="48">
        <v>17026</v>
      </c>
      <c r="G7897" s="48">
        <v>15895</v>
      </c>
    </row>
    <row r="7898" spans="3:7">
      <c r="C7898" s="50">
        <f t="shared" si="125"/>
        <v>11</v>
      </c>
      <c r="D7898" s="49">
        <v>42698</v>
      </c>
      <c r="E7898" s="48">
        <v>24</v>
      </c>
      <c r="F7898" s="48">
        <v>16103</v>
      </c>
      <c r="G7898" s="48">
        <v>14790</v>
      </c>
    </row>
    <row r="7899" spans="3:7">
      <c r="C7899" s="50">
        <f t="shared" si="125"/>
        <v>11</v>
      </c>
      <c r="D7899" s="49">
        <v>42699</v>
      </c>
      <c r="E7899" s="48">
        <v>1</v>
      </c>
      <c r="F7899" s="48">
        <v>15746</v>
      </c>
      <c r="G7899" s="48">
        <v>14089</v>
      </c>
    </row>
    <row r="7900" spans="3:7">
      <c r="C7900" s="50">
        <f t="shared" si="125"/>
        <v>11</v>
      </c>
      <c r="D7900" s="49">
        <v>42699</v>
      </c>
      <c r="E7900" s="48">
        <v>2</v>
      </c>
      <c r="F7900" s="48">
        <v>15279</v>
      </c>
      <c r="G7900" s="48">
        <v>13601</v>
      </c>
    </row>
    <row r="7901" spans="3:7">
      <c r="C7901" s="50">
        <f t="shared" si="125"/>
        <v>11</v>
      </c>
      <c r="D7901" s="49">
        <v>42699</v>
      </c>
      <c r="E7901" s="48">
        <v>3</v>
      </c>
      <c r="F7901" s="48">
        <v>15634</v>
      </c>
      <c r="G7901" s="48">
        <v>13361</v>
      </c>
    </row>
    <row r="7902" spans="3:7">
      <c r="C7902" s="50">
        <f t="shared" si="125"/>
        <v>11</v>
      </c>
      <c r="D7902" s="49">
        <v>42699</v>
      </c>
      <c r="E7902" s="48">
        <v>4</v>
      </c>
      <c r="F7902" s="48">
        <v>15519</v>
      </c>
      <c r="G7902" s="48">
        <v>13235</v>
      </c>
    </row>
    <row r="7903" spans="3:7">
      <c r="C7903" s="50">
        <f t="shared" si="125"/>
        <v>11</v>
      </c>
      <c r="D7903" s="49">
        <v>42699</v>
      </c>
      <c r="E7903" s="48">
        <v>5</v>
      </c>
      <c r="F7903" s="48">
        <v>15442</v>
      </c>
      <c r="G7903" s="48">
        <v>13311</v>
      </c>
    </row>
    <row r="7904" spans="3:7">
      <c r="C7904" s="50">
        <f t="shared" si="125"/>
        <v>11</v>
      </c>
      <c r="D7904" s="49">
        <v>42699</v>
      </c>
      <c r="E7904" s="48">
        <v>6</v>
      </c>
      <c r="F7904" s="48">
        <v>15654</v>
      </c>
      <c r="G7904" s="48">
        <v>13904</v>
      </c>
    </row>
    <row r="7905" spans="3:7">
      <c r="C7905" s="50">
        <f t="shared" si="125"/>
        <v>11</v>
      </c>
      <c r="D7905" s="49">
        <v>42699</v>
      </c>
      <c r="E7905" s="48">
        <v>7</v>
      </c>
      <c r="F7905" s="48">
        <v>16603</v>
      </c>
      <c r="G7905" s="48">
        <v>15254</v>
      </c>
    </row>
    <row r="7906" spans="3:7">
      <c r="C7906" s="50">
        <f t="shared" si="125"/>
        <v>11</v>
      </c>
      <c r="D7906" s="49">
        <v>42699</v>
      </c>
      <c r="E7906" s="48">
        <v>8</v>
      </c>
      <c r="F7906" s="48">
        <v>18087</v>
      </c>
      <c r="G7906" s="48">
        <v>16561</v>
      </c>
    </row>
    <row r="7907" spans="3:7">
      <c r="C7907" s="50">
        <f t="shared" si="125"/>
        <v>11</v>
      </c>
      <c r="D7907" s="49">
        <v>42699</v>
      </c>
      <c r="E7907" s="48">
        <v>9</v>
      </c>
      <c r="F7907" s="48">
        <v>18769</v>
      </c>
      <c r="G7907" s="48">
        <v>16875</v>
      </c>
    </row>
    <row r="7908" spans="3:7">
      <c r="C7908" s="50">
        <f t="shared" si="125"/>
        <v>11</v>
      </c>
      <c r="D7908" s="49">
        <v>42699</v>
      </c>
      <c r="E7908" s="48">
        <v>10</v>
      </c>
      <c r="F7908" s="48">
        <v>18842</v>
      </c>
      <c r="G7908" s="48">
        <v>16927</v>
      </c>
    </row>
    <row r="7909" spans="3:7">
      <c r="C7909" s="50">
        <f t="shared" si="125"/>
        <v>11</v>
      </c>
      <c r="D7909" s="49">
        <v>42699</v>
      </c>
      <c r="E7909" s="48">
        <v>11</v>
      </c>
      <c r="F7909" s="48">
        <v>18808</v>
      </c>
      <c r="G7909" s="48">
        <v>16964</v>
      </c>
    </row>
    <row r="7910" spans="3:7">
      <c r="C7910" s="50">
        <f t="shared" si="125"/>
        <v>11</v>
      </c>
      <c r="D7910" s="49">
        <v>42699</v>
      </c>
      <c r="E7910" s="48">
        <v>12</v>
      </c>
      <c r="F7910" s="48">
        <v>18643</v>
      </c>
      <c r="G7910" s="48">
        <v>16974</v>
      </c>
    </row>
    <row r="7911" spans="3:7">
      <c r="C7911" s="50">
        <f t="shared" si="125"/>
        <v>11</v>
      </c>
      <c r="D7911" s="49">
        <v>42699</v>
      </c>
      <c r="E7911" s="48">
        <v>13</v>
      </c>
      <c r="F7911" s="48">
        <v>18227</v>
      </c>
      <c r="G7911" s="48">
        <v>16650</v>
      </c>
    </row>
    <row r="7912" spans="3:7">
      <c r="C7912" s="50">
        <f t="shared" si="125"/>
        <v>11</v>
      </c>
      <c r="D7912" s="49">
        <v>42699</v>
      </c>
      <c r="E7912" s="48">
        <v>14</v>
      </c>
      <c r="F7912" s="48">
        <v>18189</v>
      </c>
      <c r="G7912" s="48">
        <v>16586</v>
      </c>
    </row>
    <row r="7913" spans="3:7">
      <c r="C7913" s="50">
        <f t="shared" si="125"/>
        <v>11</v>
      </c>
      <c r="D7913" s="49">
        <v>42699</v>
      </c>
      <c r="E7913" s="48">
        <v>15</v>
      </c>
      <c r="F7913" s="48">
        <v>18552</v>
      </c>
      <c r="G7913" s="48">
        <v>16733</v>
      </c>
    </row>
    <row r="7914" spans="3:7">
      <c r="C7914" s="50">
        <f t="shared" si="125"/>
        <v>11</v>
      </c>
      <c r="D7914" s="49">
        <v>42699</v>
      </c>
      <c r="E7914" s="48">
        <v>16</v>
      </c>
      <c r="F7914" s="48">
        <v>18791</v>
      </c>
      <c r="G7914" s="48">
        <v>16838</v>
      </c>
    </row>
    <row r="7915" spans="3:7">
      <c r="C7915" s="50">
        <f t="shared" si="125"/>
        <v>11</v>
      </c>
      <c r="D7915" s="49">
        <v>42699</v>
      </c>
      <c r="E7915" s="48">
        <v>17</v>
      </c>
      <c r="F7915" s="48">
        <v>18901</v>
      </c>
      <c r="G7915" s="48">
        <v>17375</v>
      </c>
    </row>
    <row r="7916" spans="3:7">
      <c r="C7916" s="50">
        <f t="shared" si="125"/>
        <v>11</v>
      </c>
      <c r="D7916" s="49">
        <v>42699</v>
      </c>
      <c r="E7916" s="48">
        <v>18</v>
      </c>
      <c r="F7916" s="48">
        <v>19853</v>
      </c>
      <c r="G7916" s="48">
        <v>18012</v>
      </c>
    </row>
    <row r="7917" spans="3:7">
      <c r="C7917" s="50">
        <f t="shared" si="125"/>
        <v>11</v>
      </c>
      <c r="D7917" s="49">
        <v>42699</v>
      </c>
      <c r="E7917" s="48">
        <v>19</v>
      </c>
      <c r="F7917" s="48">
        <v>19446</v>
      </c>
      <c r="G7917" s="48">
        <v>17488</v>
      </c>
    </row>
    <row r="7918" spans="3:7">
      <c r="C7918" s="50">
        <f t="shared" si="125"/>
        <v>11</v>
      </c>
      <c r="D7918" s="49">
        <v>42699</v>
      </c>
      <c r="E7918" s="48">
        <v>20</v>
      </c>
      <c r="F7918" s="48">
        <v>19078</v>
      </c>
      <c r="G7918" s="48">
        <v>17154</v>
      </c>
    </row>
    <row r="7919" spans="3:7">
      <c r="C7919" s="50">
        <f t="shared" si="125"/>
        <v>11</v>
      </c>
      <c r="D7919" s="49">
        <v>42699</v>
      </c>
      <c r="E7919" s="48">
        <v>21</v>
      </c>
      <c r="F7919" s="48">
        <v>19129</v>
      </c>
      <c r="G7919" s="48">
        <v>17064</v>
      </c>
    </row>
    <row r="7920" spans="3:7">
      <c r="C7920" s="50">
        <f t="shared" si="125"/>
        <v>11</v>
      </c>
      <c r="D7920" s="49">
        <v>42699</v>
      </c>
      <c r="E7920" s="48">
        <v>22</v>
      </c>
      <c r="F7920" s="48">
        <v>18531</v>
      </c>
      <c r="G7920" s="48">
        <v>16510</v>
      </c>
    </row>
    <row r="7921" spans="3:7">
      <c r="C7921" s="50">
        <f t="shared" si="125"/>
        <v>11</v>
      </c>
      <c r="D7921" s="49">
        <v>42699</v>
      </c>
      <c r="E7921" s="48">
        <v>23</v>
      </c>
      <c r="F7921" s="48">
        <v>17641</v>
      </c>
      <c r="G7921" s="48">
        <v>15623</v>
      </c>
    </row>
    <row r="7922" spans="3:7">
      <c r="C7922" s="50">
        <f t="shared" si="125"/>
        <v>11</v>
      </c>
      <c r="D7922" s="49">
        <v>42699</v>
      </c>
      <c r="E7922" s="48">
        <v>24</v>
      </c>
      <c r="F7922" s="48">
        <v>16526</v>
      </c>
      <c r="G7922" s="48">
        <v>14479</v>
      </c>
    </row>
    <row r="7923" spans="3:7">
      <c r="C7923" s="50">
        <f t="shared" si="125"/>
        <v>11</v>
      </c>
      <c r="D7923" s="49">
        <v>42700</v>
      </c>
      <c r="E7923" s="48">
        <v>1</v>
      </c>
      <c r="F7923" s="48">
        <v>15742</v>
      </c>
      <c r="G7923" s="48">
        <v>13598</v>
      </c>
    </row>
    <row r="7924" spans="3:7">
      <c r="C7924" s="50">
        <f t="shared" si="125"/>
        <v>11</v>
      </c>
      <c r="D7924" s="49">
        <v>42700</v>
      </c>
      <c r="E7924" s="48">
        <v>2</v>
      </c>
      <c r="F7924" s="48">
        <v>15855</v>
      </c>
      <c r="G7924" s="48">
        <v>13071</v>
      </c>
    </row>
    <row r="7925" spans="3:7">
      <c r="C7925" s="50">
        <f t="shared" si="125"/>
        <v>11</v>
      </c>
      <c r="D7925" s="49">
        <v>42700</v>
      </c>
      <c r="E7925" s="48">
        <v>3</v>
      </c>
      <c r="F7925" s="48">
        <v>15702</v>
      </c>
      <c r="G7925" s="48">
        <v>12762</v>
      </c>
    </row>
    <row r="7926" spans="3:7">
      <c r="C7926" s="50">
        <f t="shared" si="125"/>
        <v>11</v>
      </c>
      <c r="D7926" s="49">
        <v>42700</v>
      </c>
      <c r="E7926" s="48">
        <v>4</v>
      </c>
      <c r="F7926" s="48">
        <v>15402</v>
      </c>
      <c r="G7926" s="48">
        <v>12609</v>
      </c>
    </row>
    <row r="7927" spans="3:7">
      <c r="C7927" s="50">
        <f t="shared" si="125"/>
        <v>11</v>
      </c>
      <c r="D7927" s="49">
        <v>42700</v>
      </c>
      <c r="E7927" s="48">
        <v>5</v>
      </c>
      <c r="F7927" s="48">
        <v>15542</v>
      </c>
      <c r="G7927" s="48">
        <v>12590</v>
      </c>
    </row>
    <row r="7928" spans="3:7">
      <c r="C7928" s="50">
        <f t="shared" si="125"/>
        <v>11</v>
      </c>
      <c r="D7928" s="49">
        <v>42700</v>
      </c>
      <c r="E7928" s="48">
        <v>6</v>
      </c>
      <c r="F7928" s="48">
        <v>15894</v>
      </c>
      <c r="G7928" s="48">
        <v>12860</v>
      </c>
    </row>
    <row r="7929" spans="3:7">
      <c r="C7929" s="50">
        <f t="shared" si="125"/>
        <v>11</v>
      </c>
      <c r="D7929" s="49">
        <v>42700</v>
      </c>
      <c r="E7929" s="48">
        <v>7</v>
      </c>
      <c r="F7929" s="48">
        <v>16400</v>
      </c>
      <c r="G7929" s="48">
        <v>13486</v>
      </c>
    </row>
    <row r="7930" spans="3:7">
      <c r="C7930" s="50">
        <f t="shared" si="125"/>
        <v>11</v>
      </c>
      <c r="D7930" s="49">
        <v>42700</v>
      </c>
      <c r="E7930" s="48">
        <v>8</v>
      </c>
      <c r="F7930" s="48">
        <v>16576</v>
      </c>
      <c r="G7930" s="48">
        <v>14281</v>
      </c>
    </row>
    <row r="7931" spans="3:7">
      <c r="C7931" s="50">
        <f t="shared" si="125"/>
        <v>11</v>
      </c>
      <c r="D7931" s="49">
        <v>42700</v>
      </c>
      <c r="E7931" s="48">
        <v>9</v>
      </c>
      <c r="F7931" s="48">
        <v>17563</v>
      </c>
      <c r="G7931" s="48">
        <v>14900</v>
      </c>
    </row>
    <row r="7932" spans="3:7">
      <c r="C7932" s="50">
        <f t="shared" si="125"/>
        <v>11</v>
      </c>
      <c r="D7932" s="49">
        <v>42700</v>
      </c>
      <c r="E7932" s="48">
        <v>10</v>
      </c>
      <c r="F7932" s="48">
        <v>17880</v>
      </c>
      <c r="G7932" s="48">
        <v>15384</v>
      </c>
    </row>
    <row r="7933" spans="3:7">
      <c r="C7933" s="50">
        <f t="shared" si="125"/>
        <v>11</v>
      </c>
      <c r="D7933" s="49">
        <v>42700</v>
      </c>
      <c r="E7933" s="48">
        <v>11</v>
      </c>
      <c r="F7933" s="48">
        <v>17980</v>
      </c>
      <c r="G7933" s="48">
        <v>15473</v>
      </c>
    </row>
    <row r="7934" spans="3:7">
      <c r="C7934" s="50">
        <f t="shared" si="125"/>
        <v>11</v>
      </c>
      <c r="D7934" s="49">
        <v>42700</v>
      </c>
      <c r="E7934" s="48">
        <v>12</v>
      </c>
      <c r="F7934" s="48">
        <v>17828</v>
      </c>
      <c r="G7934" s="48">
        <v>15430</v>
      </c>
    </row>
    <row r="7935" spans="3:7">
      <c r="C7935" s="50">
        <f t="shared" si="125"/>
        <v>11</v>
      </c>
      <c r="D7935" s="49">
        <v>42700</v>
      </c>
      <c r="E7935" s="48">
        <v>13</v>
      </c>
      <c r="F7935" s="48">
        <v>17760</v>
      </c>
      <c r="G7935" s="48">
        <v>15272</v>
      </c>
    </row>
    <row r="7936" spans="3:7">
      <c r="C7936" s="50">
        <f t="shared" si="125"/>
        <v>11</v>
      </c>
      <c r="D7936" s="49">
        <v>42700</v>
      </c>
      <c r="E7936" s="48">
        <v>14</v>
      </c>
      <c r="F7936" s="48">
        <v>17861</v>
      </c>
      <c r="G7936" s="48">
        <v>15174</v>
      </c>
    </row>
    <row r="7937" spans="3:7">
      <c r="C7937" s="50">
        <f t="shared" si="125"/>
        <v>11</v>
      </c>
      <c r="D7937" s="49">
        <v>42700</v>
      </c>
      <c r="E7937" s="48">
        <v>15</v>
      </c>
      <c r="F7937" s="48">
        <v>18098</v>
      </c>
      <c r="G7937" s="48">
        <v>15302</v>
      </c>
    </row>
    <row r="7938" spans="3:7">
      <c r="C7938" s="50">
        <f t="shared" si="125"/>
        <v>11</v>
      </c>
      <c r="D7938" s="49">
        <v>42700</v>
      </c>
      <c r="E7938" s="48">
        <v>16</v>
      </c>
      <c r="F7938" s="48">
        <v>18144</v>
      </c>
      <c r="G7938" s="48">
        <v>15549</v>
      </c>
    </row>
    <row r="7939" spans="3:7">
      <c r="C7939" s="50">
        <f t="shared" si="125"/>
        <v>11</v>
      </c>
      <c r="D7939" s="49">
        <v>42700</v>
      </c>
      <c r="E7939" s="48">
        <v>17</v>
      </c>
      <c r="F7939" s="48">
        <v>18460</v>
      </c>
      <c r="G7939" s="48">
        <v>16106</v>
      </c>
    </row>
    <row r="7940" spans="3:7">
      <c r="C7940" s="50">
        <f t="shared" ref="C7940:C8003" si="126">MONTH(D7940)</f>
        <v>11</v>
      </c>
      <c r="D7940" s="49">
        <v>42700</v>
      </c>
      <c r="E7940" s="48">
        <v>18</v>
      </c>
      <c r="F7940" s="48">
        <v>19405</v>
      </c>
      <c r="G7940" s="48">
        <v>16977</v>
      </c>
    </row>
    <row r="7941" spans="3:7">
      <c r="C7941" s="50">
        <f t="shared" si="126"/>
        <v>11</v>
      </c>
      <c r="D7941" s="49">
        <v>42700</v>
      </c>
      <c r="E7941" s="48">
        <v>19</v>
      </c>
      <c r="F7941" s="48">
        <v>19123</v>
      </c>
      <c r="G7941" s="48">
        <v>16704</v>
      </c>
    </row>
    <row r="7942" spans="3:7">
      <c r="C7942" s="50">
        <f t="shared" si="126"/>
        <v>11</v>
      </c>
      <c r="D7942" s="49">
        <v>42700</v>
      </c>
      <c r="E7942" s="48">
        <v>20</v>
      </c>
      <c r="F7942" s="48">
        <v>18537</v>
      </c>
      <c r="G7942" s="48">
        <v>16218</v>
      </c>
    </row>
    <row r="7943" spans="3:7">
      <c r="C7943" s="50">
        <f t="shared" si="126"/>
        <v>11</v>
      </c>
      <c r="D7943" s="49">
        <v>42700</v>
      </c>
      <c r="E7943" s="48">
        <v>21</v>
      </c>
      <c r="F7943" s="48">
        <v>18676</v>
      </c>
      <c r="G7943" s="48">
        <v>15967</v>
      </c>
    </row>
    <row r="7944" spans="3:7">
      <c r="C7944" s="50">
        <f t="shared" si="126"/>
        <v>11</v>
      </c>
      <c r="D7944" s="49">
        <v>42700</v>
      </c>
      <c r="E7944" s="48">
        <v>22</v>
      </c>
      <c r="F7944" s="48">
        <v>18211</v>
      </c>
      <c r="G7944" s="48">
        <v>15470</v>
      </c>
    </row>
    <row r="7945" spans="3:7">
      <c r="C7945" s="50">
        <f t="shared" si="126"/>
        <v>11</v>
      </c>
      <c r="D7945" s="49">
        <v>42700</v>
      </c>
      <c r="E7945" s="48">
        <v>23</v>
      </c>
      <c r="F7945" s="48">
        <v>17243</v>
      </c>
      <c r="G7945" s="48">
        <v>14545</v>
      </c>
    </row>
    <row r="7946" spans="3:7">
      <c r="C7946" s="50">
        <f t="shared" si="126"/>
        <v>11</v>
      </c>
      <c r="D7946" s="49">
        <v>42700</v>
      </c>
      <c r="E7946" s="48">
        <v>24</v>
      </c>
      <c r="F7946" s="48">
        <v>16663</v>
      </c>
      <c r="G7946" s="48">
        <v>13780</v>
      </c>
    </row>
    <row r="7947" spans="3:7">
      <c r="C7947" s="50">
        <f t="shared" si="126"/>
        <v>11</v>
      </c>
      <c r="D7947" s="49">
        <v>42701</v>
      </c>
      <c r="E7947" s="48">
        <v>1</v>
      </c>
      <c r="F7947" s="48">
        <v>15940</v>
      </c>
      <c r="G7947" s="48">
        <v>13147</v>
      </c>
    </row>
    <row r="7948" spans="3:7">
      <c r="C7948" s="50">
        <f t="shared" si="126"/>
        <v>11</v>
      </c>
      <c r="D7948" s="49">
        <v>42701</v>
      </c>
      <c r="E7948" s="48">
        <v>2</v>
      </c>
      <c r="F7948" s="48">
        <v>15663</v>
      </c>
      <c r="G7948" s="48">
        <v>12648</v>
      </c>
    </row>
    <row r="7949" spans="3:7">
      <c r="C7949" s="50">
        <f t="shared" si="126"/>
        <v>11</v>
      </c>
      <c r="D7949" s="49">
        <v>42701</v>
      </c>
      <c r="E7949" s="48">
        <v>3</v>
      </c>
      <c r="F7949" s="48">
        <v>15301</v>
      </c>
      <c r="G7949" s="48">
        <v>12330</v>
      </c>
    </row>
    <row r="7950" spans="3:7">
      <c r="C7950" s="50">
        <f t="shared" si="126"/>
        <v>11</v>
      </c>
      <c r="D7950" s="49">
        <v>42701</v>
      </c>
      <c r="E7950" s="48">
        <v>4</v>
      </c>
      <c r="F7950" s="48">
        <v>15270</v>
      </c>
      <c r="G7950" s="48">
        <v>12261</v>
      </c>
    </row>
    <row r="7951" spans="3:7">
      <c r="C7951" s="50">
        <f t="shared" si="126"/>
        <v>11</v>
      </c>
      <c r="D7951" s="49">
        <v>42701</v>
      </c>
      <c r="E7951" s="48">
        <v>5</v>
      </c>
      <c r="F7951" s="48">
        <v>15280</v>
      </c>
      <c r="G7951" s="48">
        <v>12334</v>
      </c>
    </row>
    <row r="7952" spans="3:7">
      <c r="C7952" s="50">
        <f t="shared" si="126"/>
        <v>11</v>
      </c>
      <c r="D7952" s="49">
        <v>42701</v>
      </c>
      <c r="E7952" s="48">
        <v>6</v>
      </c>
      <c r="F7952" s="48">
        <v>15603</v>
      </c>
      <c r="G7952" s="48">
        <v>12565</v>
      </c>
    </row>
    <row r="7953" spans="3:7">
      <c r="C7953" s="50">
        <f t="shared" si="126"/>
        <v>11</v>
      </c>
      <c r="D7953" s="49">
        <v>42701</v>
      </c>
      <c r="E7953" s="48">
        <v>7</v>
      </c>
      <c r="F7953" s="48">
        <v>15744</v>
      </c>
      <c r="G7953" s="48">
        <v>12954</v>
      </c>
    </row>
    <row r="7954" spans="3:7">
      <c r="C7954" s="50">
        <f t="shared" si="126"/>
        <v>11</v>
      </c>
      <c r="D7954" s="49">
        <v>42701</v>
      </c>
      <c r="E7954" s="48">
        <v>8</v>
      </c>
      <c r="F7954" s="48">
        <v>16288</v>
      </c>
      <c r="G7954" s="48">
        <v>13533</v>
      </c>
    </row>
    <row r="7955" spans="3:7">
      <c r="C7955" s="50">
        <f t="shared" si="126"/>
        <v>11</v>
      </c>
      <c r="D7955" s="49">
        <v>42701</v>
      </c>
      <c r="E7955" s="48">
        <v>9</v>
      </c>
      <c r="F7955" s="48">
        <v>16911</v>
      </c>
      <c r="G7955" s="48">
        <v>14101</v>
      </c>
    </row>
    <row r="7956" spans="3:7">
      <c r="C7956" s="50">
        <f t="shared" si="126"/>
        <v>11</v>
      </c>
      <c r="D7956" s="49">
        <v>42701</v>
      </c>
      <c r="E7956" s="48">
        <v>10</v>
      </c>
      <c r="F7956" s="48">
        <v>16979</v>
      </c>
      <c r="G7956" s="48">
        <v>14456</v>
      </c>
    </row>
    <row r="7957" spans="3:7">
      <c r="C7957" s="50">
        <f t="shared" si="126"/>
        <v>11</v>
      </c>
      <c r="D7957" s="49">
        <v>42701</v>
      </c>
      <c r="E7957" s="48">
        <v>11</v>
      </c>
      <c r="F7957" s="48">
        <v>17112</v>
      </c>
      <c r="G7957" s="48">
        <v>14526</v>
      </c>
    </row>
    <row r="7958" spans="3:7">
      <c r="C7958" s="50">
        <f t="shared" si="126"/>
        <v>11</v>
      </c>
      <c r="D7958" s="49">
        <v>42701</v>
      </c>
      <c r="E7958" s="48">
        <v>12</v>
      </c>
      <c r="F7958" s="48">
        <v>17204</v>
      </c>
      <c r="G7958" s="48">
        <v>14476</v>
      </c>
    </row>
    <row r="7959" spans="3:7">
      <c r="C7959" s="50">
        <f t="shared" si="126"/>
        <v>11</v>
      </c>
      <c r="D7959" s="49">
        <v>42701</v>
      </c>
      <c r="E7959" s="48">
        <v>13</v>
      </c>
      <c r="F7959" s="48">
        <v>17251</v>
      </c>
      <c r="G7959" s="48">
        <v>14418</v>
      </c>
    </row>
    <row r="7960" spans="3:7">
      <c r="C7960" s="50">
        <f t="shared" si="126"/>
        <v>11</v>
      </c>
      <c r="D7960" s="49">
        <v>42701</v>
      </c>
      <c r="E7960" s="48">
        <v>14</v>
      </c>
      <c r="F7960" s="48">
        <v>17285</v>
      </c>
      <c r="G7960" s="48">
        <v>14458</v>
      </c>
    </row>
    <row r="7961" spans="3:7">
      <c r="C7961" s="50">
        <f t="shared" si="126"/>
        <v>11</v>
      </c>
      <c r="D7961" s="49">
        <v>42701</v>
      </c>
      <c r="E7961" s="48">
        <v>15</v>
      </c>
      <c r="F7961" s="48">
        <v>17447</v>
      </c>
      <c r="G7961" s="48">
        <v>14626</v>
      </c>
    </row>
    <row r="7962" spans="3:7">
      <c r="C7962" s="50">
        <f t="shared" si="126"/>
        <v>11</v>
      </c>
      <c r="D7962" s="49">
        <v>42701</v>
      </c>
      <c r="E7962" s="48">
        <v>16</v>
      </c>
      <c r="F7962" s="48">
        <v>17609</v>
      </c>
      <c r="G7962" s="48">
        <v>14937</v>
      </c>
    </row>
    <row r="7963" spans="3:7">
      <c r="C7963" s="50">
        <f t="shared" si="126"/>
        <v>11</v>
      </c>
      <c r="D7963" s="49">
        <v>42701</v>
      </c>
      <c r="E7963" s="48">
        <v>17</v>
      </c>
      <c r="F7963" s="48">
        <v>18814</v>
      </c>
      <c r="G7963" s="48">
        <v>16013</v>
      </c>
    </row>
    <row r="7964" spans="3:7">
      <c r="C7964" s="50">
        <f t="shared" si="126"/>
        <v>11</v>
      </c>
      <c r="D7964" s="49">
        <v>42701</v>
      </c>
      <c r="E7964" s="48">
        <v>18</v>
      </c>
      <c r="F7964" s="48">
        <v>19698</v>
      </c>
      <c r="G7964" s="48">
        <v>17384</v>
      </c>
    </row>
    <row r="7965" spans="3:7">
      <c r="C7965" s="50">
        <f t="shared" si="126"/>
        <v>11</v>
      </c>
      <c r="D7965" s="49">
        <v>42701</v>
      </c>
      <c r="E7965" s="48">
        <v>19</v>
      </c>
      <c r="F7965" s="48">
        <v>19648</v>
      </c>
      <c r="G7965" s="48">
        <v>17145</v>
      </c>
    </row>
    <row r="7966" spans="3:7">
      <c r="C7966" s="50">
        <f t="shared" si="126"/>
        <v>11</v>
      </c>
      <c r="D7966" s="49">
        <v>42701</v>
      </c>
      <c r="E7966" s="48">
        <v>20</v>
      </c>
      <c r="F7966" s="48">
        <v>19048</v>
      </c>
      <c r="G7966" s="48">
        <v>16755</v>
      </c>
    </row>
    <row r="7967" spans="3:7">
      <c r="C7967" s="50">
        <f t="shared" si="126"/>
        <v>11</v>
      </c>
      <c r="D7967" s="49">
        <v>42701</v>
      </c>
      <c r="E7967" s="48">
        <v>21</v>
      </c>
      <c r="F7967" s="48">
        <v>18390</v>
      </c>
      <c r="G7967" s="48">
        <v>16448</v>
      </c>
    </row>
    <row r="7968" spans="3:7">
      <c r="C7968" s="50">
        <f t="shared" si="126"/>
        <v>11</v>
      </c>
      <c r="D7968" s="49">
        <v>42701</v>
      </c>
      <c r="E7968" s="48">
        <v>22</v>
      </c>
      <c r="F7968" s="48">
        <v>18260</v>
      </c>
      <c r="G7968" s="48">
        <v>15794</v>
      </c>
    </row>
    <row r="7969" spans="3:7">
      <c r="C7969" s="50">
        <f t="shared" si="126"/>
        <v>11</v>
      </c>
      <c r="D7969" s="49">
        <v>42701</v>
      </c>
      <c r="E7969" s="48">
        <v>23</v>
      </c>
      <c r="F7969" s="48">
        <v>17374</v>
      </c>
      <c r="G7969" s="48">
        <v>14955</v>
      </c>
    </row>
    <row r="7970" spans="3:7">
      <c r="C7970" s="50">
        <f t="shared" si="126"/>
        <v>11</v>
      </c>
      <c r="D7970" s="49">
        <v>42701</v>
      </c>
      <c r="E7970" s="48">
        <v>24</v>
      </c>
      <c r="F7970" s="48">
        <v>16703</v>
      </c>
      <c r="G7970" s="48">
        <v>14056</v>
      </c>
    </row>
    <row r="7971" spans="3:7">
      <c r="C7971" s="50">
        <f t="shared" si="126"/>
        <v>11</v>
      </c>
      <c r="D7971" s="49">
        <v>42702</v>
      </c>
      <c r="E7971" s="48">
        <v>1</v>
      </c>
      <c r="F7971" s="48">
        <v>16200</v>
      </c>
      <c r="G7971" s="48">
        <v>13404</v>
      </c>
    </row>
    <row r="7972" spans="3:7">
      <c r="C7972" s="50">
        <f t="shared" si="126"/>
        <v>11</v>
      </c>
      <c r="D7972" s="49">
        <v>42702</v>
      </c>
      <c r="E7972" s="48">
        <v>2</v>
      </c>
      <c r="F7972" s="48">
        <v>15809</v>
      </c>
      <c r="G7972" s="48">
        <v>12945</v>
      </c>
    </row>
    <row r="7973" spans="3:7">
      <c r="C7973" s="50">
        <f t="shared" si="126"/>
        <v>11</v>
      </c>
      <c r="D7973" s="49">
        <v>42702</v>
      </c>
      <c r="E7973" s="48">
        <v>3</v>
      </c>
      <c r="F7973" s="48">
        <v>15503</v>
      </c>
      <c r="G7973" s="48">
        <v>12731</v>
      </c>
    </row>
    <row r="7974" spans="3:7">
      <c r="C7974" s="50">
        <f t="shared" si="126"/>
        <v>11</v>
      </c>
      <c r="D7974" s="49">
        <v>42702</v>
      </c>
      <c r="E7974" s="48">
        <v>4</v>
      </c>
      <c r="F7974" s="48">
        <v>15623</v>
      </c>
      <c r="G7974" s="48">
        <v>12678</v>
      </c>
    </row>
    <row r="7975" spans="3:7">
      <c r="C7975" s="50">
        <f t="shared" si="126"/>
        <v>11</v>
      </c>
      <c r="D7975" s="49">
        <v>42702</v>
      </c>
      <c r="E7975" s="48">
        <v>5</v>
      </c>
      <c r="F7975" s="48">
        <v>15904</v>
      </c>
      <c r="G7975" s="48">
        <v>12856</v>
      </c>
    </row>
    <row r="7976" spans="3:7">
      <c r="C7976" s="50">
        <f t="shared" si="126"/>
        <v>11</v>
      </c>
      <c r="D7976" s="49">
        <v>42702</v>
      </c>
      <c r="E7976" s="48">
        <v>6</v>
      </c>
      <c r="F7976" s="48">
        <v>16456</v>
      </c>
      <c r="G7976" s="48">
        <v>13488</v>
      </c>
    </row>
    <row r="7977" spans="3:7">
      <c r="C7977" s="50">
        <f t="shared" si="126"/>
        <v>11</v>
      </c>
      <c r="D7977" s="49">
        <v>42702</v>
      </c>
      <c r="E7977" s="48">
        <v>7</v>
      </c>
      <c r="F7977" s="48">
        <v>17554</v>
      </c>
      <c r="G7977" s="48">
        <v>14871</v>
      </c>
    </row>
    <row r="7978" spans="3:7">
      <c r="C7978" s="50">
        <f t="shared" si="126"/>
        <v>11</v>
      </c>
      <c r="D7978" s="49">
        <v>42702</v>
      </c>
      <c r="E7978" s="48">
        <v>8</v>
      </c>
      <c r="F7978" s="48">
        <v>18963</v>
      </c>
      <c r="G7978" s="48">
        <v>16220</v>
      </c>
    </row>
    <row r="7979" spans="3:7">
      <c r="C7979" s="50">
        <f t="shared" si="126"/>
        <v>11</v>
      </c>
      <c r="D7979" s="49">
        <v>42702</v>
      </c>
      <c r="E7979" s="48">
        <v>9</v>
      </c>
      <c r="F7979" s="48">
        <v>18626</v>
      </c>
      <c r="G7979" s="48">
        <v>16336</v>
      </c>
    </row>
    <row r="7980" spans="3:7">
      <c r="C7980" s="50">
        <f t="shared" si="126"/>
        <v>11</v>
      </c>
      <c r="D7980" s="49">
        <v>42702</v>
      </c>
      <c r="E7980" s="48">
        <v>10</v>
      </c>
      <c r="F7980" s="48">
        <v>18145</v>
      </c>
      <c r="G7980" s="48">
        <v>15966</v>
      </c>
    </row>
    <row r="7981" spans="3:7">
      <c r="C7981" s="50">
        <f t="shared" si="126"/>
        <v>11</v>
      </c>
      <c r="D7981" s="49">
        <v>42702</v>
      </c>
      <c r="E7981" s="48">
        <v>11</v>
      </c>
      <c r="F7981" s="48">
        <v>18072</v>
      </c>
      <c r="G7981" s="48">
        <v>15825</v>
      </c>
    </row>
    <row r="7982" spans="3:7">
      <c r="C7982" s="50">
        <f t="shared" si="126"/>
        <v>11</v>
      </c>
      <c r="D7982" s="49">
        <v>42702</v>
      </c>
      <c r="E7982" s="48">
        <v>12</v>
      </c>
      <c r="F7982" s="48">
        <v>18018</v>
      </c>
      <c r="G7982" s="48">
        <v>15851</v>
      </c>
    </row>
    <row r="7983" spans="3:7">
      <c r="C7983" s="50">
        <f t="shared" si="126"/>
        <v>11</v>
      </c>
      <c r="D7983" s="49">
        <v>42702</v>
      </c>
      <c r="E7983" s="48">
        <v>13</v>
      </c>
      <c r="F7983" s="48">
        <v>17998</v>
      </c>
      <c r="G7983" s="48">
        <v>15763</v>
      </c>
    </row>
    <row r="7984" spans="3:7">
      <c r="C7984" s="50">
        <f t="shared" si="126"/>
        <v>11</v>
      </c>
      <c r="D7984" s="49">
        <v>42702</v>
      </c>
      <c r="E7984" s="48">
        <v>14</v>
      </c>
      <c r="F7984" s="48">
        <v>18293</v>
      </c>
      <c r="G7984" s="48">
        <v>15955</v>
      </c>
    </row>
    <row r="7985" spans="3:7">
      <c r="C7985" s="50">
        <f t="shared" si="126"/>
        <v>11</v>
      </c>
      <c r="D7985" s="49">
        <v>42702</v>
      </c>
      <c r="E7985" s="48">
        <v>15</v>
      </c>
      <c r="F7985" s="48">
        <v>18385</v>
      </c>
      <c r="G7985" s="48">
        <v>16145</v>
      </c>
    </row>
    <row r="7986" spans="3:7">
      <c r="C7986" s="50">
        <f t="shared" si="126"/>
        <v>11</v>
      </c>
      <c r="D7986" s="49">
        <v>42702</v>
      </c>
      <c r="E7986" s="48">
        <v>16</v>
      </c>
      <c r="F7986" s="48">
        <v>18841</v>
      </c>
      <c r="G7986" s="48">
        <v>16540</v>
      </c>
    </row>
    <row r="7987" spans="3:7">
      <c r="C7987" s="50">
        <f t="shared" si="126"/>
        <v>11</v>
      </c>
      <c r="D7987" s="49">
        <v>42702</v>
      </c>
      <c r="E7987" s="48">
        <v>17</v>
      </c>
      <c r="F7987" s="48">
        <v>19791</v>
      </c>
      <c r="G7987" s="48">
        <v>17478</v>
      </c>
    </row>
    <row r="7988" spans="3:7">
      <c r="C7988" s="50">
        <f t="shared" si="126"/>
        <v>11</v>
      </c>
      <c r="D7988" s="49">
        <v>42702</v>
      </c>
      <c r="E7988" s="48">
        <v>18</v>
      </c>
      <c r="F7988" s="48">
        <v>20494</v>
      </c>
      <c r="G7988" s="48">
        <v>18309</v>
      </c>
    </row>
    <row r="7989" spans="3:7">
      <c r="C7989" s="50">
        <f t="shared" si="126"/>
        <v>11</v>
      </c>
      <c r="D7989" s="49">
        <v>42702</v>
      </c>
      <c r="E7989" s="48">
        <v>19</v>
      </c>
      <c r="F7989" s="48">
        <v>20169</v>
      </c>
      <c r="G7989" s="48">
        <v>17860</v>
      </c>
    </row>
    <row r="7990" spans="3:7">
      <c r="C7990" s="50">
        <f t="shared" si="126"/>
        <v>11</v>
      </c>
      <c r="D7990" s="49">
        <v>42702</v>
      </c>
      <c r="E7990" s="48">
        <v>20</v>
      </c>
      <c r="F7990" s="48">
        <v>19917</v>
      </c>
      <c r="G7990" s="48">
        <v>17611</v>
      </c>
    </row>
    <row r="7991" spans="3:7">
      <c r="C7991" s="50">
        <f t="shared" si="126"/>
        <v>11</v>
      </c>
      <c r="D7991" s="49">
        <v>42702</v>
      </c>
      <c r="E7991" s="48">
        <v>21</v>
      </c>
      <c r="F7991" s="48">
        <v>19712</v>
      </c>
      <c r="G7991" s="48">
        <v>17314</v>
      </c>
    </row>
    <row r="7992" spans="3:7">
      <c r="C7992" s="50">
        <f t="shared" si="126"/>
        <v>11</v>
      </c>
      <c r="D7992" s="49">
        <v>42702</v>
      </c>
      <c r="E7992" s="48">
        <v>22</v>
      </c>
      <c r="F7992" s="48">
        <v>19053</v>
      </c>
      <c r="G7992" s="48">
        <v>16632</v>
      </c>
    </row>
    <row r="7993" spans="3:7">
      <c r="C7993" s="50">
        <f t="shared" si="126"/>
        <v>11</v>
      </c>
      <c r="D7993" s="49">
        <v>42702</v>
      </c>
      <c r="E7993" s="48">
        <v>23</v>
      </c>
      <c r="F7993" s="48">
        <v>17956</v>
      </c>
      <c r="G7993" s="48">
        <v>15385</v>
      </c>
    </row>
    <row r="7994" spans="3:7">
      <c r="C7994" s="50">
        <f t="shared" si="126"/>
        <v>11</v>
      </c>
      <c r="D7994" s="49">
        <v>42702</v>
      </c>
      <c r="E7994" s="48">
        <v>24</v>
      </c>
      <c r="F7994" s="48">
        <v>16662</v>
      </c>
      <c r="G7994" s="48">
        <v>14075</v>
      </c>
    </row>
    <row r="7995" spans="3:7">
      <c r="C7995" s="50">
        <f t="shared" si="126"/>
        <v>11</v>
      </c>
      <c r="D7995" s="49">
        <v>42703</v>
      </c>
      <c r="E7995" s="48">
        <v>1</v>
      </c>
      <c r="F7995" s="48">
        <v>16053</v>
      </c>
      <c r="G7995" s="48">
        <v>13280</v>
      </c>
    </row>
    <row r="7996" spans="3:7">
      <c r="C7996" s="50">
        <f t="shared" si="126"/>
        <v>11</v>
      </c>
      <c r="D7996" s="49">
        <v>42703</v>
      </c>
      <c r="E7996" s="48">
        <v>2</v>
      </c>
      <c r="F7996" s="48">
        <v>15576</v>
      </c>
      <c r="G7996" s="48">
        <v>12762</v>
      </c>
    </row>
    <row r="7997" spans="3:7">
      <c r="C7997" s="50">
        <f t="shared" si="126"/>
        <v>11</v>
      </c>
      <c r="D7997" s="49">
        <v>42703</v>
      </c>
      <c r="E7997" s="48">
        <v>3</v>
      </c>
      <c r="F7997" s="48">
        <v>15254</v>
      </c>
      <c r="G7997" s="48">
        <v>12548</v>
      </c>
    </row>
    <row r="7998" spans="3:7">
      <c r="C7998" s="50">
        <f t="shared" si="126"/>
        <v>11</v>
      </c>
      <c r="D7998" s="49">
        <v>42703</v>
      </c>
      <c r="E7998" s="48">
        <v>4</v>
      </c>
      <c r="F7998" s="48">
        <v>15154</v>
      </c>
      <c r="G7998" s="48">
        <v>12535</v>
      </c>
    </row>
    <row r="7999" spans="3:7">
      <c r="C7999" s="50">
        <f t="shared" si="126"/>
        <v>11</v>
      </c>
      <c r="D7999" s="49">
        <v>42703</v>
      </c>
      <c r="E7999" s="48">
        <v>5</v>
      </c>
      <c r="F7999" s="48">
        <v>15302</v>
      </c>
      <c r="G7999" s="48">
        <v>12625</v>
      </c>
    </row>
    <row r="8000" spans="3:7">
      <c r="C8000" s="50">
        <f t="shared" si="126"/>
        <v>11</v>
      </c>
      <c r="D8000" s="49">
        <v>42703</v>
      </c>
      <c r="E8000" s="48">
        <v>6</v>
      </c>
      <c r="F8000" s="48">
        <v>15992</v>
      </c>
      <c r="G8000" s="48">
        <v>13271</v>
      </c>
    </row>
    <row r="8001" spans="3:7">
      <c r="C8001" s="50">
        <f t="shared" si="126"/>
        <v>11</v>
      </c>
      <c r="D8001" s="49">
        <v>42703</v>
      </c>
      <c r="E8001" s="48">
        <v>7</v>
      </c>
      <c r="F8001" s="48">
        <v>17227</v>
      </c>
      <c r="G8001" s="48">
        <v>14585</v>
      </c>
    </row>
    <row r="8002" spans="3:7">
      <c r="C8002" s="50">
        <f t="shared" si="126"/>
        <v>11</v>
      </c>
      <c r="D8002" s="49">
        <v>42703</v>
      </c>
      <c r="E8002" s="48">
        <v>8</v>
      </c>
      <c r="F8002" s="48">
        <v>18569</v>
      </c>
      <c r="G8002" s="48">
        <v>15912</v>
      </c>
    </row>
    <row r="8003" spans="3:7">
      <c r="C8003" s="50">
        <f t="shared" si="126"/>
        <v>11</v>
      </c>
      <c r="D8003" s="49">
        <v>42703</v>
      </c>
      <c r="E8003" s="48">
        <v>9</v>
      </c>
      <c r="F8003" s="48">
        <v>18848</v>
      </c>
      <c r="G8003" s="48">
        <v>16206</v>
      </c>
    </row>
    <row r="8004" spans="3:7">
      <c r="C8004" s="50">
        <f t="shared" ref="C8004:C8067" si="127">MONTH(D8004)</f>
        <v>11</v>
      </c>
      <c r="D8004" s="49">
        <v>42703</v>
      </c>
      <c r="E8004" s="48">
        <v>10</v>
      </c>
      <c r="F8004" s="48">
        <v>18786</v>
      </c>
      <c r="G8004" s="48">
        <v>16160</v>
      </c>
    </row>
    <row r="8005" spans="3:7">
      <c r="C8005" s="50">
        <f t="shared" si="127"/>
        <v>11</v>
      </c>
      <c r="D8005" s="49">
        <v>42703</v>
      </c>
      <c r="E8005" s="48">
        <v>11</v>
      </c>
      <c r="F8005" s="48">
        <v>18914</v>
      </c>
      <c r="G8005" s="48">
        <v>16207</v>
      </c>
    </row>
    <row r="8006" spans="3:7">
      <c r="C8006" s="50">
        <f t="shared" si="127"/>
        <v>11</v>
      </c>
      <c r="D8006" s="49">
        <v>42703</v>
      </c>
      <c r="E8006" s="48">
        <v>12</v>
      </c>
      <c r="F8006" s="48">
        <v>18852</v>
      </c>
      <c r="G8006" s="48">
        <v>16188</v>
      </c>
    </row>
    <row r="8007" spans="3:7">
      <c r="C8007" s="50">
        <f t="shared" si="127"/>
        <v>11</v>
      </c>
      <c r="D8007" s="49">
        <v>42703</v>
      </c>
      <c r="E8007" s="48">
        <v>13</v>
      </c>
      <c r="F8007" s="48">
        <v>18587</v>
      </c>
      <c r="G8007" s="48">
        <v>16004</v>
      </c>
    </row>
    <row r="8008" spans="3:7">
      <c r="C8008" s="50">
        <f t="shared" si="127"/>
        <v>11</v>
      </c>
      <c r="D8008" s="49">
        <v>42703</v>
      </c>
      <c r="E8008" s="48">
        <v>14</v>
      </c>
      <c r="F8008" s="48">
        <v>18574</v>
      </c>
      <c r="G8008" s="48">
        <v>15947</v>
      </c>
    </row>
    <row r="8009" spans="3:7">
      <c r="C8009" s="50">
        <f t="shared" si="127"/>
        <v>11</v>
      </c>
      <c r="D8009" s="49">
        <v>42703</v>
      </c>
      <c r="E8009" s="48">
        <v>15</v>
      </c>
      <c r="F8009" s="48">
        <v>18429</v>
      </c>
      <c r="G8009" s="48">
        <v>15980</v>
      </c>
    </row>
    <row r="8010" spans="3:7">
      <c r="C8010" s="50">
        <f t="shared" si="127"/>
        <v>11</v>
      </c>
      <c r="D8010" s="49">
        <v>42703</v>
      </c>
      <c r="E8010" s="48">
        <v>16</v>
      </c>
      <c r="F8010" s="48">
        <v>18647</v>
      </c>
      <c r="G8010" s="48">
        <v>16211</v>
      </c>
    </row>
    <row r="8011" spans="3:7">
      <c r="C8011" s="50">
        <f t="shared" si="127"/>
        <v>11</v>
      </c>
      <c r="D8011" s="49">
        <v>42703</v>
      </c>
      <c r="E8011" s="48">
        <v>17</v>
      </c>
      <c r="F8011" s="48">
        <v>18502</v>
      </c>
      <c r="G8011" s="48">
        <v>16973</v>
      </c>
    </row>
    <row r="8012" spans="3:7">
      <c r="C8012" s="50">
        <f t="shared" si="127"/>
        <v>11</v>
      </c>
      <c r="D8012" s="49">
        <v>42703</v>
      </c>
      <c r="E8012" s="48">
        <v>18</v>
      </c>
      <c r="F8012" s="48">
        <v>19828</v>
      </c>
      <c r="G8012" s="48">
        <v>18019</v>
      </c>
    </row>
    <row r="8013" spans="3:7">
      <c r="C8013" s="50">
        <f t="shared" si="127"/>
        <v>11</v>
      </c>
      <c r="D8013" s="49">
        <v>42703</v>
      </c>
      <c r="E8013" s="48">
        <v>19</v>
      </c>
      <c r="F8013" s="48">
        <v>19670</v>
      </c>
      <c r="G8013" s="48">
        <v>17585</v>
      </c>
    </row>
    <row r="8014" spans="3:7">
      <c r="C8014" s="50">
        <f t="shared" si="127"/>
        <v>11</v>
      </c>
      <c r="D8014" s="49">
        <v>42703</v>
      </c>
      <c r="E8014" s="48">
        <v>20</v>
      </c>
      <c r="F8014" s="48">
        <v>19556</v>
      </c>
      <c r="G8014" s="48">
        <v>17306</v>
      </c>
    </row>
    <row r="8015" spans="3:7">
      <c r="C8015" s="50">
        <f t="shared" si="127"/>
        <v>11</v>
      </c>
      <c r="D8015" s="49">
        <v>42703</v>
      </c>
      <c r="E8015" s="48">
        <v>21</v>
      </c>
      <c r="F8015" s="48">
        <v>19146</v>
      </c>
      <c r="G8015" s="48">
        <v>17024</v>
      </c>
    </row>
    <row r="8016" spans="3:7">
      <c r="C8016" s="50">
        <f t="shared" si="127"/>
        <v>11</v>
      </c>
      <c r="D8016" s="49">
        <v>42703</v>
      </c>
      <c r="E8016" s="48">
        <v>22</v>
      </c>
      <c r="F8016" s="48">
        <v>18748</v>
      </c>
      <c r="G8016" s="48">
        <v>16373</v>
      </c>
    </row>
    <row r="8017" spans="3:7">
      <c r="C8017" s="50">
        <f t="shared" si="127"/>
        <v>11</v>
      </c>
      <c r="D8017" s="49">
        <v>42703</v>
      </c>
      <c r="E8017" s="48">
        <v>23</v>
      </c>
      <c r="F8017" s="48">
        <v>17773</v>
      </c>
      <c r="G8017" s="48">
        <v>15171</v>
      </c>
    </row>
    <row r="8018" spans="3:7">
      <c r="C8018" s="50">
        <f t="shared" si="127"/>
        <v>11</v>
      </c>
      <c r="D8018" s="49">
        <v>42703</v>
      </c>
      <c r="E8018" s="48">
        <v>24</v>
      </c>
      <c r="F8018" s="48">
        <v>16545</v>
      </c>
      <c r="G8018" s="48">
        <v>13901</v>
      </c>
    </row>
    <row r="8019" spans="3:7">
      <c r="C8019" s="50">
        <f t="shared" si="127"/>
        <v>11</v>
      </c>
      <c r="D8019" s="49">
        <v>42704</v>
      </c>
      <c r="E8019" s="48">
        <v>1</v>
      </c>
      <c r="F8019" s="48">
        <v>15695</v>
      </c>
      <c r="G8019" s="48">
        <v>13033</v>
      </c>
    </row>
    <row r="8020" spans="3:7">
      <c r="C8020" s="50">
        <f t="shared" si="127"/>
        <v>11</v>
      </c>
      <c r="D8020" s="49">
        <v>42704</v>
      </c>
      <c r="E8020" s="48">
        <v>2</v>
      </c>
      <c r="F8020" s="48">
        <v>15402</v>
      </c>
      <c r="G8020" s="48">
        <v>12633</v>
      </c>
    </row>
    <row r="8021" spans="3:7">
      <c r="C8021" s="50">
        <f t="shared" si="127"/>
        <v>11</v>
      </c>
      <c r="D8021" s="49">
        <v>42704</v>
      </c>
      <c r="E8021" s="48">
        <v>3</v>
      </c>
      <c r="F8021" s="48">
        <v>15088</v>
      </c>
      <c r="G8021" s="48">
        <v>12466</v>
      </c>
    </row>
    <row r="8022" spans="3:7">
      <c r="C8022" s="50">
        <f t="shared" si="127"/>
        <v>11</v>
      </c>
      <c r="D8022" s="49">
        <v>42704</v>
      </c>
      <c r="E8022" s="48">
        <v>4</v>
      </c>
      <c r="F8022" s="48">
        <v>15108</v>
      </c>
      <c r="G8022" s="48">
        <v>12485</v>
      </c>
    </row>
    <row r="8023" spans="3:7">
      <c r="C8023" s="50">
        <f t="shared" si="127"/>
        <v>11</v>
      </c>
      <c r="D8023" s="49">
        <v>42704</v>
      </c>
      <c r="E8023" s="48">
        <v>5</v>
      </c>
      <c r="F8023" s="48">
        <v>15206</v>
      </c>
      <c r="G8023" s="48">
        <v>12504</v>
      </c>
    </row>
    <row r="8024" spans="3:7">
      <c r="C8024" s="50">
        <f t="shared" si="127"/>
        <v>11</v>
      </c>
      <c r="D8024" s="49">
        <v>42704</v>
      </c>
      <c r="E8024" s="48">
        <v>6</v>
      </c>
      <c r="F8024" s="48">
        <v>15556</v>
      </c>
      <c r="G8024" s="48">
        <v>13126</v>
      </c>
    </row>
    <row r="8025" spans="3:7">
      <c r="C8025" s="50">
        <f t="shared" si="127"/>
        <v>11</v>
      </c>
      <c r="D8025" s="49">
        <v>42704</v>
      </c>
      <c r="E8025" s="48">
        <v>7</v>
      </c>
      <c r="F8025" s="48">
        <v>16743</v>
      </c>
      <c r="G8025" s="48">
        <v>14686</v>
      </c>
    </row>
    <row r="8026" spans="3:7">
      <c r="C8026" s="50">
        <f t="shared" si="127"/>
        <v>11</v>
      </c>
      <c r="D8026" s="49">
        <v>42704</v>
      </c>
      <c r="E8026" s="48">
        <v>8</v>
      </c>
      <c r="F8026" s="48">
        <v>18162</v>
      </c>
      <c r="G8026" s="48">
        <v>16147</v>
      </c>
    </row>
    <row r="8027" spans="3:7">
      <c r="C8027" s="50">
        <f t="shared" si="127"/>
        <v>11</v>
      </c>
      <c r="D8027" s="49">
        <v>42704</v>
      </c>
      <c r="E8027" s="48">
        <v>9</v>
      </c>
      <c r="F8027" s="48">
        <v>18059</v>
      </c>
      <c r="G8027" s="48">
        <v>16284</v>
      </c>
    </row>
    <row r="8028" spans="3:7">
      <c r="C8028" s="50">
        <f t="shared" si="127"/>
        <v>11</v>
      </c>
      <c r="D8028" s="49">
        <v>42704</v>
      </c>
      <c r="E8028" s="48">
        <v>10</v>
      </c>
      <c r="F8028" s="48">
        <v>18270</v>
      </c>
      <c r="G8028" s="48">
        <v>16356</v>
      </c>
    </row>
    <row r="8029" spans="3:7">
      <c r="C8029" s="50">
        <f t="shared" si="127"/>
        <v>11</v>
      </c>
      <c r="D8029" s="49">
        <v>42704</v>
      </c>
      <c r="E8029" s="48">
        <v>11</v>
      </c>
      <c r="F8029" s="48">
        <v>18241</v>
      </c>
      <c r="G8029" s="48">
        <v>16290</v>
      </c>
    </row>
    <row r="8030" spans="3:7">
      <c r="C8030" s="50">
        <f t="shared" si="127"/>
        <v>11</v>
      </c>
      <c r="D8030" s="49">
        <v>42704</v>
      </c>
      <c r="E8030" s="48">
        <v>12</v>
      </c>
      <c r="F8030" s="48">
        <v>18518</v>
      </c>
      <c r="G8030" s="48">
        <v>16290</v>
      </c>
    </row>
    <row r="8031" spans="3:7">
      <c r="C8031" s="50">
        <f t="shared" si="127"/>
        <v>11</v>
      </c>
      <c r="D8031" s="49">
        <v>42704</v>
      </c>
      <c r="E8031" s="48">
        <v>13</v>
      </c>
      <c r="F8031" s="48">
        <v>18414</v>
      </c>
      <c r="G8031" s="48">
        <v>16214</v>
      </c>
    </row>
    <row r="8032" spans="3:7">
      <c r="C8032" s="50">
        <f t="shared" si="127"/>
        <v>11</v>
      </c>
      <c r="D8032" s="49">
        <v>42704</v>
      </c>
      <c r="E8032" s="48">
        <v>14</v>
      </c>
      <c r="F8032" s="48">
        <v>18937</v>
      </c>
      <c r="G8032" s="48">
        <v>16435</v>
      </c>
    </row>
    <row r="8033" spans="3:7">
      <c r="C8033" s="50">
        <f t="shared" si="127"/>
        <v>11</v>
      </c>
      <c r="D8033" s="49">
        <v>42704</v>
      </c>
      <c r="E8033" s="48">
        <v>15</v>
      </c>
      <c r="F8033" s="48">
        <v>18915</v>
      </c>
      <c r="G8033" s="48">
        <v>16440</v>
      </c>
    </row>
    <row r="8034" spans="3:7">
      <c r="C8034" s="50">
        <f t="shared" si="127"/>
        <v>11</v>
      </c>
      <c r="D8034" s="49">
        <v>42704</v>
      </c>
      <c r="E8034" s="48">
        <v>16</v>
      </c>
      <c r="F8034" s="48">
        <v>18893</v>
      </c>
      <c r="G8034" s="48">
        <v>16701</v>
      </c>
    </row>
    <row r="8035" spans="3:7">
      <c r="C8035" s="50">
        <f t="shared" si="127"/>
        <v>11</v>
      </c>
      <c r="D8035" s="49">
        <v>42704</v>
      </c>
      <c r="E8035" s="48">
        <v>17</v>
      </c>
      <c r="F8035" s="48">
        <v>19288</v>
      </c>
      <c r="G8035" s="48">
        <v>17506</v>
      </c>
    </row>
    <row r="8036" spans="3:7">
      <c r="C8036" s="50">
        <f t="shared" si="127"/>
        <v>11</v>
      </c>
      <c r="D8036" s="49">
        <v>42704</v>
      </c>
      <c r="E8036" s="48">
        <v>18</v>
      </c>
      <c r="F8036" s="48">
        <v>20218</v>
      </c>
      <c r="G8036" s="48">
        <v>18131</v>
      </c>
    </row>
    <row r="8037" spans="3:7">
      <c r="C8037" s="50">
        <f t="shared" si="127"/>
        <v>11</v>
      </c>
      <c r="D8037" s="49">
        <v>42704</v>
      </c>
      <c r="E8037" s="48">
        <v>19</v>
      </c>
      <c r="F8037" s="48">
        <v>19796</v>
      </c>
      <c r="G8037" s="48">
        <v>17766</v>
      </c>
    </row>
    <row r="8038" spans="3:7">
      <c r="C8038" s="50">
        <f t="shared" si="127"/>
        <v>11</v>
      </c>
      <c r="D8038" s="49">
        <v>42704</v>
      </c>
      <c r="E8038" s="48">
        <v>20</v>
      </c>
      <c r="F8038" s="48">
        <v>19598</v>
      </c>
      <c r="G8038" s="48">
        <v>17530</v>
      </c>
    </row>
    <row r="8039" spans="3:7">
      <c r="C8039" s="50">
        <f t="shared" si="127"/>
        <v>11</v>
      </c>
      <c r="D8039" s="49">
        <v>42704</v>
      </c>
      <c r="E8039" s="48">
        <v>21</v>
      </c>
      <c r="F8039" s="48">
        <v>19273</v>
      </c>
      <c r="G8039" s="48">
        <v>17202</v>
      </c>
    </row>
    <row r="8040" spans="3:7">
      <c r="C8040" s="50">
        <f t="shared" si="127"/>
        <v>11</v>
      </c>
      <c r="D8040" s="49">
        <v>42704</v>
      </c>
      <c r="E8040" s="48">
        <v>22</v>
      </c>
      <c r="F8040" s="48">
        <v>18718</v>
      </c>
      <c r="G8040" s="48">
        <v>16425</v>
      </c>
    </row>
    <row r="8041" spans="3:7">
      <c r="C8041" s="50">
        <f t="shared" si="127"/>
        <v>11</v>
      </c>
      <c r="D8041" s="49">
        <v>42704</v>
      </c>
      <c r="E8041" s="48">
        <v>23</v>
      </c>
      <c r="F8041" s="48">
        <v>17736</v>
      </c>
      <c r="G8041" s="48">
        <v>15293</v>
      </c>
    </row>
    <row r="8042" spans="3:7">
      <c r="C8042" s="50">
        <f t="shared" si="127"/>
        <v>11</v>
      </c>
      <c r="D8042" s="49">
        <v>42704</v>
      </c>
      <c r="E8042" s="48">
        <v>24</v>
      </c>
      <c r="F8042" s="48">
        <v>16377</v>
      </c>
      <c r="G8042" s="48">
        <v>14077</v>
      </c>
    </row>
    <row r="8043" spans="3:7">
      <c r="C8043" s="50">
        <f t="shared" si="127"/>
        <v>12</v>
      </c>
      <c r="D8043" s="49">
        <v>42705</v>
      </c>
      <c r="E8043" s="48">
        <v>1</v>
      </c>
      <c r="F8043" s="48">
        <v>15631</v>
      </c>
      <c r="G8043" s="48">
        <v>13173</v>
      </c>
    </row>
    <row r="8044" spans="3:7">
      <c r="C8044" s="50">
        <f t="shared" si="127"/>
        <v>12</v>
      </c>
      <c r="D8044" s="49">
        <v>42705</v>
      </c>
      <c r="E8044" s="48">
        <v>2</v>
      </c>
      <c r="F8044" s="48">
        <v>15220</v>
      </c>
      <c r="G8044" s="48">
        <v>12659</v>
      </c>
    </row>
    <row r="8045" spans="3:7">
      <c r="C8045" s="50">
        <f t="shared" si="127"/>
        <v>12</v>
      </c>
      <c r="D8045" s="49">
        <v>42705</v>
      </c>
      <c r="E8045" s="48">
        <v>3</v>
      </c>
      <c r="F8045" s="48">
        <v>14934</v>
      </c>
      <c r="G8045" s="48">
        <v>12383</v>
      </c>
    </row>
    <row r="8046" spans="3:7">
      <c r="C8046" s="50">
        <f t="shared" si="127"/>
        <v>12</v>
      </c>
      <c r="D8046" s="49">
        <v>42705</v>
      </c>
      <c r="E8046" s="48">
        <v>4</v>
      </c>
      <c r="F8046" s="48">
        <v>14732</v>
      </c>
      <c r="G8046" s="48">
        <v>12209</v>
      </c>
    </row>
    <row r="8047" spans="3:7">
      <c r="C8047" s="50">
        <f t="shared" si="127"/>
        <v>12</v>
      </c>
      <c r="D8047" s="49">
        <v>42705</v>
      </c>
      <c r="E8047" s="48">
        <v>5</v>
      </c>
      <c r="F8047" s="48">
        <v>14803</v>
      </c>
      <c r="G8047" s="48">
        <v>12300</v>
      </c>
    </row>
    <row r="8048" spans="3:7">
      <c r="C8048" s="50">
        <f t="shared" si="127"/>
        <v>12</v>
      </c>
      <c r="D8048" s="49">
        <v>42705</v>
      </c>
      <c r="E8048" s="48">
        <v>6</v>
      </c>
      <c r="F8048" s="48">
        <v>15544</v>
      </c>
      <c r="G8048" s="48">
        <v>12929</v>
      </c>
    </row>
    <row r="8049" spans="3:7">
      <c r="C8049" s="50">
        <f t="shared" si="127"/>
        <v>12</v>
      </c>
      <c r="D8049" s="49">
        <v>42705</v>
      </c>
      <c r="E8049" s="48">
        <v>7</v>
      </c>
      <c r="F8049" s="48">
        <v>17002</v>
      </c>
      <c r="G8049" s="48">
        <v>14362</v>
      </c>
    </row>
    <row r="8050" spans="3:7">
      <c r="C8050" s="50">
        <f t="shared" si="127"/>
        <v>12</v>
      </c>
      <c r="D8050" s="49">
        <v>42705</v>
      </c>
      <c r="E8050" s="48">
        <v>8</v>
      </c>
      <c r="F8050" s="48">
        <v>18225</v>
      </c>
      <c r="G8050" s="48">
        <v>15918</v>
      </c>
    </row>
    <row r="8051" spans="3:7">
      <c r="C8051" s="50">
        <f t="shared" si="127"/>
        <v>12</v>
      </c>
      <c r="D8051" s="49">
        <v>42705</v>
      </c>
      <c r="E8051" s="48">
        <v>9</v>
      </c>
      <c r="F8051" s="48">
        <v>18623</v>
      </c>
      <c r="G8051" s="48">
        <v>16179</v>
      </c>
    </row>
    <row r="8052" spans="3:7">
      <c r="C8052" s="50">
        <f t="shared" si="127"/>
        <v>12</v>
      </c>
      <c r="D8052" s="49">
        <v>42705</v>
      </c>
      <c r="E8052" s="48">
        <v>10</v>
      </c>
      <c r="F8052" s="48">
        <v>18661</v>
      </c>
      <c r="G8052" s="48">
        <v>16174</v>
      </c>
    </row>
    <row r="8053" spans="3:7">
      <c r="C8053" s="50">
        <f t="shared" si="127"/>
        <v>12</v>
      </c>
      <c r="D8053" s="49">
        <v>42705</v>
      </c>
      <c r="E8053" s="48">
        <v>11</v>
      </c>
      <c r="F8053" s="48">
        <v>18736</v>
      </c>
      <c r="G8053" s="48">
        <v>16163</v>
      </c>
    </row>
    <row r="8054" spans="3:7">
      <c r="C8054" s="50">
        <f t="shared" si="127"/>
        <v>12</v>
      </c>
      <c r="D8054" s="49">
        <v>42705</v>
      </c>
      <c r="E8054" s="48">
        <v>12</v>
      </c>
      <c r="F8054" s="48">
        <v>18663</v>
      </c>
      <c r="G8054" s="48">
        <v>16136</v>
      </c>
    </row>
    <row r="8055" spans="3:7">
      <c r="C8055" s="50">
        <f t="shared" si="127"/>
        <v>12</v>
      </c>
      <c r="D8055" s="49">
        <v>42705</v>
      </c>
      <c r="E8055" s="48">
        <v>13</v>
      </c>
      <c r="F8055" s="48">
        <v>18560</v>
      </c>
      <c r="G8055" s="48">
        <v>16056</v>
      </c>
    </row>
    <row r="8056" spans="3:7">
      <c r="C8056" s="50">
        <f t="shared" si="127"/>
        <v>12</v>
      </c>
      <c r="D8056" s="49">
        <v>42705</v>
      </c>
      <c r="E8056" s="48">
        <v>14</v>
      </c>
      <c r="F8056" s="48">
        <v>18619</v>
      </c>
      <c r="G8056" s="48">
        <v>16111</v>
      </c>
    </row>
    <row r="8057" spans="3:7">
      <c r="C8057" s="50">
        <f t="shared" si="127"/>
        <v>12</v>
      </c>
      <c r="D8057" s="49">
        <v>42705</v>
      </c>
      <c r="E8057" s="48">
        <v>15</v>
      </c>
      <c r="F8057" s="48">
        <v>18668</v>
      </c>
      <c r="G8057" s="48">
        <v>16214</v>
      </c>
    </row>
    <row r="8058" spans="3:7">
      <c r="C8058" s="50">
        <f t="shared" si="127"/>
        <v>12</v>
      </c>
      <c r="D8058" s="49">
        <v>42705</v>
      </c>
      <c r="E8058" s="48">
        <v>16</v>
      </c>
      <c r="F8058" s="48">
        <v>18876</v>
      </c>
      <c r="G8058" s="48">
        <v>16491</v>
      </c>
    </row>
    <row r="8059" spans="3:7">
      <c r="C8059" s="50">
        <f t="shared" si="127"/>
        <v>12</v>
      </c>
      <c r="D8059" s="49">
        <v>42705</v>
      </c>
      <c r="E8059" s="48">
        <v>17</v>
      </c>
      <c r="F8059" s="48">
        <v>19792</v>
      </c>
      <c r="G8059" s="48">
        <v>17320</v>
      </c>
    </row>
    <row r="8060" spans="3:7">
      <c r="C8060" s="50">
        <f t="shared" si="127"/>
        <v>12</v>
      </c>
      <c r="D8060" s="49">
        <v>42705</v>
      </c>
      <c r="E8060" s="48">
        <v>18</v>
      </c>
      <c r="F8060" s="48">
        <v>20523</v>
      </c>
      <c r="G8060" s="48">
        <v>18081</v>
      </c>
    </row>
    <row r="8061" spans="3:7">
      <c r="C8061" s="50">
        <f t="shared" si="127"/>
        <v>12</v>
      </c>
      <c r="D8061" s="49">
        <v>42705</v>
      </c>
      <c r="E8061" s="48">
        <v>19</v>
      </c>
      <c r="F8061" s="48">
        <v>20314</v>
      </c>
      <c r="G8061" s="48">
        <v>17872</v>
      </c>
    </row>
    <row r="8062" spans="3:7">
      <c r="C8062" s="50">
        <f t="shared" si="127"/>
        <v>12</v>
      </c>
      <c r="D8062" s="49">
        <v>42705</v>
      </c>
      <c r="E8062" s="48">
        <v>20</v>
      </c>
      <c r="F8062" s="48">
        <v>20089</v>
      </c>
      <c r="G8062" s="48">
        <v>17739</v>
      </c>
    </row>
    <row r="8063" spans="3:7">
      <c r="C8063" s="50">
        <f t="shared" si="127"/>
        <v>12</v>
      </c>
      <c r="D8063" s="49">
        <v>42705</v>
      </c>
      <c r="E8063" s="48">
        <v>21</v>
      </c>
      <c r="F8063" s="48">
        <v>19623</v>
      </c>
      <c r="G8063" s="48">
        <v>17310</v>
      </c>
    </row>
    <row r="8064" spans="3:7">
      <c r="C8064" s="50">
        <f t="shared" si="127"/>
        <v>12</v>
      </c>
      <c r="D8064" s="49">
        <v>42705</v>
      </c>
      <c r="E8064" s="48">
        <v>22</v>
      </c>
      <c r="F8064" s="48">
        <v>19008</v>
      </c>
      <c r="G8064" s="48">
        <v>16582</v>
      </c>
    </row>
    <row r="8065" spans="3:7">
      <c r="C8065" s="50">
        <f t="shared" si="127"/>
        <v>12</v>
      </c>
      <c r="D8065" s="49">
        <v>42705</v>
      </c>
      <c r="E8065" s="48">
        <v>23</v>
      </c>
      <c r="F8065" s="48">
        <v>17849</v>
      </c>
      <c r="G8065" s="48">
        <v>15314</v>
      </c>
    </row>
    <row r="8066" spans="3:7">
      <c r="C8066" s="50">
        <f t="shared" si="127"/>
        <v>12</v>
      </c>
      <c r="D8066" s="49">
        <v>42705</v>
      </c>
      <c r="E8066" s="48">
        <v>24</v>
      </c>
      <c r="F8066" s="48">
        <v>16701</v>
      </c>
      <c r="G8066" s="48">
        <v>14172</v>
      </c>
    </row>
    <row r="8067" spans="3:7">
      <c r="C8067" s="50">
        <f t="shared" si="127"/>
        <v>12</v>
      </c>
      <c r="D8067" s="49">
        <v>42706</v>
      </c>
      <c r="E8067" s="48">
        <v>1</v>
      </c>
      <c r="F8067" s="48">
        <v>15935</v>
      </c>
      <c r="G8067" s="48">
        <v>13367</v>
      </c>
    </row>
    <row r="8068" spans="3:7">
      <c r="C8068" s="50">
        <f t="shared" ref="C8068:C8131" si="128">MONTH(D8068)</f>
        <v>12</v>
      </c>
      <c r="D8068" s="49">
        <v>42706</v>
      </c>
      <c r="E8068" s="48">
        <v>2</v>
      </c>
      <c r="F8068" s="48">
        <v>15499</v>
      </c>
      <c r="G8068" s="48">
        <v>12967</v>
      </c>
    </row>
    <row r="8069" spans="3:7">
      <c r="C8069" s="50">
        <f t="shared" si="128"/>
        <v>12</v>
      </c>
      <c r="D8069" s="49">
        <v>42706</v>
      </c>
      <c r="E8069" s="48">
        <v>3</v>
      </c>
      <c r="F8069" s="48">
        <v>15368</v>
      </c>
      <c r="G8069" s="48">
        <v>12696</v>
      </c>
    </row>
    <row r="8070" spans="3:7">
      <c r="C8070" s="50">
        <f t="shared" si="128"/>
        <v>12</v>
      </c>
      <c r="D8070" s="49">
        <v>42706</v>
      </c>
      <c r="E8070" s="48">
        <v>4</v>
      </c>
      <c r="F8070" s="48">
        <v>15252</v>
      </c>
      <c r="G8070" s="48">
        <v>12597</v>
      </c>
    </row>
    <row r="8071" spans="3:7">
      <c r="C8071" s="50">
        <f t="shared" si="128"/>
        <v>12</v>
      </c>
      <c r="D8071" s="49">
        <v>42706</v>
      </c>
      <c r="E8071" s="48">
        <v>5</v>
      </c>
      <c r="F8071" s="48">
        <v>15349</v>
      </c>
      <c r="G8071" s="48">
        <v>12680</v>
      </c>
    </row>
    <row r="8072" spans="3:7">
      <c r="C8072" s="50">
        <f t="shared" si="128"/>
        <v>12</v>
      </c>
      <c r="D8072" s="49">
        <v>42706</v>
      </c>
      <c r="E8072" s="48">
        <v>6</v>
      </c>
      <c r="F8072" s="48">
        <v>15892</v>
      </c>
      <c r="G8072" s="48">
        <v>13287</v>
      </c>
    </row>
    <row r="8073" spans="3:7">
      <c r="C8073" s="50">
        <f t="shared" si="128"/>
        <v>12</v>
      </c>
      <c r="D8073" s="49">
        <v>42706</v>
      </c>
      <c r="E8073" s="48">
        <v>7</v>
      </c>
      <c r="F8073" s="48">
        <v>17234</v>
      </c>
      <c r="G8073" s="48">
        <v>14679</v>
      </c>
    </row>
    <row r="8074" spans="3:7">
      <c r="C8074" s="50">
        <f t="shared" si="128"/>
        <v>12</v>
      </c>
      <c r="D8074" s="49">
        <v>42706</v>
      </c>
      <c r="E8074" s="48">
        <v>8</v>
      </c>
      <c r="F8074" s="48">
        <v>18323</v>
      </c>
      <c r="G8074" s="48">
        <v>16079</v>
      </c>
    </row>
    <row r="8075" spans="3:7">
      <c r="C8075" s="50">
        <f t="shared" si="128"/>
        <v>12</v>
      </c>
      <c r="D8075" s="49">
        <v>42706</v>
      </c>
      <c r="E8075" s="48">
        <v>9</v>
      </c>
      <c r="F8075" s="48">
        <v>18749</v>
      </c>
      <c r="G8075" s="48">
        <v>16255</v>
      </c>
    </row>
    <row r="8076" spans="3:7">
      <c r="C8076" s="50">
        <f t="shared" si="128"/>
        <v>12</v>
      </c>
      <c r="D8076" s="49">
        <v>42706</v>
      </c>
      <c r="E8076" s="48">
        <v>10</v>
      </c>
      <c r="F8076" s="48">
        <v>18873</v>
      </c>
      <c r="G8076" s="48">
        <v>16247</v>
      </c>
    </row>
    <row r="8077" spans="3:7">
      <c r="C8077" s="50">
        <f t="shared" si="128"/>
        <v>12</v>
      </c>
      <c r="D8077" s="49">
        <v>42706</v>
      </c>
      <c r="E8077" s="48">
        <v>11</v>
      </c>
      <c r="F8077" s="48">
        <v>18875</v>
      </c>
      <c r="G8077" s="48">
        <v>16259</v>
      </c>
    </row>
    <row r="8078" spans="3:7">
      <c r="C8078" s="50">
        <f t="shared" si="128"/>
        <v>12</v>
      </c>
      <c r="D8078" s="49">
        <v>42706</v>
      </c>
      <c r="E8078" s="48">
        <v>12</v>
      </c>
      <c r="F8078" s="48">
        <v>18843</v>
      </c>
      <c r="G8078" s="48">
        <v>16246</v>
      </c>
    </row>
    <row r="8079" spans="3:7">
      <c r="C8079" s="50">
        <f t="shared" si="128"/>
        <v>12</v>
      </c>
      <c r="D8079" s="49">
        <v>42706</v>
      </c>
      <c r="E8079" s="48">
        <v>13</v>
      </c>
      <c r="F8079" s="48">
        <v>18745</v>
      </c>
      <c r="G8079" s="48">
        <v>16215</v>
      </c>
    </row>
    <row r="8080" spans="3:7">
      <c r="C8080" s="50">
        <f t="shared" si="128"/>
        <v>12</v>
      </c>
      <c r="D8080" s="49">
        <v>42706</v>
      </c>
      <c r="E8080" s="48">
        <v>14</v>
      </c>
      <c r="F8080" s="48">
        <v>18891</v>
      </c>
      <c r="G8080" s="48">
        <v>16371</v>
      </c>
    </row>
    <row r="8081" spans="3:7">
      <c r="C8081" s="50">
        <f t="shared" si="128"/>
        <v>12</v>
      </c>
      <c r="D8081" s="49">
        <v>42706</v>
      </c>
      <c r="E8081" s="48">
        <v>15</v>
      </c>
      <c r="F8081" s="48">
        <v>18917</v>
      </c>
      <c r="G8081" s="48">
        <v>16372</v>
      </c>
    </row>
    <row r="8082" spans="3:7">
      <c r="C8082" s="50">
        <f t="shared" si="128"/>
        <v>12</v>
      </c>
      <c r="D8082" s="49">
        <v>42706</v>
      </c>
      <c r="E8082" s="48">
        <v>16</v>
      </c>
      <c r="F8082" s="48">
        <v>19158</v>
      </c>
      <c r="G8082" s="48">
        <v>16556</v>
      </c>
    </row>
    <row r="8083" spans="3:7">
      <c r="C8083" s="50">
        <f t="shared" si="128"/>
        <v>12</v>
      </c>
      <c r="D8083" s="49">
        <v>42706</v>
      </c>
      <c r="E8083" s="48">
        <v>17</v>
      </c>
      <c r="F8083" s="48">
        <v>19919</v>
      </c>
      <c r="G8083" s="48">
        <v>17324</v>
      </c>
    </row>
    <row r="8084" spans="3:7">
      <c r="C8084" s="50">
        <f t="shared" si="128"/>
        <v>12</v>
      </c>
      <c r="D8084" s="49">
        <v>42706</v>
      </c>
      <c r="E8084" s="48">
        <v>18</v>
      </c>
      <c r="F8084" s="48">
        <v>20853</v>
      </c>
      <c r="G8084" s="48">
        <v>18043</v>
      </c>
    </row>
    <row r="8085" spans="3:7">
      <c r="C8085" s="50">
        <f t="shared" si="128"/>
        <v>12</v>
      </c>
      <c r="D8085" s="49">
        <v>42706</v>
      </c>
      <c r="E8085" s="48">
        <v>19</v>
      </c>
      <c r="F8085" s="48">
        <v>20496</v>
      </c>
      <c r="G8085" s="48">
        <v>17731</v>
      </c>
    </row>
    <row r="8086" spans="3:7">
      <c r="C8086" s="50">
        <f t="shared" si="128"/>
        <v>12</v>
      </c>
      <c r="D8086" s="49">
        <v>42706</v>
      </c>
      <c r="E8086" s="48">
        <v>20</v>
      </c>
      <c r="F8086" s="48">
        <v>20175</v>
      </c>
      <c r="G8086" s="48">
        <v>17441</v>
      </c>
    </row>
    <row r="8087" spans="3:7">
      <c r="C8087" s="50">
        <f t="shared" si="128"/>
        <v>12</v>
      </c>
      <c r="D8087" s="49">
        <v>42706</v>
      </c>
      <c r="E8087" s="48">
        <v>21</v>
      </c>
      <c r="F8087" s="48">
        <v>19915</v>
      </c>
      <c r="G8087" s="48">
        <v>17160</v>
      </c>
    </row>
    <row r="8088" spans="3:7">
      <c r="C8088" s="50">
        <f t="shared" si="128"/>
        <v>12</v>
      </c>
      <c r="D8088" s="49">
        <v>42706</v>
      </c>
      <c r="E8088" s="48">
        <v>22</v>
      </c>
      <c r="F8088" s="48">
        <v>19400</v>
      </c>
      <c r="G8088" s="48">
        <v>16595</v>
      </c>
    </row>
    <row r="8089" spans="3:7">
      <c r="C8089" s="50">
        <f t="shared" si="128"/>
        <v>12</v>
      </c>
      <c r="D8089" s="49">
        <v>42706</v>
      </c>
      <c r="E8089" s="48">
        <v>23</v>
      </c>
      <c r="F8089" s="48">
        <v>18159</v>
      </c>
      <c r="G8089" s="48">
        <v>15585</v>
      </c>
    </row>
    <row r="8090" spans="3:7">
      <c r="C8090" s="50">
        <f t="shared" si="128"/>
        <v>12</v>
      </c>
      <c r="D8090" s="49">
        <v>42706</v>
      </c>
      <c r="E8090" s="48">
        <v>24</v>
      </c>
      <c r="F8090" s="48">
        <v>17232</v>
      </c>
      <c r="G8090" s="48">
        <v>14402</v>
      </c>
    </row>
    <row r="8091" spans="3:7">
      <c r="C8091" s="50">
        <f t="shared" si="128"/>
        <v>12</v>
      </c>
      <c r="D8091" s="49">
        <v>42707</v>
      </c>
      <c r="E8091" s="48">
        <v>1</v>
      </c>
      <c r="F8091" s="48">
        <v>16351</v>
      </c>
      <c r="G8091" s="48">
        <v>13529</v>
      </c>
    </row>
    <row r="8092" spans="3:7">
      <c r="C8092" s="50">
        <f t="shared" si="128"/>
        <v>12</v>
      </c>
      <c r="D8092" s="49">
        <v>42707</v>
      </c>
      <c r="E8092" s="48">
        <v>2</v>
      </c>
      <c r="F8092" s="48">
        <v>15886</v>
      </c>
      <c r="G8092" s="48">
        <v>12958</v>
      </c>
    </row>
    <row r="8093" spans="3:7">
      <c r="C8093" s="50">
        <f t="shared" si="128"/>
        <v>12</v>
      </c>
      <c r="D8093" s="49">
        <v>42707</v>
      </c>
      <c r="E8093" s="48">
        <v>3</v>
      </c>
      <c r="F8093" s="48">
        <v>15607</v>
      </c>
      <c r="G8093" s="48">
        <v>12655</v>
      </c>
    </row>
    <row r="8094" spans="3:7">
      <c r="C8094" s="50">
        <f t="shared" si="128"/>
        <v>12</v>
      </c>
      <c r="D8094" s="49">
        <v>42707</v>
      </c>
      <c r="E8094" s="48">
        <v>4</v>
      </c>
      <c r="F8094" s="48">
        <v>15368</v>
      </c>
      <c r="G8094" s="48">
        <v>12491</v>
      </c>
    </row>
    <row r="8095" spans="3:7">
      <c r="C8095" s="50">
        <f t="shared" si="128"/>
        <v>12</v>
      </c>
      <c r="D8095" s="49">
        <v>42707</v>
      </c>
      <c r="E8095" s="48">
        <v>5</v>
      </c>
      <c r="F8095" s="48">
        <v>15399</v>
      </c>
      <c r="G8095" s="48">
        <v>12530</v>
      </c>
    </row>
    <row r="8096" spans="3:7">
      <c r="C8096" s="50">
        <f t="shared" si="128"/>
        <v>12</v>
      </c>
      <c r="D8096" s="49">
        <v>42707</v>
      </c>
      <c r="E8096" s="48">
        <v>6</v>
      </c>
      <c r="F8096" s="48">
        <v>15651</v>
      </c>
      <c r="G8096" s="48">
        <v>12875</v>
      </c>
    </row>
    <row r="8097" spans="3:7">
      <c r="C8097" s="50">
        <f t="shared" si="128"/>
        <v>12</v>
      </c>
      <c r="D8097" s="49">
        <v>42707</v>
      </c>
      <c r="E8097" s="48">
        <v>7</v>
      </c>
      <c r="F8097" s="48">
        <v>16341</v>
      </c>
      <c r="G8097" s="48">
        <v>13426</v>
      </c>
    </row>
    <row r="8098" spans="3:7">
      <c r="C8098" s="50">
        <f t="shared" si="128"/>
        <v>12</v>
      </c>
      <c r="D8098" s="49">
        <v>42707</v>
      </c>
      <c r="E8098" s="48">
        <v>8</v>
      </c>
      <c r="F8098" s="48">
        <v>17011</v>
      </c>
      <c r="G8098" s="48">
        <v>14215</v>
      </c>
    </row>
    <row r="8099" spans="3:7">
      <c r="C8099" s="50">
        <f t="shared" si="128"/>
        <v>12</v>
      </c>
      <c r="D8099" s="49">
        <v>42707</v>
      </c>
      <c r="E8099" s="48">
        <v>9</v>
      </c>
      <c r="F8099" s="48">
        <v>17435</v>
      </c>
      <c r="G8099" s="48">
        <v>14821</v>
      </c>
    </row>
    <row r="8100" spans="3:7">
      <c r="C8100" s="50">
        <f t="shared" si="128"/>
        <v>12</v>
      </c>
      <c r="D8100" s="49">
        <v>42707</v>
      </c>
      <c r="E8100" s="48">
        <v>10</v>
      </c>
      <c r="F8100" s="48">
        <v>17973</v>
      </c>
      <c r="G8100" s="48">
        <v>15257</v>
      </c>
    </row>
    <row r="8101" spans="3:7">
      <c r="C8101" s="50">
        <f t="shared" si="128"/>
        <v>12</v>
      </c>
      <c r="D8101" s="49">
        <v>42707</v>
      </c>
      <c r="E8101" s="48">
        <v>11</v>
      </c>
      <c r="F8101" s="48">
        <v>18147</v>
      </c>
      <c r="G8101" s="48">
        <v>15446</v>
      </c>
    </row>
    <row r="8102" spans="3:7">
      <c r="C8102" s="50">
        <f t="shared" si="128"/>
        <v>12</v>
      </c>
      <c r="D8102" s="49">
        <v>42707</v>
      </c>
      <c r="E8102" s="48">
        <v>12</v>
      </c>
      <c r="F8102" s="48">
        <v>18344</v>
      </c>
      <c r="G8102" s="48">
        <v>15489</v>
      </c>
    </row>
    <row r="8103" spans="3:7">
      <c r="C8103" s="50">
        <f t="shared" si="128"/>
        <v>12</v>
      </c>
      <c r="D8103" s="49">
        <v>42707</v>
      </c>
      <c r="E8103" s="48">
        <v>13</v>
      </c>
      <c r="F8103" s="48">
        <v>18236</v>
      </c>
      <c r="G8103" s="48">
        <v>15514</v>
      </c>
    </row>
    <row r="8104" spans="3:7">
      <c r="C8104" s="50">
        <f t="shared" si="128"/>
        <v>12</v>
      </c>
      <c r="D8104" s="49">
        <v>42707</v>
      </c>
      <c r="E8104" s="48">
        <v>14</v>
      </c>
      <c r="F8104" s="48">
        <v>18143</v>
      </c>
      <c r="G8104" s="48">
        <v>15540</v>
      </c>
    </row>
    <row r="8105" spans="3:7">
      <c r="C8105" s="50">
        <f t="shared" si="128"/>
        <v>12</v>
      </c>
      <c r="D8105" s="49">
        <v>42707</v>
      </c>
      <c r="E8105" s="48">
        <v>15</v>
      </c>
      <c r="F8105" s="48">
        <v>18166</v>
      </c>
      <c r="G8105" s="48">
        <v>15541</v>
      </c>
    </row>
    <row r="8106" spans="3:7">
      <c r="C8106" s="50">
        <f t="shared" si="128"/>
        <v>12</v>
      </c>
      <c r="D8106" s="49">
        <v>42707</v>
      </c>
      <c r="E8106" s="48">
        <v>16</v>
      </c>
      <c r="F8106" s="48">
        <v>18313</v>
      </c>
      <c r="G8106" s="48">
        <v>15687</v>
      </c>
    </row>
    <row r="8107" spans="3:7">
      <c r="C8107" s="50">
        <f t="shared" si="128"/>
        <v>12</v>
      </c>
      <c r="D8107" s="49">
        <v>42707</v>
      </c>
      <c r="E8107" s="48">
        <v>17</v>
      </c>
      <c r="F8107" s="48">
        <v>19192</v>
      </c>
      <c r="G8107" s="48">
        <v>16491</v>
      </c>
    </row>
    <row r="8108" spans="3:7">
      <c r="C8108" s="50">
        <f t="shared" si="128"/>
        <v>12</v>
      </c>
      <c r="D8108" s="49">
        <v>42707</v>
      </c>
      <c r="E8108" s="48">
        <v>18</v>
      </c>
      <c r="F8108" s="48">
        <v>20416</v>
      </c>
      <c r="G8108" s="48">
        <v>17325</v>
      </c>
    </row>
    <row r="8109" spans="3:7">
      <c r="C8109" s="50">
        <f t="shared" si="128"/>
        <v>12</v>
      </c>
      <c r="D8109" s="49">
        <v>42707</v>
      </c>
      <c r="E8109" s="48">
        <v>19</v>
      </c>
      <c r="F8109" s="48">
        <v>19999</v>
      </c>
      <c r="G8109" s="48">
        <v>16989</v>
      </c>
    </row>
    <row r="8110" spans="3:7">
      <c r="C8110" s="50">
        <f t="shared" si="128"/>
        <v>12</v>
      </c>
      <c r="D8110" s="49">
        <v>42707</v>
      </c>
      <c r="E8110" s="48">
        <v>20</v>
      </c>
      <c r="F8110" s="48">
        <v>19568</v>
      </c>
      <c r="G8110" s="48">
        <v>16601</v>
      </c>
    </row>
    <row r="8111" spans="3:7">
      <c r="C8111" s="50">
        <f t="shared" si="128"/>
        <v>12</v>
      </c>
      <c r="D8111" s="49">
        <v>42707</v>
      </c>
      <c r="E8111" s="48">
        <v>21</v>
      </c>
      <c r="F8111" s="48">
        <v>18925</v>
      </c>
      <c r="G8111" s="48">
        <v>16238</v>
      </c>
    </row>
    <row r="8112" spans="3:7">
      <c r="C8112" s="50">
        <f t="shared" si="128"/>
        <v>12</v>
      </c>
      <c r="D8112" s="49">
        <v>42707</v>
      </c>
      <c r="E8112" s="48">
        <v>22</v>
      </c>
      <c r="F8112" s="48">
        <v>17940</v>
      </c>
      <c r="G8112" s="48">
        <v>15661</v>
      </c>
    </row>
    <row r="8113" spans="3:7">
      <c r="C8113" s="50">
        <f t="shared" si="128"/>
        <v>12</v>
      </c>
      <c r="D8113" s="49">
        <v>42707</v>
      </c>
      <c r="E8113" s="48">
        <v>23</v>
      </c>
      <c r="F8113" s="48">
        <v>17405</v>
      </c>
      <c r="G8113" s="48">
        <v>14983</v>
      </c>
    </row>
    <row r="8114" spans="3:7">
      <c r="C8114" s="50">
        <f t="shared" si="128"/>
        <v>12</v>
      </c>
      <c r="D8114" s="49">
        <v>42707</v>
      </c>
      <c r="E8114" s="48">
        <v>24</v>
      </c>
      <c r="F8114" s="48">
        <v>16515</v>
      </c>
      <c r="G8114" s="48">
        <v>14005</v>
      </c>
    </row>
    <row r="8115" spans="3:7">
      <c r="C8115" s="50">
        <f t="shared" si="128"/>
        <v>12</v>
      </c>
      <c r="D8115" s="49">
        <v>42708</v>
      </c>
      <c r="E8115" s="48">
        <v>1</v>
      </c>
      <c r="F8115" s="48">
        <v>15689</v>
      </c>
      <c r="G8115" s="48">
        <v>13335</v>
      </c>
    </row>
    <row r="8116" spans="3:7">
      <c r="C8116" s="50">
        <f t="shared" si="128"/>
        <v>12</v>
      </c>
      <c r="D8116" s="49">
        <v>42708</v>
      </c>
      <c r="E8116" s="48">
        <v>2</v>
      </c>
      <c r="F8116" s="48">
        <v>15400</v>
      </c>
      <c r="G8116" s="48">
        <v>12832</v>
      </c>
    </row>
    <row r="8117" spans="3:7">
      <c r="C8117" s="50">
        <f t="shared" si="128"/>
        <v>12</v>
      </c>
      <c r="D8117" s="49">
        <v>42708</v>
      </c>
      <c r="E8117" s="48">
        <v>3</v>
      </c>
      <c r="F8117" s="48">
        <v>15156</v>
      </c>
      <c r="G8117" s="48">
        <v>12497</v>
      </c>
    </row>
    <row r="8118" spans="3:7">
      <c r="C8118" s="50">
        <f t="shared" si="128"/>
        <v>12</v>
      </c>
      <c r="D8118" s="49">
        <v>42708</v>
      </c>
      <c r="E8118" s="48">
        <v>4</v>
      </c>
      <c r="F8118" s="48">
        <v>15116</v>
      </c>
      <c r="G8118" s="48">
        <v>12364</v>
      </c>
    </row>
    <row r="8119" spans="3:7">
      <c r="C8119" s="50">
        <f t="shared" si="128"/>
        <v>12</v>
      </c>
      <c r="D8119" s="49">
        <v>42708</v>
      </c>
      <c r="E8119" s="48">
        <v>5</v>
      </c>
      <c r="F8119" s="48">
        <v>15011</v>
      </c>
      <c r="G8119" s="48">
        <v>12360</v>
      </c>
    </row>
    <row r="8120" spans="3:7">
      <c r="C8120" s="50">
        <f t="shared" si="128"/>
        <v>12</v>
      </c>
      <c r="D8120" s="49">
        <v>42708</v>
      </c>
      <c r="E8120" s="48">
        <v>6</v>
      </c>
      <c r="F8120" s="48">
        <v>15232</v>
      </c>
      <c r="G8120" s="48">
        <v>12582</v>
      </c>
    </row>
    <row r="8121" spans="3:7">
      <c r="C8121" s="50">
        <f t="shared" si="128"/>
        <v>12</v>
      </c>
      <c r="D8121" s="49">
        <v>42708</v>
      </c>
      <c r="E8121" s="48">
        <v>7</v>
      </c>
      <c r="F8121" s="48">
        <v>15583</v>
      </c>
      <c r="G8121" s="48">
        <v>12985</v>
      </c>
    </row>
    <row r="8122" spans="3:7">
      <c r="C8122" s="50">
        <f t="shared" si="128"/>
        <v>12</v>
      </c>
      <c r="D8122" s="49">
        <v>42708</v>
      </c>
      <c r="E8122" s="48">
        <v>8</v>
      </c>
      <c r="F8122" s="48">
        <v>15904</v>
      </c>
      <c r="G8122" s="48">
        <v>13559</v>
      </c>
    </row>
    <row r="8123" spans="3:7">
      <c r="C8123" s="50">
        <f t="shared" si="128"/>
        <v>12</v>
      </c>
      <c r="D8123" s="49">
        <v>42708</v>
      </c>
      <c r="E8123" s="48">
        <v>9</v>
      </c>
      <c r="F8123" s="48">
        <v>16865</v>
      </c>
      <c r="G8123" s="48">
        <v>14225</v>
      </c>
    </row>
    <row r="8124" spans="3:7">
      <c r="C8124" s="50">
        <f t="shared" si="128"/>
        <v>12</v>
      </c>
      <c r="D8124" s="49">
        <v>42708</v>
      </c>
      <c r="E8124" s="48">
        <v>10</v>
      </c>
      <c r="F8124" s="48">
        <v>17349</v>
      </c>
      <c r="G8124" s="48">
        <v>14722</v>
      </c>
    </row>
    <row r="8125" spans="3:7">
      <c r="C8125" s="50">
        <f t="shared" si="128"/>
        <v>12</v>
      </c>
      <c r="D8125" s="49">
        <v>42708</v>
      </c>
      <c r="E8125" s="48">
        <v>11</v>
      </c>
      <c r="F8125" s="48">
        <v>17420</v>
      </c>
      <c r="G8125" s="48">
        <v>14925</v>
      </c>
    </row>
    <row r="8126" spans="3:7">
      <c r="C8126" s="50">
        <f t="shared" si="128"/>
        <v>12</v>
      </c>
      <c r="D8126" s="49">
        <v>42708</v>
      </c>
      <c r="E8126" s="48">
        <v>12</v>
      </c>
      <c r="F8126" s="48">
        <v>17576</v>
      </c>
      <c r="G8126" s="48">
        <v>15001</v>
      </c>
    </row>
    <row r="8127" spans="3:7">
      <c r="C8127" s="50">
        <f t="shared" si="128"/>
        <v>12</v>
      </c>
      <c r="D8127" s="49">
        <v>42708</v>
      </c>
      <c r="E8127" s="48">
        <v>13</v>
      </c>
      <c r="F8127" s="48">
        <v>17556</v>
      </c>
      <c r="G8127" s="48">
        <v>15061</v>
      </c>
    </row>
    <row r="8128" spans="3:7">
      <c r="C8128" s="50">
        <f t="shared" si="128"/>
        <v>12</v>
      </c>
      <c r="D8128" s="49">
        <v>42708</v>
      </c>
      <c r="E8128" s="48">
        <v>14</v>
      </c>
      <c r="F8128" s="48">
        <v>17440</v>
      </c>
      <c r="G8128" s="48">
        <v>14980</v>
      </c>
    </row>
    <row r="8129" spans="3:7">
      <c r="C8129" s="50">
        <f t="shared" si="128"/>
        <v>12</v>
      </c>
      <c r="D8129" s="49">
        <v>42708</v>
      </c>
      <c r="E8129" s="48">
        <v>15</v>
      </c>
      <c r="F8129" s="48">
        <v>17685</v>
      </c>
      <c r="G8129" s="48">
        <v>15111</v>
      </c>
    </row>
    <row r="8130" spans="3:7">
      <c r="C8130" s="50">
        <f t="shared" si="128"/>
        <v>12</v>
      </c>
      <c r="D8130" s="49">
        <v>42708</v>
      </c>
      <c r="E8130" s="48">
        <v>16</v>
      </c>
      <c r="F8130" s="48">
        <v>18279</v>
      </c>
      <c r="G8130" s="48">
        <v>15697</v>
      </c>
    </row>
    <row r="8131" spans="3:7">
      <c r="C8131" s="50">
        <f t="shared" si="128"/>
        <v>12</v>
      </c>
      <c r="D8131" s="49">
        <v>42708</v>
      </c>
      <c r="E8131" s="48">
        <v>17</v>
      </c>
      <c r="F8131" s="48">
        <v>19194</v>
      </c>
      <c r="G8131" s="48">
        <v>16863</v>
      </c>
    </row>
    <row r="8132" spans="3:7">
      <c r="C8132" s="50">
        <f t="shared" ref="C8132:C8195" si="129">MONTH(D8132)</f>
        <v>12</v>
      </c>
      <c r="D8132" s="49">
        <v>42708</v>
      </c>
      <c r="E8132" s="48">
        <v>18</v>
      </c>
      <c r="F8132" s="48">
        <v>20249</v>
      </c>
      <c r="G8132" s="48">
        <v>17916</v>
      </c>
    </row>
    <row r="8133" spans="3:7">
      <c r="C8133" s="50">
        <f t="shared" si="129"/>
        <v>12</v>
      </c>
      <c r="D8133" s="49">
        <v>42708</v>
      </c>
      <c r="E8133" s="48">
        <v>19</v>
      </c>
      <c r="F8133" s="48">
        <v>20010</v>
      </c>
      <c r="G8133" s="48">
        <v>17649</v>
      </c>
    </row>
    <row r="8134" spans="3:7">
      <c r="C8134" s="50">
        <f t="shared" si="129"/>
        <v>12</v>
      </c>
      <c r="D8134" s="49">
        <v>42708</v>
      </c>
      <c r="E8134" s="48">
        <v>20</v>
      </c>
      <c r="F8134" s="48">
        <v>19647</v>
      </c>
      <c r="G8134" s="48">
        <v>17184</v>
      </c>
    </row>
    <row r="8135" spans="3:7">
      <c r="C8135" s="50">
        <f t="shared" si="129"/>
        <v>12</v>
      </c>
      <c r="D8135" s="49">
        <v>42708</v>
      </c>
      <c r="E8135" s="48">
        <v>21</v>
      </c>
      <c r="F8135" s="48">
        <v>19162</v>
      </c>
      <c r="G8135" s="48">
        <v>16811</v>
      </c>
    </row>
    <row r="8136" spans="3:7">
      <c r="C8136" s="50">
        <f t="shared" si="129"/>
        <v>12</v>
      </c>
      <c r="D8136" s="49">
        <v>42708</v>
      </c>
      <c r="E8136" s="48">
        <v>22</v>
      </c>
      <c r="F8136" s="48">
        <v>18281</v>
      </c>
      <c r="G8136" s="48">
        <v>15962</v>
      </c>
    </row>
    <row r="8137" spans="3:7">
      <c r="C8137" s="50">
        <f t="shared" si="129"/>
        <v>12</v>
      </c>
      <c r="D8137" s="49">
        <v>42708</v>
      </c>
      <c r="E8137" s="48">
        <v>23</v>
      </c>
      <c r="F8137" s="48">
        <v>17720</v>
      </c>
      <c r="G8137" s="48">
        <v>15287</v>
      </c>
    </row>
    <row r="8138" spans="3:7">
      <c r="C8138" s="50">
        <f t="shared" si="129"/>
        <v>12</v>
      </c>
      <c r="D8138" s="49">
        <v>42708</v>
      </c>
      <c r="E8138" s="48">
        <v>24</v>
      </c>
      <c r="F8138" s="48">
        <v>17165</v>
      </c>
      <c r="G8138" s="48">
        <v>14387</v>
      </c>
    </row>
    <row r="8139" spans="3:7">
      <c r="C8139" s="50">
        <f t="shared" si="129"/>
        <v>12</v>
      </c>
      <c r="D8139" s="49">
        <v>42709</v>
      </c>
      <c r="E8139" s="48">
        <v>1</v>
      </c>
      <c r="F8139" s="48">
        <v>16553</v>
      </c>
      <c r="G8139" s="48">
        <v>13765</v>
      </c>
    </row>
    <row r="8140" spans="3:7">
      <c r="C8140" s="50">
        <f t="shared" si="129"/>
        <v>12</v>
      </c>
      <c r="D8140" s="49">
        <v>42709</v>
      </c>
      <c r="E8140" s="48">
        <v>2</v>
      </c>
      <c r="F8140" s="48">
        <v>16206</v>
      </c>
      <c r="G8140" s="48">
        <v>13362</v>
      </c>
    </row>
    <row r="8141" spans="3:7">
      <c r="C8141" s="50">
        <f t="shared" si="129"/>
        <v>12</v>
      </c>
      <c r="D8141" s="49">
        <v>42709</v>
      </c>
      <c r="E8141" s="48">
        <v>3</v>
      </c>
      <c r="F8141" s="48">
        <v>15936</v>
      </c>
      <c r="G8141" s="48">
        <v>13140</v>
      </c>
    </row>
    <row r="8142" spans="3:7">
      <c r="C8142" s="50">
        <f t="shared" si="129"/>
        <v>12</v>
      </c>
      <c r="D8142" s="49">
        <v>42709</v>
      </c>
      <c r="E8142" s="48">
        <v>4</v>
      </c>
      <c r="F8142" s="48">
        <v>15886</v>
      </c>
      <c r="G8142" s="48">
        <v>13208</v>
      </c>
    </row>
    <row r="8143" spans="3:7">
      <c r="C8143" s="50">
        <f t="shared" si="129"/>
        <v>12</v>
      </c>
      <c r="D8143" s="49">
        <v>42709</v>
      </c>
      <c r="E8143" s="48">
        <v>5</v>
      </c>
      <c r="F8143" s="48">
        <v>15928</v>
      </c>
      <c r="G8143" s="48">
        <v>13350</v>
      </c>
    </row>
    <row r="8144" spans="3:7">
      <c r="C8144" s="50">
        <f t="shared" si="129"/>
        <v>12</v>
      </c>
      <c r="D8144" s="49">
        <v>42709</v>
      </c>
      <c r="E8144" s="48">
        <v>6</v>
      </c>
      <c r="F8144" s="48">
        <v>16631</v>
      </c>
      <c r="G8144" s="48">
        <v>13948</v>
      </c>
    </row>
    <row r="8145" spans="3:7">
      <c r="C8145" s="50">
        <f t="shared" si="129"/>
        <v>12</v>
      </c>
      <c r="D8145" s="49">
        <v>42709</v>
      </c>
      <c r="E8145" s="48">
        <v>7</v>
      </c>
      <c r="F8145" s="48">
        <v>17589</v>
      </c>
      <c r="G8145" s="48">
        <v>15140</v>
      </c>
    </row>
    <row r="8146" spans="3:7">
      <c r="C8146" s="50">
        <f t="shared" si="129"/>
        <v>12</v>
      </c>
      <c r="D8146" s="49">
        <v>42709</v>
      </c>
      <c r="E8146" s="48">
        <v>8</v>
      </c>
      <c r="F8146" s="48">
        <v>19196</v>
      </c>
      <c r="G8146" s="48">
        <v>16783</v>
      </c>
    </row>
    <row r="8147" spans="3:7">
      <c r="C8147" s="50">
        <f t="shared" si="129"/>
        <v>12</v>
      </c>
      <c r="D8147" s="49">
        <v>42709</v>
      </c>
      <c r="E8147" s="48">
        <v>9</v>
      </c>
      <c r="F8147" s="48">
        <v>19318</v>
      </c>
      <c r="G8147" s="48">
        <v>16972</v>
      </c>
    </row>
    <row r="8148" spans="3:7">
      <c r="C8148" s="50">
        <f t="shared" si="129"/>
        <v>12</v>
      </c>
      <c r="D8148" s="49">
        <v>42709</v>
      </c>
      <c r="E8148" s="48">
        <v>10</v>
      </c>
      <c r="F8148" s="48">
        <v>19237</v>
      </c>
      <c r="G8148" s="48">
        <v>16906</v>
      </c>
    </row>
    <row r="8149" spans="3:7">
      <c r="C8149" s="50">
        <f t="shared" si="129"/>
        <v>12</v>
      </c>
      <c r="D8149" s="49">
        <v>42709</v>
      </c>
      <c r="E8149" s="48">
        <v>11</v>
      </c>
      <c r="F8149" s="48">
        <v>19385</v>
      </c>
      <c r="G8149" s="48">
        <v>16966</v>
      </c>
    </row>
    <row r="8150" spans="3:7">
      <c r="C8150" s="50">
        <f t="shared" si="129"/>
        <v>12</v>
      </c>
      <c r="D8150" s="49">
        <v>42709</v>
      </c>
      <c r="E8150" s="48">
        <v>12</v>
      </c>
      <c r="F8150" s="48">
        <v>19136</v>
      </c>
      <c r="G8150" s="48">
        <v>16765</v>
      </c>
    </row>
    <row r="8151" spans="3:7">
      <c r="C8151" s="50">
        <f t="shared" si="129"/>
        <v>12</v>
      </c>
      <c r="D8151" s="49">
        <v>42709</v>
      </c>
      <c r="E8151" s="48">
        <v>13</v>
      </c>
      <c r="F8151" s="48">
        <v>18871</v>
      </c>
      <c r="G8151" s="48">
        <v>16454</v>
      </c>
    </row>
    <row r="8152" spans="3:7">
      <c r="C8152" s="50">
        <f t="shared" si="129"/>
        <v>12</v>
      </c>
      <c r="D8152" s="49">
        <v>42709</v>
      </c>
      <c r="E8152" s="48">
        <v>14</v>
      </c>
      <c r="F8152" s="48">
        <v>18832</v>
      </c>
      <c r="G8152" s="48">
        <v>16459</v>
      </c>
    </row>
    <row r="8153" spans="3:7">
      <c r="C8153" s="50">
        <f t="shared" si="129"/>
        <v>12</v>
      </c>
      <c r="D8153" s="49">
        <v>42709</v>
      </c>
      <c r="E8153" s="48">
        <v>15</v>
      </c>
      <c r="F8153" s="48">
        <v>18813</v>
      </c>
      <c r="G8153" s="48">
        <v>16414</v>
      </c>
    </row>
    <row r="8154" spans="3:7">
      <c r="C8154" s="50">
        <f t="shared" si="129"/>
        <v>12</v>
      </c>
      <c r="D8154" s="49">
        <v>42709</v>
      </c>
      <c r="E8154" s="48">
        <v>16</v>
      </c>
      <c r="F8154" s="48">
        <v>19196</v>
      </c>
      <c r="G8154" s="48">
        <v>16733</v>
      </c>
    </row>
    <row r="8155" spans="3:7">
      <c r="C8155" s="50">
        <f t="shared" si="129"/>
        <v>12</v>
      </c>
      <c r="D8155" s="49">
        <v>42709</v>
      </c>
      <c r="E8155" s="48">
        <v>17</v>
      </c>
      <c r="F8155" s="48">
        <v>19956</v>
      </c>
      <c r="G8155" s="48">
        <v>17718</v>
      </c>
    </row>
    <row r="8156" spans="3:7">
      <c r="C8156" s="50">
        <f t="shared" si="129"/>
        <v>12</v>
      </c>
      <c r="D8156" s="49">
        <v>42709</v>
      </c>
      <c r="E8156" s="48">
        <v>18</v>
      </c>
      <c r="F8156" s="48">
        <v>21100</v>
      </c>
      <c r="G8156" s="48">
        <v>18785</v>
      </c>
    </row>
    <row r="8157" spans="3:7">
      <c r="C8157" s="50">
        <f t="shared" si="129"/>
        <v>12</v>
      </c>
      <c r="D8157" s="49">
        <v>42709</v>
      </c>
      <c r="E8157" s="48">
        <v>19</v>
      </c>
      <c r="F8157" s="48">
        <v>21190</v>
      </c>
      <c r="G8157" s="48">
        <v>18606</v>
      </c>
    </row>
    <row r="8158" spans="3:7">
      <c r="C8158" s="50">
        <f t="shared" si="129"/>
        <v>12</v>
      </c>
      <c r="D8158" s="49">
        <v>42709</v>
      </c>
      <c r="E8158" s="48">
        <v>20</v>
      </c>
      <c r="F8158" s="48">
        <v>20939</v>
      </c>
      <c r="G8158" s="48">
        <v>18404</v>
      </c>
    </row>
    <row r="8159" spans="3:7">
      <c r="C8159" s="50">
        <f t="shared" si="129"/>
        <v>12</v>
      </c>
      <c r="D8159" s="49">
        <v>42709</v>
      </c>
      <c r="E8159" s="48">
        <v>21</v>
      </c>
      <c r="F8159" s="48">
        <v>20579</v>
      </c>
      <c r="G8159" s="48">
        <v>18083</v>
      </c>
    </row>
    <row r="8160" spans="3:7">
      <c r="C8160" s="50">
        <f t="shared" si="129"/>
        <v>12</v>
      </c>
      <c r="D8160" s="49">
        <v>42709</v>
      </c>
      <c r="E8160" s="48">
        <v>22</v>
      </c>
      <c r="F8160" s="48">
        <v>19633</v>
      </c>
      <c r="G8160" s="48">
        <v>17283</v>
      </c>
    </row>
    <row r="8161" spans="3:7">
      <c r="C8161" s="50">
        <f t="shared" si="129"/>
        <v>12</v>
      </c>
      <c r="D8161" s="49">
        <v>42709</v>
      </c>
      <c r="E8161" s="48">
        <v>23</v>
      </c>
      <c r="F8161" s="48">
        <v>18208</v>
      </c>
      <c r="G8161" s="48">
        <v>16034</v>
      </c>
    </row>
    <row r="8162" spans="3:7">
      <c r="C8162" s="50">
        <f t="shared" si="129"/>
        <v>12</v>
      </c>
      <c r="D8162" s="49">
        <v>42709</v>
      </c>
      <c r="E8162" s="48">
        <v>24</v>
      </c>
      <c r="F8162" s="48">
        <v>16991</v>
      </c>
      <c r="G8162" s="48">
        <v>14731</v>
      </c>
    </row>
    <row r="8163" spans="3:7">
      <c r="C8163" s="50">
        <f t="shared" si="129"/>
        <v>12</v>
      </c>
      <c r="D8163" s="49">
        <v>42710</v>
      </c>
      <c r="E8163" s="48">
        <v>1</v>
      </c>
      <c r="F8163" s="48">
        <v>15731</v>
      </c>
      <c r="G8163" s="48">
        <v>13928</v>
      </c>
    </row>
    <row r="8164" spans="3:7">
      <c r="C8164" s="50">
        <f t="shared" si="129"/>
        <v>12</v>
      </c>
      <c r="D8164" s="49">
        <v>42710</v>
      </c>
      <c r="E8164" s="48">
        <v>2</v>
      </c>
      <c r="F8164" s="48">
        <v>15454</v>
      </c>
      <c r="G8164" s="48">
        <v>13450</v>
      </c>
    </row>
    <row r="8165" spans="3:7">
      <c r="C8165" s="50">
        <f t="shared" si="129"/>
        <v>12</v>
      </c>
      <c r="D8165" s="49">
        <v>42710</v>
      </c>
      <c r="E8165" s="48">
        <v>3</v>
      </c>
      <c r="F8165" s="48">
        <v>15484</v>
      </c>
      <c r="G8165" s="48">
        <v>13188</v>
      </c>
    </row>
    <row r="8166" spans="3:7">
      <c r="C8166" s="50">
        <f t="shared" si="129"/>
        <v>12</v>
      </c>
      <c r="D8166" s="49">
        <v>42710</v>
      </c>
      <c r="E8166" s="48">
        <v>4</v>
      </c>
      <c r="F8166" s="48">
        <v>15527</v>
      </c>
      <c r="G8166" s="48">
        <v>13101</v>
      </c>
    </row>
    <row r="8167" spans="3:7">
      <c r="C8167" s="50">
        <f t="shared" si="129"/>
        <v>12</v>
      </c>
      <c r="D8167" s="49">
        <v>42710</v>
      </c>
      <c r="E8167" s="48">
        <v>5</v>
      </c>
      <c r="F8167" s="48">
        <v>15685</v>
      </c>
      <c r="G8167" s="48">
        <v>13233</v>
      </c>
    </row>
    <row r="8168" spans="3:7">
      <c r="C8168" s="50">
        <f t="shared" si="129"/>
        <v>12</v>
      </c>
      <c r="D8168" s="49">
        <v>42710</v>
      </c>
      <c r="E8168" s="48">
        <v>6</v>
      </c>
      <c r="F8168" s="48">
        <v>16271</v>
      </c>
      <c r="G8168" s="48">
        <v>13838</v>
      </c>
    </row>
    <row r="8169" spans="3:7">
      <c r="C8169" s="50">
        <f t="shared" si="129"/>
        <v>12</v>
      </c>
      <c r="D8169" s="49">
        <v>42710</v>
      </c>
      <c r="E8169" s="48">
        <v>7</v>
      </c>
      <c r="F8169" s="48">
        <v>17567</v>
      </c>
      <c r="G8169" s="48">
        <v>15157</v>
      </c>
    </row>
    <row r="8170" spans="3:7">
      <c r="C8170" s="50">
        <f t="shared" si="129"/>
        <v>12</v>
      </c>
      <c r="D8170" s="49">
        <v>42710</v>
      </c>
      <c r="E8170" s="48">
        <v>8</v>
      </c>
      <c r="F8170" s="48">
        <v>18823</v>
      </c>
      <c r="G8170" s="48">
        <v>16518</v>
      </c>
    </row>
    <row r="8171" spans="3:7">
      <c r="C8171" s="50">
        <f t="shared" si="129"/>
        <v>12</v>
      </c>
      <c r="D8171" s="49">
        <v>42710</v>
      </c>
      <c r="E8171" s="48">
        <v>9</v>
      </c>
      <c r="F8171" s="48">
        <v>19046</v>
      </c>
      <c r="G8171" s="48">
        <v>16639</v>
      </c>
    </row>
    <row r="8172" spans="3:7">
      <c r="C8172" s="50">
        <f t="shared" si="129"/>
        <v>12</v>
      </c>
      <c r="D8172" s="49">
        <v>42710</v>
      </c>
      <c r="E8172" s="48">
        <v>10</v>
      </c>
      <c r="F8172" s="48">
        <v>19031</v>
      </c>
      <c r="G8172" s="48">
        <v>16596</v>
      </c>
    </row>
    <row r="8173" spans="3:7">
      <c r="C8173" s="50">
        <f t="shared" si="129"/>
        <v>12</v>
      </c>
      <c r="D8173" s="49">
        <v>42710</v>
      </c>
      <c r="E8173" s="48">
        <v>11</v>
      </c>
      <c r="F8173" s="48">
        <v>18930</v>
      </c>
      <c r="G8173" s="48">
        <v>16437</v>
      </c>
    </row>
    <row r="8174" spans="3:7">
      <c r="C8174" s="50">
        <f t="shared" si="129"/>
        <v>12</v>
      </c>
      <c r="D8174" s="49">
        <v>42710</v>
      </c>
      <c r="E8174" s="48">
        <v>12</v>
      </c>
      <c r="F8174" s="48">
        <v>18773</v>
      </c>
      <c r="G8174" s="48">
        <v>16282</v>
      </c>
    </row>
    <row r="8175" spans="3:7">
      <c r="C8175" s="50">
        <f t="shared" si="129"/>
        <v>12</v>
      </c>
      <c r="D8175" s="49">
        <v>42710</v>
      </c>
      <c r="E8175" s="48">
        <v>13</v>
      </c>
      <c r="F8175" s="48">
        <v>18744</v>
      </c>
      <c r="G8175" s="48">
        <v>16249</v>
      </c>
    </row>
    <row r="8176" spans="3:7">
      <c r="C8176" s="50">
        <f t="shared" si="129"/>
        <v>12</v>
      </c>
      <c r="D8176" s="49">
        <v>42710</v>
      </c>
      <c r="E8176" s="48">
        <v>14</v>
      </c>
      <c r="F8176" s="48">
        <v>18883</v>
      </c>
      <c r="G8176" s="48">
        <v>16391</v>
      </c>
    </row>
    <row r="8177" spans="3:7">
      <c r="C8177" s="50">
        <f t="shared" si="129"/>
        <v>12</v>
      </c>
      <c r="D8177" s="49">
        <v>42710</v>
      </c>
      <c r="E8177" s="48">
        <v>15</v>
      </c>
      <c r="F8177" s="48">
        <v>18931</v>
      </c>
      <c r="G8177" s="48">
        <v>16591</v>
      </c>
    </row>
    <row r="8178" spans="3:7">
      <c r="C8178" s="50">
        <f t="shared" si="129"/>
        <v>12</v>
      </c>
      <c r="D8178" s="49">
        <v>42710</v>
      </c>
      <c r="E8178" s="48">
        <v>16</v>
      </c>
      <c r="F8178" s="48">
        <v>19535</v>
      </c>
      <c r="G8178" s="48">
        <v>17034</v>
      </c>
    </row>
    <row r="8179" spans="3:7">
      <c r="C8179" s="50">
        <f t="shared" si="129"/>
        <v>12</v>
      </c>
      <c r="D8179" s="49">
        <v>42710</v>
      </c>
      <c r="E8179" s="48">
        <v>17</v>
      </c>
      <c r="F8179" s="48">
        <v>20323</v>
      </c>
      <c r="G8179" s="48">
        <v>17922</v>
      </c>
    </row>
    <row r="8180" spans="3:7">
      <c r="C8180" s="50">
        <f t="shared" si="129"/>
        <v>12</v>
      </c>
      <c r="D8180" s="49">
        <v>42710</v>
      </c>
      <c r="E8180" s="48">
        <v>18</v>
      </c>
      <c r="F8180" s="48">
        <v>21382</v>
      </c>
      <c r="G8180" s="48">
        <v>18873</v>
      </c>
    </row>
    <row r="8181" spans="3:7">
      <c r="C8181" s="50">
        <f t="shared" si="129"/>
        <v>12</v>
      </c>
      <c r="D8181" s="49">
        <v>42710</v>
      </c>
      <c r="E8181" s="48">
        <v>19</v>
      </c>
      <c r="F8181" s="48">
        <v>21025</v>
      </c>
      <c r="G8181" s="48">
        <v>18667</v>
      </c>
    </row>
    <row r="8182" spans="3:7">
      <c r="C8182" s="50">
        <f t="shared" si="129"/>
        <v>12</v>
      </c>
      <c r="D8182" s="49">
        <v>42710</v>
      </c>
      <c r="E8182" s="48">
        <v>20</v>
      </c>
      <c r="F8182" s="48">
        <v>20778</v>
      </c>
      <c r="G8182" s="48">
        <v>18439</v>
      </c>
    </row>
    <row r="8183" spans="3:7">
      <c r="C8183" s="50">
        <f t="shared" si="129"/>
        <v>12</v>
      </c>
      <c r="D8183" s="49">
        <v>42710</v>
      </c>
      <c r="E8183" s="48">
        <v>21</v>
      </c>
      <c r="F8183" s="48">
        <v>19928</v>
      </c>
      <c r="G8183" s="48">
        <v>18081</v>
      </c>
    </row>
    <row r="8184" spans="3:7">
      <c r="C8184" s="50">
        <f t="shared" si="129"/>
        <v>12</v>
      </c>
      <c r="D8184" s="49">
        <v>42710</v>
      </c>
      <c r="E8184" s="48">
        <v>22</v>
      </c>
      <c r="F8184" s="48">
        <v>19135</v>
      </c>
      <c r="G8184" s="48">
        <v>17381</v>
      </c>
    </row>
    <row r="8185" spans="3:7">
      <c r="C8185" s="50">
        <f t="shared" si="129"/>
        <v>12</v>
      </c>
      <c r="D8185" s="49">
        <v>42710</v>
      </c>
      <c r="E8185" s="48">
        <v>23</v>
      </c>
      <c r="F8185" s="48">
        <v>18119</v>
      </c>
      <c r="G8185" s="48">
        <v>16139</v>
      </c>
    </row>
    <row r="8186" spans="3:7">
      <c r="C8186" s="50">
        <f t="shared" si="129"/>
        <v>12</v>
      </c>
      <c r="D8186" s="49">
        <v>42710</v>
      </c>
      <c r="E8186" s="48">
        <v>24</v>
      </c>
      <c r="F8186" s="48">
        <v>17115</v>
      </c>
      <c r="G8186" s="48">
        <v>14773</v>
      </c>
    </row>
    <row r="8187" spans="3:7">
      <c r="C8187" s="50">
        <f t="shared" si="129"/>
        <v>12</v>
      </c>
      <c r="D8187" s="49">
        <v>42711</v>
      </c>
      <c r="E8187" s="48">
        <v>1</v>
      </c>
      <c r="F8187" s="48">
        <v>16441</v>
      </c>
      <c r="G8187" s="48">
        <v>13965</v>
      </c>
    </row>
    <row r="8188" spans="3:7">
      <c r="C8188" s="50">
        <f t="shared" si="129"/>
        <v>12</v>
      </c>
      <c r="D8188" s="49">
        <v>42711</v>
      </c>
      <c r="E8188" s="48">
        <v>2</v>
      </c>
      <c r="F8188" s="48">
        <v>16017</v>
      </c>
      <c r="G8188" s="48">
        <v>13473</v>
      </c>
    </row>
    <row r="8189" spans="3:7">
      <c r="C8189" s="50">
        <f t="shared" si="129"/>
        <v>12</v>
      </c>
      <c r="D8189" s="49">
        <v>42711</v>
      </c>
      <c r="E8189" s="48">
        <v>3</v>
      </c>
      <c r="F8189" s="48">
        <v>15635</v>
      </c>
      <c r="G8189" s="48">
        <v>13169</v>
      </c>
    </row>
    <row r="8190" spans="3:7">
      <c r="C8190" s="50">
        <f t="shared" si="129"/>
        <v>12</v>
      </c>
      <c r="D8190" s="49">
        <v>42711</v>
      </c>
      <c r="E8190" s="48">
        <v>4</v>
      </c>
      <c r="F8190" s="48">
        <v>15429</v>
      </c>
      <c r="G8190" s="48">
        <v>13042</v>
      </c>
    </row>
    <row r="8191" spans="3:7">
      <c r="C8191" s="50">
        <f t="shared" si="129"/>
        <v>12</v>
      </c>
      <c r="D8191" s="49">
        <v>42711</v>
      </c>
      <c r="E8191" s="48">
        <v>5</v>
      </c>
      <c r="F8191" s="48">
        <v>15537</v>
      </c>
      <c r="G8191" s="48">
        <v>13143</v>
      </c>
    </row>
    <row r="8192" spans="3:7">
      <c r="C8192" s="50">
        <f t="shared" si="129"/>
        <v>12</v>
      </c>
      <c r="D8192" s="49">
        <v>42711</v>
      </c>
      <c r="E8192" s="48">
        <v>6</v>
      </c>
      <c r="F8192" s="48">
        <v>16164</v>
      </c>
      <c r="G8192" s="48">
        <v>13744</v>
      </c>
    </row>
    <row r="8193" spans="3:7">
      <c r="C8193" s="50">
        <f t="shared" si="129"/>
        <v>12</v>
      </c>
      <c r="D8193" s="49">
        <v>42711</v>
      </c>
      <c r="E8193" s="48">
        <v>7</v>
      </c>
      <c r="F8193" s="48">
        <v>17504</v>
      </c>
      <c r="G8193" s="48">
        <v>15122</v>
      </c>
    </row>
    <row r="8194" spans="3:7">
      <c r="C8194" s="50">
        <f t="shared" si="129"/>
        <v>12</v>
      </c>
      <c r="D8194" s="49">
        <v>42711</v>
      </c>
      <c r="E8194" s="48">
        <v>8</v>
      </c>
      <c r="F8194" s="48">
        <v>18806</v>
      </c>
      <c r="G8194" s="48">
        <v>16712</v>
      </c>
    </row>
    <row r="8195" spans="3:7">
      <c r="C8195" s="50">
        <f t="shared" si="129"/>
        <v>12</v>
      </c>
      <c r="D8195" s="49">
        <v>42711</v>
      </c>
      <c r="E8195" s="48">
        <v>9</v>
      </c>
      <c r="F8195" s="48">
        <v>18771</v>
      </c>
      <c r="G8195" s="48">
        <v>16834</v>
      </c>
    </row>
    <row r="8196" spans="3:7">
      <c r="C8196" s="50">
        <f t="shared" ref="C8196:C8259" si="130">MONTH(D8196)</f>
        <v>12</v>
      </c>
      <c r="D8196" s="49">
        <v>42711</v>
      </c>
      <c r="E8196" s="48">
        <v>10</v>
      </c>
      <c r="F8196" s="48">
        <v>18907</v>
      </c>
      <c r="G8196" s="48">
        <v>16623</v>
      </c>
    </row>
    <row r="8197" spans="3:7">
      <c r="C8197" s="50">
        <f t="shared" si="130"/>
        <v>12</v>
      </c>
      <c r="D8197" s="49">
        <v>42711</v>
      </c>
      <c r="E8197" s="48">
        <v>11</v>
      </c>
      <c r="F8197" s="48">
        <v>18871</v>
      </c>
      <c r="G8197" s="48">
        <v>16601</v>
      </c>
    </row>
    <row r="8198" spans="3:7">
      <c r="C8198" s="50">
        <f t="shared" si="130"/>
        <v>12</v>
      </c>
      <c r="D8198" s="49">
        <v>42711</v>
      </c>
      <c r="E8198" s="48">
        <v>12</v>
      </c>
      <c r="F8198" s="48">
        <v>18889</v>
      </c>
      <c r="G8198" s="48">
        <v>16491</v>
      </c>
    </row>
    <row r="8199" spans="3:7">
      <c r="C8199" s="50">
        <f t="shared" si="130"/>
        <v>12</v>
      </c>
      <c r="D8199" s="49">
        <v>42711</v>
      </c>
      <c r="E8199" s="48">
        <v>13</v>
      </c>
      <c r="F8199" s="48">
        <v>18801</v>
      </c>
      <c r="G8199" s="48">
        <v>16360</v>
      </c>
    </row>
    <row r="8200" spans="3:7">
      <c r="C8200" s="50">
        <f t="shared" si="130"/>
        <v>12</v>
      </c>
      <c r="D8200" s="49">
        <v>42711</v>
      </c>
      <c r="E8200" s="48">
        <v>14</v>
      </c>
      <c r="F8200" s="48">
        <v>18755</v>
      </c>
      <c r="G8200" s="48">
        <v>16343</v>
      </c>
    </row>
    <row r="8201" spans="3:7">
      <c r="C8201" s="50">
        <f t="shared" si="130"/>
        <v>12</v>
      </c>
      <c r="D8201" s="49">
        <v>42711</v>
      </c>
      <c r="E8201" s="48">
        <v>15</v>
      </c>
      <c r="F8201" s="48">
        <v>18827</v>
      </c>
      <c r="G8201" s="48">
        <v>16405</v>
      </c>
    </row>
    <row r="8202" spans="3:7">
      <c r="C8202" s="50">
        <f t="shared" si="130"/>
        <v>12</v>
      </c>
      <c r="D8202" s="49">
        <v>42711</v>
      </c>
      <c r="E8202" s="48">
        <v>16</v>
      </c>
      <c r="F8202" s="48">
        <v>18929</v>
      </c>
      <c r="G8202" s="48">
        <v>16796</v>
      </c>
    </row>
    <row r="8203" spans="3:7">
      <c r="C8203" s="50">
        <f t="shared" si="130"/>
        <v>12</v>
      </c>
      <c r="D8203" s="49">
        <v>42711</v>
      </c>
      <c r="E8203" s="48">
        <v>17</v>
      </c>
      <c r="F8203" s="48">
        <v>19152</v>
      </c>
      <c r="G8203" s="48">
        <v>17730</v>
      </c>
    </row>
    <row r="8204" spans="3:7">
      <c r="C8204" s="50">
        <f t="shared" si="130"/>
        <v>12</v>
      </c>
      <c r="D8204" s="49">
        <v>42711</v>
      </c>
      <c r="E8204" s="48">
        <v>18</v>
      </c>
      <c r="F8204" s="48">
        <v>20619</v>
      </c>
      <c r="G8204" s="48">
        <v>18784</v>
      </c>
    </row>
    <row r="8205" spans="3:7">
      <c r="C8205" s="50">
        <f t="shared" si="130"/>
        <v>12</v>
      </c>
      <c r="D8205" s="49">
        <v>42711</v>
      </c>
      <c r="E8205" s="48">
        <v>19</v>
      </c>
      <c r="F8205" s="48">
        <v>20296</v>
      </c>
      <c r="G8205" s="48">
        <v>18447</v>
      </c>
    </row>
    <row r="8206" spans="3:7">
      <c r="C8206" s="50">
        <f t="shared" si="130"/>
        <v>12</v>
      </c>
      <c r="D8206" s="49">
        <v>42711</v>
      </c>
      <c r="E8206" s="48">
        <v>20</v>
      </c>
      <c r="F8206" s="48">
        <v>19990</v>
      </c>
      <c r="G8206" s="48">
        <v>18384</v>
      </c>
    </row>
    <row r="8207" spans="3:7">
      <c r="C8207" s="50">
        <f t="shared" si="130"/>
        <v>12</v>
      </c>
      <c r="D8207" s="49">
        <v>42711</v>
      </c>
      <c r="E8207" s="48">
        <v>21</v>
      </c>
      <c r="F8207" s="48">
        <v>19753</v>
      </c>
      <c r="G8207" s="48">
        <v>18019</v>
      </c>
    </row>
    <row r="8208" spans="3:7">
      <c r="C8208" s="50">
        <f t="shared" si="130"/>
        <v>12</v>
      </c>
      <c r="D8208" s="49">
        <v>42711</v>
      </c>
      <c r="E8208" s="48">
        <v>22</v>
      </c>
      <c r="F8208" s="48">
        <v>19427</v>
      </c>
      <c r="G8208" s="48">
        <v>17409</v>
      </c>
    </row>
    <row r="8209" spans="3:7">
      <c r="C8209" s="50">
        <f t="shared" si="130"/>
        <v>12</v>
      </c>
      <c r="D8209" s="49">
        <v>42711</v>
      </c>
      <c r="E8209" s="48">
        <v>23</v>
      </c>
      <c r="F8209" s="48">
        <v>18282</v>
      </c>
      <c r="G8209" s="48">
        <v>16219</v>
      </c>
    </row>
    <row r="8210" spans="3:7">
      <c r="C8210" s="50">
        <f t="shared" si="130"/>
        <v>12</v>
      </c>
      <c r="D8210" s="49">
        <v>42711</v>
      </c>
      <c r="E8210" s="48">
        <v>24</v>
      </c>
      <c r="F8210" s="48">
        <v>17027</v>
      </c>
      <c r="G8210" s="48">
        <v>14955</v>
      </c>
    </row>
    <row r="8211" spans="3:7">
      <c r="C8211" s="50">
        <f t="shared" si="130"/>
        <v>12</v>
      </c>
      <c r="D8211" s="49">
        <v>42712</v>
      </c>
      <c r="E8211" s="48">
        <v>1</v>
      </c>
      <c r="F8211" s="48">
        <v>16103</v>
      </c>
      <c r="G8211" s="48">
        <v>14022</v>
      </c>
    </row>
    <row r="8212" spans="3:7">
      <c r="C8212" s="50">
        <f t="shared" si="130"/>
        <v>12</v>
      </c>
      <c r="D8212" s="49">
        <v>42712</v>
      </c>
      <c r="E8212" s="48">
        <v>2</v>
      </c>
      <c r="F8212" s="48">
        <v>15552</v>
      </c>
      <c r="G8212" s="48">
        <v>13515</v>
      </c>
    </row>
    <row r="8213" spans="3:7">
      <c r="C8213" s="50">
        <f t="shared" si="130"/>
        <v>12</v>
      </c>
      <c r="D8213" s="49">
        <v>42712</v>
      </c>
      <c r="E8213" s="48">
        <v>3</v>
      </c>
      <c r="F8213" s="48">
        <v>15569</v>
      </c>
      <c r="G8213" s="48">
        <v>13331</v>
      </c>
    </row>
    <row r="8214" spans="3:7">
      <c r="C8214" s="50">
        <f t="shared" si="130"/>
        <v>12</v>
      </c>
      <c r="D8214" s="49">
        <v>42712</v>
      </c>
      <c r="E8214" s="48">
        <v>4</v>
      </c>
      <c r="F8214" s="48">
        <v>15298</v>
      </c>
      <c r="G8214" s="48">
        <v>13158</v>
      </c>
    </row>
    <row r="8215" spans="3:7">
      <c r="C8215" s="50">
        <f t="shared" si="130"/>
        <v>12</v>
      </c>
      <c r="D8215" s="49">
        <v>42712</v>
      </c>
      <c r="E8215" s="48">
        <v>5</v>
      </c>
      <c r="F8215" s="48">
        <v>15382</v>
      </c>
      <c r="G8215" s="48">
        <v>13256</v>
      </c>
    </row>
    <row r="8216" spans="3:7">
      <c r="C8216" s="50">
        <f t="shared" si="130"/>
        <v>12</v>
      </c>
      <c r="D8216" s="49">
        <v>42712</v>
      </c>
      <c r="E8216" s="48">
        <v>6</v>
      </c>
      <c r="F8216" s="48">
        <v>16182</v>
      </c>
      <c r="G8216" s="48">
        <v>13823</v>
      </c>
    </row>
    <row r="8217" spans="3:7">
      <c r="C8217" s="50">
        <f t="shared" si="130"/>
        <v>12</v>
      </c>
      <c r="D8217" s="49">
        <v>42712</v>
      </c>
      <c r="E8217" s="48">
        <v>7</v>
      </c>
      <c r="F8217" s="48">
        <v>17489</v>
      </c>
      <c r="G8217" s="48">
        <v>15206</v>
      </c>
    </row>
    <row r="8218" spans="3:7">
      <c r="C8218" s="50">
        <f t="shared" si="130"/>
        <v>12</v>
      </c>
      <c r="D8218" s="49">
        <v>42712</v>
      </c>
      <c r="E8218" s="48">
        <v>8</v>
      </c>
      <c r="F8218" s="48">
        <v>18767</v>
      </c>
      <c r="G8218" s="48">
        <v>16771</v>
      </c>
    </row>
    <row r="8219" spans="3:7">
      <c r="C8219" s="50">
        <f t="shared" si="130"/>
        <v>12</v>
      </c>
      <c r="D8219" s="49">
        <v>42712</v>
      </c>
      <c r="E8219" s="48">
        <v>9</v>
      </c>
      <c r="F8219" s="48">
        <v>19220</v>
      </c>
      <c r="G8219" s="48">
        <v>17251</v>
      </c>
    </row>
    <row r="8220" spans="3:7">
      <c r="C8220" s="50">
        <f t="shared" si="130"/>
        <v>12</v>
      </c>
      <c r="D8220" s="49">
        <v>42712</v>
      </c>
      <c r="E8220" s="48">
        <v>10</v>
      </c>
      <c r="F8220" s="48">
        <v>19151</v>
      </c>
      <c r="G8220" s="48">
        <v>17204</v>
      </c>
    </row>
    <row r="8221" spans="3:7">
      <c r="C8221" s="50">
        <f t="shared" si="130"/>
        <v>12</v>
      </c>
      <c r="D8221" s="49">
        <v>42712</v>
      </c>
      <c r="E8221" s="48">
        <v>11</v>
      </c>
      <c r="F8221" s="48">
        <v>19190</v>
      </c>
      <c r="G8221" s="48">
        <v>17121</v>
      </c>
    </row>
    <row r="8222" spans="3:7">
      <c r="C8222" s="50">
        <f t="shared" si="130"/>
        <v>12</v>
      </c>
      <c r="D8222" s="49">
        <v>42712</v>
      </c>
      <c r="E8222" s="48">
        <v>12</v>
      </c>
      <c r="F8222" s="48">
        <v>19364</v>
      </c>
      <c r="G8222" s="48">
        <v>17249</v>
      </c>
    </row>
    <row r="8223" spans="3:7">
      <c r="C8223" s="50">
        <f t="shared" si="130"/>
        <v>12</v>
      </c>
      <c r="D8223" s="49">
        <v>42712</v>
      </c>
      <c r="E8223" s="48">
        <v>13</v>
      </c>
      <c r="F8223" s="48">
        <v>18911</v>
      </c>
      <c r="G8223" s="48">
        <v>17028</v>
      </c>
    </row>
    <row r="8224" spans="3:7">
      <c r="C8224" s="50">
        <f t="shared" si="130"/>
        <v>12</v>
      </c>
      <c r="D8224" s="49">
        <v>42712</v>
      </c>
      <c r="E8224" s="48">
        <v>14</v>
      </c>
      <c r="F8224" s="48">
        <v>18928</v>
      </c>
      <c r="G8224" s="48">
        <v>17042</v>
      </c>
    </row>
    <row r="8225" spans="3:7">
      <c r="C8225" s="50">
        <f t="shared" si="130"/>
        <v>12</v>
      </c>
      <c r="D8225" s="49">
        <v>42712</v>
      </c>
      <c r="E8225" s="48">
        <v>15</v>
      </c>
      <c r="F8225" s="48">
        <v>18913</v>
      </c>
      <c r="G8225" s="48">
        <v>17036</v>
      </c>
    </row>
    <row r="8226" spans="3:7">
      <c r="C8226" s="50">
        <f t="shared" si="130"/>
        <v>12</v>
      </c>
      <c r="D8226" s="49">
        <v>42712</v>
      </c>
      <c r="E8226" s="48">
        <v>16</v>
      </c>
      <c r="F8226" s="48">
        <v>19322</v>
      </c>
      <c r="G8226" s="48">
        <v>17404</v>
      </c>
    </row>
    <row r="8227" spans="3:7">
      <c r="C8227" s="50">
        <f t="shared" si="130"/>
        <v>12</v>
      </c>
      <c r="D8227" s="49">
        <v>42712</v>
      </c>
      <c r="E8227" s="48">
        <v>17</v>
      </c>
      <c r="F8227" s="48">
        <v>20300</v>
      </c>
      <c r="G8227" s="48">
        <v>18279</v>
      </c>
    </row>
    <row r="8228" spans="3:7">
      <c r="C8228" s="50">
        <f t="shared" si="130"/>
        <v>12</v>
      </c>
      <c r="D8228" s="49">
        <v>42712</v>
      </c>
      <c r="E8228" s="48">
        <v>18</v>
      </c>
      <c r="F8228" s="48">
        <v>21077</v>
      </c>
      <c r="G8228" s="48">
        <v>19136</v>
      </c>
    </row>
    <row r="8229" spans="3:7">
      <c r="C8229" s="50">
        <f t="shared" si="130"/>
        <v>12</v>
      </c>
      <c r="D8229" s="49">
        <v>42712</v>
      </c>
      <c r="E8229" s="48">
        <v>19</v>
      </c>
      <c r="F8229" s="48">
        <v>20844</v>
      </c>
      <c r="G8229" s="48">
        <v>18777</v>
      </c>
    </row>
    <row r="8230" spans="3:7">
      <c r="C8230" s="50">
        <f t="shared" si="130"/>
        <v>12</v>
      </c>
      <c r="D8230" s="49">
        <v>42712</v>
      </c>
      <c r="E8230" s="48">
        <v>20</v>
      </c>
      <c r="F8230" s="48">
        <v>20770</v>
      </c>
      <c r="G8230" s="48">
        <v>18805</v>
      </c>
    </row>
    <row r="8231" spans="3:7">
      <c r="C8231" s="50">
        <f t="shared" si="130"/>
        <v>12</v>
      </c>
      <c r="D8231" s="49">
        <v>42712</v>
      </c>
      <c r="E8231" s="48">
        <v>21</v>
      </c>
      <c r="F8231" s="48">
        <v>20154</v>
      </c>
      <c r="G8231" s="48">
        <v>18330</v>
      </c>
    </row>
    <row r="8232" spans="3:7">
      <c r="C8232" s="50">
        <f t="shared" si="130"/>
        <v>12</v>
      </c>
      <c r="D8232" s="49">
        <v>42712</v>
      </c>
      <c r="E8232" s="48">
        <v>22</v>
      </c>
      <c r="F8232" s="48">
        <v>19414</v>
      </c>
      <c r="G8232" s="48">
        <v>17778</v>
      </c>
    </row>
    <row r="8233" spans="3:7">
      <c r="C8233" s="50">
        <f t="shared" si="130"/>
        <v>12</v>
      </c>
      <c r="D8233" s="49">
        <v>42712</v>
      </c>
      <c r="E8233" s="48">
        <v>23</v>
      </c>
      <c r="F8233" s="48">
        <v>18178</v>
      </c>
      <c r="G8233" s="48">
        <v>16494</v>
      </c>
    </row>
    <row r="8234" spans="3:7">
      <c r="C8234" s="50">
        <f t="shared" si="130"/>
        <v>12</v>
      </c>
      <c r="D8234" s="49">
        <v>42712</v>
      </c>
      <c r="E8234" s="48">
        <v>24</v>
      </c>
      <c r="F8234" s="48">
        <v>16724</v>
      </c>
      <c r="G8234" s="48">
        <v>15296</v>
      </c>
    </row>
    <row r="8235" spans="3:7">
      <c r="C8235" s="50">
        <f t="shared" si="130"/>
        <v>12</v>
      </c>
      <c r="D8235" s="49">
        <v>42713</v>
      </c>
      <c r="E8235" s="48">
        <v>1</v>
      </c>
      <c r="F8235" s="48">
        <v>15871</v>
      </c>
      <c r="G8235" s="48">
        <v>14466</v>
      </c>
    </row>
    <row r="8236" spans="3:7">
      <c r="C8236" s="50">
        <f t="shared" si="130"/>
        <v>12</v>
      </c>
      <c r="D8236" s="49">
        <v>42713</v>
      </c>
      <c r="E8236" s="48">
        <v>2</v>
      </c>
      <c r="F8236" s="48">
        <v>15576</v>
      </c>
      <c r="G8236" s="48">
        <v>14033</v>
      </c>
    </row>
    <row r="8237" spans="3:7">
      <c r="C8237" s="50">
        <f t="shared" si="130"/>
        <v>12</v>
      </c>
      <c r="D8237" s="49">
        <v>42713</v>
      </c>
      <c r="E8237" s="48">
        <v>3</v>
      </c>
      <c r="F8237" s="48">
        <v>15456</v>
      </c>
      <c r="G8237" s="48">
        <v>13753</v>
      </c>
    </row>
    <row r="8238" spans="3:7">
      <c r="C8238" s="50">
        <f t="shared" si="130"/>
        <v>12</v>
      </c>
      <c r="D8238" s="49">
        <v>42713</v>
      </c>
      <c r="E8238" s="48">
        <v>4</v>
      </c>
      <c r="F8238" s="48">
        <v>15283</v>
      </c>
      <c r="G8238" s="48">
        <v>13669</v>
      </c>
    </row>
    <row r="8239" spans="3:7">
      <c r="C8239" s="50">
        <f t="shared" si="130"/>
        <v>12</v>
      </c>
      <c r="D8239" s="49">
        <v>42713</v>
      </c>
      <c r="E8239" s="48">
        <v>5</v>
      </c>
      <c r="F8239" s="48">
        <v>15270</v>
      </c>
      <c r="G8239" s="48">
        <v>13762</v>
      </c>
    </row>
    <row r="8240" spans="3:7">
      <c r="C8240" s="50">
        <f t="shared" si="130"/>
        <v>12</v>
      </c>
      <c r="D8240" s="49">
        <v>42713</v>
      </c>
      <c r="E8240" s="48">
        <v>6</v>
      </c>
      <c r="F8240" s="48">
        <v>16145</v>
      </c>
      <c r="G8240" s="48">
        <v>14547</v>
      </c>
    </row>
    <row r="8241" spans="3:7">
      <c r="C8241" s="50">
        <f t="shared" si="130"/>
        <v>12</v>
      </c>
      <c r="D8241" s="49">
        <v>42713</v>
      </c>
      <c r="E8241" s="48">
        <v>7</v>
      </c>
      <c r="F8241" s="48">
        <v>17343</v>
      </c>
      <c r="G8241" s="48">
        <v>15923</v>
      </c>
    </row>
    <row r="8242" spans="3:7">
      <c r="C8242" s="50">
        <f t="shared" si="130"/>
        <v>12</v>
      </c>
      <c r="D8242" s="49">
        <v>42713</v>
      </c>
      <c r="E8242" s="48">
        <v>8</v>
      </c>
      <c r="F8242" s="48">
        <v>19056</v>
      </c>
      <c r="G8242" s="48">
        <v>17332</v>
      </c>
    </row>
    <row r="8243" spans="3:7">
      <c r="C8243" s="50">
        <f t="shared" si="130"/>
        <v>12</v>
      </c>
      <c r="D8243" s="49">
        <v>42713</v>
      </c>
      <c r="E8243" s="48">
        <v>9</v>
      </c>
      <c r="F8243" s="48">
        <v>19101</v>
      </c>
      <c r="G8243" s="48">
        <v>17392</v>
      </c>
    </row>
    <row r="8244" spans="3:7">
      <c r="C8244" s="50">
        <f t="shared" si="130"/>
        <v>12</v>
      </c>
      <c r="D8244" s="49">
        <v>42713</v>
      </c>
      <c r="E8244" s="48">
        <v>10</v>
      </c>
      <c r="F8244" s="48">
        <v>19014</v>
      </c>
      <c r="G8244" s="48">
        <v>17058</v>
      </c>
    </row>
    <row r="8245" spans="3:7">
      <c r="C8245" s="50">
        <f t="shared" si="130"/>
        <v>12</v>
      </c>
      <c r="D8245" s="49">
        <v>42713</v>
      </c>
      <c r="E8245" s="48">
        <v>11</v>
      </c>
      <c r="F8245" s="48">
        <v>18644</v>
      </c>
      <c r="G8245" s="48">
        <v>16779</v>
      </c>
    </row>
    <row r="8246" spans="3:7">
      <c r="C8246" s="50">
        <f t="shared" si="130"/>
        <v>12</v>
      </c>
      <c r="D8246" s="49">
        <v>42713</v>
      </c>
      <c r="E8246" s="48">
        <v>12</v>
      </c>
      <c r="F8246" s="48">
        <v>18600</v>
      </c>
      <c r="G8246" s="48">
        <v>16819</v>
      </c>
    </row>
    <row r="8247" spans="3:7">
      <c r="C8247" s="50">
        <f t="shared" si="130"/>
        <v>12</v>
      </c>
      <c r="D8247" s="49">
        <v>42713</v>
      </c>
      <c r="E8247" s="48">
        <v>13</v>
      </c>
      <c r="F8247" s="48">
        <v>18459</v>
      </c>
      <c r="G8247" s="48">
        <v>16627</v>
      </c>
    </row>
    <row r="8248" spans="3:7">
      <c r="C8248" s="50">
        <f t="shared" si="130"/>
        <v>12</v>
      </c>
      <c r="D8248" s="49">
        <v>42713</v>
      </c>
      <c r="E8248" s="48">
        <v>14</v>
      </c>
      <c r="F8248" s="48">
        <v>18529</v>
      </c>
      <c r="G8248" s="48">
        <v>16851</v>
      </c>
    </row>
    <row r="8249" spans="3:7">
      <c r="C8249" s="50">
        <f t="shared" si="130"/>
        <v>12</v>
      </c>
      <c r="D8249" s="49">
        <v>42713</v>
      </c>
      <c r="E8249" s="48">
        <v>15</v>
      </c>
      <c r="F8249" s="48">
        <v>18594</v>
      </c>
      <c r="G8249" s="48">
        <v>17023</v>
      </c>
    </row>
    <row r="8250" spans="3:7">
      <c r="C8250" s="50">
        <f t="shared" si="130"/>
        <v>12</v>
      </c>
      <c r="D8250" s="49">
        <v>42713</v>
      </c>
      <c r="E8250" s="48">
        <v>16</v>
      </c>
      <c r="F8250" s="48">
        <v>18939</v>
      </c>
      <c r="G8250" s="48">
        <v>17437</v>
      </c>
    </row>
    <row r="8251" spans="3:7">
      <c r="C8251" s="50">
        <f t="shared" si="130"/>
        <v>12</v>
      </c>
      <c r="D8251" s="49">
        <v>42713</v>
      </c>
      <c r="E8251" s="48">
        <v>17</v>
      </c>
      <c r="F8251" s="48">
        <v>19929</v>
      </c>
      <c r="G8251" s="48">
        <v>18340</v>
      </c>
    </row>
    <row r="8252" spans="3:7">
      <c r="C8252" s="50">
        <f t="shared" si="130"/>
        <v>12</v>
      </c>
      <c r="D8252" s="49">
        <v>42713</v>
      </c>
      <c r="E8252" s="48">
        <v>18</v>
      </c>
      <c r="F8252" s="48">
        <v>21262</v>
      </c>
      <c r="G8252" s="48">
        <v>19365</v>
      </c>
    </row>
    <row r="8253" spans="3:7">
      <c r="C8253" s="50">
        <f t="shared" si="130"/>
        <v>12</v>
      </c>
      <c r="D8253" s="49">
        <v>42713</v>
      </c>
      <c r="E8253" s="48">
        <v>19</v>
      </c>
      <c r="F8253" s="48">
        <v>20451</v>
      </c>
      <c r="G8253" s="48">
        <v>19118</v>
      </c>
    </row>
    <row r="8254" spans="3:7">
      <c r="C8254" s="50">
        <f t="shared" si="130"/>
        <v>12</v>
      </c>
      <c r="D8254" s="49">
        <v>42713</v>
      </c>
      <c r="E8254" s="48">
        <v>20</v>
      </c>
      <c r="F8254" s="48">
        <v>20295</v>
      </c>
      <c r="G8254" s="48">
        <v>18828</v>
      </c>
    </row>
    <row r="8255" spans="3:7">
      <c r="C8255" s="50">
        <f t="shared" si="130"/>
        <v>12</v>
      </c>
      <c r="D8255" s="49">
        <v>42713</v>
      </c>
      <c r="E8255" s="48">
        <v>21</v>
      </c>
      <c r="F8255" s="48">
        <v>20580</v>
      </c>
      <c r="G8255" s="48">
        <v>18531</v>
      </c>
    </row>
    <row r="8256" spans="3:7">
      <c r="C8256" s="50">
        <f t="shared" si="130"/>
        <v>12</v>
      </c>
      <c r="D8256" s="49">
        <v>42713</v>
      </c>
      <c r="E8256" s="48">
        <v>22</v>
      </c>
      <c r="F8256" s="48">
        <v>20008</v>
      </c>
      <c r="G8256" s="48">
        <v>17964</v>
      </c>
    </row>
    <row r="8257" spans="3:7">
      <c r="C8257" s="50">
        <f t="shared" si="130"/>
        <v>12</v>
      </c>
      <c r="D8257" s="49">
        <v>42713</v>
      </c>
      <c r="E8257" s="48">
        <v>23</v>
      </c>
      <c r="F8257" s="48">
        <v>18975</v>
      </c>
      <c r="G8257" s="48">
        <v>16907</v>
      </c>
    </row>
    <row r="8258" spans="3:7">
      <c r="C8258" s="50">
        <f t="shared" si="130"/>
        <v>12</v>
      </c>
      <c r="D8258" s="49">
        <v>42713</v>
      </c>
      <c r="E8258" s="48">
        <v>24</v>
      </c>
      <c r="F8258" s="48">
        <v>17296</v>
      </c>
      <c r="G8258" s="48">
        <v>15620</v>
      </c>
    </row>
    <row r="8259" spans="3:7">
      <c r="C8259" s="50">
        <f t="shared" si="130"/>
        <v>12</v>
      </c>
      <c r="D8259" s="49">
        <v>42714</v>
      </c>
      <c r="E8259" s="48">
        <v>1</v>
      </c>
      <c r="F8259" s="48">
        <v>16582</v>
      </c>
      <c r="G8259" s="48">
        <v>14727</v>
      </c>
    </row>
    <row r="8260" spans="3:7">
      <c r="C8260" s="50">
        <f t="shared" ref="C8260:C8323" si="131">MONTH(D8260)</f>
        <v>12</v>
      </c>
      <c r="D8260" s="49">
        <v>42714</v>
      </c>
      <c r="E8260" s="48">
        <v>2</v>
      </c>
      <c r="F8260" s="48">
        <v>15972</v>
      </c>
      <c r="G8260" s="48">
        <v>14247</v>
      </c>
    </row>
    <row r="8261" spans="3:7">
      <c r="C8261" s="50">
        <f t="shared" si="131"/>
        <v>12</v>
      </c>
      <c r="D8261" s="49">
        <v>42714</v>
      </c>
      <c r="E8261" s="48">
        <v>3</v>
      </c>
      <c r="F8261" s="48">
        <v>15685</v>
      </c>
      <c r="G8261" s="48">
        <v>13919</v>
      </c>
    </row>
    <row r="8262" spans="3:7">
      <c r="C8262" s="50">
        <f t="shared" si="131"/>
        <v>12</v>
      </c>
      <c r="D8262" s="49">
        <v>42714</v>
      </c>
      <c r="E8262" s="48">
        <v>4</v>
      </c>
      <c r="F8262" s="48">
        <v>15769</v>
      </c>
      <c r="G8262" s="48">
        <v>13787</v>
      </c>
    </row>
    <row r="8263" spans="3:7">
      <c r="C8263" s="50">
        <f t="shared" si="131"/>
        <v>12</v>
      </c>
      <c r="D8263" s="49">
        <v>42714</v>
      </c>
      <c r="E8263" s="48">
        <v>5</v>
      </c>
      <c r="F8263" s="48">
        <v>15522</v>
      </c>
      <c r="G8263" s="48">
        <v>13757</v>
      </c>
    </row>
    <row r="8264" spans="3:7">
      <c r="C8264" s="50">
        <f t="shared" si="131"/>
        <v>12</v>
      </c>
      <c r="D8264" s="49">
        <v>42714</v>
      </c>
      <c r="E8264" s="48">
        <v>6</v>
      </c>
      <c r="F8264" s="48">
        <v>16069</v>
      </c>
      <c r="G8264" s="48">
        <v>14038</v>
      </c>
    </row>
    <row r="8265" spans="3:7">
      <c r="C8265" s="50">
        <f t="shared" si="131"/>
        <v>12</v>
      </c>
      <c r="D8265" s="49">
        <v>42714</v>
      </c>
      <c r="E8265" s="48">
        <v>7</v>
      </c>
      <c r="F8265" s="48">
        <v>16523</v>
      </c>
      <c r="G8265" s="48">
        <v>14670</v>
      </c>
    </row>
    <row r="8266" spans="3:7">
      <c r="C8266" s="50">
        <f t="shared" si="131"/>
        <v>12</v>
      </c>
      <c r="D8266" s="49">
        <v>42714</v>
      </c>
      <c r="E8266" s="48">
        <v>8</v>
      </c>
      <c r="F8266" s="48">
        <v>17421</v>
      </c>
      <c r="G8266" s="48">
        <v>15585</v>
      </c>
    </row>
    <row r="8267" spans="3:7">
      <c r="C8267" s="50">
        <f t="shared" si="131"/>
        <v>12</v>
      </c>
      <c r="D8267" s="49">
        <v>42714</v>
      </c>
      <c r="E8267" s="48">
        <v>9</v>
      </c>
      <c r="F8267" s="48">
        <v>18254</v>
      </c>
      <c r="G8267" s="48">
        <v>16309</v>
      </c>
    </row>
    <row r="8268" spans="3:7">
      <c r="C8268" s="50">
        <f t="shared" si="131"/>
        <v>12</v>
      </c>
      <c r="D8268" s="49">
        <v>42714</v>
      </c>
      <c r="E8268" s="48">
        <v>10</v>
      </c>
      <c r="F8268" s="48">
        <v>18359</v>
      </c>
      <c r="G8268" s="48">
        <v>16680</v>
      </c>
    </row>
    <row r="8269" spans="3:7">
      <c r="C8269" s="50">
        <f t="shared" si="131"/>
        <v>12</v>
      </c>
      <c r="D8269" s="49">
        <v>42714</v>
      </c>
      <c r="E8269" s="48">
        <v>11</v>
      </c>
      <c r="F8269" s="48">
        <v>18360</v>
      </c>
      <c r="G8269" s="48">
        <v>16704</v>
      </c>
    </row>
    <row r="8270" spans="3:7">
      <c r="C8270" s="50">
        <f t="shared" si="131"/>
        <v>12</v>
      </c>
      <c r="D8270" s="49">
        <v>42714</v>
      </c>
      <c r="E8270" s="48">
        <v>12</v>
      </c>
      <c r="F8270" s="48">
        <v>18385</v>
      </c>
      <c r="G8270" s="48">
        <v>16574</v>
      </c>
    </row>
    <row r="8271" spans="3:7">
      <c r="C8271" s="50">
        <f t="shared" si="131"/>
        <v>12</v>
      </c>
      <c r="D8271" s="49">
        <v>42714</v>
      </c>
      <c r="E8271" s="48">
        <v>13</v>
      </c>
      <c r="F8271" s="48">
        <v>18495</v>
      </c>
      <c r="G8271" s="48">
        <v>16379</v>
      </c>
    </row>
    <row r="8272" spans="3:7">
      <c r="C8272" s="50">
        <f t="shared" si="131"/>
        <v>12</v>
      </c>
      <c r="D8272" s="49">
        <v>42714</v>
      </c>
      <c r="E8272" s="48">
        <v>14</v>
      </c>
      <c r="F8272" s="48">
        <v>18614</v>
      </c>
      <c r="G8272" s="48">
        <v>16299</v>
      </c>
    </row>
    <row r="8273" spans="3:7">
      <c r="C8273" s="50">
        <f t="shared" si="131"/>
        <v>12</v>
      </c>
      <c r="D8273" s="49">
        <v>42714</v>
      </c>
      <c r="E8273" s="48">
        <v>15</v>
      </c>
      <c r="F8273" s="48">
        <v>19039</v>
      </c>
      <c r="G8273" s="48">
        <v>16159</v>
      </c>
    </row>
    <row r="8274" spans="3:7">
      <c r="C8274" s="50">
        <f t="shared" si="131"/>
        <v>12</v>
      </c>
      <c r="D8274" s="49">
        <v>42714</v>
      </c>
      <c r="E8274" s="48">
        <v>16</v>
      </c>
      <c r="F8274" s="48">
        <v>19438</v>
      </c>
      <c r="G8274" s="48">
        <v>16481</v>
      </c>
    </row>
    <row r="8275" spans="3:7">
      <c r="C8275" s="50">
        <f t="shared" si="131"/>
        <v>12</v>
      </c>
      <c r="D8275" s="49">
        <v>42714</v>
      </c>
      <c r="E8275" s="48">
        <v>17</v>
      </c>
      <c r="F8275" s="48">
        <v>20351</v>
      </c>
      <c r="G8275" s="48">
        <v>17478</v>
      </c>
    </row>
    <row r="8276" spans="3:7">
      <c r="C8276" s="50">
        <f t="shared" si="131"/>
        <v>12</v>
      </c>
      <c r="D8276" s="49">
        <v>42714</v>
      </c>
      <c r="E8276" s="48">
        <v>18</v>
      </c>
      <c r="F8276" s="48">
        <v>21212</v>
      </c>
      <c r="G8276" s="48">
        <v>18710</v>
      </c>
    </row>
    <row r="8277" spans="3:7">
      <c r="C8277" s="50">
        <f t="shared" si="131"/>
        <v>12</v>
      </c>
      <c r="D8277" s="49">
        <v>42714</v>
      </c>
      <c r="E8277" s="48">
        <v>19</v>
      </c>
      <c r="F8277" s="48">
        <v>20962</v>
      </c>
      <c r="G8277" s="48">
        <v>18384</v>
      </c>
    </row>
    <row r="8278" spans="3:7">
      <c r="C8278" s="50">
        <f t="shared" si="131"/>
        <v>12</v>
      </c>
      <c r="D8278" s="49">
        <v>42714</v>
      </c>
      <c r="E8278" s="48">
        <v>20</v>
      </c>
      <c r="F8278" s="48">
        <v>20126</v>
      </c>
      <c r="G8278" s="48">
        <v>17970</v>
      </c>
    </row>
    <row r="8279" spans="3:7">
      <c r="C8279" s="50">
        <f t="shared" si="131"/>
        <v>12</v>
      </c>
      <c r="D8279" s="49">
        <v>42714</v>
      </c>
      <c r="E8279" s="48">
        <v>21</v>
      </c>
      <c r="F8279" s="48">
        <v>19521</v>
      </c>
      <c r="G8279" s="48">
        <v>17503</v>
      </c>
    </row>
    <row r="8280" spans="3:7">
      <c r="C8280" s="50">
        <f t="shared" si="131"/>
        <v>12</v>
      </c>
      <c r="D8280" s="49">
        <v>42714</v>
      </c>
      <c r="E8280" s="48">
        <v>22</v>
      </c>
      <c r="F8280" s="48">
        <v>18844</v>
      </c>
      <c r="G8280" s="48">
        <v>16998</v>
      </c>
    </row>
    <row r="8281" spans="3:7">
      <c r="C8281" s="50">
        <f t="shared" si="131"/>
        <v>12</v>
      </c>
      <c r="D8281" s="49">
        <v>42714</v>
      </c>
      <c r="E8281" s="48">
        <v>23</v>
      </c>
      <c r="F8281" s="48">
        <v>18425</v>
      </c>
      <c r="G8281" s="48">
        <v>16184</v>
      </c>
    </row>
    <row r="8282" spans="3:7">
      <c r="C8282" s="50">
        <f t="shared" si="131"/>
        <v>12</v>
      </c>
      <c r="D8282" s="49">
        <v>42714</v>
      </c>
      <c r="E8282" s="48">
        <v>24</v>
      </c>
      <c r="F8282" s="48">
        <v>17422</v>
      </c>
      <c r="G8282" s="48">
        <v>15274</v>
      </c>
    </row>
    <row r="8283" spans="3:7">
      <c r="C8283" s="50">
        <f t="shared" si="131"/>
        <v>12</v>
      </c>
      <c r="D8283" s="49">
        <v>42715</v>
      </c>
      <c r="E8283" s="48">
        <v>1</v>
      </c>
      <c r="F8283" s="48">
        <v>16585</v>
      </c>
      <c r="G8283" s="48">
        <v>14578</v>
      </c>
    </row>
    <row r="8284" spans="3:7">
      <c r="C8284" s="50">
        <f t="shared" si="131"/>
        <v>12</v>
      </c>
      <c r="D8284" s="49">
        <v>42715</v>
      </c>
      <c r="E8284" s="48">
        <v>2</v>
      </c>
      <c r="F8284" s="48">
        <v>16317</v>
      </c>
      <c r="G8284" s="48">
        <v>14107</v>
      </c>
    </row>
    <row r="8285" spans="3:7">
      <c r="C8285" s="50">
        <f t="shared" si="131"/>
        <v>12</v>
      </c>
      <c r="D8285" s="49">
        <v>42715</v>
      </c>
      <c r="E8285" s="48">
        <v>3</v>
      </c>
      <c r="F8285" s="48">
        <v>16140</v>
      </c>
      <c r="G8285" s="48">
        <v>13788</v>
      </c>
    </row>
    <row r="8286" spans="3:7">
      <c r="C8286" s="50">
        <f t="shared" si="131"/>
        <v>12</v>
      </c>
      <c r="D8286" s="49">
        <v>42715</v>
      </c>
      <c r="E8286" s="48">
        <v>4</v>
      </c>
      <c r="F8286" s="48">
        <v>15958</v>
      </c>
      <c r="G8286" s="48">
        <v>13662</v>
      </c>
    </row>
    <row r="8287" spans="3:7">
      <c r="C8287" s="50">
        <f t="shared" si="131"/>
        <v>12</v>
      </c>
      <c r="D8287" s="49">
        <v>42715</v>
      </c>
      <c r="E8287" s="48">
        <v>5</v>
      </c>
      <c r="F8287" s="48">
        <v>16138</v>
      </c>
      <c r="G8287" s="48">
        <v>13692</v>
      </c>
    </row>
    <row r="8288" spans="3:7">
      <c r="C8288" s="50">
        <f t="shared" si="131"/>
        <v>12</v>
      </c>
      <c r="D8288" s="49">
        <v>42715</v>
      </c>
      <c r="E8288" s="48">
        <v>6</v>
      </c>
      <c r="F8288" s="48">
        <v>16260</v>
      </c>
      <c r="G8288" s="48">
        <v>13879</v>
      </c>
    </row>
    <row r="8289" spans="3:7">
      <c r="C8289" s="50">
        <f t="shared" si="131"/>
        <v>12</v>
      </c>
      <c r="D8289" s="49">
        <v>42715</v>
      </c>
      <c r="E8289" s="48">
        <v>7</v>
      </c>
      <c r="F8289" s="48">
        <v>16166</v>
      </c>
      <c r="G8289" s="48">
        <v>14293</v>
      </c>
    </row>
    <row r="8290" spans="3:7">
      <c r="C8290" s="50">
        <f t="shared" si="131"/>
        <v>12</v>
      </c>
      <c r="D8290" s="49">
        <v>42715</v>
      </c>
      <c r="E8290" s="48">
        <v>8</v>
      </c>
      <c r="F8290" s="48">
        <v>16794</v>
      </c>
      <c r="G8290" s="48">
        <v>14989</v>
      </c>
    </row>
    <row r="8291" spans="3:7">
      <c r="C8291" s="50">
        <f t="shared" si="131"/>
        <v>12</v>
      </c>
      <c r="D8291" s="49">
        <v>42715</v>
      </c>
      <c r="E8291" s="48">
        <v>9</v>
      </c>
      <c r="F8291" s="48">
        <v>17390</v>
      </c>
      <c r="G8291" s="48">
        <v>15648</v>
      </c>
    </row>
    <row r="8292" spans="3:7">
      <c r="C8292" s="50">
        <f t="shared" si="131"/>
        <v>12</v>
      </c>
      <c r="D8292" s="49">
        <v>42715</v>
      </c>
      <c r="E8292" s="48">
        <v>10</v>
      </c>
      <c r="F8292" s="48">
        <v>18178</v>
      </c>
      <c r="G8292" s="48">
        <v>16209</v>
      </c>
    </row>
    <row r="8293" spans="3:7">
      <c r="C8293" s="50">
        <f t="shared" si="131"/>
        <v>12</v>
      </c>
      <c r="D8293" s="49">
        <v>42715</v>
      </c>
      <c r="E8293" s="48">
        <v>11</v>
      </c>
      <c r="F8293" s="48">
        <v>18462</v>
      </c>
      <c r="G8293" s="48">
        <v>16534</v>
      </c>
    </row>
    <row r="8294" spans="3:7">
      <c r="C8294" s="50">
        <f t="shared" si="131"/>
        <v>12</v>
      </c>
      <c r="D8294" s="49">
        <v>42715</v>
      </c>
      <c r="E8294" s="48">
        <v>12</v>
      </c>
      <c r="F8294" s="48">
        <v>18462</v>
      </c>
      <c r="G8294" s="48">
        <v>16617</v>
      </c>
    </row>
    <row r="8295" spans="3:7">
      <c r="C8295" s="50">
        <f t="shared" si="131"/>
        <v>12</v>
      </c>
      <c r="D8295" s="49">
        <v>42715</v>
      </c>
      <c r="E8295" s="48">
        <v>13</v>
      </c>
      <c r="F8295" s="48">
        <v>19007</v>
      </c>
      <c r="G8295" s="48">
        <v>16721</v>
      </c>
    </row>
    <row r="8296" spans="3:7">
      <c r="C8296" s="50">
        <f t="shared" si="131"/>
        <v>12</v>
      </c>
      <c r="D8296" s="49">
        <v>42715</v>
      </c>
      <c r="E8296" s="48">
        <v>14</v>
      </c>
      <c r="F8296" s="48">
        <v>19371</v>
      </c>
      <c r="G8296" s="48">
        <v>16774</v>
      </c>
    </row>
    <row r="8297" spans="3:7">
      <c r="C8297" s="50">
        <f t="shared" si="131"/>
        <v>12</v>
      </c>
      <c r="D8297" s="49">
        <v>42715</v>
      </c>
      <c r="E8297" s="48">
        <v>15</v>
      </c>
      <c r="F8297" s="48">
        <v>19524</v>
      </c>
      <c r="G8297" s="48">
        <v>16903</v>
      </c>
    </row>
    <row r="8298" spans="3:7">
      <c r="C8298" s="50">
        <f t="shared" si="131"/>
        <v>12</v>
      </c>
      <c r="D8298" s="49">
        <v>42715</v>
      </c>
      <c r="E8298" s="48">
        <v>16</v>
      </c>
      <c r="F8298" s="48">
        <v>19643</v>
      </c>
      <c r="G8298" s="48">
        <v>17245</v>
      </c>
    </row>
    <row r="8299" spans="3:7">
      <c r="C8299" s="50">
        <f t="shared" si="131"/>
        <v>12</v>
      </c>
      <c r="D8299" s="49">
        <v>42715</v>
      </c>
      <c r="E8299" s="48">
        <v>17</v>
      </c>
      <c r="F8299" s="48">
        <v>19885</v>
      </c>
      <c r="G8299" s="48">
        <v>18131</v>
      </c>
    </row>
    <row r="8300" spans="3:7">
      <c r="C8300" s="50">
        <f t="shared" si="131"/>
        <v>12</v>
      </c>
      <c r="D8300" s="49">
        <v>42715</v>
      </c>
      <c r="E8300" s="48">
        <v>18</v>
      </c>
      <c r="F8300" s="48">
        <v>20102</v>
      </c>
      <c r="G8300" s="48">
        <v>19147</v>
      </c>
    </row>
    <row r="8301" spans="3:7">
      <c r="C8301" s="50">
        <f t="shared" si="131"/>
        <v>12</v>
      </c>
      <c r="D8301" s="49">
        <v>42715</v>
      </c>
      <c r="E8301" s="48">
        <v>19</v>
      </c>
      <c r="F8301" s="48">
        <v>20068</v>
      </c>
      <c r="G8301" s="48">
        <v>18790</v>
      </c>
    </row>
    <row r="8302" spans="3:7">
      <c r="C8302" s="50">
        <f t="shared" si="131"/>
        <v>12</v>
      </c>
      <c r="D8302" s="49">
        <v>42715</v>
      </c>
      <c r="E8302" s="48">
        <v>20</v>
      </c>
      <c r="F8302" s="48">
        <v>19486</v>
      </c>
      <c r="G8302" s="48">
        <v>18482</v>
      </c>
    </row>
    <row r="8303" spans="3:7">
      <c r="C8303" s="50">
        <f t="shared" si="131"/>
        <v>12</v>
      </c>
      <c r="D8303" s="49">
        <v>42715</v>
      </c>
      <c r="E8303" s="48">
        <v>21</v>
      </c>
      <c r="F8303" s="48">
        <v>19472</v>
      </c>
      <c r="G8303" s="48">
        <v>18087</v>
      </c>
    </row>
    <row r="8304" spans="3:7">
      <c r="C8304" s="50">
        <f t="shared" si="131"/>
        <v>12</v>
      </c>
      <c r="D8304" s="49">
        <v>42715</v>
      </c>
      <c r="E8304" s="48">
        <v>22</v>
      </c>
      <c r="F8304" s="48">
        <v>19029</v>
      </c>
      <c r="G8304" s="48">
        <v>17513</v>
      </c>
    </row>
    <row r="8305" spans="3:7">
      <c r="C8305" s="50">
        <f t="shared" si="131"/>
        <v>12</v>
      </c>
      <c r="D8305" s="49">
        <v>42715</v>
      </c>
      <c r="E8305" s="48">
        <v>23</v>
      </c>
      <c r="F8305" s="48">
        <v>18275</v>
      </c>
      <c r="G8305" s="48">
        <v>16523</v>
      </c>
    </row>
    <row r="8306" spans="3:7">
      <c r="C8306" s="50">
        <f t="shared" si="131"/>
        <v>12</v>
      </c>
      <c r="D8306" s="49">
        <v>42715</v>
      </c>
      <c r="E8306" s="48">
        <v>24</v>
      </c>
      <c r="F8306" s="48">
        <v>16751</v>
      </c>
      <c r="G8306" s="48">
        <v>15355</v>
      </c>
    </row>
    <row r="8307" spans="3:7">
      <c r="C8307" s="50">
        <f t="shared" si="131"/>
        <v>12</v>
      </c>
      <c r="D8307" s="49">
        <v>42716</v>
      </c>
      <c r="E8307" s="48">
        <v>1</v>
      </c>
      <c r="F8307" s="48">
        <v>16014</v>
      </c>
      <c r="G8307" s="48">
        <v>14606</v>
      </c>
    </row>
    <row r="8308" spans="3:7">
      <c r="C8308" s="50">
        <f t="shared" si="131"/>
        <v>12</v>
      </c>
      <c r="D8308" s="49">
        <v>42716</v>
      </c>
      <c r="E8308" s="48">
        <v>2</v>
      </c>
      <c r="F8308" s="48">
        <v>15800</v>
      </c>
      <c r="G8308" s="48">
        <v>14223</v>
      </c>
    </row>
    <row r="8309" spans="3:7">
      <c r="C8309" s="50">
        <f t="shared" si="131"/>
        <v>12</v>
      </c>
      <c r="D8309" s="49">
        <v>42716</v>
      </c>
      <c r="E8309" s="48">
        <v>3</v>
      </c>
      <c r="F8309" s="48">
        <v>16026</v>
      </c>
      <c r="G8309" s="48">
        <v>14067</v>
      </c>
    </row>
    <row r="8310" spans="3:7">
      <c r="C8310" s="50">
        <f t="shared" si="131"/>
        <v>12</v>
      </c>
      <c r="D8310" s="49">
        <v>42716</v>
      </c>
      <c r="E8310" s="48">
        <v>4</v>
      </c>
      <c r="F8310" s="48">
        <v>15789</v>
      </c>
      <c r="G8310" s="48">
        <v>14014</v>
      </c>
    </row>
    <row r="8311" spans="3:7">
      <c r="C8311" s="50">
        <f t="shared" si="131"/>
        <v>12</v>
      </c>
      <c r="D8311" s="49">
        <v>42716</v>
      </c>
      <c r="E8311" s="48">
        <v>5</v>
      </c>
      <c r="F8311" s="48">
        <v>15853</v>
      </c>
      <c r="G8311" s="48">
        <v>14092</v>
      </c>
    </row>
    <row r="8312" spans="3:7">
      <c r="C8312" s="50">
        <f t="shared" si="131"/>
        <v>12</v>
      </c>
      <c r="D8312" s="49">
        <v>42716</v>
      </c>
      <c r="E8312" s="48">
        <v>6</v>
      </c>
      <c r="F8312" s="48">
        <v>16618</v>
      </c>
      <c r="G8312" s="48">
        <v>14715</v>
      </c>
    </row>
    <row r="8313" spans="3:7">
      <c r="C8313" s="50">
        <f t="shared" si="131"/>
        <v>12</v>
      </c>
      <c r="D8313" s="49">
        <v>42716</v>
      </c>
      <c r="E8313" s="48">
        <v>7</v>
      </c>
      <c r="F8313" s="48">
        <v>17394</v>
      </c>
      <c r="G8313" s="48">
        <v>15921</v>
      </c>
    </row>
    <row r="8314" spans="3:7">
      <c r="C8314" s="50">
        <f t="shared" si="131"/>
        <v>12</v>
      </c>
      <c r="D8314" s="49">
        <v>42716</v>
      </c>
      <c r="E8314" s="48">
        <v>8</v>
      </c>
      <c r="F8314" s="48">
        <v>19142</v>
      </c>
      <c r="G8314" s="48">
        <v>17216</v>
      </c>
    </row>
    <row r="8315" spans="3:7">
      <c r="C8315" s="50">
        <f t="shared" si="131"/>
        <v>12</v>
      </c>
      <c r="D8315" s="49">
        <v>42716</v>
      </c>
      <c r="E8315" s="48">
        <v>9</v>
      </c>
      <c r="F8315" s="48">
        <v>19306</v>
      </c>
      <c r="G8315" s="48">
        <v>17308</v>
      </c>
    </row>
    <row r="8316" spans="3:7">
      <c r="C8316" s="50">
        <f t="shared" si="131"/>
        <v>12</v>
      </c>
      <c r="D8316" s="49">
        <v>42716</v>
      </c>
      <c r="E8316" s="48">
        <v>10</v>
      </c>
      <c r="F8316" s="48">
        <v>19964</v>
      </c>
      <c r="G8316" s="48">
        <v>17482</v>
      </c>
    </row>
    <row r="8317" spans="3:7">
      <c r="C8317" s="50">
        <f t="shared" si="131"/>
        <v>12</v>
      </c>
      <c r="D8317" s="49">
        <v>42716</v>
      </c>
      <c r="E8317" s="48">
        <v>11</v>
      </c>
      <c r="F8317" s="48">
        <v>20150</v>
      </c>
      <c r="G8317" s="48">
        <v>17671</v>
      </c>
    </row>
    <row r="8318" spans="3:7">
      <c r="C8318" s="50">
        <f t="shared" si="131"/>
        <v>12</v>
      </c>
      <c r="D8318" s="49">
        <v>42716</v>
      </c>
      <c r="E8318" s="48">
        <v>12</v>
      </c>
      <c r="F8318" s="48">
        <v>19912</v>
      </c>
      <c r="G8318" s="48">
        <v>17549</v>
      </c>
    </row>
    <row r="8319" spans="3:7">
      <c r="C8319" s="50">
        <f t="shared" si="131"/>
        <v>12</v>
      </c>
      <c r="D8319" s="49">
        <v>42716</v>
      </c>
      <c r="E8319" s="48">
        <v>13</v>
      </c>
      <c r="F8319" s="48">
        <v>19943</v>
      </c>
      <c r="G8319" s="48">
        <v>17516</v>
      </c>
    </row>
    <row r="8320" spans="3:7">
      <c r="C8320" s="50">
        <f t="shared" si="131"/>
        <v>12</v>
      </c>
      <c r="D8320" s="49">
        <v>42716</v>
      </c>
      <c r="E8320" s="48">
        <v>14</v>
      </c>
      <c r="F8320" s="48">
        <v>19822</v>
      </c>
      <c r="G8320" s="48">
        <v>17501</v>
      </c>
    </row>
    <row r="8321" spans="3:7">
      <c r="C8321" s="50">
        <f t="shared" si="131"/>
        <v>12</v>
      </c>
      <c r="D8321" s="49">
        <v>42716</v>
      </c>
      <c r="E8321" s="48">
        <v>15</v>
      </c>
      <c r="F8321" s="48">
        <v>19838</v>
      </c>
      <c r="G8321" s="48">
        <v>17565</v>
      </c>
    </row>
    <row r="8322" spans="3:7">
      <c r="C8322" s="50">
        <f t="shared" si="131"/>
        <v>12</v>
      </c>
      <c r="D8322" s="49">
        <v>42716</v>
      </c>
      <c r="E8322" s="48">
        <v>16</v>
      </c>
      <c r="F8322" s="48">
        <v>19793</v>
      </c>
      <c r="G8322" s="48">
        <v>17848</v>
      </c>
    </row>
    <row r="8323" spans="3:7">
      <c r="C8323" s="50">
        <f t="shared" si="131"/>
        <v>12</v>
      </c>
      <c r="D8323" s="49">
        <v>42716</v>
      </c>
      <c r="E8323" s="48">
        <v>17</v>
      </c>
      <c r="F8323" s="48">
        <v>20549</v>
      </c>
      <c r="G8323" s="48">
        <v>18581</v>
      </c>
    </row>
    <row r="8324" spans="3:7">
      <c r="C8324" s="50">
        <f t="shared" ref="C8324:C8387" si="132">MONTH(D8324)</f>
        <v>12</v>
      </c>
      <c r="D8324" s="49">
        <v>42716</v>
      </c>
      <c r="E8324" s="48">
        <v>18</v>
      </c>
      <c r="F8324" s="48">
        <v>21331</v>
      </c>
      <c r="G8324" s="48">
        <v>19605</v>
      </c>
    </row>
    <row r="8325" spans="3:7">
      <c r="C8325" s="50">
        <f t="shared" si="132"/>
        <v>12</v>
      </c>
      <c r="D8325" s="49">
        <v>42716</v>
      </c>
      <c r="E8325" s="48">
        <v>19</v>
      </c>
      <c r="F8325" s="48">
        <v>21612</v>
      </c>
      <c r="G8325" s="48">
        <v>19650</v>
      </c>
    </row>
    <row r="8326" spans="3:7">
      <c r="C8326" s="50">
        <f t="shared" si="132"/>
        <v>12</v>
      </c>
      <c r="D8326" s="49">
        <v>42716</v>
      </c>
      <c r="E8326" s="48">
        <v>20</v>
      </c>
      <c r="F8326" s="48">
        <v>21049</v>
      </c>
      <c r="G8326" s="48">
        <v>19364</v>
      </c>
    </row>
    <row r="8327" spans="3:7">
      <c r="C8327" s="50">
        <f t="shared" si="132"/>
        <v>12</v>
      </c>
      <c r="D8327" s="49">
        <v>42716</v>
      </c>
      <c r="E8327" s="48">
        <v>21</v>
      </c>
      <c r="F8327" s="48">
        <v>20488</v>
      </c>
      <c r="G8327" s="48">
        <v>18921</v>
      </c>
    </row>
    <row r="8328" spans="3:7">
      <c r="C8328" s="50">
        <f t="shared" si="132"/>
        <v>12</v>
      </c>
      <c r="D8328" s="49">
        <v>42716</v>
      </c>
      <c r="E8328" s="48">
        <v>22</v>
      </c>
      <c r="F8328" s="48">
        <v>19370</v>
      </c>
      <c r="G8328" s="48">
        <v>18249</v>
      </c>
    </row>
    <row r="8329" spans="3:7">
      <c r="C8329" s="50">
        <f t="shared" si="132"/>
        <v>12</v>
      </c>
      <c r="D8329" s="49">
        <v>42716</v>
      </c>
      <c r="E8329" s="48">
        <v>23</v>
      </c>
      <c r="F8329" s="48">
        <v>18079</v>
      </c>
      <c r="G8329" s="48">
        <v>16874</v>
      </c>
    </row>
    <row r="8330" spans="3:7">
      <c r="C8330" s="50">
        <f t="shared" si="132"/>
        <v>12</v>
      </c>
      <c r="D8330" s="49">
        <v>42716</v>
      </c>
      <c r="E8330" s="48">
        <v>24</v>
      </c>
      <c r="F8330" s="48">
        <v>16992</v>
      </c>
      <c r="G8330" s="48">
        <v>15585</v>
      </c>
    </row>
    <row r="8331" spans="3:7">
      <c r="C8331" s="50">
        <f t="shared" si="132"/>
        <v>12</v>
      </c>
      <c r="D8331" s="49">
        <v>42717</v>
      </c>
      <c r="E8331" s="48">
        <v>1</v>
      </c>
      <c r="F8331" s="48">
        <v>16289</v>
      </c>
      <c r="G8331" s="48">
        <v>14765</v>
      </c>
    </row>
    <row r="8332" spans="3:7">
      <c r="C8332" s="50">
        <f t="shared" si="132"/>
        <v>12</v>
      </c>
      <c r="D8332" s="49">
        <v>42717</v>
      </c>
      <c r="E8332" s="48">
        <v>2</v>
      </c>
      <c r="F8332" s="48">
        <v>16205</v>
      </c>
      <c r="G8332" s="48">
        <v>14394</v>
      </c>
    </row>
    <row r="8333" spans="3:7">
      <c r="C8333" s="50">
        <f t="shared" si="132"/>
        <v>12</v>
      </c>
      <c r="D8333" s="49">
        <v>42717</v>
      </c>
      <c r="E8333" s="48">
        <v>3</v>
      </c>
      <c r="F8333" s="48">
        <v>16127</v>
      </c>
      <c r="G8333" s="48">
        <v>14207</v>
      </c>
    </row>
    <row r="8334" spans="3:7">
      <c r="C8334" s="50">
        <f t="shared" si="132"/>
        <v>12</v>
      </c>
      <c r="D8334" s="49">
        <v>42717</v>
      </c>
      <c r="E8334" s="48">
        <v>4</v>
      </c>
      <c r="F8334" s="48">
        <v>16117</v>
      </c>
      <c r="G8334" s="48">
        <v>13930</v>
      </c>
    </row>
    <row r="8335" spans="3:7">
      <c r="C8335" s="50">
        <f t="shared" si="132"/>
        <v>12</v>
      </c>
      <c r="D8335" s="49">
        <v>42717</v>
      </c>
      <c r="E8335" s="48">
        <v>5</v>
      </c>
      <c r="F8335" s="48">
        <v>16340</v>
      </c>
      <c r="G8335" s="48">
        <v>14163</v>
      </c>
    </row>
    <row r="8336" spans="3:7">
      <c r="C8336" s="50">
        <f t="shared" si="132"/>
        <v>12</v>
      </c>
      <c r="D8336" s="49">
        <v>42717</v>
      </c>
      <c r="E8336" s="48">
        <v>6</v>
      </c>
      <c r="F8336" s="48">
        <v>16665</v>
      </c>
      <c r="G8336" s="48">
        <v>14734</v>
      </c>
    </row>
    <row r="8337" spans="3:7">
      <c r="C8337" s="50">
        <f t="shared" si="132"/>
        <v>12</v>
      </c>
      <c r="D8337" s="49">
        <v>42717</v>
      </c>
      <c r="E8337" s="48">
        <v>7</v>
      </c>
      <c r="F8337" s="48">
        <v>18126</v>
      </c>
      <c r="G8337" s="48">
        <v>16040</v>
      </c>
    </row>
    <row r="8338" spans="3:7">
      <c r="C8338" s="50">
        <f t="shared" si="132"/>
        <v>12</v>
      </c>
      <c r="D8338" s="49">
        <v>42717</v>
      </c>
      <c r="E8338" s="48">
        <v>8</v>
      </c>
      <c r="F8338" s="48">
        <v>19690</v>
      </c>
      <c r="G8338" s="48">
        <v>17467</v>
      </c>
    </row>
    <row r="8339" spans="3:7">
      <c r="C8339" s="50">
        <f t="shared" si="132"/>
        <v>12</v>
      </c>
      <c r="D8339" s="49">
        <v>42717</v>
      </c>
      <c r="E8339" s="48">
        <v>9</v>
      </c>
      <c r="F8339" s="48">
        <v>19917</v>
      </c>
      <c r="G8339" s="48">
        <v>17637</v>
      </c>
    </row>
    <row r="8340" spans="3:7">
      <c r="C8340" s="50">
        <f t="shared" si="132"/>
        <v>12</v>
      </c>
      <c r="D8340" s="49">
        <v>42717</v>
      </c>
      <c r="E8340" s="48">
        <v>10</v>
      </c>
      <c r="F8340" s="48">
        <v>19836</v>
      </c>
      <c r="G8340" s="48">
        <v>17727</v>
      </c>
    </row>
    <row r="8341" spans="3:7">
      <c r="C8341" s="50">
        <f t="shared" si="132"/>
        <v>12</v>
      </c>
      <c r="D8341" s="49">
        <v>42717</v>
      </c>
      <c r="E8341" s="48">
        <v>11</v>
      </c>
      <c r="F8341" s="48">
        <v>20120</v>
      </c>
      <c r="G8341" s="48">
        <v>17650</v>
      </c>
    </row>
    <row r="8342" spans="3:7">
      <c r="C8342" s="50">
        <f t="shared" si="132"/>
        <v>12</v>
      </c>
      <c r="D8342" s="49">
        <v>42717</v>
      </c>
      <c r="E8342" s="48">
        <v>12</v>
      </c>
      <c r="F8342" s="48">
        <v>19501</v>
      </c>
      <c r="G8342" s="48">
        <v>17709</v>
      </c>
    </row>
    <row r="8343" spans="3:7">
      <c r="C8343" s="50">
        <f t="shared" si="132"/>
        <v>12</v>
      </c>
      <c r="D8343" s="49">
        <v>42717</v>
      </c>
      <c r="E8343" s="48">
        <v>13</v>
      </c>
      <c r="F8343" s="48">
        <v>19400</v>
      </c>
      <c r="G8343" s="48">
        <v>17701</v>
      </c>
    </row>
    <row r="8344" spans="3:7">
      <c r="C8344" s="50">
        <f t="shared" si="132"/>
        <v>12</v>
      </c>
      <c r="D8344" s="49">
        <v>42717</v>
      </c>
      <c r="E8344" s="48">
        <v>14</v>
      </c>
      <c r="F8344" s="48">
        <v>19732</v>
      </c>
      <c r="G8344" s="48">
        <v>17832</v>
      </c>
    </row>
    <row r="8345" spans="3:7">
      <c r="C8345" s="50">
        <f t="shared" si="132"/>
        <v>12</v>
      </c>
      <c r="D8345" s="49">
        <v>42717</v>
      </c>
      <c r="E8345" s="48">
        <v>15</v>
      </c>
      <c r="F8345" s="48">
        <v>19810</v>
      </c>
      <c r="G8345" s="48">
        <v>17992</v>
      </c>
    </row>
    <row r="8346" spans="3:7">
      <c r="C8346" s="50">
        <f t="shared" si="132"/>
        <v>12</v>
      </c>
      <c r="D8346" s="49">
        <v>42717</v>
      </c>
      <c r="E8346" s="48">
        <v>16</v>
      </c>
      <c r="F8346" s="48">
        <v>19909</v>
      </c>
      <c r="G8346" s="48">
        <v>18150</v>
      </c>
    </row>
    <row r="8347" spans="3:7">
      <c r="C8347" s="50">
        <f t="shared" si="132"/>
        <v>12</v>
      </c>
      <c r="D8347" s="49">
        <v>42717</v>
      </c>
      <c r="E8347" s="48">
        <v>17</v>
      </c>
      <c r="F8347" s="48">
        <v>20049</v>
      </c>
      <c r="G8347" s="48">
        <v>18889</v>
      </c>
    </row>
    <row r="8348" spans="3:7">
      <c r="C8348" s="50">
        <f t="shared" si="132"/>
        <v>12</v>
      </c>
      <c r="D8348" s="49">
        <v>42717</v>
      </c>
      <c r="E8348" s="48">
        <v>18</v>
      </c>
      <c r="F8348" s="48">
        <v>21314</v>
      </c>
      <c r="G8348" s="48">
        <v>19715</v>
      </c>
    </row>
    <row r="8349" spans="3:7">
      <c r="C8349" s="50">
        <f t="shared" si="132"/>
        <v>12</v>
      </c>
      <c r="D8349" s="49">
        <v>42717</v>
      </c>
      <c r="E8349" s="48">
        <v>19</v>
      </c>
      <c r="F8349" s="48">
        <v>21260</v>
      </c>
      <c r="G8349" s="48">
        <v>19468</v>
      </c>
    </row>
    <row r="8350" spans="3:7">
      <c r="C8350" s="50">
        <f t="shared" si="132"/>
        <v>12</v>
      </c>
      <c r="D8350" s="49">
        <v>42717</v>
      </c>
      <c r="E8350" s="48">
        <v>20</v>
      </c>
      <c r="F8350" s="48">
        <v>21123</v>
      </c>
      <c r="G8350" s="48">
        <v>19141</v>
      </c>
    </row>
    <row r="8351" spans="3:7">
      <c r="C8351" s="50">
        <f t="shared" si="132"/>
        <v>12</v>
      </c>
      <c r="D8351" s="49">
        <v>42717</v>
      </c>
      <c r="E8351" s="48">
        <v>21</v>
      </c>
      <c r="F8351" s="48">
        <v>21137</v>
      </c>
      <c r="G8351" s="48">
        <v>19087</v>
      </c>
    </row>
    <row r="8352" spans="3:7">
      <c r="C8352" s="50">
        <f t="shared" si="132"/>
        <v>12</v>
      </c>
      <c r="D8352" s="49">
        <v>42717</v>
      </c>
      <c r="E8352" s="48">
        <v>22</v>
      </c>
      <c r="F8352" s="48">
        <v>20290</v>
      </c>
      <c r="G8352" s="48">
        <v>18486</v>
      </c>
    </row>
    <row r="8353" spans="3:7">
      <c r="C8353" s="50">
        <f t="shared" si="132"/>
        <v>12</v>
      </c>
      <c r="D8353" s="49">
        <v>42717</v>
      </c>
      <c r="E8353" s="48">
        <v>23</v>
      </c>
      <c r="F8353" s="48">
        <v>18956</v>
      </c>
      <c r="G8353" s="48">
        <v>17264</v>
      </c>
    </row>
    <row r="8354" spans="3:7">
      <c r="C8354" s="50">
        <f t="shared" si="132"/>
        <v>12</v>
      </c>
      <c r="D8354" s="49">
        <v>42717</v>
      </c>
      <c r="E8354" s="48">
        <v>24</v>
      </c>
      <c r="F8354" s="48">
        <v>17758</v>
      </c>
      <c r="G8354" s="48">
        <v>15910</v>
      </c>
    </row>
    <row r="8355" spans="3:7">
      <c r="C8355" s="50">
        <f t="shared" si="132"/>
        <v>12</v>
      </c>
      <c r="D8355" s="49">
        <v>42718</v>
      </c>
      <c r="E8355" s="48">
        <v>1</v>
      </c>
      <c r="F8355" s="48">
        <v>17159</v>
      </c>
      <c r="G8355" s="48">
        <v>15181</v>
      </c>
    </row>
    <row r="8356" spans="3:7">
      <c r="C8356" s="50">
        <f t="shared" si="132"/>
        <v>12</v>
      </c>
      <c r="D8356" s="49">
        <v>42718</v>
      </c>
      <c r="E8356" s="48">
        <v>2</v>
      </c>
      <c r="F8356" s="48">
        <v>16460</v>
      </c>
      <c r="G8356" s="48">
        <v>14755</v>
      </c>
    </row>
    <row r="8357" spans="3:7">
      <c r="C8357" s="50">
        <f t="shared" si="132"/>
        <v>12</v>
      </c>
      <c r="D8357" s="49">
        <v>42718</v>
      </c>
      <c r="E8357" s="48">
        <v>3</v>
      </c>
      <c r="F8357" s="48">
        <v>16113</v>
      </c>
      <c r="G8357" s="48">
        <v>14531</v>
      </c>
    </row>
    <row r="8358" spans="3:7">
      <c r="C8358" s="50">
        <f t="shared" si="132"/>
        <v>12</v>
      </c>
      <c r="D8358" s="49">
        <v>42718</v>
      </c>
      <c r="E8358" s="48">
        <v>4</v>
      </c>
      <c r="F8358" s="48">
        <v>16068</v>
      </c>
      <c r="G8358" s="48">
        <v>14413</v>
      </c>
    </row>
    <row r="8359" spans="3:7">
      <c r="C8359" s="50">
        <f t="shared" si="132"/>
        <v>12</v>
      </c>
      <c r="D8359" s="49">
        <v>42718</v>
      </c>
      <c r="E8359" s="48">
        <v>5</v>
      </c>
      <c r="F8359" s="48">
        <v>16464</v>
      </c>
      <c r="G8359" s="48">
        <v>14552</v>
      </c>
    </row>
    <row r="8360" spans="3:7">
      <c r="C8360" s="50">
        <f t="shared" si="132"/>
        <v>12</v>
      </c>
      <c r="D8360" s="49">
        <v>42718</v>
      </c>
      <c r="E8360" s="48">
        <v>6</v>
      </c>
      <c r="F8360" s="48">
        <v>17242</v>
      </c>
      <c r="G8360" s="48">
        <v>15216</v>
      </c>
    </row>
    <row r="8361" spans="3:7">
      <c r="C8361" s="50">
        <f t="shared" si="132"/>
        <v>12</v>
      </c>
      <c r="D8361" s="49">
        <v>42718</v>
      </c>
      <c r="E8361" s="48">
        <v>7</v>
      </c>
      <c r="F8361" s="48">
        <v>18580</v>
      </c>
      <c r="G8361" s="48">
        <v>16719</v>
      </c>
    </row>
    <row r="8362" spans="3:7">
      <c r="C8362" s="50">
        <f t="shared" si="132"/>
        <v>12</v>
      </c>
      <c r="D8362" s="49">
        <v>42718</v>
      </c>
      <c r="E8362" s="48">
        <v>8</v>
      </c>
      <c r="F8362" s="48">
        <v>19712</v>
      </c>
      <c r="G8362" s="48">
        <v>18138</v>
      </c>
    </row>
    <row r="8363" spans="3:7">
      <c r="C8363" s="50">
        <f t="shared" si="132"/>
        <v>12</v>
      </c>
      <c r="D8363" s="49">
        <v>42718</v>
      </c>
      <c r="E8363" s="48">
        <v>9</v>
      </c>
      <c r="F8363" s="48">
        <v>20263</v>
      </c>
      <c r="G8363" s="48">
        <v>18205</v>
      </c>
    </row>
    <row r="8364" spans="3:7">
      <c r="C8364" s="50">
        <f t="shared" si="132"/>
        <v>12</v>
      </c>
      <c r="D8364" s="49">
        <v>42718</v>
      </c>
      <c r="E8364" s="48">
        <v>10</v>
      </c>
      <c r="F8364" s="48">
        <v>20344</v>
      </c>
      <c r="G8364" s="48">
        <v>18062</v>
      </c>
    </row>
    <row r="8365" spans="3:7">
      <c r="C8365" s="50">
        <f t="shared" si="132"/>
        <v>12</v>
      </c>
      <c r="D8365" s="49">
        <v>42718</v>
      </c>
      <c r="E8365" s="48">
        <v>11</v>
      </c>
      <c r="F8365" s="48">
        <v>20405</v>
      </c>
      <c r="G8365" s="48">
        <v>17887</v>
      </c>
    </row>
    <row r="8366" spans="3:7">
      <c r="C8366" s="50">
        <f t="shared" si="132"/>
        <v>12</v>
      </c>
      <c r="D8366" s="49">
        <v>42718</v>
      </c>
      <c r="E8366" s="48">
        <v>12</v>
      </c>
      <c r="F8366" s="48">
        <v>20142</v>
      </c>
      <c r="G8366" s="48">
        <v>17594</v>
      </c>
    </row>
    <row r="8367" spans="3:7">
      <c r="C8367" s="50">
        <f t="shared" si="132"/>
        <v>12</v>
      </c>
      <c r="D8367" s="49">
        <v>42718</v>
      </c>
      <c r="E8367" s="48">
        <v>13</v>
      </c>
      <c r="F8367" s="48">
        <v>20049</v>
      </c>
      <c r="G8367" s="48">
        <v>17422</v>
      </c>
    </row>
    <row r="8368" spans="3:7">
      <c r="C8368" s="50">
        <f t="shared" si="132"/>
        <v>12</v>
      </c>
      <c r="D8368" s="49">
        <v>42718</v>
      </c>
      <c r="E8368" s="48">
        <v>14</v>
      </c>
      <c r="F8368" s="48">
        <v>20016</v>
      </c>
      <c r="G8368" s="48">
        <v>17679</v>
      </c>
    </row>
    <row r="8369" spans="3:7">
      <c r="C8369" s="50">
        <f t="shared" si="132"/>
        <v>12</v>
      </c>
      <c r="D8369" s="49">
        <v>42718</v>
      </c>
      <c r="E8369" s="48">
        <v>15</v>
      </c>
      <c r="F8369" s="48">
        <v>20277</v>
      </c>
      <c r="G8369" s="48">
        <v>17902</v>
      </c>
    </row>
    <row r="8370" spans="3:7">
      <c r="C8370" s="50">
        <f t="shared" si="132"/>
        <v>12</v>
      </c>
      <c r="D8370" s="49">
        <v>42718</v>
      </c>
      <c r="E8370" s="48">
        <v>16</v>
      </c>
      <c r="F8370" s="48">
        <v>20513</v>
      </c>
      <c r="G8370" s="48">
        <v>18310</v>
      </c>
    </row>
    <row r="8371" spans="3:7">
      <c r="C8371" s="50">
        <f t="shared" si="132"/>
        <v>12</v>
      </c>
      <c r="D8371" s="49">
        <v>42718</v>
      </c>
      <c r="E8371" s="48">
        <v>17</v>
      </c>
      <c r="F8371" s="48">
        <v>21136</v>
      </c>
      <c r="G8371" s="48">
        <v>19203</v>
      </c>
    </row>
    <row r="8372" spans="3:7">
      <c r="C8372" s="50">
        <f t="shared" si="132"/>
        <v>12</v>
      </c>
      <c r="D8372" s="49">
        <v>42718</v>
      </c>
      <c r="E8372" s="48">
        <v>18</v>
      </c>
      <c r="F8372" s="48">
        <v>22451</v>
      </c>
      <c r="G8372" s="48">
        <v>20301</v>
      </c>
    </row>
    <row r="8373" spans="3:7">
      <c r="C8373" s="50">
        <f t="shared" si="132"/>
        <v>12</v>
      </c>
      <c r="D8373" s="49">
        <v>42718</v>
      </c>
      <c r="E8373" s="48">
        <v>19</v>
      </c>
      <c r="F8373" s="48">
        <v>22214</v>
      </c>
      <c r="G8373" s="48">
        <v>20159</v>
      </c>
    </row>
    <row r="8374" spans="3:7">
      <c r="C8374" s="50">
        <f t="shared" si="132"/>
        <v>12</v>
      </c>
      <c r="D8374" s="49">
        <v>42718</v>
      </c>
      <c r="E8374" s="48">
        <v>20</v>
      </c>
      <c r="F8374" s="48">
        <v>22088</v>
      </c>
      <c r="G8374" s="48">
        <v>20012</v>
      </c>
    </row>
    <row r="8375" spans="3:7">
      <c r="C8375" s="50">
        <f t="shared" si="132"/>
        <v>12</v>
      </c>
      <c r="D8375" s="49">
        <v>42718</v>
      </c>
      <c r="E8375" s="48">
        <v>21</v>
      </c>
      <c r="F8375" s="48">
        <v>22029</v>
      </c>
      <c r="G8375" s="48">
        <v>19798</v>
      </c>
    </row>
    <row r="8376" spans="3:7">
      <c r="C8376" s="50">
        <f t="shared" si="132"/>
        <v>12</v>
      </c>
      <c r="D8376" s="49">
        <v>42718</v>
      </c>
      <c r="E8376" s="48">
        <v>22</v>
      </c>
      <c r="F8376" s="48">
        <v>21168</v>
      </c>
      <c r="G8376" s="48">
        <v>18958</v>
      </c>
    </row>
    <row r="8377" spans="3:7">
      <c r="C8377" s="50">
        <f t="shared" si="132"/>
        <v>12</v>
      </c>
      <c r="D8377" s="49">
        <v>42718</v>
      </c>
      <c r="E8377" s="48">
        <v>23</v>
      </c>
      <c r="F8377" s="48">
        <v>19849</v>
      </c>
      <c r="G8377" s="48">
        <v>17651</v>
      </c>
    </row>
    <row r="8378" spans="3:7">
      <c r="C8378" s="50">
        <f t="shared" si="132"/>
        <v>12</v>
      </c>
      <c r="D8378" s="49">
        <v>42718</v>
      </c>
      <c r="E8378" s="48">
        <v>24</v>
      </c>
      <c r="F8378" s="48">
        <v>18244</v>
      </c>
      <c r="G8378" s="48">
        <v>16384</v>
      </c>
    </row>
    <row r="8379" spans="3:7">
      <c r="C8379" s="50">
        <f t="shared" si="132"/>
        <v>12</v>
      </c>
      <c r="D8379" s="49">
        <v>42719</v>
      </c>
      <c r="E8379" s="48">
        <v>1</v>
      </c>
      <c r="F8379" s="48">
        <v>17847</v>
      </c>
      <c r="G8379" s="48">
        <v>15695</v>
      </c>
    </row>
    <row r="8380" spans="3:7">
      <c r="C8380" s="50">
        <f t="shared" si="132"/>
        <v>12</v>
      </c>
      <c r="D8380" s="49">
        <v>42719</v>
      </c>
      <c r="E8380" s="48">
        <v>2</v>
      </c>
      <c r="F8380" s="48">
        <v>17504</v>
      </c>
      <c r="G8380" s="48">
        <v>15317</v>
      </c>
    </row>
    <row r="8381" spans="3:7">
      <c r="C8381" s="50">
        <f t="shared" si="132"/>
        <v>12</v>
      </c>
      <c r="D8381" s="49">
        <v>42719</v>
      </c>
      <c r="E8381" s="48">
        <v>3</v>
      </c>
      <c r="F8381" s="48">
        <v>17333</v>
      </c>
      <c r="G8381" s="48">
        <v>15122</v>
      </c>
    </row>
    <row r="8382" spans="3:7">
      <c r="C8382" s="50">
        <f t="shared" si="132"/>
        <v>12</v>
      </c>
      <c r="D8382" s="49">
        <v>42719</v>
      </c>
      <c r="E8382" s="48">
        <v>4</v>
      </c>
      <c r="F8382" s="48">
        <v>17265</v>
      </c>
      <c r="G8382" s="48">
        <v>15065</v>
      </c>
    </row>
    <row r="8383" spans="3:7">
      <c r="C8383" s="50">
        <f t="shared" si="132"/>
        <v>12</v>
      </c>
      <c r="D8383" s="49">
        <v>42719</v>
      </c>
      <c r="E8383" s="48">
        <v>5</v>
      </c>
      <c r="F8383" s="48">
        <v>17773</v>
      </c>
      <c r="G8383" s="48">
        <v>15248</v>
      </c>
    </row>
    <row r="8384" spans="3:7">
      <c r="C8384" s="50">
        <f t="shared" si="132"/>
        <v>12</v>
      </c>
      <c r="D8384" s="49">
        <v>42719</v>
      </c>
      <c r="E8384" s="48">
        <v>6</v>
      </c>
      <c r="F8384" s="48">
        <v>18528</v>
      </c>
      <c r="G8384" s="48">
        <v>15837</v>
      </c>
    </row>
    <row r="8385" spans="3:7">
      <c r="C8385" s="50">
        <f t="shared" si="132"/>
        <v>12</v>
      </c>
      <c r="D8385" s="49">
        <v>42719</v>
      </c>
      <c r="E8385" s="48">
        <v>7</v>
      </c>
      <c r="F8385" s="48">
        <v>20055</v>
      </c>
      <c r="G8385" s="48">
        <v>17277</v>
      </c>
    </row>
    <row r="8386" spans="3:7">
      <c r="C8386" s="50">
        <f t="shared" si="132"/>
        <v>12</v>
      </c>
      <c r="D8386" s="49">
        <v>42719</v>
      </c>
      <c r="E8386" s="48">
        <v>8</v>
      </c>
      <c r="F8386" s="48">
        <v>20845</v>
      </c>
      <c r="G8386" s="48">
        <v>18733</v>
      </c>
    </row>
    <row r="8387" spans="3:7">
      <c r="C8387" s="50">
        <f t="shared" si="132"/>
        <v>12</v>
      </c>
      <c r="D8387" s="49">
        <v>42719</v>
      </c>
      <c r="E8387" s="48">
        <v>9</v>
      </c>
      <c r="F8387" s="48">
        <v>21313</v>
      </c>
      <c r="G8387" s="48">
        <v>18848</v>
      </c>
    </row>
    <row r="8388" spans="3:7">
      <c r="C8388" s="50">
        <f t="shared" ref="C8388:C8451" si="133">MONTH(D8388)</f>
        <v>12</v>
      </c>
      <c r="D8388" s="49">
        <v>42719</v>
      </c>
      <c r="E8388" s="48">
        <v>10</v>
      </c>
      <c r="F8388" s="48">
        <v>21407</v>
      </c>
      <c r="G8388" s="48">
        <v>18626</v>
      </c>
    </row>
    <row r="8389" spans="3:7">
      <c r="C8389" s="50">
        <f t="shared" si="133"/>
        <v>12</v>
      </c>
      <c r="D8389" s="49">
        <v>42719</v>
      </c>
      <c r="E8389" s="48">
        <v>11</v>
      </c>
      <c r="F8389" s="48">
        <v>21010</v>
      </c>
      <c r="G8389" s="48">
        <v>18534</v>
      </c>
    </row>
    <row r="8390" spans="3:7">
      <c r="C8390" s="50">
        <f t="shared" si="133"/>
        <v>12</v>
      </c>
      <c r="D8390" s="49">
        <v>42719</v>
      </c>
      <c r="E8390" s="48">
        <v>12</v>
      </c>
      <c r="F8390" s="48">
        <v>21013</v>
      </c>
      <c r="G8390" s="48">
        <v>18521</v>
      </c>
    </row>
    <row r="8391" spans="3:7">
      <c r="C8391" s="50">
        <f t="shared" si="133"/>
        <v>12</v>
      </c>
      <c r="D8391" s="49">
        <v>42719</v>
      </c>
      <c r="E8391" s="48">
        <v>13</v>
      </c>
      <c r="F8391" s="48">
        <v>21026</v>
      </c>
      <c r="G8391" s="48">
        <v>18445</v>
      </c>
    </row>
    <row r="8392" spans="3:7">
      <c r="C8392" s="50">
        <f t="shared" si="133"/>
        <v>12</v>
      </c>
      <c r="D8392" s="49">
        <v>42719</v>
      </c>
      <c r="E8392" s="48">
        <v>14</v>
      </c>
      <c r="F8392" s="48">
        <v>21477</v>
      </c>
      <c r="G8392" s="48">
        <v>18578</v>
      </c>
    </row>
    <row r="8393" spans="3:7">
      <c r="C8393" s="50">
        <f t="shared" si="133"/>
        <v>12</v>
      </c>
      <c r="D8393" s="49">
        <v>42719</v>
      </c>
      <c r="E8393" s="48">
        <v>15</v>
      </c>
      <c r="F8393" s="48">
        <v>21357</v>
      </c>
      <c r="G8393" s="48">
        <v>18638</v>
      </c>
    </row>
    <row r="8394" spans="3:7">
      <c r="C8394" s="50">
        <f t="shared" si="133"/>
        <v>12</v>
      </c>
      <c r="D8394" s="49">
        <v>42719</v>
      </c>
      <c r="E8394" s="48">
        <v>16</v>
      </c>
      <c r="F8394" s="48">
        <v>21575</v>
      </c>
      <c r="G8394" s="48">
        <v>18822</v>
      </c>
    </row>
    <row r="8395" spans="3:7">
      <c r="C8395" s="50">
        <f t="shared" si="133"/>
        <v>12</v>
      </c>
      <c r="D8395" s="49">
        <v>42719</v>
      </c>
      <c r="E8395" s="48">
        <v>17</v>
      </c>
      <c r="F8395" s="48">
        <v>21629</v>
      </c>
      <c r="G8395" s="48">
        <v>19656</v>
      </c>
    </row>
    <row r="8396" spans="3:7">
      <c r="C8396" s="50">
        <f t="shared" si="133"/>
        <v>12</v>
      </c>
      <c r="D8396" s="49">
        <v>42719</v>
      </c>
      <c r="E8396" s="48">
        <v>18</v>
      </c>
      <c r="F8396" s="48">
        <v>22682</v>
      </c>
      <c r="G8396" s="48">
        <v>20688</v>
      </c>
    </row>
    <row r="8397" spans="3:7">
      <c r="C8397" s="50">
        <f t="shared" si="133"/>
        <v>12</v>
      </c>
      <c r="D8397" s="49">
        <v>42719</v>
      </c>
      <c r="E8397" s="48">
        <v>19</v>
      </c>
      <c r="F8397" s="48">
        <v>22706</v>
      </c>
      <c r="G8397" s="48">
        <v>20620</v>
      </c>
    </row>
    <row r="8398" spans="3:7">
      <c r="C8398" s="50">
        <f t="shared" si="133"/>
        <v>12</v>
      </c>
      <c r="D8398" s="49">
        <v>42719</v>
      </c>
      <c r="E8398" s="48">
        <v>20</v>
      </c>
      <c r="F8398" s="48">
        <v>22811</v>
      </c>
      <c r="G8398" s="48">
        <v>20486</v>
      </c>
    </row>
    <row r="8399" spans="3:7">
      <c r="C8399" s="50">
        <f t="shared" si="133"/>
        <v>12</v>
      </c>
      <c r="D8399" s="49">
        <v>42719</v>
      </c>
      <c r="E8399" s="48">
        <v>21</v>
      </c>
      <c r="F8399" s="48">
        <v>22599</v>
      </c>
      <c r="G8399" s="48">
        <v>20219</v>
      </c>
    </row>
    <row r="8400" spans="3:7">
      <c r="C8400" s="50">
        <f t="shared" si="133"/>
        <v>12</v>
      </c>
      <c r="D8400" s="49">
        <v>42719</v>
      </c>
      <c r="E8400" s="48">
        <v>22</v>
      </c>
      <c r="F8400" s="48">
        <v>21852</v>
      </c>
      <c r="G8400" s="48">
        <v>19599</v>
      </c>
    </row>
    <row r="8401" spans="3:7">
      <c r="C8401" s="50">
        <f t="shared" si="133"/>
        <v>12</v>
      </c>
      <c r="D8401" s="49">
        <v>42719</v>
      </c>
      <c r="E8401" s="48">
        <v>23</v>
      </c>
      <c r="F8401" s="48">
        <v>20263</v>
      </c>
      <c r="G8401" s="48">
        <v>18079</v>
      </c>
    </row>
    <row r="8402" spans="3:7">
      <c r="C8402" s="50">
        <f t="shared" si="133"/>
        <v>12</v>
      </c>
      <c r="D8402" s="49">
        <v>42719</v>
      </c>
      <c r="E8402" s="48">
        <v>24</v>
      </c>
      <c r="F8402" s="48">
        <v>19209</v>
      </c>
      <c r="G8402" s="48">
        <v>16858</v>
      </c>
    </row>
    <row r="8403" spans="3:7">
      <c r="C8403" s="50">
        <f t="shared" si="133"/>
        <v>12</v>
      </c>
      <c r="D8403" s="49">
        <v>42720</v>
      </c>
      <c r="E8403" s="48">
        <v>1</v>
      </c>
      <c r="F8403" s="48">
        <v>18413</v>
      </c>
      <c r="G8403" s="48">
        <v>16175</v>
      </c>
    </row>
    <row r="8404" spans="3:7">
      <c r="C8404" s="50">
        <f t="shared" si="133"/>
        <v>12</v>
      </c>
      <c r="D8404" s="49">
        <v>42720</v>
      </c>
      <c r="E8404" s="48">
        <v>2</v>
      </c>
      <c r="F8404" s="48">
        <v>18205</v>
      </c>
      <c r="G8404" s="48">
        <v>15793</v>
      </c>
    </row>
    <row r="8405" spans="3:7">
      <c r="C8405" s="50">
        <f t="shared" si="133"/>
        <v>12</v>
      </c>
      <c r="D8405" s="49">
        <v>42720</v>
      </c>
      <c r="E8405" s="48">
        <v>3</v>
      </c>
      <c r="F8405" s="48">
        <v>17910</v>
      </c>
      <c r="G8405" s="48">
        <v>15518</v>
      </c>
    </row>
    <row r="8406" spans="3:7">
      <c r="C8406" s="50">
        <f t="shared" si="133"/>
        <v>12</v>
      </c>
      <c r="D8406" s="49">
        <v>42720</v>
      </c>
      <c r="E8406" s="48">
        <v>4</v>
      </c>
      <c r="F8406" s="48">
        <v>17966</v>
      </c>
      <c r="G8406" s="48">
        <v>15420</v>
      </c>
    </row>
    <row r="8407" spans="3:7">
      <c r="C8407" s="50">
        <f t="shared" si="133"/>
        <v>12</v>
      </c>
      <c r="D8407" s="49">
        <v>42720</v>
      </c>
      <c r="E8407" s="48">
        <v>5</v>
      </c>
      <c r="F8407" s="48">
        <v>18091</v>
      </c>
      <c r="G8407" s="48">
        <v>15539</v>
      </c>
    </row>
    <row r="8408" spans="3:7">
      <c r="C8408" s="50">
        <f t="shared" si="133"/>
        <v>12</v>
      </c>
      <c r="D8408" s="49">
        <v>42720</v>
      </c>
      <c r="E8408" s="48">
        <v>6</v>
      </c>
      <c r="F8408" s="48">
        <v>18796</v>
      </c>
      <c r="G8408" s="48">
        <v>16180</v>
      </c>
    </row>
    <row r="8409" spans="3:7">
      <c r="C8409" s="50">
        <f t="shared" si="133"/>
        <v>12</v>
      </c>
      <c r="D8409" s="49">
        <v>42720</v>
      </c>
      <c r="E8409" s="48">
        <v>7</v>
      </c>
      <c r="F8409" s="48">
        <v>20156</v>
      </c>
      <c r="G8409" s="48">
        <v>17483</v>
      </c>
    </row>
    <row r="8410" spans="3:7">
      <c r="C8410" s="50">
        <f t="shared" si="133"/>
        <v>12</v>
      </c>
      <c r="D8410" s="49">
        <v>42720</v>
      </c>
      <c r="E8410" s="48">
        <v>8</v>
      </c>
      <c r="F8410" s="48">
        <v>21699</v>
      </c>
      <c r="G8410" s="48">
        <v>18865</v>
      </c>
    </row>
    <row r="8411" spans="3:7">
      <c r="C8411" s="50">
        <f t="shared" si="133"/>
        <v>12</v>
      </c>
      <c r="D8411" s="49">
        <v>42720</v>
      </c>
      <c r="E8411" s="48">
        <v>9</v>
      </c>
      <c r="F8411" s="48">
        <v>22236</v>
      </c>
      <c r="G8411" s="48">
        <v>19188</v>
      </c>
    </row>
    <row r="8412" spans="3:7">
      <c r="C8412" s="50">
        <f t="shared" si="133"/>
        <v>12</v>
      </c>
      <c r="D8412" s="49">
        <v>42720</v>
      </c>
      <c r="E8412" s="48">
        <v>10</v>
      </c>
      <c r="F8412" s="48">
        <v>21561</v>
      </c>
      <c r="G8412" s="48">
        <v>18757</v>
      </c>
    </row>
    <row r="8413" spans="3:7">
      <c r="C8413" s="50">
        <f t="shared" si="133"/>
        <v>12</v>
      </c>
      <c r="D8413" s="49">
        <v>42720</v>
      </c>
      <c r="E8413" s="48">
        <v>11</v>
      </c>
      <c r="F8413" s="48">
        <v>21430</v>
      </c>
      <c r="G8413" s="48">
        <v>18564</v>
      </c>
    </row>
    <row r="8414" spans="3:7">
      <c r="C8414" s="50">
        <f t="shared" si="133"/>
        <v>12</v>
      </c>
      <c r="D8414" s="49">
        <v>42720</v>
      </c>
      <c r="E8414" s="48">
        <v>12</v>
      </c>
      <c r="F8414" s="48">
        <v>20695</v>
      </c>
      <c r="G8414" s="48">
        <v>18418</v>
      </c>
    </row>
    <row r="8415" spans="3:7">
      <c r="C8415" s="50">
        <f t="shared" si="133"/>
        <v>12</v>
      </c>
      <c r="D8415" s="49">
        <v>42720</v>
      </c>
      <c r="E8415" s="48">
        <v>13</v>
      </c>
      <c r="F8415" s="48">
        <v>20657</v>
      </c>
      <c r="G8415" s="48">
        <v>18046</v>
      </c>
    </row>
    <row r="8416" spans="3:7">
      <c r="C8416" s="50">
        <f t="shared" si="133"/>
        <v>12</v>
      </c>
      <c r="D8416" s="49">
        <v>42720</v>
      </c>
      <c r="E8416" s="48">
        <v>14</v>
      </c>
      <c r="F8416" s="48">
        <v>20733</v>
      </c>
      <c r="G8416" s="48">
        <v>18038</v>
      </c>
    </row>
    <row r="8417" spans="3:7">
      <c r="C8417" s="50">
        <f t="shared" si="133"/>
        <v>12</v>
      </c>
      <c r="D8417" s="49">
        <v>42720</v>
      </c>
      <c r="E8417" s="48">
        <v>15</v>
      </c>
      <c r="F8417" s="48">
        <v>21298</v>
      </c>
      <c r="G8417" s="48">
        <v>18521</v>
      </c>
    </row>
    <row r="8418" spans="3:7">
      <c r="C8418" s="50">
        <f t="shared" si="133"/>
        <v>12</v>
      </c>
      <c r="D8418" s="49">
        <v>42720</v>
      </c>
      <c r="E8418" s="48">
        <v>16</v>
      </c>
      <c r="F8418" s="48">
        <v>21334</v>
      </c>
      <c r="G8418" s="48">
        <v>18766</v>
      </c>
    </row>
    <row r="8419" spans="3:7">
      <c r="C8419" s="50">
        <f t="shared" si="133"/>
        <v>12</v>
      </c>
      <c r="D8419" s="49">
        <v>42720</v>
      </c>
      <c r="E8419" s="48">
        <v>17</v>
      </c>
      <c r="F8419" s="48">
        <v>22046</v>
      </c>
      <c r="G8419" s="48">
        <v>19590</v>
      </c>
    </row>
    <row r="8420" spans="3:7">
      <c r="C8420" s="50">
        <f t="shared" si="133"/>
        <v>12</v>
      </c>
      <c r="D8420" s="49">
        <v>42720</v>
      </c>
      <c r="E8420" s="48">
        <v>18</v>
      </c>
      <c r="F8420" s="48">
        <v>22000</v>
      </c>
      <c r="G8420" s="48">
        <v>20253</v>
      </c>
    </row>
    <row r="8421" spans="3:7">
      <c r="C8421" s="50">
        <f t="shared" si="133"/>
        <v>12</v>
      </c>
      <c r="D8421" s="49">
        <v>42720</v>
      </c>
      <c r="E8421" s="48">
        <v>19</v>
      </c>
      <c r="F8421" s="48">
        <v>21925</v>
      </c>
      <c r="G8421" s="48">
        <v>19772</v>
      </c>
    </row>
    <row r="8422" spans="3:7">
      <c r="C8422" s="50">
        <f t="shared" si="133"/>
        <v>12</v>
      </c>
      <c r="D8422" s="49">
        <v>42720</v>
      </c>
      <c r="E8422" s="48">
        <v>20</v>
      </c>
      <c r="F8422" s="48">
        <v>21895</v>
      </c>
      <c r="G8422" s="48">
        <v>19606</v>
      </c>
    </row>
    <row r="8423" spans="3:7">
      <c r="C8423" s="50">
        <f t="shared" si="133"/>
        <v>12</v>
      </c>
      <c r="D8423" s="49">
        <v>42720</v>
      </c>
      <c r="E8423" s="48">
        <v>21</v>
      </c>
      <c r="F8423" s="48">
        <v>22398</v>
      </c>
      <c r="G8423" s="48">
        <v>19409</v>
      </c>
    </row>
    <row r="8424" spans="3:7">
      <c r="C8424" s="50">
        <f t="shared" si="133"/>
        <v>12</v>
      </c>
      <c r="D8424" s="49">
        <v>42720</v>
      </c>
      <c r="E8424" s="48">
        <v>22</v>
      </c>
      <c r="F8424" s="48">
        <v>22154</v>
      </c>
      <c r="G8424" s="48">
        <v>19047</v>
      </c>
    </row>
    <row r="8425" spans="3:7">
      <c r="C8425" s="50">
        <f t="shared" si="133"/>
        <v>12</v>
      </c>
      <c r="D8425" s="49">
        <v>42720</v>
      </c>
      <c r="E8425" s="48">
        <v>23</v>
      </c>
      <c r="F8425" s="48">
        <v>20659</v>
      </c>
      <c r="G8425" s="48">
        <v>17908</v>
      </c>
    </row>
    <row r="8426" spans="3:7">
      <c r="C8426" s="50">
        <f t="shared" si="133"/>
        <v>12</v>
      </c>
      <c r="D8426" s="49">
        <v>42720</v>
      </c>
      <c r="E8426" s="48">
        <v>24</v>
      </c>
      <c r="F8426" s="48">
        <v>19058</v>
      </c>
      <c r="G8426" s="48">
        <v>16473</v>
      </c>
    </row>
    <row r="8427" spans="3:7">
      <c r="C8427" s="50">
        <f t="shared" si="133"/>
        <v>12</v>
      </c>
      <c r="D8427" s="49">
        <v>42721</v>
      </c>
      <c r="E8427" s="48">
        <v>1</v>
      </c>
      <c r="F8427" s="48">
        <v>17827</v>
      </c>
      <c r="G8427" s="48">
        <v>15477</v>
      </c>
    </row>
    <row r="8428" spans="3:7">
      <c r="C8428" s="50">
        <f t="shared" si="133"/>
        <v>12</v>
      </c>
      <c r="D8428" s="49">
        <v>42721</v>
      </c>
      <c r="E8428" s="48">
        <v>2</v>
      </c>
      <c r="F8428" s="48">
        <v>16987</v>
      </c>
      <c r="G8428" s="48">
        <v>14924</v>
      </c>
    </row>
    <row r="8429" spans="3:7">
      <c r="C8429" s="50">
        <f t="shared" si="133"/>
        <v>12</v>
      </c>
      <c r="D8429" s="49">
        <v>42721</v>
      </c>
      <c r="E8429" s="48">
        <v>3</v>
      </c>
      <c r="F8429" s="48">
        <v>17165</v>
      </c>
      <c r="G8429" s="48">
        <v>14557</v>
      </c>
    </row>
    <row r="8430" spans="3:7">
      <c r="C8430" s="50">
        <f t="shared" si="133"/>
        <v>12</v>
      </c>
      <c r="D8430" s="49">
        <v>42721</v>
      </c>
      <c r="E8430" s="48">
        <v>4</v>
      </c>
      <c r="F8430" s="48">
        <v>17537</v>
      </c>
      <c r="G8430" s="48">
        <v>14583</v>
      </c>
    </row>
    <row r="8431" spans="3:7">
      <c r="C8431" s="50">
        <f t="shared" si="133"/>
        <v>12</v>
      </c>
      <c r="D8431" s="49">
        <v>42721</v>
      </c>
      <c r="E8431" s="48">
        <v>5</v>
      </c>
      <c r="F8431" s="48">
        <v>17366</v>
      </c>
      <c r="G8431" s="48">
        <v>14609</v>
      </c>
    </row>
    <row r="8432" spans="3:7">
      <c r="C8432" s="50">
        <f t="shared" si="133"/>
        <v>12</v>
      </c>
      <c r="D8432" s="49">
        <v>42721</v>
      </c>
      <c r="E8432" s="48">
        <v>6</v>
      </c>
      <c r="F8432" s="48">
        <v>17518</v>
      </c>
      <c r="G8432" s="48">
        <v>14789</v>
      </c>
    </row>
    <row r="8433" spans="3:7">
      <c r="C8433" s="50">
        <f t="shared" si="133"/>
        <v>12</v>
      </c>
      <c r="D8433" s="49">
        <v>42721</v>
      </c>
      <c r="E8433" s="48">
        <v>7</v>
      </c>
      <c r="F8433" s="48">
        <v>18114</v>
      </c>
      <c r="G8433" s="48">
        <v>15353</v>
      </c>
    </row>
    <row r="8434" spans="3:7">
      <c r="C8434" s="50">
        <f t="shared" si="133"/>
        <v>12</v>
      </c>
      <c r="D8434" s="49">
        <v>42721</v>
      </c>
      <c r="E8434" s="48">
        <v>8</v>
      </c>
      <c r="F8434" s="48">
        <v>18596</v>
      </c>
      <c r="G8434" s="48">
        <v>16131</v>
      </c>
    </row>
    <row r="8435" spans="3:7">
      <c r="C8435" s="50">
        <f t="shared" si="133"/>
        <v>12</v>
      </c>
      <c r="D8435" s="49">
        <v>42721</v>
      </c>
      <c r="E8435" s="48">
        <v>9</v>
      </c>
      <c r="F8435" s="48">
        <v>19512</v>
      </c>
      <c r="G8435" s="48">
        <v>16746</v>
      </c>
    </row>
    <row r="8436" spans="3:7">
      <c r="C8436" s="50">
        <f t="shared" si="133"/>
        <v>12</v>
      </c>
      <c r="D8436" s="49">
        <v>42721</v>
      </c>
      <c r="E8436" s="48">
        <v>10</v>
      </c>
      <c r="F8436" s="48">
        <v>19754</v>
      </c>
      <c r="G8436" s="48">
        <v>17309</v>
      </c>
    </row>
    <row r="8437" spans="3:7">
      <c r="C8437" s="50">
        <f t="shared" si="133"/>
        <v>12</v>
      </c>
      <c r="D8437" s="49">
        <v>42721</v>
      </c>
      <c r="E8437" s="48">
        <v>11</v>
      </c>
      <c r="F8437" s="48">
        <v>19566</v>
      </c>
      <c r="G8437" s="48">
        <v>17720</v>
      </c>
    </row>
    <row r="8438" spans="3:7">
      <c r="C8438" s="50">
        <f t="shared" si="133"/>
        <v>12</v>
      </c>
      <c r="D8438" s="49">
        <v>42721</v>
      </c>
      <c r="E8438" s="48">
        <v>12</v>
      </c>
      <c r="F8438" s="48">
        <v>19872</v>
      </c>
      <c r="G8438" s="48">
        <v>17822</v>
      </c>
    </row>
    <row r="8439" spans="3:7">
      <c r="C8439" s="50">
        <f t="shared" si="133"/>
        <v>12</v>
      </c>
      <c r="D8439" s="49">
        <v>42721</v>
      </c>
      <c r="E8439" s="48">
        <v>13</v>
      </c>
      <c r="F8439" s="48">
        <v>19641</v>
      </c>
      <c r="G8439" s="48">
        <v>17762</v>
      </c>
    </row>
    <row r="8440" spans="3:7">
      <c r="C8440" s="50">
        <f t="shared" si="133"/>
        <v>12</v>
      </c>
      <c r="D8440" s="49">
        <v>42721</v>
      </c>
      <c r="E8440" s="48">
        <v>14</v>
      </c>
      <c r="F8440" s="48">
        <v>19337</v>
      </c>
      <c r="G8440" s="48">
        <v>17583</v>
      </c>
    </row>
    <row r="8441" spans="3:7">
      <c r="C8441" s="50">
        <f t="shared" si="133"/>
        <v>12</v>
      </c>
      <c r="D8441" s="49">
        <v>42721</v>
      </c>
      <c r="E8441" s="48">
        <v>15</v>
      </c>
      <c r="F8441" s="48">
        <v>18847</v>
      </c>
      <c r="G8441" s="48">
        <v>17477</v>
      </c>
    </row>
    <row r="8442" spans="3:7">
      <c r="C8442" s="50">
        <f t="shared" si="133"/>
        <v>12</v>
      </c>
      <c r="D8442" s="49">
        <v>42721</v>
      </c>
      <c r="E8442" s="48">
        <v>16</v>
      </c>
      <c r="F8442" s="48">
        <v>18765</v>
      </c>
      <c r="G8442" s="48">
        <v>17643</v>
      </c>
    </row>
    <row r="8443" spans="3:7">
      <c r="C8443" s="50">
        <f t="shared" si="133"/>
        <v>12</v>
      </c>
      <c r="D8443" s="49">
        <v>42721</v>
      </c>
      <c r="E8443" s="48">
        <v>17</v>
      </c>
      <c r="F8443" s="48">
        <v>19382</v>
      </c>
      <c r="G8443" s="48">
        <v>18329</v>
      </c>
    </row>
    <row r="8444" spans="3:7">
      <c r="C8444" s="50">
        <f t="shared" si="133"/>
        <v>12</v>
      </c>
      <c r="D8444" s="49">
        <v>42721</v>
      </c>
      <c r="E8444" s="48">
        <v>18</v>
      </c>
      <c r="F8444" s="48">
        <v>20430</v>
      </c>
      <c r="G8444" s="48">
        <v>19124</v>
      </c>
    </row>
    <row r="8445" spans="3:7">
      <c r="C8445" s="50">
        <f t="shared" si="133"/>
        <v>12</v>
      </c>
      <c r="D8445" s="49">
        <v>42721</v>
      </c>
      <c r="E8445" s="48">
        <v>19</v>
      </c>
      <c r="F8445" s="48">
        <v>20074</v>
      </c>
      <c r="G8445" s="48">
        <v>18894</v>
      </c>
    </row>
    <row r="8446" spans="3:7">
      <c r="C8446" s="50">
        <f t="shared" si="133"/>
        <v>12</v>
      </c>
      <c r="D8446" s="49">
        <v>42721</v>
      </c>
      <c r="E8446" s="48">
        <v>20</v>
      </c>
      <c r="F8446" s="48">
        <v>19969</v>
      </c>
      <c r="G8446" s="48">
        <v>18430</v>
      </c>
    </row>
    <row r="8447" spans="3:7">
      <c r="C8447" s="50">
        <f t="shared" si="133"/>
        <v>12</v>
      </c>
      <c r="D8447" s="49">
        <v>42721</v>
      </c>
      <c r="E8447" s="48">
        <v>21</v>
      </c>
      <c r="F8447" s="48">
        <v>19547</v>
      </c>
      <c r="G8447" s="48">
        <v>17833</v>
      </c>
    </row>
    <row r="8448" spans="3:7">
      <c r="C8448" s="50">
        <f t="shared" si="133"/>
        <v>12</v>
      </c>
      <c r="D8448" s="49">
        <v>42721</v>
      </c>
      <c r="E8448" s="48">
        <v>22</v>
      </c>
      <c r="F8448" s="48">
        <v>18654</v>
      </c>
      <c r="G8448" s="48">
        <v>17239</v>
      </c>
    </row>
    <row r="8449" spans="3:7">
      <c r="C8449" s="50">
        <f t="shared" si="133"/>
        <v>12</v>
      </c>
      <c r="D8449" s="49">
        <v>42721</v>
      </c>
      <c r="E8449" s="48">
        <v>23</v>
      </c>
      <c r="F8449" s="48">
        <v>18238</v>
      </c>
      <c r="G8449" s="48">
        <v>16472</v>
      </c>
    </row>
    <row r="8450" spans="3:7">
      <c r="C8450" s="50">
        <f t="shared" si="133"/>
        <v>12</v>
      </c>
      <c r="D8450" s="49">
        <v>42721</v>
      </c>
      <c r="E8450" s="48">
        <v>24</v>
      </c>
      <c r="F8450" s="48">
        <v>17164</v>
      </c>
      <c r="G8450" s="48">
        <v>15536</v>
      </c>
    </row>
    <row r="8451" spans="3:7">
      <c r="C8451" s="50">
        <f t="shared" si="133"/>
        <v>12</v>
      </c>
      <c r="D8451" s="49">
        <v>42722</v>
      </c>
      <c r="E8451" s="48">
        <v>1</v>
      </c>
      <c r="F8451" s="48">
        <v>16622</v>
      </c>
      <c r="G8451" s="48">
        <v>14754</v>
      </c>
    </row>
    <row r="8452" spans="3:7">
      <c r="C8452" s="50">
        <f t="shared" ref="C8452:C8515" si="134">MONTH(D8452)</f>
        <v>12</v>
      </c>
      <c r="D8452" s="49">
        <v>42722</v>
      </c>
      <c r="E8452" s="48">
        <v>2</v>
      </c>
      <c r="F8452" s="48">
        <v>16049</v>
      </c>
      <c r="G8452" s="48">
        <v>14279</v>
      </c>
    </row>
    <row r="8453" spans="3:7">
      <c r="C8453" s="50">
        <f t="shared" si="134"/>
        <v>12</v>
      </c>
      <c r="D8453" s="49">
        <v>42722</v>
      </c>
      <c r="E8453" s="48">
        <v>3</v>
      </c>
      <c r="F8453" s="48">
        <v>15854</v>
      </c>
      <c r="G8453" s="48">
        <v>13876</v>
      </c>
    </row>
    <row r="8454" spans="3:7">
      <c r="C8454" s="50">
        <f t="shared" si="134"/>
        <v>12</v>
      </c>
      <c r="D8454" s="49">
        <v>42722</v>
      </c>
      <c r="E8454" s="48">
        <v>4</v>
      </c>
      <c r="F8454" s="48">
        <v>15579</v>
      </c>
      <c r="G8454" s="48">
        <v>13715</v>
      </c>
    </row>
    <row r="8455" spans="3:7">
      <c r="C8455" s="50">
        <f t="shared" si="134"/>
        <v>12</v>
      </c>
      <c r="D8455" s="49">
        <v>42722</v>
      </c>
      <c r="E8455" s="48">
        <v>5</v>
      </c>
      <c r="F8455" s="48">
        <v>16083</v>
      </c>
      <c r="G8455" s="48">
        <v>13582</v>
      </c>
    </row>
    <row r="8456" spans="3:7">
      <c r="C8456" s="50">
        <f t="shared" si="134"/>
        <v>12</v>
      </c>
      <c r="D8456" s="49">
        <v>42722</v>
      </c>
      <c r="E8456" s="48">
        <v>6</v>
      </c>
      <c r="F8456" s="48">
        <v>16337</v>
      </c>
      <c r="G8456" s="48">
        <v>13799</v>
      </c>
    </row>
    <row r="8457" spans="3:7">
      <c r="C8457" s="50">
        <f t="shared" si="134"/>
        <v>12</v>
      </c>
      <c r="D8457" s="49">
        <v>42722</v>
      </c>
      <c r="E8457" s="48">
        <v>7</v>
      </c>
      <c r="F8457" s="48">
        <v>16553</v>
      </c>
      <c r="G8457" s="48">
        <v>14203</v>
      </c>
    </row>
    <row r="8458" spans="3:7">
      <c r="C8458" s="50">
        <f t="shared" si="134"/>
        <v>12</v>
      </c>
      <c r="D8458" s="49">
        <v>42722</v>
      </c>
      <c r="E8458" s="48">
        <v>8</v>
      </c>
      <c r="F8458" s="48">
        <v>17427</v>
      </c>
      <c r="G8458" s="48">
        <v>14992</v>
      </c>
    </row>
    <row r="8459" spans="3:7">
      <c r="C8459" s="50">
        <f t="shared" si="134"/>
        <v>12</v>
      </c>
      <c r="D8459" s="49">
        <v>42722</v>
      </c>
      <c r="E8459" s="48">
        <v>9</v>
      </c>
      <c r="F8459" s="48">
        <v>18564</v>
      </c>
      <c r="G8459" s="48">
        <v>15804</v>
      </c>
    </row>
    <row r="8460" spans="3:7">
      <c r="C8460" s="50">
        <f t="shared" si="134"/>
        <v>12</v>
      </c>
      <c r="D8460" s="49">
        <v>42722</v>
      </c>
      <c r="E8460" s="48">
        <v>10</v>
      </c>
      <c r="F8460" s="48">
        <v>19236</v>
      </c>
      <c r="G8460" s="48">
        <v>16432</v>
      </c>
    </row>
    <row r="8461" spans="3:7">
      <c r="C8461" s="50">
        <f t="shared" si="134"/>
        <v>12</v>
      </c>
      <c r="D8461" s="49">
        <v>42722</v>
      </c>
      <c r="E8461" s="48">
        <v>11</v>
      </c>
      <c r="F8461" s="48">
        <v>19375</v>
      </c>
      <c r="G8461" s="48">
        <v>16710</v>
      </c>
    </row>
    <row r="8462" spans="3:7">
      <c r="C8462" s="50">
        <f t="shared" si="134"/>
        <v>12</v>
      </c>
      <c r="D8462" s="49">
        <v>42722</v>
      </c>
      <c r="E8462" s="48">
        <v>12</v>
      </c>
      <c r="F8462" s="48">
        <v>19175</v>
      </c>
      <c r="G8462" s="48">
        <v>16795</v>
      </c>
    </row>
    <row r="8463" spans="3:7">
      <c r="C8463" s="50">
        <f t="shared" si="134"/>
        <v>12</v>
      </c>
      <c r="D8463" s="49">
        <v>42722</v>
      </c>
      <c r="E8463" s="48">
        <v>13</v>
      </c>
      <c r="F8463" s="48">
        <v>19021</v>
      </c>
      <c r="G8463" s="48">
        <v>16723</v>
      </c>
    </row>
    <row r="8464" spans="3:7">
      <c r="C8464" s="50">
        <f t="shared" si="134"/>
        <v>12</v>
      </c>
      <c r="D8464" s="49">
        <v>42722</v>
      </c>
      <c r="E8464" s="48">
        <v>14</v>
      </c>
      <c r="F8464" s="48">
        <v>19167</v>
      </c>
      <c r="G8464" s="48">
        <v>16631</v>
      </c>
    </row>
    <row r="8465" spans="3:7">
      <c r="C8465" s="50">
        <f t="shared" si="134"/>
        <v>12</v>
      </c>
      <c r="D8465" s="49">
        <v>42722</v>
      </c>
      <c r="E8465" s="48">
        <v>15</v>
      </c>
      <c r="F8465" s="48">
        <v>19218</v>
      </c>
      <c r="G8465" s="48">
        <v>16672</v>
      </c>
    </row>
    <row r="8466" spans="3:7">
      <c r="C8466" s="50">
        <f t="shared" si="134"/>
        <v>12</v>
      </c>
      <c r="D8466" s="49">
        <v>42722</v>
      </c>
      <c r="E8466" s="48">
        <v>16</v>
      </c>
      <c r="F8466" s="48">
        <v>19759</v>
      </c>
      <c r="G8466" s="48">
        <v>16988</v>
      </c>
    </row>
    <row r="8467" spans="3:7">
      <c r="C8467" s="50">
        <f t="shared" si="134"/>
        <v>12</v>
      </c>
      <c r="D8467" s="49">
        <v>42722</v>
      </c>
      <c r="E8467" s="48">
        <v>17</v>
      </c>
      <c r="F8467" s="48">
        <v>20585</v>
      </c>
      <c r="G8467" s="48">
        <v>18051</v>
      </c>
    </row>
    <row r="8468" spans="3:7">
      <c r="C8468" s="50">
        <f t="shared" si="134"/>
        <v>12</v>
      </c>
      <c r="D8468" s="49">
        <v>42722</v>
      </c>
      <c r="E8468" s="48">
        <v>18</v>
      </c>
      <c r="F8468" s="48">
        <v>22033</v>
      </c>
      <c r="G8468" s="48">
        <v>19513</v>
      </c>
    </row>
    <row r="8469" spans="3:7">
      <c r="C8469" s="50">
        <f t="shared" si="134"/>
        <v>12</v>
      </c>
      <c r="D8469" s="49">
        <v>42722</v>
      </c>
      <c r="E8469" s="48">
        <v>19</v>
      </c>
      <c r="F8469" s="48">
        <v>21593</v>
      </c>
      <c r="G8469" s="48">
        <v>19421</v>
      </c>
    </row>
    <row r="8470" spans="3:7">
      <c r="C8470" s="50">
        <f t="shared" si="134"/>
        <v>12</v>
      </c>
      <c r="D8470" s="49">
        <v>42722</v>
      </c>
      <c r="E8470" s="48">
        <v>20</v>
      </c>
      <c r="F8470" s="48">
        <v>21079</v>
      </c>
      <c r="G8470" s="48">
        <v>19184</v>
      </c>
    </row>
    <row r="8471" spans="3:7">
      <c r="C8471" s="50">
        <f t="shared" si="134"/>
        <v>12</v>
      </c>
      <c r="D8471" s="49">
        <v>42722</v>
      </c>
      <c r="E8471" s="48">
        <v>21</v>
      </c>
      <c r="F8471" s="48">
        <v>21118</v>
      </c>
      <c r="G8471" s="48">
        <v>18987</v>
      </c>
    </row>
    <row r="8472" spans="3:7">
      <c r="C8472" s="50">
        <f t="shared" si="134"/>
        <v>12</v>
      </c>
      <c r="D8472" s="49">
        <v>42722</v>
      </c>
      <c r="E8472" s="48">
        <v>22</v>
      </c>
      <c r="F8472" s="48">
        <v>20529</v>
      </c>
      <c r="G8472" s="48">
        <v>18419</v>
      </c>
    </row>
    <row r="8473" spans="3:7">
      <c r="C8473" s="50">
        <f t="shared" si="134"/>
        <v>12</v>
      </c>
      <c r="D8473" s="49">
        <v>42722</v>
      </c>
      <c r="E8473" s="48">
        <v>23</v>
      </c>
      <c r="F8473" s="48">
        <v>19102</v>
      </c>
      <c r="G8473" s="48">
        <v>17509</v>
      </c>
    </row>
    <row r="8474" spans="3:7">
      <c r="C8474" s="50">
        <f t="shared" si="134"/>
        <v>12</v>
      </c>
      <c r="D8474" s="49">
        <v>42722</v>
      </c>
      <c r="E8474" s="48">
        <v>24</v>
      </c>
      <c r="F8474" s="48">
        <v>18178</v>
      </c>
      <c r="G8474" s="48">
        <v>16406</v>
      </c>
    </row>
    <row r="8475" spans="3:7">
      <c r="C8475" s="50">
        <f t="shared" si="134"/>
        <v>12</v>
      </c>
      <c r="D8475" s="49">
        <v>42723</v>
      </c>
      <c r="E8475" s="48">
        <v>1</v>
      </c>
      <c r="F8475" s="48">
        <v>17917</v>
      </c>
      <c r="G8475" s="48">
        <v>15670</v>
      </c>
    </row>
    <row r="8476" spans="3:7">
      <c r="C8476" s="50">
        <f t="shared" si="134"/>
        <v>12</v>
      </c>
      <c r="D8476" s="49">
        <v>42723</v>
      </c>
      <c r="E8476" s="48">
        <v>2</v>
      </c>
      <c r="F8476" s="48">
        <v>17513</v>
      </c>
      <c r="G8476" s="48">
        <v>15307</v>
      </c>
    </row>
    <row r="8477" spans="3:7">
      <c r="C8477" s="50">
        <f t="shared" si="134"/>
        <v>12</v>
      </c>
      <c r="D8477" s="49">
        <v>42723</v>
      </c>
      <c r="E8477" s="48">
        <v>3</v>
      </c>
      <c r="F8477" s="48">
        <v>16845</v>
      </c>
      <c r="G8477" s="48">
        <v>15193</v>
      </c>
    </row>
    <row r="8478" spans="3:7">
      <c r="C8478" s="50">
        <f t="shared" si="134"/>
        <v>12</v>
      </c>
      <c r="D8478" s="49">
        <v>42723</v>
      </c>
      <c r="E8478" s="48">
        <v>4</v>
      </c>
      <c r="F8478" s="48">
        <v>16983</v>
      </c>
      <c r="G8478" s="48">
        <v>15159</v>
      </c>
    </row>
    <row r="8479" spans="3:7">
      <c r="C8479" s="50">
        <f t="shared" si="134"/>
        <v>12</v>
      </c>
      <c r="D8479" s="49">
        <v>42723</v>
      </c>
      <c r="E8479" s="48">
        <v>5</v>
      </c>
      <c r="F8479" s="48">
        <v>17341</v>
      </c>
      <c r="G8479" s="48">
        <v>15305</v>
      </c>
    </row>
    <row r="8480" spans="3:7">
      <c r="C8480" s="50">
        <f t="shared" si="134"/>
        <v>12</v>
      </c>
      <c r="D8480" s="49">
        <v>42723</v>
      </c>
      <c r="E8480" s="48">
        <v>6</v>
      </c>
      <c r="F8480" s="48">
        <v>18387</v>
      </c>
      <c r="G8480" s="48">
        <v>15921</v>
      </c>
    </row>
    <row r="8481" spans="3:7">
      <c r="C8481" s="50">
        <f t="shared" si="134"/>
        <v>12</v>
      </c>
      <c r="D8481" s="49">
        <v>42723</v>
      </c>
      <c r="E8481" s="48">
        <v>7</v>
      </c>
      <c r="F8481" s="48">
        <v>19841</v>
      </c>
      <c r="G8481" s="48">
        <v>17330</v>
      </c>
    </row>
    <row r="8482" spans="3:7">
      <c r="C8482" s="50">
        <f t="shared" si="134"/>
        <v>12</v>
      </c>
      <c r="D8482" s="49">
        <v>42723</v>
      </c>
      <c r="E8482" s="48">
        <v>8</v>
      </c>
      <c r="F8482" s="48">
        <v>21189</v>
      </c>
      <c r="G8482" s="48">
        <v>18841</v>
      </c>
    </row>
    <row r="8483" spans="3:7">
      <c r="C8483" s="50">
        <f t="shared" si="134"/>
        <v>12</v>
      </c>
      <c r="D8483" s="49">
        <v>42723</v>
      </c>
      <c r="E8483" s="48">
        <v>9</v>
      </c>
      <c r="F8483" s="48">
        <v>21456</v>
      </c>
      <c r="G8483" s="48">
        <v>19077</v>
      </c>
    </row>
    <row r="8484" spans="3:7">
      <c r="C8484" s="50">
        <f t="shared" si="134"/>
        <v>12</v>
      </c>
      <c r="D8484" s="49">
        <v>42723</v>
      </c>
      <c r="E8484" s="48">
        <v>10</v>
      </c>
      <c r="F8484" s="48">
        <v>21727</v>
      </c>
      <c r="G8484" s="48">
        <v>19059</v>
      </c>
    </row>
    <row r="8485" spans="3:7">
      <c r="C8485" s="50">
        <f t="shared" si="134"/>
        <v>12</v>
      </c>
      <c r="D8485" s="49">
        <v>42723</v>
      </c>
      <c r="E8485" s="48">
        <v>11</v>
      </c>
      <c r="F8485" s="48">
        <v>21091</v>
      </c>
      <c r="G8485" s="48">
        <v>18751</v>
      </c>
    </row>
    <row r="8486" spans="3:7">
      <c r="C8486" s="50">
        <f t="shared" si="134"/>
        <v>12</v>
      </c>
      <c r="D8486" s="49">
        <v>42723</v>
      </c>
      <c r="E8486" s="48">
        <v>12</v>
      </c>
      <c r="F8486" s="48">
        <v>21071</v>
      </c>
      <c r="G8486" s="48">
        <v>18679</v>
      </c>
    </row>
    <row r="8487" spans="3:7">
      <c r="C8487" s="50">
        <f t="shared" si="134"/>
        <v>12</v>
      </c>
      <c r="D8487" s="49">
        <v>42723</v>
      </c>
      <c r="E8487" s="48">
        <v>13</v>
      </c>
      <c r="F8487" s="48">
        <v>21048</v>
      </c>
      <c r="G8487" s="48">
        <v>18556</v>
      </c>
    </row>
    <row r="8488" spans="3:7">
      <c r="C8488" s="50">
        <f t="shared" si="134"/>
        <v>12</v>
      </c>
      <c r="D8488" s="49">
        <v>42723</v>
      </c>
      <c r="E8488" s="48">
        <v>14</v>
      </c>
      <c r="F8488" s="48">
        <v>21316</v>
      </c>
      <c r="G8488" s="48">
        <v>18429</v>
      </c>
    </row>
    <row r="8489" spans="3:7">
      <c r="C8489" s="50">
        <f t="shared" si="134"/>
        <v>12</v>
      </c>
      <c r="D8489" s="49">
        <v>42723</v>
      </c>
      <c r="E8489" s="48">
        <v>15</v>
      </c>
      <c r="F8489" s="48">
        <v>20812</v>
      </c>
      <c r="G8489" s="48">
        <v>18386</v>
      </c>
    </row>
    <row r="8490" spans="3:7">
      <c r="C8490" s="50">
        <f t="shared" si="134"/>
        <v>12</v>
      </c>
      <c r="D8490" s="49">
        <v>42723</v>
      </c>
      <c r="E8490" s="48">
        <v>16</v>
      </c>
      <c r="F8490" s="48">
        <v>21133</v>
      </c>
      <c r="G8490" s="48">
        <v>18664</v>
      </c>
    </row>
    <row r="8491" spans="3:7">
      <c r="C8491" s="50">
        <f t="shared" si="134"/>
        <v>12</v>
      </c>
      <c r="D8491" s="49">
        <v>42723</v>
      </c>
      <c r="E8491" s="48">
        <v>17</v>
      </c>
      <c r="F8491" s="48">
        <v>22288</v>
      </c>
      <c r="G8491" s="48">
        <v>19531</v>
      </c>
    </row>
    <row r="8492" spans="3:7">
      <c r="C8492" s="50">
        <f t="shared" si="134"/>
        <v>12</v>
      </c>
      <c r="D8492" s="49">
        <v>42723</v>
      </c>
      <c r="E8492" s="48">
        <v>18</v>
      </c>
      <c r="F8492" s="48">
        <v>23441</v>
      </c>
      <c r="G8492" s="48">
        <v>20682</v>
      </c>
    </row>
    <row r="8493" spans="3:7">
      <c r="C8493" s="50">
        <f t="shared" si="134"/>
        <v>12</v>
      </c>
      <c r="D8493" s="49">
        <v>42723</v>
      </c>
      <c r="E8493" s="48">
        <v>19</v>
      </c>
      <c r="F8493" s="48">
        <v>23779</v>
      </c>
      <c r="G8493" s="48">
        <v>20637</v>
      </c>
    </row>
    <row r="8494" spans="3:7">
      <c r="C8494" s="50">
        <f t="shared" si="134"/>
        <v>12</v>
      </c>
      <c r="D8494" s="49">
        <v>42723</v>
      </c>
      <c r="E8494" s="48">
        <v>20</v>
      </c>
      <c r="F8494" s="48">
        <v>23400</v>
      </c>
      <c r="G8494" s="48">
        <v>20446</v>
      </c>
    </row>
    <row r="8495" spans="3:7">
      <c r="C8495" s="50">
        <f t="shared" si="134"/>
        <v>12</v>
      </c>
      <c r="D8495" s="49">
        <v>42723</v>
      </c>
      <c r="E8495" s="48">
        <v>21</v>
      </c>
      <c r="F8495" s="48">
        <v>23353</v>
      </c>
      <c r="G8495" s="48">
        <v>19974</v>
      </c>
    </row>
    <row r="8496" spans="3:7">
      <c r="C8496" s="50">
        <f t="shared" si="134"/>
        <v>12</v>
      </c>
      <c r="D8496" s="49">
        <v>42723</v>
      </c>
      <c r="E8496" s="48">
        <v>22</v>
      </c>
      <c r="F8496" s="48">
        <v>22718</v>
      </c>
      <c r="G8496" s="48">
        <v>19260</v>
      </c>
    </row>
    <row r="8497" spans="3:7">
      <c r="C8497" s="50">
        <f t="shared" si="134"/>
        <v>12</v>
      </c>
      <c r="D8497" s="49">
        <v>42723</v>
      </c>
      <c r="E8497" s="48">
        <v>23</v>
      </c>
      <c r="F8497" s="48">
        <v>20663</v>
      </c>
      <c r="G8497" s="48">
        <v>18069</v>
      </c>
    </row>
    <row r="8498" spans="3:7">
      <c r="C8498" s="50">
        <f t="shared" si="134"/>
        <v>12</v>
      </c>
      <c r="D8498" s="49">
        <v>42723</v>
      </c>
      <c r="E8498" s="48">
        <v>24</v>
      </c>
      <c r="F8498" s="48">
        <v>19511</v>
      </c>
      <c r="G8498" s="48">
        <v>16779</v>
      </c>
    </row>
    <row r="8499" spans="3:7">
      <c r="C8499" s="50">
        <f t="shared" si="134"/>
        <v>12</v>
      </c>
      <c r="D8499" s="49">
        <v>42724</v>
      </c>
      <c r="E8499" s="48">
        <v>1</v>
      </c>
      <c r="F8499" s="48">
        <v>18400</v>
      </c>
      <c r="G8499" s="48">
        <v>15815</v>
      </c>
    </row>
    <row r="8500" spans="3:7">
      <c r="C8500" s="50">
        <f t="shared" si="134"/>
        <v>12</v>
      </c>
      <c r="D8500" s="49">
        <v>42724</v>
      </c>
      <c r="E8500" s="48">
        <v>2</v>
      </c>
      <c r="F8500" s="48">
        <v>18222</v>
      </c>
      <c r="G8500" s="48">
        <v>15292</v>
      </c>
    </row>
    <row r="8501" spans="3:7">
      <c r="C8501" s="50">
        <f t="shared" si="134"/>
        <v>12</v>
      </c>
      <c r="D8501" s="49">
        <v>42724</v>
      </c>
      <c r="E8501" s="48">
        <v>3</v>
      </c>
      <c r="F8501" s="48">
        <v>18228</v>
      </c>
      <c r="G8501" s="48">
        <v>15017</v>
      </c>
    </row>
    <row r="8502" spans="3:7">
      <c r="C8502" s="50">
        <f t="shared" si="134"/>
        <v>12</v>
      </c>
      <c r="D8502" s="49">
        <v>42724</v>
      </c>
      <c r="E8502" s="48">
        <v>4</v>
      </c>
      <c r="F8502" s="48">
        <v>18281</v>
      </c>
      <c r="G8502" s="48">
        <v>14917</v>
      </c>
    </row>
    <row r="8503" spans="3:7">
      <c r="C8503" s="50">
        <f t="shared" si="134"/>
        <v>12</v>
      </c>
      <c r="D8503" s="49">
        <v>42724</v>
      </c>
      <c r="E8503" s="48">
        <v>5</v>
      </c>
      <c r="F8503" s="48">
        <v>18184</v>
      </c>
      <c r="G8503" s="48">
        <v>14996</v>
      </c>
    </row>
    <row r="8504" spans="3:7">
      <c r="C8504" s="50">
        <f t="shared" si="134"/>
        <v>12</v>
      </c>
      <c r="D8504" s="49">
        <v>42724</v>
      </c>
      <c r="E8504" s="48">
        <v>6</v>
      </c>
      <c r="F8504" s="48">
        <v>18626</v>
      </c>
      <c r="G8504" s="48">
        <v>15521</v>
      </c>
    </row>
    <row r="8505" spans="3:7">
      <c r="C8505" s="50">
        <f t="shared" si="134"/>
        <v>12</v>
      </c>
      <c r="D8505" s="49">
        <v>42724</v>
      </c>
      <c r="E8505" s="48">
        <v>7</v>
      </c>
      <c r="F8505" s="48">
        <v>19249</v>
      </c>
      <c r="G8505" s="48">
        <v>16769</v>
      </c>
    </row>
    <row r="8506" spans="3:7">
      <c r="C8506" s="50">
        <f t="shared" si="134"/>
        <v>12</v>
      </c>
      <c r="D8506" s="49">
        <v>42724</v>
      </c>
      <c r="E8506" s="48">
        <v>8</v>
      </c>
      <c r="F8506" s="48">
        <v>20995</v>
      </c>
      <c r="G8506" s="48">
        <v>18250</v>
      </c>
    </row>
    <row r="8507" spans="3:7">
      <c r="C8507" s="50">
        <f t="shared" si="134"/>
        <v>12</v>
      </c>
      <c r="D8507" s="49">
        <v>42724</v>
      </c>
      <c r="E8507" s="48">
        <v>9</v>
      </c>
      <c r="F8507" s="48">
        <v>20853</v>
      </c>
      <c r="G8507" s="48">
        <v>18270</v>
      </c>
    </row>
    <row r="8508" spans="3:7">
      <c r="C8508" s="50">
        <f t="shared" si="134"/>
        <v>12</v>
      </c>
      <c r="D8508" s="49">
        <v>42724</v>
      </c>
      <c r="E8508" s="48">
        <v>10</v>
      </c>
      <c r="F8508" s="48">
        <v>21011</v>
      </c>
      <c r="G8508" s="48">
        <v>18288</v>
      </c>
    </row>
    <row r="8509" spans="3:7">
      <c r="C8509" s="50">
        <f t="shared" si="134"/>
        <v>12</v>
      </c>
      <c r="D8509" s="49">
        <v>42724</v>
      </c>
      <c r="E8509" s="48">
        <v>11</v>
      </c>
      <c r="F8509" s="48">
        <v>21123</v>
      </c>
      <c r="G8509" s="48">
        <v>18160</v>
      </c>
    </row>
    <row r="8510" spans="3:7">
      <c r="C8510" s="50">
        <f t="shared" si="134"/>
        <v>12</v>
      </c>
      <c r="D8510" s="49">
        <v>42724</v>
      </c>
      <c r="E8510" s="48">
        <v>12</v>
      </c>
      <c r="F8510" s="48">
        <v>20808</v>
      </c>
      <c r="G8510" s="48">
        <v>18116</v>
      </c>
    </row>
    <row r="8511" spans="3:7">
      <c r="C8511" s="50">
        <f t="shared" si="134"/>
        <v>12</v>
      </c>
      <c r="D8511" s="49">
        <v>42724</v>
      </c>
      <c r="E8511" s="48">
        <v>13</v>
      </c>
      <c r="F8511" s="48">
        <v>20528</v>
      </c>
      <c r="G8511" s="48">
        <v>18045</v>
      </c>
    </row>
    <row r="8512" spans="3:7">
      <c r="C8512" s="50">
        <f t="shared" si="134"/>
        <v>12</v>
      </c>
      <c r="D8512" s="49">
        <v>42724</v>
      </c>
      <c r="E8512" s="48">
        <v>14</v>
      </c>
      <c r="F8512" s="48">
        <v>20437</v>
      </c>
      <c r="G8512" s="48">
        <v>17925</v>
      </c>
    </row>
    <row r="8513" spans="3:7">
      <c r="C8513" s="50">
        <f t="shared" si="134"/>
        <v>12</v>
      </c>
      <c r="D8513" s="49">
        <v>42724</v>
      </c>
      <c r="E8513" s="48">
        <v>15</v>
      </c>
      <c r="F8513" s="48">
        <v>20126</v>
      </c>
      <c r="G8513" s="48">
        <v>17792</v>
      </c>
    </row>
    <row r="8514" spans="3:7">
      <c r="C8514" s="50">
        <f t="shared" si="134"/>
        <v>12</v>
      </c>
      <c r="D8514" s="49">
        <v>42724</v>
      </c>
      <c r="E8514" s="48">
        <v>16</v>
      </c>
      <c r="F8514" s="48">
        <v>20466</v>
      </c>
      <c r="G8514" s="48">
        <v>17941</v>
      </c>
    </row>
    <row r="8515" spans="3:7">
      <c r="C8515" s="50">
        <f t="shared" si="134"/>
        <v>12</v>
      </c>
      <c r="D8515" s="49">
        <v>42724</v>
      </c>
      <c r="E8515" s="48">
        <v>17</v>
      </c>
      <c r="F8515" s="48">
        <v>21284</v>
      </c>
      <c r="G8515" s="48">
        <v>18724</v>
      </c>
    </row>
    <row r="8516" spans="3:7">
      <c r="C8516" s="50">
        <f t="shared" ref="C8516:C8579" si="135">MONTH(D8516)</f>
        <v>12</v>
      </c>
      <c r="D8516" s="49">
        <v>42724</v>
      </c>
      <c r="E8516" s="48">
        <v>18</v>
      </c>
      <c r="F8516" s="48">
        <v>22324</v>
      </c>
      <c r="G8516" s="48">
        <v>19874</v>
      </c>
    </row>
    <row r="8517" spans="3:7">
      <c r="C8517" s="50">
        <f t="shared" si="135"/>
        <v>12</v>
      </c>
      <c r="D8517" s="49">
        <v>42724</v>
      </c>
      <c r="E8517" s="48">
        <v>19</v>
      </c>
      <c r="F8517" s="48">
        <v>22122</v>
      </c>
      <c r="G8517" s="48">
        <v>19694</v>
      </c>
    </row>
    <row r="8518" spans="3:7">
      <c r="C8518" s="50">
        <f t="shared" si="135"/>
        <v>12</v>
      </c>
      <c r="D8518" s="49">
        <v>42724</v>
      </c>
      <c r="E8518" s="48">
        <v>20</v>
      </c>
      <c r="F8518" s="48">
        <v>21744</v>
      </c>
      <c r="G8518" s="48">
        <v>19413</v>
      </c>
    </row>
    <row r="8519" spans="3:7">
      <c r="C8519" s="50">
        <f t="shared" si="135"/>
        <v>12</v>
      </c>
      <c r="D8519" s="49">
        <v>42724</v>
      </c>
      <c r="E8519" s="48">
        <v>21</v>
      </c>
      <c r="F8519" s="48">
        <v>21513</v>
      </c>
      <c r="G8519" s="48">
        <v>19122</v>
      </c>
    </row>
    <row r="8520" spans="3:7">
      <c r="C8520" s="50">
        <f t="shared" si="135"/>
        <v>12</v>
      </c>
      <c r="D8520" s="49">
        <v>42724</v>
      </c>
      <c r="E8520" s="48">
        <v>22</v>
      </c>
      <c r="F8520" s="48">
        <v>20988</v>
      </c>
      <c r="G8520" s="48">
        <v>18443</v>
      </c>
    </row>
    <row r="8521" spans="3:7">
      <c r="C8521" s="50">
        <f t="shared" si="135"/>
        <v>12</v>
      </c>
      <c r="D8521" s="49">
        <v>42724</v>
      </c>
      <c r="E8521" s="48">
        <v>23</v>
      </c>
      <c r="F8521" s="48">
        <v>19790</v>
      </c>
      <c r="G8521" s="48">
        <v>17157</v>
      </c>
    </row>
    <row r="8522" spans="3:7">
      <c r="C8522" s="50">
        <f t="shared" si="135"/>
        <v>12</v>
      </c>
      <c r="D8522" s="49">
        <v>42724</v>
      </c>
      <c r="E8522" s="48">
        <v>24</v>
      </c>
      <c r="F8522" s="48">
        <v>18478</v>
      </c>
      <c r="G8522" s="48">
        <v>15820</v>
      </c>
    </row>
    <row r="8523" spans="3:7">
      <c r="C8523" s="50">
        <f t="shared" si="135"/>
        <v>12</v>
      </c>
      <c r="D8523" s="49">
        <v>42725</v>
      </c>
      <c r="E8523" s="48">
        <v>1</v>
      </c>
      <c r="F8523" s="48">
        <v>17463</v>
      </c>
      <c r="G8523" s="48">
        <v>14920</v>
      </c>
    </row>
    <row r="8524" spans="3:7">
      <c r="C8524" s="50">
        <f t="shared" si="135"/>
        <v>12</v>
      </c>
      <c r="D8524" s="49">
        <v>42725</v>
      </c>
      <c r="E8524" s="48">
        <v>2</v>
      </c>
      <c r="F8524" s="48">
        <v>16775</v>
      </c>
      <c r="G8524" s="48">
        <v>14410</v>
      </c>
    </row>
    <row r="8525" spans="3:7">
      <c r="C8525" s="50">
        <f t="shared" si="135"/>
        <v>12</v>
      </c>
      <c r="D8525" s="49">
        <v>42725</v>
      </c>
      <c r="E8525" s="48">
        <v>3</v>
      </c>
      <c r="F8525" s="48">
        <v>16715</v>
      </c>
      <c r="G8525" s="48">
        <v>14176</v>
      </c>
    </row>
    <row r="8526" spans="3:7">
      <c r="C8526" s="50">
        <f t="shared" si="135"/>
        <v>12</v>
      </c>
      <c r="D8526" s="49">
        <v>42725</v>
      </c>
      <c r="E8526" s="48">
        <v>4</v>
      </c>
      <c r="F8526" s="48">
        <v>16612</v>
      </c>
      <c r="G8526" s="48">
        <v>14153</v>
      </c>
    </row>
    <row r="8527" spans="3:7">
      <c r="C8527" s="50">
        <f t="shared" si="135"/>
        <v>12</v>
      </c>
      <c r="D8527" s="49">
        <v>42725</v>
      </c>
      <c r="E8527" s="48">
        <v>5</v>
      </c>
      <c r="F8527" s="48">
        <v>16794</v>
      </c>
      <c r="G8527" s="48">
        <v>14296</v>
      </c>
    </row>
    <row r="8528" spans="3:7">
      <c r="C8528" s="50">
        <f t="shared" si="135"/>
        <v>12</v>
      </c>
      <c r="D8528" s="49">
        <v>42725</v>
      </c>
      <c r="E8528" s="48">
        <v>6</v>
      </c>
      <c r="F8528" s="48">
        <v>17720</v>
      </c>
      <c r="G8528" s="48">
        <v>14889</v>
      </c>
    </row>
    <row r="8529" spans="3:7">
      <c r="C8529" s="50">
        <f t="shared" si="135"/>
        <v>12</v>
      </c>
      <c r="D8529" s="49">
        <v>42725</v>
      </c>
      <c r="E8529" s="48">
        <v>7</v>
      </c>
      <c r="F8529" s="48">
        <v>18869</v>
      </c>
      <c r="G8529" s="48">
        <v>16174</v>
      </c>
    </row>
    <row r="8530" spans="3:7">
      <c r="C8530" s="50">
        <f t="shared" si="135"/>
        <v>12</v>
      </c>
      <c r="D8530" s="49">
        <v>42725</v>
      </c>
      <c r="E8530" s="48">
        <v>8</v>
      </c>
      <c r="F8530" s="48">
        <v>20058</v>
      </c>
      <c r="G8530" s="48">
        <v>17669</v>
      </c>
    </row>
    <row r="8531" spans="3:7">
      <c r="C8531" s="50">
        <f t="shared" si="135"/>
        <v>12</v>
      </c>
      <c r="D8531" s="49">
        <v>42725</v>
      </c>
      <c r="E8531" s="48">
        <v>9</v>
      </c>
      <c r="F8531" s="48">
        <v>19929</v>
      </c>
      <c r="G8531" s="48">
        <v>17771</v>
      </c>
    </row>
    <row r="8532" spans="3:7">
      <c r="C8532" s="50">
        <f t="shared" si="135"/>
        <v>12</v>
      </c>
      <c r="D8532" s="49">
        <v>42725</v>
      </c>
      <c r="E8532" s="48">
        <v>10</v>
      </c>
      <c r="F8532" s="48">
        <v>20065</v>
      </c>
      <c r="G8532" s="48">
        <v>17718</v>
      </c>
    </row>
    <row r="8533" spans="3:7">
      <c r="C8533" s="50">
        <f t="shared" si="135"/>
        <v>12</v>
      </c>
      <c r="D8533" s="49">
        <v>42725</v>
      </c>
      <c r="E8533" s="48">
        <v>11</v>
      </c>
      <c r="F8533" s="48">
        <v>20317</v>
      </c>
      <c r="G8533" s="48">
        <v>17625</v>
      </c>
    </row>
    <row r="8534" spans="3:7">
      <c r="C8534" s="50">
        <f t="shared" si="135"/>
        <v>12</v>
      </c>
      <c r="D8534" s="49">
        <v>42725</v>
      </c>
      <c r="E8534" s="48">
        <v>12</v>
      </c>
      <c r="F8534" s="48">
        <v>20042</v>
      </c>
      <c r="G8534" s="48">
        <v>17470</v>
      </c>
    </row>
    <row r="8535" spans="3:7">
      <c r="C8535" s="50">
        <f t="shared" si="135"/>
        <v>12</v>
      </c>
      <c r="D8535" s="49">
        <v>42725</v>
      </c>
      <c r="E8535" s="48">
        <v>13</v>
      </c>
      <c r="F8535" s="48">
        <v>19794</v>
      </c>
      <c r="G8535" s="48">
        <v>17286</v>
      </c>
    </row>
    <row r="8536" spans="3:7">
      <c r="C8536" s="50">
        <f t="shared" si="135"/>
        <v>12</v>
      </c>
      <c r="D8536" s="49">
        <v>42725</v>
      </c>
      <c r="E8536" s="48">
        <v>14</v>
      </c>
      <c r="F8536" s="48">
        <v>19501</v>
      </c>
      <c r="G8536" s="48">
        <v>17145</v>
      </c>
    </row>
    <row r="8537" spans="3:7">
      <c r="C8537" s="50">
        <f t="shared" si="135"/>
        <v>12</v>
      </c>
      <c r="D8537" s="49">
        <v>42725</v>
      </c>
      <c r="E8537" s="48">
        <v>15</v>
      </c>
      <c r="F8537" s="48">
        <v>19512</v>
      </c>
      <c r="G8537" s="48">
        <v>17254</v>
      </c>
    </row>
    <row r="8538" spans="3:7">
      <c r="C8538" s="50">
        <f t="shared" si="135"/>
        <v>12</v>
      </c>
      <c r="D8538" s="49">
        <v>42725</v>
      </c>
      <c r="E8538" s="48">
        <v>16</v>
      </c>
      <c r="F8538" s="48">
        <v>19773</v>
      </c>
      <c r="G8538" s="48">
        <v>17697</v>
      </c>
    </row>
    <row r="8539" spans="3:7">
      <c r="C8539" s="50">
        <f t="shared" si="135"/>
        <v>12</v>
      </c>
      <c r="D8539" s="49">
        <v>42725</v>
      </c>
      <c r="E8539" s="48">
        <v>17</v>
      </c>
      <c r="F8539" s="48">
        <v>21195</v>
      </c>
      <c r="G8539" s="48">
        <v>18664</v>
      </c>
    </row>
    <row r="8540" spans="3:7">
      <c r="C8540" s="50">
        <f t="shared" si="135"/>
        <v>12</v>
      </c>
      <c r="D8540" s="49">
        <v>42725</v>
      </c>
      <c r="E8540" s="48">
        <v>18</v>
      </c>
      <c r="F8540" s="48">
        <v>21611</v>
      </c>
      <c r="G8540" s="48">
        <v>19529</v>
      </c>
    </row>
    <row r="8541" spans="3:7">
      <c r="C8541" s="50">
        <f t="shared" si="135"/>
        <v>12</v>
      </c>
      <c r="D8541" s="49">
        <v>42725</v>
      </c>
      <c r="E8541" s="48">
        <v>19</v>
      </c>
      <c r="F8541" s="48">
        <v>21805</v>
      </c>
      <c r="G8541" s="48">
        <v>19349</v>
      </c>
    </row>
    <row r="8542" spans="3:7">
      <c r="C8542" s="50">
        <f t="shared" si="135"/>
        <v>12</v>
      </c>
      <c r="D8542" s="49">
        <v>42725</v>
      </c>
      <c r="E8542" s="48">
        <v>20</v>
      </c>
      <c r="F8542" s="48">
        <v>21125</v>
      </c>
      <c r="G8542" s="48">
        <v>19078</v>
      </c>
    </row>
    <row r="8543" spans="3:7">
      <c r="C8543" s="50">
        <f t="shared" si="135"/>
        <v>12</v>
      </c>
      <c r="D8543" s="49">
        <v>42725</v>
      </c>
      <c r="E8543" s="48">
        <v>21</v>
      </c>
      <c r="F8543" s="48">
        <v>20916</v>
      </c>
      <c r="G8543" s="48">
        <v>18714</v>
      </c>
    </row>
    <row r="8544" spans="3:7">
      <c r="C8544" s="50">
        <f t="shared" si="135"/>
        <v>12</v>
      </c>
      <c r="D8544" s="49">
        <v>42725</v>
      </c>
      <c r="E8544" s="48">
        <v>22</v>
      </c>
      <c r="F8544" s="48">
        <v>20172</v>
      </c>
      <c r="G8544" s="48">
        <v>18123</v>
      </c>
    </row>
    <row r="8545" spans="3:7">
      <c r="C8545" s="50">
        <f t="shared" si="135"/>
        <v>12</v>
      </c>
      <c r="D8545" s="49">
        <v>42725</v>
      </c>
      <c r="E8545" s="48">
        <v>23</v>
      </c>
      <c r="F8545" s="48">
        <v>19769</v>
      </c>
      <c r="G8545" s="48">
        <v>17018</v>
      </c>
    </row>
    <row r="8546" spans="3:7">
      <c r="C8546" s="50">
        <f t="shared" si="135"/>
        <v>12</v>
      </c>
      <c r="D8546" s="49">
        <v>42725</v>
      </c>
      <c r="E8546" s="48">
        <v>24</v>
      </c>
      <c r="F8546" s="48">
        <v>18426</v>
      </c>
      <c r="G8546" s="48">
        <v>15706</v>
      </c>
    </row>
    <row r="8547" spans="3:7">
      <c r="C8547" s="50">
        <f t="shared" si="135"/>
        <v>12</v>
      </c>
      <c r="D8547" s="49">
        <v>42726</v>
      </c>
      <c r="E8547" s="48">
        <v>1</v>
      </c>
      <c r="F8547" s="48">
        <v>17818</v>
      </c>
      <c r="G8547" s="48">
        <v>14742</v>
      </c>
    </row>
    <row r="8548" spans="3:7">
      <c r="C8548" s="50">
        <f t="shared" si="135"/>
        <v>12</v>
      </c>
      <c r="D8548" s="49">
        <v>42726</v>
      </c>
      <c r="E8548" s="48">
        <v>2</v>
      </c>
      <c r="F8548" s="48">
        <v>17200</v>
      </c>
      <c r="G8548" s="48">
        <v>14161</v>
      </c>
    </row>
    <row r="8549" spans="3:7">
      <c r="C8549" s="50">
        <f t="shared" si="135"/>
        <v>12</v>
      </c>
      <c r="D8549" s="49">
        <v>42726</v>
      </c>
      <c r="E8549" s="48">
        <v>3</v>
      </c>
      <c r="F8549" s="48">
        <v>16883</v>
      </c>
      <c r="G8549" s="48">
        <v>13838</v>
      </c>
    </row>
    <row r="8550" spans="3:7">
      <c r="C8550" s="50">
        <f t="shared" si="135"/>
        <v>12</v>
      </c>
      <c r="D8550" s="49">
        <v>42726</v>
      </c>
      <c r="E8550" s="48">
        <v>4</v>
      </c>
      <c r="F8550" s="48">
        <v>16699</v>
      </c>
      <c r="G8550" s="48">
        <v>13735</v>
      </c>
    </row>
    <row r="8551" spans="3:7">
      <c r="C8551" s="50">
        <f t="shared" si="135"/>
        <v>12</v>
      </c>
      <c r="D8551" s="49">
        <v>42726</v>
      </c>
      <c r="E8551" s="48">
        <v>5</v>
      </c>
      <c r="F8551" s="48">
        <v>16891</v>
      </c>
      <c r="G8551" s="48">
        <v>13858</v>
      </c>
    </row>
    <row r="8552" spans="3:7">
      <c r="C8552" s="50">
        <f t="shared" si="135"/>
        <v>12</v>
      </c>
      <c r="D8552" s="49">
        <v>42726</v>
      </c>
      <c r="E8552" s="48">
        <v>6</v>
      </c>
      <c r="F8552" s="48">
        <v>17545</v>
      </c>
      <c r="G8552" s="48">
        <v>14456</v>
      </c>
    </row>
    <row r="8553" spans="3:7">
      <c r="C8553" s="50">
        <f t="shared" si="135"/>
        <v>12</v>
      </c>
      <c r="D8553" s="49">
        <v>42726</v>
      </c>
      <c r="E8553" s="48">
        <v>7</v>
      </c>
      <c r="F8553" s="48">
        <v>18803</v>
      </c>
      <c r="G8553" s="48">
        <v>15733</v>
      </c>
    </row>
    <row r="8554" spans="3:7">
      <c r="C8554" s="50">
        <f t="shared" si="135"/>
        <v>12</v>
      </c>
      <c r="D8554" s="49">
        <v>42726</v>
      </c>
      <c r="E8554" s="48">
        <v>8</v>
      </c>
      <c r="F8554" s="48">
        <v>20061</v>
      </c>
      <c r="G8554" s="48">
        <v>17156</v>
      </c>
    </row>
    <row r="8555" spans="3:7">
      <c r="C8555" s="50">
        <f t="shared" si="135"/>
        <v>12</v>
      </c>
      <c r="D8555" s="49">
        <v>42726</v>
      </c>
      <c r="E8555" s="48">
        <v>9</v>
      </c>
      <c r="F8555" s="48">
        <v>20524</v>
      </c>
      <c r="G8555" s="48">
        <v>17508</v>
      </c>
    </row>
    <row r="8556" spans="3:7">
      <c r="C8556" s="50">
        <f t="shared" si="135"/>
        <v>12</v>
      </c>
      <c r="D8556" s="49">
        <v>42726</v>
      </c>
      <c r="E8556" s="48">
        <v>10</v>
      </c>
      <c r="F8556" s="48">
        <v>20412</v>
      </c>
      <c r="G8556" s="48">
        <v>17603</v>
      </c>
    </row>
    <row r="8557" spans="3:7">
      <c r="C8557" s="50">
        <f t="shared" si="135"/>
        <v>12</v>
      </c>
      <c r="D8557" s="49">
        <v>42726</v>
      </c>
      <c r="E8557" s="48">
        <v>11</v>
      </c>
      <c r="F8557" s="48">
        <v>20467</v>
      </c>
      <c r="G8557" s="48">
        <v>17666</v>
      </c>
    </row>
    <row r="8558" spans="3:7">
      <c r="C8558" s="50">
        <f t="shared" si="135"/>
        <v>12</v>
      </c>
      <c r="D8558" s="49">
        <v>42726</v>
      </c>
      <c r="E8558" s="48">
        <v>12</v>
      </c>
      <c r="F8558" s="48">
        <v>20346</v>
      </c>
      <c r="G8558" s="48">
        <v>17546</v>
      </c>
    </row>
    <row r="8559" spans="3:7">
      <c r="C8559" s="50">
        <f t="shared" si="135"/>
        <v>12</v>
      </c>
      <c r="D8559" s="49">
        <v>42726</v>
      </c>
      <c r="E8559" s="48">
        <v>13</v>
      </c>
      <c r="F8559" s="48">
        <v>20388</v>
      </c>
      <c r="G8559" s="48">
        <v>17316</v>
      </c>
    </row>
    <row r="8560" spans="3:7">
      <c r="C8560" s="50">
        <f t="shared" si="135"/>
        <v>12</v>
      </c>
      <c r="D8560" s="49">
        <v>42726</v>
      </c>
      <c r="E8560" s="48">
        <v>14</v>
      </c>
      <c r="F8560" s="48">
        <v>20364</v>
      </c>
      <c r="G8560" s="48">
        <v>17213</v>
      </c>
    </row>
    <row r="8561" spans="3:7">
      <c r="C8561" s="50">
        <f t="shared" si="135"/>
        <v>12</v>
      </c>
      <c r="D8561" s="49">
        <v>42726</v>
      </c>
      <c r="E8561" s="48">
        <v>15</v>
      </c>
      <c r="F8561" s="48">
        <v>20372</v>
      </c>
      <c r="G8561" s="48">
        <v>17125</v>
      </c>
    </row>
    <row r="8562" spans="3:7">
      <c r="C8562" s="50">
        <f t="shared" si="135"/>
        <v>12</v>
      </c>
      <c r="D8562" s="49">
        <v>42726</v>
      </c>
      <c r="E8562" s="48">
        <v>16</v>
      </c>
      <c r="F8562" s="48">
        <v>20483</v>
      </c>
      <c r="G8562" s="48">
        <v>17327</v>
      </c>
    </row>
    <row r="8563" spans="3:7">
      <c r="C8563" s="50">
        <f t="shared" si="135"/>
        <v>12</v>
      </c>
      <c r="D8563" s="49">
        <v>42726</v>
      </c>
      <c r="E8563" s="48">
        <v>17</v>
      </c>
      <c r="F8563" s="48">
        <v>21288</v>
      </c>
      <c r="G8563" s="48">
        <v>18044</v>
      </c>
    </row>
    <row r="8564" spans="3:7">
      <c r="C8564" s="50">
        <f t="shared" si="135"/>
        <v>12</v>
      </c>
      <c r="D8564" s="49">
        <v>42726</v>
      </c>
      <c r="E8564" s="48">
        <v>18</v>
      </c>
      <c r="F8564" s="48">
        <v>22303</v>
      </c>
      <c r="G8564" s="48">
        <v>18902</v>
      </c>
    </row>
    <row r="8565" spans="3:7">
      <c r="C8565" s="50">
        <f t="shared" si="135"/>
        <v>12</v>
      </c>
      <c r="D8565" s="49">
        <v>42726</v>
      </c>
      <c r="E8565" s="48">
        <v>19</v>
      </c>
      <c r="F8565" s="48">
        <v>22078</v>
      </c>
      <c r="G8565" s="48">
        <v>18838</v>
      </c>
    </row>
    <row r="8566" spans="3:7">
      <c r="C8566" s="50">
        <f t="shared" si="135"/>
        <v>12</v>
      </c>
      <c r="D8566" s="49">
        <v>42726</v>
      </c>
      <c r="E8566" s="48">
        <v>20</v>
      </c>
      <c r="F8566" s="48">
        <v>21993</v>
      </c>
      <c r="G8566" s="48">
        <v>18648</v>
      </c>
    </row>
    <row r="8567" spans="3:7">
      <c r="C8567" s="50">
        <f t="shared" si="135"/>
        <v>12</v>
      </c>
      <c r="D8567" s="49">
        <v>42726</v>
      </c>
      <c r="E8567" s="48">
        <v>21</v>
      </c>
      <c r="F8567" s="48">
        <v>21662</v>
      </c>
      <c r="G8567" s="48">
        <v>18398</v>
      </c>
    </row>
    <row r="8568" spans="3:7">
      <c r="C8568" s="50">
        <f t="shared" si="135"/>
        <v>12</v>
      </c>
      <c r="D8568" s="49">
        <v>42726</v>
      </c>
      <c r="E8568" s="48">
        <v>22</v>
      </c>
      <c r="F8568" s="48">
        <v>20689</v>
      </c>
      <c r="G8568" s="48">
        <v>17686</v>
      </c>
    </row>
    <row r="8569" spans="3:7">
      <c r="C8569" s="50">
        <f t="shared" si="135"/>
        <v>12</v>
      </c>
      <c r="D8569" s="49">
        <v>42726</v>
      </c>
      <c r="E8569" s="48">
        <v>23</v>
      </c>
      <c r="F8569" s="48">
        <v>19761</v>
      </c>
      <c r="G8569" s="48">
        <v>16508</v>
      </c>
    </row>
    <row r="8570" spans="3:7">
      <c r="C8570" s="50">
        <f t="shared" si="135"/>
        <v>12</v>
      </c>
      <c r="D8570" s="49">
        <v>42726</v>
      </c>
      <c r="E8570" s="48">
        <v>24</v>
      </c>
      <c r="F8570" s="48">
        <v>18343</v>
      </c>
      <c r="G8570" s="48">
        <v>15167</v>
      </c>
    </row>
    <row r="8571" spans="3:7">
      <c r="C8571" s="50">
        <f t="shared" si="135"/>
        <v>12</v>
      </c>
      <c r="D8571" s="49">
        <v>42727</v>
      </c>
      <c r="E8571" s="48">
        <v>1</v>
      </c>
      <c r="F8571" s="48">
        <v>17370</v>
      </c>
      <c r="G8571" s="48">
        <v>14302</v>
      </c>
    </row>
    <row r="8572" spans="3:7">
      <c r="C8572" s="50">
        <f t="shared" si="135"/>
        <v>12</v>
      </c>
      <c r="D8572" s="49">
        <v>42727</v>
      </c>
      <c r="E8572" s="48">
        <v>2</v>
      </c>
      <c r="F8572" s="48">
        <v>16731</v>
      </c>
      <c r="G8572" s="48">
        <v>13633</v>
      </c>
    </row>
    <row r="8573" spans="3:7">
      <c r="C8573" s="50">
        <f t="shared" si="135"/>
        <v>12</v>
      </c>
      <c r="D8573" s="49">
        <v>42727</v>
      </c>
      <c r="E8573" s="48">
        <v>3</v>
      </c>
      <c r="F8573" s="48">
        <v>16523</v>
      </c>
      <c r="G8573" s="48">
        <v>13353</v>
      </c>
    </row>
    <row r="8574" spans="3:7">
      <c r="C8574" s="50">
        <f t="shared" si="135"/>
        <v>12</v>
      </c>
      <c r="D8574" s="49">
        <v>42727</v>
      </c>
      <c r="E8574" s="48">
        <v>4</v>
      </c>
      <c r="F8574" s="48">
        <v>16469</v>
      </c>
      <c r="G8574" s="48">
        <v>13309</v>
      </c>
    </row>
    <row r="8575" spans="3:7">
      <c r="C8575" s="50">
        <f t="shared" si="135"/>
        <v>12</v>
      </c>
      <c r="D8575" s="49">
        <v>42727</v>
      </c>
      <c r="E8575" s="48">
        <v>5</v>
      </c>
      <c r="F8575" s="48">
        <v>16598</v>
      </c>
      <c r="G8575" s="48">
        <v>13416</v>
      </c>
    </row>
    <row r="8576" spans="3:7">
      <c r="C8576" s="50">
        <f t="shared" si="135"/>
        <v>12</v>
      </c>
      <c r="D8576" s="49">
        <v>42727</v>
      </c>
      <c r="E8576" s="48">
        <v>6</v>
      </c>
      <c r="F8576" s="48">
        <v>17061</v>
      </c>
      <c r="G8576" s="48">
        <v>13957</v>
      </c>
    </row>
    <row r="8577" spans="3:7">
      <c r="C8577" s="50">
        <f t="shared" si="135"/>
        <v>12</v>
      </c>
      <c r="D8577" s="49">
        <v>42727</v>
      </c>
      <c r="E8577" s="48">
        <v>7</v>
      </c>
      <c r="F8577" s="48">
        <v>18143</v>
      </c>
      <c r="G8577" s="48">
        <v>15163</v>
      </c>
    </row>
    <row r="8578" spans="3:7">
      <c r="C8578" s="50">
        <f t="shared" si="135"/>
        <v>12</v>
      </c>
      <c r="D8578" s="49">
        <v>42727</v>
      </c>
      <c r="E8578" s="48">
        <v>8</v>
      </c>
      <c r="F8578" s="48">
        <v>19805</v>
      </c>
      <c r="G8578" s="48">
        <v>16483</v>
      </c>
    </row>
    <row r="8579" spans="3:7">
      <c r="C8579" s="50">
        <f t="shared" si="135"/>
        <v>12</v>
      </c>
      <c r="D8579" s="49">
        <v>42727</v>
      </c>
      <c r="E8579" s="48">
        <v>9</v>
      </c>
      <c r="F8579" s="48">
        <v>19781</v>
      </c>
      <c r="G8579" s="48">
        <v>16629</v>
      </c>
    </row>
    <row r="8580" spans="3:7">
      <c r="C8580" s="50">
        <f t="shared" ref="C8580:C8643" si="136">MONTH(D8580)</f>
        <v>12</v>
      </c>
      <c r="D8580" s="49">
        <v>42727</v>
      </c>
      <c r="E8580" s="48">
        <v>10</v>
      </c>
      <c r="F8580" s="48">
        <v>19589</v>
      </c>
      <c r="G8580" s="48">
        <v>16535</v>
      </c>
    </row>
    <row r="8581" spans="3:7">
      <c r="C8581" s="50">
        <f t="shared" si="136"/>
        <v>12</v>
      </c>
      <c r="D8581" s="49">
        <v>42727</v>
      </c>
      <c r="E8581" s="48">
        <v>11</v>
      </c>
      <c r="F8581" s="48">
        <v>19501</v>
      </c>
      <c r="G8581" s="48">
        <v>16417</v>
      </c>
    </row>
    <row r="8582" spans="3:7">
      <c r="C8582" s="50">
        <f t="shared" si="136"/>
        <v>12</v>
      </c>
      <c r="D8582" s="49">
        <v>42727</v>
      </c>
      <c r="E8582" s="48">
        <v>12</v>
      </c>
      <c r="F8582" s="48">
        <v>19228</v>
      </c>
      <c r="G8582" s="48">
        <v>16339</v>
      </c>
    </row>
    <row r="8583" spans="3:7">
      <c r="C8583" s="50">
        <f t="shared" si="136"/>
        <v>12</v>
      </c>
      <c r="D8583" s="49">
        <v>42727</v>
      </c>
      <c r="E8583" s="48">
        <v>13</v>
      </c>
      <c r="F8583" s="48">
        <v>19151</v>
      </c>
      <c r="G8583" s="48">
        <v>16028</v>
      </c>
    </row>
    <row r="8584" spans="3:7">
      <c r="C8584" s="50">
        <f t="shared" si="136"/>
        <v>12</v>
      </c>
      <c r="D8584" s="49">
        <v>42727</v>
      </c>
      <c r="E8584" s="48">
        <v>14</v>
      </c>
      <c r="F8584" s="48">
        <v>19030</v>
      </c>
      <c r="G8584" s="48">
        <v>15846</v>
      </c>
    </row>
    <row r="8585" spans="3:7">
      <c r="C8585" s="50">
        <f t="shared" si="136"/>
        <v>12</v>
      </c>
      <c r="D8585" s="49">
        <v>42727</v>
      </c>
      <c r="E8585" s="48">
        <v>15</v>
      </c>
      <c r="F8585" s="48">
        <v>18959</v>
      </c>
      <c r="G8585" s="48">
        <v>15853</v>
      </c>
    </row>
    <row r="8586" spans="3:7">
      <c r="C8586" s="50">
        <f t="shared" si="136"/>
        <v>12</v>
      </c>
      <c r="D8586" s="49">
        <v>42727</v>
      </c>
      <c r="E8586" s="48">
        <v>16</v>
      </c>
      <c r="F8586" s="48">
        <v>19135</v>
      </c>
      <c r="G8586" s="48">
        <v>16203</v>
      </c>
    </row>
    <row r="8587" spans="3:7">
      <c r="C8587" s="50">
        <f t="shared" si="136"/>
        <v>12</v>
      </c>
      <c r="D8587" s="49">
        <v>42727</v>
      </c>
      <c r="E8587" s="48">
        <v>17</v>
      </c>
      <c r="F8587" s="48">
        <v>19758</v>
      </c>
      <c r="G8587" s="48">
        <v>17088</v>
      </c>
    </row>
    <row r="8588" spans="3:7">
      <c r="C8588" s="50">
        <f t="shared" si="136"/>
        <v>12</v>
      </c>
      <c r="D8588" s="49">
        <v>42727</v>
      </c>
      <c r="E8588" s="48">
        <v>18</v>
      </c>
      <c r="F8588" s="48">
        <v>21072</v>
      </c>
      <c r="G8588" s="48">
        <v>18166</v>
      </c>
    </row>
    <row r="8589" spans="3:7">
      <c r="C8589" s="50">
        <f t="shared" si="136"/>
        <v>12</v>
      </c>
      <c r="D8589" s="49">
        <v>42727</v>
      </c>
      <c r="E8589" s="48">
        <v>19</v>
      </c>
      <c r="F8589" s="48">
        <v>21026</v>
      </c>
      <c r="G8589" s="48">
        <v>17971</v>
      </c>
    </row>
    <row r="8590" spans="3:7">
      <c r="C8590" s="50">
        <f t="shared" si="136"/>
        <v>12</v>
      </c>
      <c r="D8590" s="49">
        <v>42727</v>
      </c>
      <c r="E8590" s="48">
        <v>20</v>
      </c>
      <c r="F8590" s="48">
        <v>20830</v>
      </c>
      <c r="G8590" s="48">
        <v>17705</v>
      </c>
    </row>
    <row r="8591" spans="3:7">
      <c r="C8591" s="50">
        <f t="shared" si="136"/>
        <v>12</v>
      </c>
      <c r="D8591" s="49">
        <v>42727</v>
      </c>
      <c r="E8591" s="48">
        <v>21</v>
      </c>
      <c r="F8591" s="48">
        <v>20320</v>
      </c>
      <c r="G8591" s="48">
        <v>17451</v>
      </c>
    </row>
    <row r="8592" spans="3:7">
      <c r="C8592" s="50">
        <f t="shared" si="136"/>
        <v>12</v>
      </c>
      <c r="D8592" s="49">
        <v>42727</v>
      </c>
      <c r="E8592" s="48">
        <v>22</v>
      </c>
      <c r="F8592" s="48">
        <v>19816</v>
      </c>
      <c r="G8592" s="48">
        <v>16945</v>
      </c>
    </row>
    <row r="8593" spans="3:7">
      <c r="C8593" s="50">
        <f t="shared" si="136"/>
        <v>12</v>
      </c>
      <c r="D8593" s="49">
        <v>42727</v>
      </c>
      <c r="E8593" s="48">
        <v>23</v>
      </c>
      <c r="F8593" s="48">
        <v>18276</v>
      </c>
      <c r="G8593" s="48">
        <v>15730</v>
      </c>
    </row>
    <row r="8594" spans="3:7">
      <c r="C8594" s="50">
        <f t="shared" si="136"/>
        <v>12</v>
      </c>
      <c r="D8594" s="49">
        <v>42727</v>
      </c>
      <c r="E8594" s="48">
        <v>24</v>
      </c>
      <c r="F8594" s="48">
        <v>17601</v>
      </c>
      <c r="G8594" s="48">
        <v>14577</v>
      </c>
    </row>
    <row r="8595" spans="3:7">
      <c r="C8595" s="50">
        <f t="shared" si="136"/>
        <v>12</v>
      </c>
      <c r="D8595" s="49">
        <v>42728</v>
      </c>
      <c r="E8595" s="48">
        <v>1</v>
      </c>
      <c r="F8595" s="48">
        <v>16774</v>
      </c>
      <c r="G8595" s="48">
        <v>13668</v>
      </c>
    </row>
    <row r="8596" spans="3:7">
      <c r="C8596" s="50">
        <f t="shared" si="136"/>
        <v>12</v>
      </c>
      <c r="D8596" s="49">
        <v>42728</v>
      </c>
      <c r="E8596" s="48">
        <v>2</v>
      </c>
      <c r="F8596" s="48">
        <v>16451</v>
      </c>
      <c r="G8596" s="48">
        <v>13127</v>
      </c>
    </row>
    <row r="8597" spans="3:7">
      <c r="C8597" s="50">
        <f t="shared" si="136"/>
        <v>12</v>
      </c>
      <c r="D8597" s="49">
        <v>42728</v>
      </c>
      <c r="E8597" s="48">
        <v>3</v>
      </c>
      <c r="F8597" s="48">
        <v>16016</v>
      </c>
      <c r="G8597" s="48">
        <v>12774</v>
      </c>
    </row>
    <row r="8598" spans="3:7">
      <c r="C8598" s="50">
        <f t="shared" si="136"/>
        <v>12</v>
      </c>
      <c r="D8598" s="49">
        <v>42728</v>
      </c>
      <c r="E8598" s="48">
        <v>4</v>
      </c>
      <c r="F8598" s="48">
        <v>15894</v>
      </c>
      <c r="G8598" s="48">
        <v>12626</v>
      </c>
    </row>
    <row r="8599" spans="3:7">
      <c r="C8599" s="50">
        <f t="shared" si="136"/>
        <v>12</v>
      </c>
      <c r="D8599" s="49">
        <v>42728</v>
      </c>
      <c r="E8599" s="48">
        <v>5</v>
      </c>
      <c r="F8599" s="48">
        <v>15794</v>
      </c>
      <c r="G8599" s="48">
        <v>12518</v>
      </c>
    </row>
    <row r="8600" spans="3:7">
      <c r="C8600" s="50">
        <f t="shared" si="136"/>
        <v>12</v>
      </c>
      <c r="D8600" s="49">
        <v>42728</v>
      </c>
      <c r="E8600" s="48">
        <v>6</v>
      </c>
      <c r="F8600" s="48">
        <v>15867</v>
      </c>
      <c r="G8600" s="48">
        <v>12592</v>
      </c>
    </row>
    <row r="8601" spans="3:7">
      <c r="C8601" s="50">
        <f t="shared" si="136"/>
        <v>12</v>
      </c>
      <c r="D8601" s="49">
        <v>42728</v>
      </c>
      <c r="E8601" s="48">
        <v>7</v>
      </c>
      <c r="F8601" s="48">
        <v>16154</v>
      </c>
      <c r="G8601" s="48">
        <v>13049</v>
      </c>
    </row>
    <row r="8602" spans="3:7">
      <c r="C8602" s="50">
        <f t="shared" si="136"/>
        <v>12</v>
      </c>
      <c r="D8602" s="49">
        <v>42728</v>
      </c>
      <c r="E8602" s="48">
        <v>8</v>
      </c>
      <c r="F8602" s="48">
        <v>16976</v>
      </c>
      <c r="G8602" s="48">
        <v>13822</v>
      </c>
    </row>
    <row r="8603" spans="3:7">
      <c r="C8603" s="50">
        <f t="shared" si="136"/>
        <v>12</v>
      </c>
      <c r="D8603" s="49">
        <v>42728</v>
      </c>
      <c r="E8603" s="48">
        <v>9</v>
      </c>
      <c r="F8603" s="48">
        <v>17648</v>
      </c>
      <c r="G8603" s="48">
        <v>14725</v>
      </c>
    </row>
    <row r="8604" spans="3:7">
      <c r="C8604" s="50">
        <f t="shared" si="136"/>
        <v>12</v>
      </c>
      <c r="D8604" s="49">
        <v>42728</v>
      </c>
      <c r="E8604" s="48">
        <v>10</v>
      </c>
      <c r="F8604" s="48">
        <v>18507</v>
      </c>
      <c r="G8604" s="48">
        <v>15420</v>
      </c>
    </row>
    <row r="8605" spans="3:7">
      <c r="C8605" s="50">
        <f t="shared" si="136"/>
        <v>12</v>
      </c>
      <c r="D8605" s="49">
        <v>42728</v>
      </c>
      <c r="E8605" s="48">
        <v>11</v>
      </c>
      <c r="F8605" s="48">
        <v>18775</v>
      </c>
      <c r="G8605" s="48">
        <v>15782</v>
      </c>
    </row>
    <row r="8606" spans="3:7">
      <c r="C8606" s="50">
        <f t="shared" si="136"/>
        <v>12</v>
      </c>
      <c r="D8606" s="49">
        <v>42728</v>
      </c>
      <c r="E8606" s="48">
        <v>12</v>
      </c>
      <c r="F8606" s="48">
        <v>18336</v>
      </c>
      <c r="G8606" s="48">
        <v>15713</v>
      </c>
    </row>
    <row r="8607" spans="3:7">
      <c r="C8607" s="50">
        <f t="shared" si="136"/>
        <v>12</v>
      </c>
      <c r="D8607" s="49">
        <v>42728</v>
      </c>
      <c r="E8607" s="48">
        <v>13</v>
      </c>
      <c r="F8607" s="48">
        <v>18329</v>
      </c>
      <c r="G8607" s="48">
        <v>15589</v>
      </c>
    </row>
    <row r="8608" spans="3:7">
      <c r="C8608" s="50">
        <f t="shared" si="136"/>
        <v>12</v>
      </c>
      <c r="D8608" s="49">
        <v>42728</v>
      </c>
      <c r="E8608" s="48">
        <v>14</v>
      </c>
      <c r="F8608" s="48">
        <v>18077</v>
      </c>
      <c r="G8608" s="48">
        <v>15511</v>
      </c>
    </row>
    <row r="8609" spans="3:7">
      <c r="C8609" s="50">
        <f t="shared" si="136"/>
        <v>12</v>
      </c>
      <c r="D8609" s="49">
        <v>42728</v>
      </c>
      <c r="E8609" s="48">
        <v>15</v>
      </c>
      <c r="F8609" s="48">
        <v>18099</v>
      </c>
      <c r="G8609" s="48">
        <v>15525</v>
      </c>
    </row>
    <row r="8610" spans="3:7">
      <c r="C8610" s="50">
        <f t="shared" si="136"/>
        <v>12</v>
      </c>
      <c r="D8610" s="49">
        <v>42728</v>
      </c>
      <c r="E8610" s="48">
        <v>16</v>
      </c>
      <c r="F8610" s="48">
        <v>18157</v>
      </c>
      <c r="G8610" s="48">
        <v>15632</v>
      </c>
    </row>
    <row r="8611" spans="3:7">
      <c r="C8611" s="50">
        <f t="shared" si="136"/>
        <v>12</v>
      </c>
      <c r="D8611" s="49">
        <v>42728</v>
      </c>
      <c r="E8611" s="48">
        <v>17</v>
      </c>
      <c r="F8611" s="48">
        <v>18159</v>
      </c>
      <c r="G8611" s="48">
        <v>16133</v>
      </c>
    </row>
    <row r="8612" spans="3:7">
      <c r="C8612" s="50">
        <f t="shared" si="136"/>
        <v>12</v>
      </c>
      <c r="D8612" s="49">
        <v>42728</v>
      </c>
      <c r="E8612" s="48">
        <v>18</v>
      </c>
      <c r="F8612" s="48">
        <v>18513</v>
      </c>
      <c r="G8612" s="48">
        <v>16595</v>
      </c>
    </row>
    <row r="8613" spans="3:7">
      <c r="C8613" s="50">
        <f t="shared" si="136"/>
        <v>12</v>
      </c>
      <c r="D8613" s="49">
        <v>42728</v>
      </c>
      <c r="E8613" s="48">
        <v>19</v>
      </c>
      <c r="F8613" s="48">
        <v>18254</v>
      </c>
      <c r="G8613" s="48">
        <v>16108</v>
      </c>
    </row>
    <row r="8614" spans="3:7">
      <c r="C8614" s="50">
        <f t="shared" si="136"/>
        <v>12</v>
      </c>
      <c r="D8614" s="49">
        <v>42728</v>
      </c>
      <c r="E8614" s="48">
        <v>20</v>
      </c>
      <c r="F8614" s="48">
        <v>17855</v>
      </c>
      <c r="G8614" s="48">
        <v>15529</v>
      </c>
    </row>
    <row r="8615" spans="3:7">
      <c r="C8615" s="50">
        <f t="shared" si="136"/>
        <v>12</v>
      </c>
      <c r="D8615" s="49">
        <v>42728</v>
      </c>
      <c r="E8615" s="48">
        <v>21</v>
      </c>
      <c r="F8615" s="48">
        <v>17483</v>
      </c>
      <c r="G8615" s="48">
        <v>15163</v>
      </c>
    </row>
    <row r="8616" spans="3:7">
      <c r="C8616" s="50">
        <f t="shared" si="136"/>
        <v>12</v>
      </c>
      <c r="D8616" s="49">
        <v>42728</v>
      </c>
      <c r="E8616" s="48">
        <v>22</v>
      </c>
      <c r="F8616" s="48">
        <v>17557</v>
      </c>
      <c r="G8616" s="48">
        <v>14840</v>
      </c>
    </row>
    <row r="8617" spans="3:7">
      <c r="C8617" s="50">
        <f t="shared" si="136"/>
        <v>12</v>
      </c>
      <c r="D8617" s="49">
        <v>42728</v>
      </c>
      <c r="E8617" s="48">
        <v>23</v>
      </c>
      <c r="F8617" s="48">
        <v>17291</v>
      </c>
      <c r="G8617" s="48">
        <v>14365</v>
      </c>
    </row>
    <row r="8618" spans="3:7">
      <c r="C8618" s="50">
        <f t="shared" si="136"/>
        <v>12</v>
      </c>
      <c r="D8618" s="49">
        <v>42728</v>
      </c>
      <c r="E8618" s="48">
        <v>24</v>
      </c>
      <c r="F8618" s="48">
        <v>16668</v>
      </c>
      <c r="G8618" s="48">
        <v>13570</v>
      </c>
    </row>
    <row r="8619" spans="3:7">
      <c r="C8619" s="50">
        <f t="shared" si="136"/>
        <v>12</v>
      </c>
      <c r="D8619" s="49">
        <v>42729</v>
      </c>
      <c r="E8619" s="48">
        <v>1</v>
      </c>
      <c r="F8619" s="48">
        <v>15602</v>
      </c>
      <c r="G8619" s="48">
        <v>12834</v>
      </c>
    </row>
    <row r="8620" spans="3:7">
      <c r="C8620" s="50">
        <f t="shared" si="136"/>
        <v>12</v>
      </c>
      <c r="D8620" s="49">
        <v>42729</v>
      </c>
      <c r="E8620" s="48">
        <v>2</v>
      </c>
      <c r="F8620" s="48">
        <v>15152</v>
      </c>
      <c r="G8620" s="48">
        <v>12233</v>
      </c>
    </row>
    <row r="8621" spans="3:7">
      <c r="C8621" s="50">
        <f t="shared" si="136"/>
        <v>12</v>
      </c>
      <c r="D8621" s="49">
        <v>42729</v>
      </c>
      <c r="E8621" s="48">
        <v>3</v>
      </c>
      <c r="F8621" s="48">
        <v>15044</v>
      </c>
      <c r="G8621" s="48">
        <v>11921</v>
      </c>
    </row>
    <row r="8622" spans="3:7">
      <c r="C8622" s="50">
        <f t="shared" si="136"/>
        <v>12</v>
      </c>
      <c r="D8622" s="49">
        <v>42729</v>
      </c>
      <c r="E8622" s="48">
        <v>4</v>
      </c>
      <c r="F8622" s="48">
        <v>14937</v>
      </c>
      <c r="G8622" s="48">
        <v>11713</v>
      </c>
    </row>
    <row r="8623" spans="3:7">
      <c r="C8623" s="50">
        <f t="shared" si="136"/>
        <v>12</v>
      </c>
      <c r="D8623" s="49">
        <v>42729</v>
      </c>
      <c r="E8623" s="48">
        <v>5</v>
      </c>
      <c r="F8623" s="48">
        <v>15100</v>
      </c>
      <c r="G8623" s="48">
        <v>11780</v>
      </c>
    </row>
    <row r="8624" spans="3:7">
      <c r="C8624" s="50">
        <f t="shared" si="136"/>
        <v>12</v>
      </c>
      <c r="D8624" s="49">
        <v>42729</v>
      </c>
      <c r="E8624" s="48">
        <v>6</v>
      </c>
      <c r="F8624" s="48">
        <v>15231</v>
      </c>
      <c r="G8624" s="48">
        <v>12029</v>
      </c>
    </row>
    <row r="8625" spans="3:7">
      <c r="C8625" s="50">
        <f t="shared" si="136"/>
        <v>12</v>
      </c>
      <c r="D8625" s="49">
        <v>42729</v>
      </c>
      <c r="E8625" s="48">
        <v>7</v>
      </c>
      <c r="F8625" s="48">
        <v>15422</v>
      </c>
      <c r="G8625" s="48">
        <v>12436</v>
      </c>
    </row>
    <row r="8626" spans="3:7">
      <c r="C8626" s="50">
        <f t="shared" si="136"/>
        <v>12</v>
      </c>
      <c r="D8626" s="49">
        <v>42729</v>
      </c>
      <c r="E8626" s="48">
        <v>8</v>
      </c>
      <c r="F8626" s="48">
        <v>16344</v>
      </c>
      <c r="G8626" s="48">
        <v>13195</v>
      </c>
    </row>
    <row r="8627" spans="3:7">
      <c r="C8627" s="50">
        <f t="shared" si="136"/>
        <v>12</v>
      </c>
      <c r="D8627" s="49">
        <v>42729</v>
      </c>
      <c r="E8627" s="48">
        <v>9</v>
      </c>
      <c r="F8627" s="48">
        <v>17156</v>
      </c>
      <c r="G8627" s="48">
        <v>13873</v>
      </c>
    </row>
    <row r="8628" spans="3:7">
      <c r="C8628" s="50">
        <f t="shared" si="136"/>
        <v>12</v>
      </c>
      <c r="D8628" s="49">
        <v>42729</v>
      </c>
      <c r="E8628" s="48">
        <v>10</v>
      </c>
      <c r="F8628" s="48">
        <v>17280</v>
      </c>
      <c r="G8628" s="48">
        <v>14060</v>
      </c>
    </row>
    <row r="8629" spans="3:7">
      <c r="C8629" s="50">
        <f t="shared" si="136"/>
        <v>12</v>
      </c>
      <c r="D8629" s="49">
        <v>42729</v>
      </c>
      <c r="E8629" s="48">
        <v>11</v>
      </c>
      <c r="F8629" s="48">
        <v>17016</v>
      </c>
      <c r="G8629" s="48">
        <v>13866</v>
      </c>
    </row>
    <row r="8630" spans="3:7">
      <c r="C8630" s="50">
        <f t="shared" si="136"/>
        <v>12</v>
      </c>
      <c r="D8630" s="49">
        <v>42729</v>
      </c>
      <c r="E8630" s="48">
        <v>12</v>
      </c>
      <c r="F8630" s="48">
        <v>17181</v>
      </c>
      <c r="G8630" s="48">
        <v>13923</v>
      </c>
    </row>
    <row r="8631" spans="3:7">
      <c r="C8631" s="50">
        <f t="shared" si="136"/>
        <v>12</v>
      </c>
      <c r="D8631" s="49">
        <v>42729</v>
      </c>
      <c r="E8631" s="48">
        <v>13</v>
      </c>
      <c r="F8631" s="48">
        <v>17280</v>
      </c>
      <c r="G8631" s="48">
        <v>13768</v>
      </c>
    </row>
    <row r="8632" spans="3:7">
      <c r="C8632" s="50">
        <f t="shared" si="136"/>
        <v>12</v>
      </c>
      <c r="D8632" s="49">
        <v>42729</v>
      </c>
      <c r="E8632" s="48">
        <v>14</v>
      </c>
      <c r="F8632" s="48">
        <v>17306</v>
      </c>
      <c r="G8632" s="48">
        <v>13802</v>
      </c>
    </row>
    <row r="8633" spans="3:7">
      <c r="C8633" s="50">
        <f t="shared" si="136"/>
        <v>12</v>
      </c>
      <c r="D8633" s="49">
        <v>42729</v>
      </c>
      <c r="E8633" s="48">
        <v>15</v>
      </c>
      <c r="F8633" s="48">
        <v>17529</v>
      </c>
      <c r="G8633" s="48">
        <v>13955</v>
      </c>
    </row>
    <row r="8634" spans="3:7">
      <c r="C8634" s="50">
        <f t="shared" si="136"/>
        <v>12</v>
      </c>
      <c r="D8634" s="49">
        <v>42729</v>
      </c>
      <c r="E8634" s="48">
        <v>16</v>
      </c>
      <c r="F8634" s="48">
        <v>17651</v>
      </c>
      <c r="G8634" s="48">
        <v>14366</v>
      </c>
    </row>
    <row r="8635" spans="3:7">
      <c r="C8635" s="50">
        <f t="shared" si="136"/>
        <v>12</v>
      </c>
      <c r="D8635" s="49">
        <v>42729</v>
      </c>
      <c r="E8635" s="48">
        <v>17</v>
      </c>
      <c r="F8635" s="48">
        <v>18384</v>
      </c>
      <c r="G8635" s="48">
        <v>15230</v>
      </c>
    </row>
    <row r="8636" spans="3:7">
      <c r="C8636" s="50">
        <f t="shared" si="136"/>
        <v>12</v>
      </c>
      <c r="D8636" s="49">
        <v>42729</v>
      </c>
      <c r="E8636" s="48">
        <v>18</v>
      </c>
      <c r="F8636" s="48">
        <v>18855</v>
      </c>
      <c r="G8636" s="48">
        <v>15762</v>
      </c>
    </row>
    <row r="8637" spans="3:7">
      <c r="C8637" s="50">
        <f t="shared" si="136"/>
        <v>12</v>
      </c>
      <c r="D8637" s="49">
        <v>42729</v>
      </c>
      <c r="E8637" s="48">
        <v>19</v>
      </c>
      <c r="F8637" s="48">
        <v>18743</v>
      </c>
      <c r="G8637" s="48">
        <v>15494</v>
      </c>
    </row>
    <row r="8638" spans="3:7">
      <c r="C8638" s="50">
        <f t="shared" si="136"/>
        <v>12</v>
      </c>
      <c r="D8638" s="49">
        <v>42729</v>
      </c>
      <c r="E8638" s="48">
        <v>20</v>
      </c>
      <c r="F8638" s="48">
        <v>18483</v>
      </c>
      <c r="G8638" s="48">
        <v>15124</v>
      </c>
    </row>
    <row r="8639" spans="3:7">
      <c r="C8639" s="50">
        <f t="shared" si="136"/>
        <v>12</v>
      </c>
      <c r="D8639" s="49">
        <v>42729</v>
      </c>
      <c r="E8639" s="48">
        <v>21</v>
      </c>
      <c r="F8639" s="48">
        <v>18419</v>
      </c>
      <c r="G8639" s="48">
        <v>15041</v>
      </c>
    </row>
    <row r="8640" spans="3:7">
      <c r="C8640" s="50">
        <f t="shared" si="136"/>
        <v>12</v>
      </c>
      <c r="D8640" s="49">
        <v>42729</v>
      </c>
      <c r="E8640" s="48">
        <v>22</v>
      </c>
      <c r="F8640" s="48">
        <v>18240</v>
      </c>
      <c r="G8640" s="48">
        <v>14862</v>
      </c>
    </row>
    <row r="8641" spans="3:7">
      <c r="C8641" s="50">
        <f t="shared" si="136"/>
        <v>12</v>
      </c>
      <c r="D8641" s="49">
        <v>42729</v>
      </c>
      <c r="E8641" s="48">
        <v>23</v>
      </c>
      <c r="F8641" s="48">
        <v>17679</v>
      </c>
      <c r="G8641" s="48">
        <v>14362</v>
      </c>
    </row>
    <row r="8642" spans="3:7">
      <c r="C8642" s="50">
        <f t="shared" si="136"/>
        <v>12</v>
      </c>
      <c r="D8642" s="49">
        <v>42729</v>
      </c>
      <c r="E8642" s="48">
        <v>24</v>
      </c>
      <c r="F8642" s="48">
        <v>17113</v>
      </c>
      <c r="G8642" s="48">
        <v>13696</v>
      </c>
    </row>
    <row r="8643" spans="3:7">
      <c r="C8643" s="50">
        <f t="shared" si="136"/>
        <v>12</v>
      </c>
      <c r="D8643" s="49">
        <v>42730</v>
      </c>
      <c r="E8643" s="48">
        <v>1</v>
      </c>
      <c r="F8643" s="48">
        <v>16239</v>
      </c>
      <c r="G8643" s="48">
        <v>13068</v>
      </c>
    </row>
    <row r="8644" spans="3:7">
      <c r="C8644" s="50">
        <f t="shared" ref="C8644:C8707" si="137">MONTH(D8644)</f>
        <v>12</v>
      </c>
      <c r="D8644" s="49">
        <v>42730</v>
      </c>
      <c r="E8644" s="48">
        <v>2</v>
      </c>
      <c r="F8644" s="48">
        <v>15856</v>
      </c>
      <c r="G8644" s="48">
        <v>12660</v>
      </c>
    </row>
    <row r="8645" spans="3:7">
      <c r="C8645" s="50">
        <f t="shared" si="137"/>
        <v>12</v>
      </c>
      <c r="D8645" s="49">
        <v>42730</v>
      </c>
      <c r="E8645" s="48">
        <v>3</v>
      </c>
      <c r="F8645" s="48">
        <v>15576</v>
      </c>
      <c r="G8645" s="48">
        <v>12303</v>
      </c>
    </row>
    <row r="8646" spans="3:7">
      <c r="C8646" s="50">
        <f t="shared" si="137"/>
        <v>12</v>
      </c>
      <c r="D8646" s="49">
        <v>42730</v>
      </c>
      <c r="E8646" s="48">
        <v>4</v>
      </c>
      <c r="F8646" s="48">
        <v>15238</v>
      </c>
      <c r="G8646" s="48">
        <v>12117</v>
      </c>
    </row>
    <row r="8647" spans="3:7">
      <c r="C8647" s="50">
        <f t="shared" si="137"/>
        <v>12</v>
      </c>
      <c r="D8647" s="49">
        <v>42730</v>
      </c>
      <c r="E8647" s="48">
        <v>5</v>
      </c>
      <c r="F8647" s="48">
        <v>15494</v>
      </c>
      <c r="G8647" s="48">
        <v>12384</v>
      </c>
    </row>
    <row r="8648" spans="3:7">
      <c r="C8648" s="50">
        <f t="shared" si="137"/>
        <v>12</v>
      </c>
      <c r="D8648" s="49">
        <v>42730</v>
      </c>
      <c r="E8648" s="48">
        <v>6</v>
      </c>
      <c r="F8648" s="48">
        <v>15909</v>
      </c>
      <c r="G8648" s="48">
        <v>12731</v>
      </c>
    </row>
    <row r="8649" spans="3:7">
      <c r="C8649" s="50">
        <f t="shared" si="137"/>
        <v>12</v>
      </c>
      <c r="D8649" s="49">
        <v>42730</v>
      </c>
      <c r="E8649" s="48">
        <v>7</v>
      </c>
      <c r="F8649" s="48">
        <v>16645</v>
      </c>
      <c r="G8649" s="48">
        <v>13339</v>
      </c>
    </row>
    <row r="8650" spans="3:7">
      <c r="C8650" s="50">
        <f t="shared" si="137"/>
        <v>12</v>
      </c>
      <c r="D8650" s="49">
        <v>42730</v>
      </c>
      <c r="E8650" s="48">
        <v>8</v>
      </c>
      <c r="F8650" s="48">
        <v>17228</v>
      </c>
      <c r="G8650" s="48">
        <v>13832</v>
      </c>
    </row>
    <row r="8651" spans="3:7">
      <c r="C8651" s="50">
        <f t="shared" si="137"/>
        <v>12</v>
      </c>
      <c r="D8651" s="49">
        <v>42730</v>
      </c>
      <c r="E8651" s="48">
        <v>9</v>
      </c>
      <c r="F8651" s="48">
        <v>17766</v>
      </c>
      <c r="G8651" s="48">
        <v>14380</v>
      </c>
    </row>
    <row r="8652" spans="3:7">
      <c r="C8652" s="50">
        <f t="shared" si="137"/>
        <v>12</v>
      </c>
      <c r="D8652" s="49">
        <v>42730</v>
      </c>
      <c r="E8652" s="48">
        <v>10</v>
      </c>
      <c r="F8652" s="48">
        <v>18197</v>
      </c>
      <c r="G8652" s="48">
        <v>14917</v>
      </c>
    </row>
    <row r="8653" spans="3:7">
      <c r="C8653" s="50">
        <f t="shared" si="137"/>
        <v>12</v>
      </c>
      <c r="D8653" s="49">
        <v>42730</v>
      </c>
      <c r="E8653" s="48">
        <v>11</v>
      </c>
      <c r="F8653" s="48">
        <v>18354</v>
      </c>
      <c r="G8653" s="48">
        <v>15233</v>
      </c>
    </row>
    <row r="8654" spans="3:7">
      <c r="C8654" s="50">
        <f t="shared" si="137"/>
        <v>12</v>
      </c>
      <c r="D8654" s="49">
        <v>42730</v>
      </c>
      <c r="E8654" s="48">
        <v>12</v>
      </c>
      <c r="F8654" s="48">
        <v>18920</v>
      </c>
      <c r="G8654" s="48">
        <v>15582</v>
      </c>
    </row>
    <row r="8655" spans="3:7">
      <c r="C8655" s="50">
        <f t="shared" si="137"/>
        <v>12</v>
      </c>
      <c r="D8655" s="49">
        <v>42730</v>
      </c>
      <c r="E8655" s="48">
        <v>13</v>
      </c>
      <c r="F8655" s="48">
        <v>18610</v>
      </c>
      <c r="G8655" s="48">
        <v>15339</v>
      </c>
    </row>
    <row r="8656" spans="3:7">
      <c r="C8656" s="50">
        <f t="shared" si="137"/>
        <v>12</v>
      </c>
      <c r="D8656" s="49">
        <v>42730</v>
      </c>
      <c r="E8656" s="48">
        <v>14</v>
      </c>
      <c r="F8656" s="48">
        <v>18793</v>
      </c>
      <c r="G8656" s="48">
        <v>15429</v>
      </c>
    </row>
    <row r="8657" spans="3:7">
      <c r="C8657" s="50">
        <f t="shared" si="137"/>
        <v>12</v>
      </c>
      <c r="D8657" s="49">
        <v>42730</v>
      </c>
      <c r="E8657" s="48">
        <v>15</v>
      </c>
      <c r="F8657" s="48">
        <v>18499</v>
      </c>
      <c r="G8657" s="48">
        <v>15274</v>
      </c>
    </row>
    <row r="8658" spans="3:7">
      <c r="C8658" s="50">
        <f t="shared" si="137"/>
        <v>12</v>
      </c>
      <c r="D8658" s="49">
        <v>42730</v>
      </c>
      <c r="E8658" s="48">
        <v>16</v>
      </c>
      <c r="F8658" s="48">
        <v>18660</v>
      </c>
      <c r="G8658" s="48">
        <v>15350</v>
      </c>
    </row>
    <row r="8659" spans="3:7">
      <c r="C8659" s="50">
        <f t="shared" si="137"/>
        <v>12</v>
      </c>
      <c r="D8659" s="49">
        <v>42730</v>
      </c>
      <c r="E8659" s="48">
        <v>17</v>
      </c>
      <c r="F8659" s="48">
        <v>18982</v>
      </c>
      <c r="G8659" s="48">
        <v>15899</v>
      </c>
    </row>
    <row r="8660" spans="3:7">
      <c r="C8660" s="50">
        <f t="shared" si="137"/>
        <v>12</v>
      </c>
      <c r="D8660" s="49">
        <v>42730</v>
      </c>
      <c r="E8660" s="48">
        <v>18</v>
      </c>
      <c r="F8660" s="48">
        <v>19427</v>
      </c>
      <c r="G8660" s="48">
        <v>16375</v>
      </c>
    </row>
    <row r="8661" spans="3:7">
      <c r="C8661" s="50">
        <f t="shared" si="137"/>
        <v>12</v>
      </c>
      <c r="D8661" s="49">
        <v>42730</v>
      </c>
      <c r="E8661" s="48">
        <v>19</v>
      </c>
      <c r="F8661" s="48">
        <v>19020</v>
      </c>
      <c r="G8661" s="48">
        <v>16073</v>
      </c>
    </row>
    <row r="8662" spans="3:7">
      <c r="C8662" s="50">
        <f t="shared" si="137"/>
        <v>12</v>
      </c>
      <c r="D8662" s="49">
        <v>42730</v>
      </c>
      <c r="E8662" s="48">
        <v>20</v>
      </c>
      <c r="F8662" s="48">
        <v>18876</v>
      </c>
      <c r="G8662" s="48">
        <v>15782</v>
      </c>
    </row>
    <row r="8663" spans="3:7">
      <c r="C8663" s="50">
        <f t="shared" si="137"/>
        <v>12</v>
      </c>
      <c r="D8663" s="49">
        <v>42730</v>
      </c>
      <c r="E8663" s="48">
        <v>21</v>
      </c>
      <c r="F8663" s="48">
        <v>18467</v>
      </c>
      <c r="G8663" s="48">
        <v>15410</v>
      </c>
    </row>
    <row r="8664" spans="3:7">
      <c r="C8664" s="50">
        <f t="shared" si="137"/>
        <v>12</v>
      </c>
      <c r="D8664" s="49">
        <v>42730</v>
      </c>
      <c r="E8664" s="48">
        <v>22</v>
      </c>
      <c r="F8664" s="48">
        <v>17944</v>
      </c>
      <c r="G8664" s="48">
        <v>14797</v>
      </c>
    </row>
    <row r="8665" spans="3:7">
      <c r="C8665" s="50">
        <f t="shared" si="137"/>
        <v>12</v>
      </c>
      <c r="D8665" s="49">
        <v>42730</v>
      </c>
      <c r="E8665" s="48">
        <v>23</v>
      </c>
      <c r="F8665" s="48">
        <v>17005</v>
      </c>
      <c r="G8665" s="48">
        <v>14005</v>
      </c>
    </row>
    <row r="8666" spans="3:7">
      <c r="C8666" s="50">
        <f t="shared" si="137"/>
        <v>12</v>
      </c>
      <c r="D8666" s="49">
        <v>42730</v>
      </c>
      <c r="E8666" s="48">
        <v>24</v>
      </c>
      <c r="F8666" s="48">
        <v>16297</v>
      </c>
      <c r="G8666" s="48">
        <v>13180</v>
      </c>
    </row>
    <row r="8667" spans="3:7">
      <c r="C8667" s="50">
        <f t="shared" si="137"/>
        <v>12</v>
      </c>
      <c r="D8667" s="49">
        <v>42731</v>
      </c>
      <c r="E8667" s="48">
        <v>1</v>
      </c>
      <c r="F8667" s="48">
        <v>15442</v>
      </c>
      <c r="G8667" s="48">
        <v>12480</v>
      </c>
    </row>
    <row r="8668" spans="3:7">
      <c r="C8668" s="50">
        <f t="shared" si="137"/>
        <v>12</v>
      </c>
      <c r="D8668" s="49">
        <v>42731</v>
      </c>
      <c r="E8668" s="48">
        <v>2</v>
      </c>
      <c r="F8668" s="48">
        <v>15214</v>
      </c>
      <c r="G8668" s="48">
        <v>12045</v>
      </c>
    </row>
    <row r="8669" spans="3:7">
      <c r="C8669" s="50">
        <f t="shared" si="137"/>
        <v>12</v>
      </c>
      <c r="D8669" s="49">
        <v>42731</v>
      </c>
      <c r="E8669" s="48">
        <v>3</v>
      </c>
      <c r="F8669" s="48">
        <v>14586</v>
      </c>
      <c r="G8669" s="48">
        <v>11752</v>
      </c>
    </row>
    <row r="8670" spans="3:7">
      <c r="C8670" s="50">
        <f t="shared" si="137"/>
        <v>12</v>
      </c>
      <c r="D8670" s="49">
        <v>42731</v>
      </c>
      <c r="E8670" s="48">
        <v>4</v>
      </c>
      <c r="F8670" s="48">
        <v>14561</v>
      </c>
      <c r="G8670" s="48">
        <v>11684</v>
      </c>
    </row>
    <row r="8671" spans="3:7">
      <c r="C8671" s="50">
        <f t="shared" si="137"/>
        <v>12</v>
      </c>
      <c r="D8671" s="49">
        <v>42731</v>
      </c>
      <c r="E8671" s="48">
        <v>5</v>
      </c>
      <c r="F8671" s="48">
        <v>14783</v>
      </c>
      <c r="G8671" s="48">
        <v>11833</v>
      </c>
    </row>
    <row r="8672" spans="3:7">
      <c r="C8672" s="50">
        <f t="shared" si="137"/>
        <v>12</v>
      </c>
      <c r="D8672" s="49">
        <v>42731</v>
      </c>
      <c r="E8672" s="48">
        <v>6</v>
      </c>
      <c r="F8672" s="48">
        <v>15356</v>
      </c>
      <c r="G8672" s="48">
        <v>12180</v>
      </c>
    </row>
    <row r="8673" spans="3:7">
      <c r="C8673" s="50">
        <f t="shared" si="137"/>
        <v>12</v>
      </c>
      <c r="D8673" s="49">
        <v>42731</v>
      </c>
      <c r="E8673" s="48">
        <v>7</v>
      </c>
      <c r="F8673" s="48">
        <v>15902</v>
      </c>
      <c r="G8673" s="48">
        <v>12821</v>
      </c>
    </row>
    <row r="8674" spans="3:7">
      <c r="C8674" s="50">
        <f t="shared" si="137"/>
        <v>12</v>
      </c>
      <c r="D8674" s="49">
        <v>42731</v>
      </c>
      <c r="E8674" s="48">
        <v>8</v>
      </c>
      <c r="F8674" s="48">
        <v>16623</v>
      </c>
      <c r="G8674" s="48">
        <v>13571</v>
      </c>
    </row>
    <row r="8675" spans="3:7">
      <c r="C8675" s="50">
        <f t="shared" si="137"/>
        <v>12</v>
      </c>
      <c r="D8675" s="49">
        <v>42731</v>
      </c>
      <c r="E8675" s="48">
        <v>9</v>
      </c>
      <c r="F8675" s="48">
        <v>17036</v>
      </c>
      <c r="G8675" s="48">
        <v>14166</v>
      </c>
    </row>
    <row r="8676" spans="3:7">
      <c r="C8676" s="50">
        <f t="shared" si="137"/>
        <v>12</v>
      </c>
      <c r="D8676" s="49">
        <v>42731</v>
      </c>
      <c r="E8676" s="48">
        <v>10</v>
      </c>
      <c r="F8676" s="48">
        <v>17758</v>
      </c>
      <c r="G8676" s="48">
        <v>14730</v>
      </c>
    </row>
    <row r="8677" spans="3:7">
      <c r="C8677" s="50">
        <f t="shared" si="137"/>
        <v>12</v>
      </c>
      <c r="D8677" s="49">
        <v>42731</v>
      </c>
      <c r="E8677" s="48">
        <v>11</v>
      </c>
      <c r="F8677" s="48">
        <v>18341</v>
      </c>
      <c r="G8677" s="48">
        <v>15223</v>
      </c>
    </row>
    <row r="8678" spans="3:7">
      <c r="C8678" s="50">
        <f t="shared" si="137"/>
        <v>12</v>
      </c>
      <c r="D8678" s="49">
        <v>42731</v>
      </c>
      <c r="E8678" s="48">
        <v>12</v>
      </c>
      <c r="F8678" s="48">
        <v>18681</v>
      </c>
      <c r="G8678" s="48">
        <v>15393</v>
      </c>
    </row>
    <row r="8679" spans="3:7">
      <c r="C8679" s="50">
        <f t="shared" si="137"/>
        <v>12</v>
      </c>
      <c r="D8679" s="49">
        <v>42731</v>
      </c>
      <c r="E8679" s="48">
        <v>13</v>
      </c>
      <c r="F8679" s="48">
        <v>18531</v>
      </c>
      <c r="G8679" s="48">
        <v>15467</v>
      </c>
    </row>
    <row r="8680" spans="3:7">
      <c r="C8680" s="50">
        <f t="shared" si="137"/>
        <v>12</v>
      </c>
      <c r="D8680" s="49">
        <v>42731</v>
      </c>
      <c r="E8680" s="48">
        <v>14</v>
      </c>
      <c r="F8680" s="48">
        <v>18425</v>
      </c>
      <c r="G8680" s="48">
        <v>15461</v>
      </c>
    </row>
    <row r="8681" spans="3:7">
      <c r="C8681" s="50">
        <f t="shared" si="137"/>
        <v>12</v>
      </c>
      <c r="D8681" s="49">
        <v>42731</v>
      </c>
      <c r="E8681" s="48">
        <v>15</v>
      </c>
      <c r="F8681" s="48">
        <v>18264</v>
      </c>
      <c r="G8681" s="48">
        <v>15425</v>
      </c>
    </row>
    <row r="8682" spans="3:7">
      <c r="C8682" s="50">
        <f t="shared" si="137"/>
        <v>12</v>
      </c>
      <c r="D8682" s="49">
        <v>42731</v>
      </c>
      <c r="E8682" s="48">
        <v>16</v>
      </c>
      <c r="F8682" s="48">
        <v>18465</v>
      </c>
      <c r="G8682" s="48">
        <v>15614</v>
      </c>
    </row>
    <row r="8683" spans="3:7">
      <c r="C8683" s="50">
        <f t="shared" si="137"/>
        <v>12</v>
      </c>
      <c r="D8683" s="49">
        <v>42731</v>
      </c>
      <c r="E8683" s="48">
        <v>17</v>
      </c>
      <c r="F8683" s="48">
        <v>19152</v>
      </c>
      <c r="G8683" s="48">
        <v>16377</v>
      </c>
    </row>
    <row r="8684" spans="3:7">
      <c r="C8684" s="50">
        <f t="shared" si="137"/>
        <v>12</v>
      </c>
      <c r="D8684" s="49">
        <v>42731</v>
      </c>
      <c r="E8684" s="48">
        <v>18</v>
      </c>
      <c r="F8684" s="48">
        <v>20133</v>
      </c>
      <c r="G8684" s="48">
        <v>17251</v>
      </c>
    </row>
    <row r="8685" spans="3:7">
      <c r="C8685" s="50">
        <f t="shared" si="137"/>
        <v>12</v>
      </c>
      <c r="D8685" s="49">
        <v>42731</v>
      </c>
      <c r="E8685" s="48">
        <v>19</v>
      </c>
      <c r="F8685" s="48">
        <v>19812</v>
      </c>
      <c r="G8685" s="48">
        <v>17081</v>
      </c>
    </row>
    <row r="8686" spans="3:7">
      <c r="C8686" s="50">
        <f t="shared" si="137"/>
        <v>12</v>
      </c>
      <c r="D8686" s="49">
        <v>42731</v>
      </c>
      <c r="E8686" s="48">
        <v>20</v>
      </c>
      <c r="F8686" s="48">
        <v>19831</v>
      </c>
      <c r="G8686" s="48">
        <v>16939</v>
      </c>
    </row>
    <row r="8687" spans="3:7">
      <c r="C8687" s="50">
        <f t="shared" si="137"/>
        <v>12</v>
      </c>
      <c r="D8687" s="49">
        <v>42731</v>
      </c>
      <c r="E8687" s="48">
        <v>21</v>
      </c>
      <c r="F8687" s="48">
        <v>19654</v>
      </c>
      <c r="G8687" s="48">
        <v>16656</v>
      </c>
    </row>
    <row r="8688" spans="3:7">
      <c r="C8688" s="50">
        <f t="shared" si="137"/>
        <v>12</v>
      </c>
      <c r="D8688" s="49">
        <v>42731</v>
      </c>
      <c r="E8688" s="48">
        <v>22</v>
      </c>
      <c r="F8688" s="48">
        <v>19102</v>
      </c>
      <c r="G8688" s="48">
        <v>16083</v>
      </c>
    </row>
    <row r="8689" spans="3:7">
      <c r="C8689" s="50">
        <f t="shared" si="137"/>
        <v>12</v>
      </c>
      <c r="D8689" s="49">
        <v>42731</v>
      </c>
      <c r="E8689" s="48">
        <v>23</v>
      </c>
      <c r="F8689" s="48">
        <v>18520</v>
      </c>
      <c r="G8689" s="48">
        <v>15219</v>
      </c>
    </row>
    <row r="8690" spans="3:7">
      <c r="C8690" s="50">
        <f t="shared" si="137"/>
        <v>12</v>
      </c>
      <c r="D8690" s="49">
        <v>42731</v>
      </c>
      <c r="E8690" s="48">
        <v>24</v>
      </c>
      <c r="F8690" s="48">
        <v>17582</v>
      </c>
      <c r="G8690" s="48">
        <v>14293</v>
      </c>
    </row>
    <row r="8691" spans="3:7">
      <c r="C8691" s="50">
        <f t="shared" si="137"/>
        <v>12</v>
      </c>
      <c r="D8691" s="49">
        <v>42732</v>
      </c>
      <c r="E8691" s="48">
        <v>1</v>
      </c>
      <c r="F8691" s="48">
        <v>16789</v>
      </c>
      <c r="G8691" s="48">
        <v>13560</v>
      </c>
    </row>
    <row r="8692" spans="3:7">
      <c r="C8692" s="50">
        <f t="shared" si="137"/>
        <v>12</v>
      </c>
      <c r="D8692" s="49">
        <v>42732</v>
      </c>
      <c r="E8692" s="48">
        <v>2</v>
      </c>
      <c r="F8692" s="48">
        <v>16340</v>
      </c>
      <c r="G8692" s="48">
        <v>13129</v>
      </c>
    </row>
    <row r="8693" spans="3:7">
      <c r="C8693" s="50">
        <f t="shared" si="137"/>
        <v>12</v>
      </c>
      <c r="D8693" s="49">
        <v>42732</v>
      </c>
      <c r="E8693" s="48">
        <v>3</v>
      </c>
      <c r="F8693" s="48">
        <v>16081</v>
      </c>
      <c r="G8693" s="48">
        <v>12873</v>
      </c>
    </row>
    <row r="8694" spans="3:7">
      <c r="C8694" s="50">
        <f t="shared" si="137"/>
        <v>12</v>
      </c>
      <c r="D8694" s="49">
        <v>42732</v>
      </c>
      <c r="E8694" s="48">
        <v>4</v>
      </c>
      <c r="F8694" s="48">
        <v>16068</v>
      </c>
      <c r="G8694" s="48">
        <v>12801</v>
      </c>
    </row>
    <row r="8695" spans="3:7">
      <c r="C8695" s="50">
        <f t="shared" si="137"/>
        <v>12</v>
      </c>
      <c r="D8695" s="49">
        <v>42732</v>
      </c>
      <c r="E8695" s="48">
        <v>5</v>
      </c>
      <c r="F8695" s="48">
        <v>16167</v>
      </c>
      <c r="G8695" s="48">
        <v>12922</v>
      </c>
    </row>
    <row r="8696" spans="3:7">
      <c r="C8696" s="50">
        <f t="shared" si="137"/>
        <v>12</v>
      </c>
      <c r="D8696" s="49">
        <v>42732</v>
      </c>
      <c r="E8696" s="48">
        <v>6</v>
      </c>
      <c r="F8696" s="48">
        <v>16699</v>
      </c>
      <c r="G8696" s="48">
        <v>13429</v>
      </c>
    </row>
    <row r="8697" spans="3:7">
      <c r="C8697" s="50">
        <f t="shared" si="137"/>
        <v>12</v>
      </c>
      <c r="D8697" s="49">
        <v>42732</v>
      </c>
      <c r="E8697" s="48">
        <v>7</v>
      </c>
      <c r="F8697" s="48">
        <v>17553</v>
      </c>
      <c r="G8697" s="48">
        <v>14341</v>
      </c>
    </row>
    <row r="8698" spans="3:7">
      <c r="C8698" s="50">
        <f t="shared" si="137"/>
        <v>12</v>
      </c>
      <c r="D8698" s="49">
        <v>42732</v>
      </c>
      <c r="E8698" s="48">
        <v>8</v>
      </c>
      <c r="F8698" s="48">
        <v>18556</v>
      </c>
      <c r="G8698" s="48">
        <v>15379</v>
      </c>
    </row>
    <row r="8699" spans="3:7">
      <c r="C8699" s="50">
        <f t="shared" si="137"/>
        <v>12</v>
      </c>
      <c r="D8699" s="49">
        <v>42732</v>
      </c>
      <c r="E8699" s="48">
        <v>9</v>
      </c>
      <c r="F8699" s="48">
        <v>18910</v>
      </c>
      <c r="G8699" s="48">
        <v>15770</v>
      </c>
    </row>
    <row r="8700" spans="3:7">
      <c r="C8700" s="50">
        <f t="shared" si="137"/>
        <v>12</v>
      </c>
      <c r="D8700" s="49">
        <v>42732</v>
      </c>
      <c r="E8700" s="48">
        <v>10</v>
      </c>
      <c r="F8700" s="48">
        <v>18977</v>
      </c>
      <c r="G8700" s="48">
        <v>15987</v>
      </c>
    </row>
    <row r="8701" spans="3:7">
      <c r="C8701" s="50">
        <f t="shared" si="137"/>
        <v>12</v>
      </c>
      <c r="D8701" s="49">
        <v>42732</v>
      </c>
      <c r="E8701" s="48">
        <v>11</v>
      </c>
      <c r="F8701" s="48">
        <v>18851</v>
      </c>
      <c r="G8701" s="48">
        <v>15992</v>
      </c>
    </row>
    <row r="8702" spans="3:7">
      <c r="C8702" s="50">
        <f t="shared" si="137"/>
        <v>12</v>
      </c>
      <c r="D8702" s="49">
        <v>42732</v>
      </c>
      <c r="E8702" s="48">
        <v>12</v>
      </c>
      <c r="F8702" s="48">
        <v>18823</v>
      </c>
      <c r="G8702" s="48">
        <v>16051</v>
      </c>
    </row>
    <row r="8703" spans="3:7">
      <c r="C8703" s="50">
        <f t="shared" si="137"/>
        <v>12</v>
      </c>
      <c r="D8703" s="49">
        <v>42732</v>
      </c>
      <c r="E8703" s="48">
        <v>13</v>
      </c>
      <c r="F8703" s="48">
        <v>18946</v>
      </c>
      <c r="G8703" s="48">
        <v>15972</v>
      </c>
    </row>
    <row r="8704" spans="3:7">
      <c r="C8704" s="50">
        <f t="shared" si="137"/>
        <v>12</v>
      </c>
      <c r="D8704" s="49">
        <v>42732</v>
      </c>
      <c r="E8704" s="48">
        <v>14</v>
      </c>
      <c r="F8704" s="48">
        <v>19388</v>
      </c>
      <c r="G8704" s="48">
        <v>15922</v>
      </c>
    </row>
    <row r="8705" spans="3:7">
      <c r="C8705" s="50">
        <f t="shared" si="137"/>
        <v>12</v>
      </c>
      <c r="D8705" s="49">
        <v>42732</v>
      </c>
      <c r="E8705" s="48">
        <v>15</v>
      </c>
      <c r="F8705" s="48">
        <v>19471</v>
      </c>
      <c r="G8705" s="48">
        <v>16056</v>
      </c>
    </row>
    <row r="8706" spans="3:7">
      <c r="C8706" s="50">
        <f t="shared" si="137"/>
        <v>12</v>
      </c>
      <c r="D8706" s="49">
        <v>42732</v>
      </c>
      <c r="E8706" s="48">
        <v>16</v>
      </c>
      <c r="F8706" s="48">
        <v>19839</v>
      </c>
      <c r="G8706" s="48">
        <v>16384</v>
      </c>
    </row>
    <row r="8707" spans="3:7">
      <c r="C8707" s="50">
        <f t="shared" si="137"/>
        <v>12</v>
      </c>
      <c r="D8707" s="49">
        <v>42732</v>
      </c>
      <c r="E8707" s="48">
        <v>17</v>
      </c>
      <c r="F8707" s="48">
        <v>20383</v>
      </c>
      <c r="G8707" s="48">
        <v>17148</v>
      </c>
    </row>
    <row r="8708" spans="3:7">
      <c r="C8708" s="50">
        <f t="shared" ref="C8708:C8771" si="138">MONTH(D8708)</f>
        <v>12</v>
      </c>
      <c r="D8708" s="49">
        <v>42732</v>
      </c>
      <c r="E8708" s="48">
        <v>18</v>
      </c>
      <c r="F8708" s="48">
        <v>20704</v>
      </c>
      <c r="G8708" s="48">
        <v>18156</v>
      </c>
    </row>
    <row r="8709" spans="3:7">
      <c r="C8709" s="50">
        <f t="shared" si="138"/>
        <v>12</v>
      </c>
      <c r="D8709" s="49">
        <v>42732</v>
      </c>
      <c r="E8709" s="48">
        <v>19</v>
      </c>
      <c r="F8709" s="48">
        <v>21023</v>
      </c>
      <c r="G8709" s="48">
        <v>17879</v>
      </c>
    </row>
    <row r="8710" spans="3:7">
      <c r="C8710" s="50">
        <f t="shared" si="138"/>
        <v>12</v>
      </c>
      <c r="D8710" s="49">
        <v>42732</v>
      </c>
      <c r="E8710" s="48">
        <v>20</v>
      </c>
      <c r="F8710" s="48">
        <v>20895</v>
      </c>
      <c r="G8710" s="48">
        <v>17532</v>
      </c>
    </row>
    <row r="8711" spans="3:7">
      <c r="C8711" s="50">
        <f t="shared" si="138"/>
        <v>12</v>
      </c>
      <c r="D8711" s="49">
        <v>42732</v>
      </c>
      <c r="E8711" s="48">
        <v>21</v>
      </c>
      <c r="F8711" s="48">
        <v>20518</v>
      </c>
      <c r="G8711" s="48">
        <v>17159</v>
      </c>
    </row>
    <row r="8712" spans="3:7">
      <c r="C8712" s="50">
        <f t="shared" si="138"/>
        <v>12</v>
      </c>
      <c r="D8712" s="49">
        <v>42732</v>
      </c>
      <c r="E8712" s="48">
        <v>22</v>
      </c>
      <c r="F8712" s="48">
        <v>19679</v>
      </c>
      <c r="G8712" s="48">
        <v>16473</v>
      </c>
    </row>
    <row r="8713" spans="3:7">
      <c r="C8713" s="50">
        <f t="shared" si="138"/>
        <v>12</v>
      </c>
      <c r="D8713" s="49">
        <v>42732</v>
      </c>
      <c r="E8713" s="48">
        <v>23</v>
      </c>
      <c r="F8713" s="48">
        <v>18804</v>
      </c>
      <c r="G8713" s="48">
        <v>15477</v>
      </c>
    </row>
    <row r="8714" spans="3:7">
      <c r="C8714" s="50">
        <f t="shared" si="138"/>
        <v>12</v>
      </c>
      <c r="D8714" s="49">
        <v>42732</v>
      </c>
      <c r="E8714" s="48">
        <v>24</v>
      </c>
      <c r="F8714" s="48">
        <v>17599</v>
      </c>
      <c r="G8714" s="48">
        <v>14358</v>
      </c>
    </row>
    <row r="8715" spans="3:7">
      <c r="C8715" s="50">
        <f t="shared" si="138"/>
        <v>12</v>
      </c>
      <c r="D8715" s="49">
        <v>42733</v>
      </c>
      <c r="E8715" s="48">
        <v>1</v>
      </c>
      <c r="F8715" s="48">
        <v>16970</v>
      </c>
      <c r="G8715" s="48">
        <v>13579</v>
      </c>
    </row>
    <row r="8716" spans="3:7">
      <c r="C8716" s="50">
        <f t="shared" si="138"/>
        <v>12</v>
      </c>
      <c r="D8716" s="49">
        <v>42733</v>
      </c>
      <c r="E8716" s="48">
        <v>2</v>
      </c>
      <c r="F8716" s="48">
        <v>16591</v>
      </c>
      <c r="G8716" s="48">
        <v>13071</v>
      </c>
    </row>
    <row r="8717" spans="3:7">
      <c r="C8717" s="50">
        <f t="shared" si="138"/>
        <v>12</v>
      </c>
      <c r="D8717" s="49">
        <v>42733</v>
      </c>
      <c r="E8717" s="48">
        <v>3</v>
      </c>
      <c r="F8717" s="48">
        <v>16424</v>
      </c>
      <c r="G8717" s="48">
        <v>12854</v>
      </c>
    </row>
    <row r="8718" spans="3:7">
      <c r="C8718" s="50">
        <f t="shared" si="138"/>
        <v>12</v>
      </c>
      <c r="D8718" s="49">
        <v>42733</v>
      </c>
      <c r="E8718" s="48">
        <v>4</v>
      </c>
      <c r="F8718" s="48">
        <v>16441</v>
      </c>
      <c r="G8718" s="48">
        <v>12909</v>
      </c>
    </row>
    <row r="8719" spans="3:7">
      <c r="C8719" s="50">
        <f t="shared" si="138"/>
        <v>12</v>
      </c>
      <c r="D8719" s="49">
        <v>42733</v>
      </c>
      <c r="E8719" s="48">
        <v>5</v>
      </c>
      <c r="F8719" s="48">
        <v>16522</v>
      </c>
      <c r="G8719" s="48">
        <v>13050</v>
      </c>
    </row>
    <row r="8720" spans="3:7">
      <c r="C8720" s="50">
        <f t="shared" si="138"/>
        <v>12</v>
      </c>
      <c r="D8720" s="49">
        <v>42733</v>
      </c>
      <c r="E8720" s="48">
        <v>6</v>
      </c>
      <c r="F8720" s="48">
        <v>17276</v>
      </c>
      <c r="G8720" s="48">
        <v>13548</v>
      </c>
    </row>
    <row r="8721" spans="3:7">
      <c r="C8721" s="50">
        <f t="shared" si="138"/>
        <v>12</v>
      </c>
      <c r="D8721" s="49">
        <v>42733</v>
      </c>
      <c r="E8721" s="48">
        <v>7</v>
      </c>
      <c r="F8721" s="48">
        <v>17840</v>
      </c>
      <c r="G8721" s="48">
        <v>14352</v>
      </c>
    </row>
    <row r="8722" spans="3:7">
      <c r="C8722" s="50">
        <f t="shared" si="138"/>
        <v>12</v>
      </c>
      <c r="D8722" s="49">
        <v>42733</v>
      </c>
      <c r="E8722" s="48">
        <v>8</v>
      </c>
      <c r="F8722" s="48">
        <v>18989</v>
      </c>
      <c r="G8722" s="48">
        <v>15373</v>
      </c>
    </row>
    <row r="8723" spans="3:7">
      <c r="C8723" s="50">
        <f t="shared" si="138"/>
        <v>12</v>
      </c>
      <c r="D8723" s="49">
        <v>42733</v>
      </c>
      <c r="E8723" s="48">
        <v>9</v>
      </c>
      <c r="F8723" s="48">
        <v>19312</v>
      </c>
      <c r="G8723" s="48">
        <v>15691</v>
      </c>
    </row>
    <row r="8724" spans="3:7">
      <c r="C8724" s="50">
        <f t="shared" si="138"/>
        <v>12</v>
      </c>
      <c r="D8724" s="49">
        <v>42733</v>
      </c>
      <c r="E8724" s="48">
        <v>10</v>
      </c>
      <c r="F8724" s="48">
        <v>19571</v>
      </c>
      <c r="G8724" s="48">
        <v>16027</v>
      </c>
    </row>
    <row r="8725" spans="3:7">
      <c r="C8725" s="50">
        <f t="shared" si="138"/>
        <v>12</v>
      </c>
      <c r="D8725" s="49">
        <v>42733</v>
      </c>
      <c r="E8725" s="48">
        <v>11</v>
      </c>
      <c r="F8725" s="48">
        <v>19785</v>
      </c>
      <c r="G8725" s="48">
        <v>16261</v>
      </c>
    </row>
    <row r="8726" spans="3:7">
      <c r="C8726" s="50">
        <f t="shared" si="138"/>
        <v>12</v>
      </c>
      <c r="D8726" s="49">
        <v>42733</v>
      </c>
      <c r="E8726" s="48">
        <v>12</v>
      </c>
      <c r="F8726" s="48">
        <v>19906</v>
      </c>
      <c r="G8726" s="48">
        <v>16347</v>
      </c>
    </row>
    <row r="8727" spans="3:7">
      <c r="C8727" s="50">
        <f t="shared" si="138"/>
        <v>12</v>
      </c>
      <c r="D8727" s="49">
        <v>42733</v>
      </c>
      <c r="E8727" s="48">
        <v>13</v>
      </c>
      <c r="F8727" s="48">
        <v>19972</v>
      </c>
      <c r="G8727" s="48">
        <v>16375</v>
      </c>
    </row>
    <row r="8728" spans="3:7">
      <c r="C8728" s="50">
        <f t="shared" si="138"/>
        <v>12</v>
      </c>
      <c r="D8728" s="49">
        <v>42733</v>
      </c>
      <c r="E8728" s="48">
        <v>14</v>
      </c>
      <c r="F8728" s="48">
        <v>19672</v>
      </c>
      <c r="G8728" s="48">
        <v>16198</v>
      </c>
    </row>
    <row r="8729" spans="3:7">
      <c r="C8729" s="50">
        <f t="shared" si="138"/>
        <v>12</v>
      </c>
      <c r="D8729" s="49">
        <v>42733</v>
      </c>
      <c r="E8729" s="48">
        <v>15</v>
      </c>
      <c r="F8729" s="48">
        <v>19658</v>
      </c>
      <c r="G8729" s="48">
        <v>16079</v>
      </c>
    </row>
    <row r="8730" spans="3:7">
      <c r="C8730" s="50">
        <f t="shared" si="138"/>
        <v>12</v>
      </c>
      <c r="D8730" s="49">
        <v>42733</v>
      </c>
      <c r="E8730" s="48">
        <v>16</v>
      </c>
      <c r="F8730" s="48">
        <v>19608</v>
      </c>
      <c r="G8730" s="48">
        <v>15942</v>
      </c>
    </row>
    <row r="8731" spans="3:7">
      <c r="C8731" s="50">
        <f t="shared" si="138"/>
        <v>12</v>
      </c>
      <c r="D8731" s="49">
        <v>42733</v>
      </c>
      <c r="E8731" s="48">
        <v>17</v>
      </c>
      <c r="F8731" s="48">
        <v>20227</v>
      </c>
      <c r="G8731" s="48">
        <v>16745</v>
      </c>
    </row>
    <row r="8732" spans="3:7">
      <c r="C8732" s="50">
        <f t="shared" si="138"/>
        <v>12</v>
      </c>
      <c r="D8732" s="49">
        <v>42733</v>
      </c>
      <c r="E8732" s="48">
        <v>18</v>
      </c>
      <c r="F8732" s="48">
        <v>21026</v>
      </c>
      <c r="G8732" s="48">
        <v>17671</v>
      </c>
    </row>
    <row r="8733" spans="3:7">
      <c r="C8733" s="50">
        <f t="shared" si="138"/>
        <v>12</v>
      </c>
      <c r="D8733" s="49">
        <v>42733</v>
      </c>
      <c r="E8733" s="48">
        <v>19</v>
      </c>
      <c r="F8733" s="48">
        <v>20968</v>
      </c>
      <c r="G8733" s="48">
        <v>17603</v>
      </c>
    </row>
    <row r="8734" spans="3:7">
      <c r="C8734" s="50">
        <f t="shared" si="138"/>
        <v>12</v>
      </c>
      <c r="D8734" s="49">
        <v>42733</v>
      </c>
      <c r="E8734" s="48">
        <v>20</v>
      </c>
      <c r="F8734" s="48">
        <v>20642</v>
      </c>
      <c r="G8734" s="48">
        <v>17328</v>
      </c>
    </row>
    <row r="8735" spans="3:7">
      <c r="C8735" s="50">
        <f t="shared" si="138"/>
        <v>12</v>
      </c>
      <c r="D8735" s="49">
        <v>42733</v>
      </c>
      <c r="E8735" s="48">
        <v>21</v>
      </c>
      <c r="F8735" s="48">
        <v>20325</v>
      </c>
      <c r="G8735" s="48">
        <v>17002</v>
      </c>
    </row>
    <row r="8736" spans="3:7">
      <c r="C8736" s="50">
        <f t="shared" si="138"/>
        <v>12</v>
      </c>
      <c r="D8736" s="49">
        <v>42733</v>
      </c>
      <c r="E8736" s="48">
        <v>22</v>
      </c>
      <c r="F8736" s="48">
        <v>19824</v>
      </c>
      <c r="G8736" s="48">
        <v>16422</v>
      </c>
    </row>
    <row r="8737" spans="3:7">
      <c r="C8737" s="50">
        <f t="shared" si="138"/>
        <v>12</v>
      </c>
      <c r="D8737" s="49">
        <v>42733</v>
      </c>
      <c r="E8737" s="48">
        <v>23</v>
      </c>
      <c r="F8737" s="48">
        <v>18852</v>
      </c>
      <c r="G8737" s="48">
        <v>15421</v>
      </c>
    </row>
    <row r="8738" spans="3:7">
      <c r="C8738" s="50">
        <f t="shared" si="138"/>
        <v>12</v>
      </c>
      <c r="D8738" s="49">
        <v>42733</v>
      </c>
      <c r="E8738" s="48">
        <v>24</v>
      </c>
      <c r="F8738" s="48">
        <v>17792</v>
      </c>
      <c r="G8738" s="48">
        <v>14364</v>
      </c>
    </row>
    <row r="8739" spans="3:7">
      <c r="C8739" s="50">
        <f t="shared" si="138"/>
        <v>12</v>
      </c>
      <c r="D8739" s="49">
        <v>42734</v>
      </c>
      <c r="E8739" s="48">
        <v>1</v>
      </c>
      <c r="F8739" s="48">
        <v>17214</v>
      </c>
      <c r="G8739" s="48">
        <v>13527</v>
      </c>
    </row>
    <row r="8740" spans="3:7">
      <c r="C8740" s="50">
        <f t="shared" si="138"/>
        <v>12</v>
      </c>
      <c r="D8740" s="49">
        <v>42734</v>
      </c>
      <c r="E8740" s="48">
        <v>2</v>
      </c>
      <c r="F8740" s="48">
        <v>16621</v>
      </c>
      <c r="G8740" s="48">
        <v>13014</v>
      </c>
    </row>
    <row r="8741" spans="3:7">
      <c r="C8741" s="50">
        <f t="shared" si="138"/>
        <v>12</v>
      </c>
      <c r="D8741" s="49">
        <v>42734</v>
      </c>
      <c r="E8741" s="48">
        <v>3</v>
      </c>
      <c r="F8741" s="48">
        <v>16482</v>
      </c>
      <c r="G8741" s="48">
        <v>12780</v>
      </c>
    </row>
    <row r="8742" spans="3:7">
      <c r="C8742" s="50">
        <f t="shared" si="138"/>
        <v>12</v>
      </c>
      <c r="D8742" s="49">
        <v>42734</v>
      </c>
      <c r="E8742" s="48">
        <v>4</v>
      </c>
      <c r="F8742" s="48">
        <v>16195</v>
      </c>
      <c r="G8742" s="48">
        <v>12729</v>
      </c>
    </row>
    <row r="8743" spans="3:7">
      <c r="C8743" s="50">
        <f t="shared" si="138"/>
        <v>12</v>
      </c>
      <c r="D8743" s="49">
        <v>42734</v>
      </c>
      <c r="E8743" s="48">
        <v>5</v>
      </c>
      <c r="F8743" s="48">
        <v>16258</v>
      </c>
      <c r="G8743" s="48">
        <v>12816</v>
      </c>
    </row>
    <row r="8744" spans="3:7">
      <c r="C8744" s="50">
        <f t="shared" si="138"/>
        <v>12</v>
      </c>
      <c r="D8744" s="49">
        <v>42734</v>
      </c>
      <c r="E8744" s="48">
        <v>6</v>
      </c>
      <c r="F8744" s="48">
        <v>16728</v>
      </c>
      <c r="G8744" s="48">
        <v>13199</v>
      </c>
    </row>
    <row r="8745" spans="3:7">
      <c r="C8745" s="50">
        <f t="shared" si="138"/>
        <v>12</v>
      </c>
      <c r="D8745" s="49">
        <v>42734</v>
      </c>
      <c r="E8745" s="48">
        <v>7</v>
      </c>
      <c r="F8745" s="48">
        <v>17531</v>
      </c>
      <c r="G8745" s="48">
        <v>14021</v>
      </c>
    </row>
    <row r="8746" spans="3:7">
      <c r="C8746" s="50">
        <f t="shared" si="138"/>
        <v>12</v>
      </c>
      <c r="D8746" s="49">
        <v>42734</v>
      </c>
      <c r="E8746" s="48">
        <v>8</v>
      </c>
      <c r="F8746" s="48">
        <v>18104</v>
      </c>
      <c r="G8746" s="48">
        <v>14906</v>
      </c>
    </row>
    <row r="8747" spans="3:7">
      <c r="C8747" s="50">
        <f t="shared" si="138"/>
        <v>12</v>
      </c>
      <c r="D8747" s="49">
        <v>42734</v>
      </c>
      <c r="E8747" s="48">
        <v>9</v>
      </c>
      <c r="F8747" s="48">
        <v>18614</v>
      </c>
      <c r="G8747" s="48">
        <v>15350</v>
      </c>
    </row>
    <row r="8748" spans="3:7">
      <c r="C8748" s="50">
        <f t="shared" si="138"/>
        <v>12</v>
      </c>
      <c r="D8748" s="49">
        <v>42734</v>
      </c>
      <c r="E8748" s="48">
        <v>10</v>
      </c>
      <c r="F8748" s="48">
        <v>19051</v>
      </c>
      <c r="G8748" s="48">
        <v>15756</v>
      </c>
    </row>
    <row r="8749" spans="3:7">
      <c r="C8749" s="50">
        <f t="shared" si="138"/>
        <v>12</v>
      </c>
      <c r="D8749" s="49">
        <v>42734</v>
      </c>
      <c r="E8749" s="48">
        <v>11</v>
      </c>
      <c r="F8749" s="48">
        <v>19367</v>
      </c>
      <c r="G8749" s="48">
        <v>16025</v>
      </c>
    </row>
    <row r="8750" spans="3:7">
      <c r="C8750" s="50">
        <f t="shared" si="138"/>
        <v>12</v>
      </c>
      <c r="D8750" s="49">
        <v>42734</v>
      </c>
      <c r="E8750" s="48">
        <v>12</v>
      </c>
      <c r="F8750" s="48">
        <v>19282</v>
      </c>
      <c r="G8750" s="48">
        <v>16055</v>
      </c>
    </row>
    <row r="8751" spans="3:7">
      <c r="C8751" s="50">
        <f t="shared" si="138"/>
        <v>12</v>
      </c>
      <c r="D8751" s="49">
        <v>42734</v>
      </c>
      <c r="E8751" s="48">
        <v>13</v>
      </c>
      <c r="F8751" s="48">
        <v>19289</v>
      </c>
      <c r="G8751" s="48">
        <v>16018</v>
      </c>
    </row>
    <row r="8752" spans="3:7">
      <c r="C8752" s="50">
        <f t="shared" si="138"/>
        <v>12</v>
      </c>
      <c r="D8752" s="49">
        <v>42734</v>
      </c>
      <c r="E8752" s="48">
        <v>14</v>
      </c>
      <c r="F8752" s="48">
        <v>19110</v>
      </c>
      <c r="G8752" s="48">
        <v>15829</v>
      </c>
    </row>
    <row r="8753" spans="3:7">
      <c r="C8753" s="50">
        <f t="shared" si="138"/>
        <v>12</v>
      </c>
      <c r="D8753" s="49">
        <v>42734</v>
      </c>
      <c r="E8753" s="48">
        <v>15</v>
      </c>
      <c r="F8753" s="48">
        <v>19109</v>
      </c>
      <c r="G8753" s="48">
        <v>15837</v>
      </c>
    </row>
    <row r="8754" spans="3:7">
      <c r="C8754" s="50">
        <f t="shared" si="138"/>
        <v>12</v>
      </c>
      <c r="D8754" s="49">
        <v>42734</v>
      </c>
      <c r="E8754" s="48">
        <v>16</v>
      </c>
      <c r="F8754" s="48">
        <v>19445</v>
      </c>
      <c r="G8754" s="48">
        <v>16104</v>
      </c>
    </row>
    <row r="8755" spans="3:7">
      <c r="C8755" s="50">
        <f t="shared" si="138"/>
        <v>12</v>
      </c>
      <c r="D8755" s="49">
        <v>42734</v>
      </c>
      <c r="E8755" s="48">
        <v>17</v>
      </c>
      <c r="F8755" s="48">
        <v>20232</v>
      </c>
      <c r="G8755" s="48">
        <v>16890</v>
      </c>
    </row>
    <row r="8756" spans="3:7">
      <c r="C8756" s="50">
        <f t="shared" si="138"/>
        <v>12</v>
      </c>
      <c r="D8756" s="49">
        <v>42734</v>
      </c>
      <c r="E8756" s="48">
        <v>18</v>
      </c>
      <c r="F8756" s="48">
        <v>21182</v>
      </c>
      <c r="G8756" s="48">
        <v>17958</v>
      </c>
    </row>
    <row r="8757" spans="3:7">
      <c r="C8757" s="50">
        <f t="shared" si="138"/>
        <v>12</v>
      </c>
      <c r="D8757" s="49">
        <v>42734</v>
      </c>
      <c r="E8757" s="48">
        <v>19</v>
      </c>
      <c r="F8757" s="48">
        <v>21034</v>
      </c>
      <c r="G8757" s="48">
        <v>17807</v>
      </c>
    </row>
    <row r="8758" spans="3:7">
      <c r="C8758" s="50">
        <f t="shared" si="138"/>
        <v>12</v>
      </c>
      <c r="D8758" s="49">
        <v>42734</v>
      </c>
      <c r="E8758" s="48">
        <v>20</v>
      </c>
      <c r="F8758" s="48">
        <v>20679</v>
      </c>
      <c r="G8758" s="48">
        <v>17563</v>
      </c>
    </row>
    <row r="8759" spans="3:7">
      <c r="C8759" s="50">
        <f t="shared" si="138"/>
        <v>12</v>
      </c>
      <c r="D8759" s="49">
        <v>42734</v>
      </c>
      <c r="E8759" s="48">
        <v>21</v>
      </c>
      <c r="F8759" s="48">
        <v>20475</v>
      </c>
      <c r="G8759" s="48">
        <v>17235</v>
      </c>
    </row>
    <row r="8760" spans="3:7">
      <c r="C8760" s="50">
        <f t="shared" si="138"/>
        <v>12</v>
      </c>
      <c r="D8760" s="49">
        <v>42734</v>
      </c>
      <c r="E8760" s="48">
        <v>22</v>
      </c>
      <c r="F8760" s="48">
        <v>19840</v>
      </c>
      <c r="G8760" s="48">
        <v>16641</v>
      </c>
    </row>
    <row r="8761" spans="3:7">
      <c r="C8761" s="50">
        <f t="shared" si="138"/>
        <v>12</v>
      </c>
      <c r="D8761" s="49">
        <v>42734</v>
      </c>
      <c r="E8761" s="48">
        <v>23</v>
      </c>
      <c r="F8761" s="48">
        <v>19080</v>
      </c>
      <c r="G8761" s="48">
        <v>15829</v>
      </c>
    </row>
    <row r="8762" spans="3:7">
      <c r="C8762" s="50">
        <f t="shared" si="138"/>
        <v>12</v>
      </c>
      <c r="D8762" s="49">
        <v>42734</v>
      </c>
      <c r="E8762" s="48">
        <v>24</v>
      </c>
      <c r="F8762" s="48">
        <v>18143</v>
      </c>
      <c r="G8762" s="48">
        <v>14708</v>
      </c>
    </row>
    <row r="8763" spans="3:7">
      <c r="C8763" s="50">
        <f t="shared" si="138"/>
        <v>12</v>
      </c>
      <c r="D8763" s="49">
        <v>42735</v>
      </c>
      <c r="E8763" s="48">
        <v>1</v>
      </c>
      <c r="F8763" s="48">
        <v>17788</v>
      </c>
      <c r="G8763" s="48">
        <v>13934</v>
      </c>
    </row>
    <row r="8764" spans="3:7">
      <c r="C8764" s="50">
        <f t="shared" si="138"/>
        <v>12</v>
      </c>
      <c r="D8764" s="49">
        <v>42735</v>
      </c>
      <c r="E8764" s="48">
        <v>2</v>
      </c>
      <c r="F8764" s="48">
        <v>17235</v>
      </c>
      <c r="G8764" s="48">
        <v>13450</v>
      </c>
    </row>
    <row r="8765" spans="3:7">
      <c r="C8765" s="50">
        <f t="shared" si="138"/>
        <v>12</v>
      </c>
      <c r="D8765" s="49">
        <v>42735</v>
      </c>
      <c r="E8765" s="48">
        <v>3</v>
      </c>
      <c r="F8765" s="48">
        <v>17024</v>
      </c>
      <c r="G8765" s="48">
        <v>13105</v>
      </c>
    </row>
    <row r="8766" spans="3:7">
      <c r="C8766" s="50">
        <f t="shared" si="138"/>
        <v>12</v>
      </c>
      <c r="D8766" s="49">
        <v>42735</v>
      </c>
      <c r="E8766" s="48">
        <v>4</v>
      </c>
      <c r="F8766" s="48">
        <v>16794</v>
      </c>
      <c r="G8766" s="48">
        <v>12938</v>
      </c>
    </row>
    <row r="8767" spans="3:7">
      <c r="C8767" s="50">
        <f t="shared" si="138"/>
        <v>12</v>
      </c>
      <c r="D8767" s="49">
        <v>42735</v>
      </c>
      <c r="E8767" s="48">
        <v>5</v>
      </c>
      <c r="F8767" s="48">
        <v>16719</v>
      </c>
      <c r="G8767" s="48">
        <v>12861</v>
      </c>
    </row>
    <row r="8768" spans="3:7">
      <c r="C8768" s="50">
        <f t="shared" si="138"/>
        <v>12</v>
      </c>
      <c r="D8768" s="49">
        <v>42735</v>
      </c>
      <c r="E8768" s="48">
        <v>6</v>
      </c>
      <c r="F8768" s="48">
        <v>16825</v>
      </c>
      <c r="G8768" s="48">
        <v>12984</v>
      </c>
    </row>
    <row r="8769" spans="3:7">
      <c r="C8769" s="50">
        <f t="shared" si="138"/>
        <v>12</v>
      </c>
      <c r="D8769" s="49">
        <v>42735</v>
      </c>
      <c r="E8769" s="48">
        <v>7</v>
      </c>
      <c r="F8769" s="48">
        <v>16636</v>
      </c>
      <c r="G8769" s="48">
        <v>13321</v>
      </c>
    </row>
    <row r="8770" spans="3:7">
      <c r="C8770" s="50">
        <f t="shared" si="138"/>
        <v>12</v>
      </c>
      <c r="D8770" s="49">
        <v>42735</v>
      </c>
      <c r="E8770" s="48">
        <v>8</v>
      </c>
      <c r="F8770" s="48">
        <v>17700</v>
      </c>
      <c r="G8770" s="48">
        <v>13990</v>
      </c>
    </row>
    <row r="8771" spans="3:7">
      <c r="C8771" s="50">
        <f t="shared" si="138"/>
        <v>12</v>
      </c>
      <c r="D8771" s="49">
        <v>42735</v>
      </c>
      <c r="E8771" s="48">
        <v>9</v>
      </c>
      <c r="F8771" s="48">
        <v>18172</v>
      </c>
      <c r="G8771" s="48">
        <v>14605</v>
      </c>
    </row>
    <row r="8772" spans="3:7">
      <c r="C8772" s="50">
        <f t="shared" ref="C8772:C8786" si="139">MONTH(D8772)</f>
        <v>12</v>
      </c>
      <c r="D8772" s="49">
        <v>42735</v>
      </c>
      <c r="E8772" s="48">
        <v>10</v>
      </c>
      <c r="F8772" s="48">
        <v>18709</v>
      </c>
      <c r="G8772" s="48">
        <v>15138</v>
      </c>
    </row>
    <row r="8773" spans="3:7">
      <c r="C8773" s="50">
        <f t="shared" si="139"/>
        <v>12</v>
      </c>
      <c r="D8773" s="49">
        <v>42735</v>
      </c>
      <c r="E8773" s="48">
        <v>11</v>
      </c>
      <c r="F8773" s="48">
        <v>19072</v>
      </c>
      <c r="G8773" s="48">
        <v>15515</v>
      </c>
    </row>
    <row r="8774" spans="3:7">
      <c r="C8774" s="50">
        <f t="shared" si="139"/>
        <v>12</v>
      </c>
      <c r="D8774" s="49">
        <v>42735</v>
      </c>
      <c r="E8774" s="48">
        <v>12</v>
      </c>
      <c r="F8774" s="48">
        <v>19115</v>
      </c>
      <c r="G8774" s="48">
        <v>15738</v>
      </c>
    </row>
    <row r="8775" spans="3:7">
      <c r="C8775" s="50">
        <f t="shared" si="139"/>
        <v>12</v>
      </c>
      <c r="D8775" s="49">
        <v>42735</v>
      </c>
      <c r="E8775" s="48">
        <v>13</v>
      </c>
      <c r="F8775" s="48">
        <v>19255</v>
      </c>
      <c r="G8775" s="48">
        <v>15718</v>
      </c>
    </row>
    <row r="8776" spans="3:7">
      <c r="C8776" s="50">
        <f t="shared" si="139"/>
        <v>12</v>
      </c>
      <c r="D8776" s="49">
        <v>42735</v>
      </c>
      <c r="E8776" s="48">
        <v>14</v>
      </c>
      <c r="F8776" s="48">
        <v>19057</v>
      </c>
      <c r="G8776" s="48">
        <v>15502</v>
      </c>
    </row>
    <row r="8777" spans="3:7">
      <c r="C8777" s="50">
        <f t="shared" si="139"/>
        <v>12</v>
      </c>
      <c r="D8777" s="49">
        <v>42735</v>
      </c>
      <c r="E8777" s="48">
        <v>15</v>
      </c>
      <c r="F8777" s="48">
        <v>19008</v>
      </c>
      <c r="G8777" s="48">
        <v>15505</v>
      </c>
    </row>
    <row r="8778" spans="3:7">
      <c r="C8778" s="50">
        <f t="shared" si="139"/>
        <v>12</v>
      </c>
      <c r="D8778" s="49">
        <v>42735</v>
      </c>
      <c r="E8778" s="48">
        <v>16</v>
      </c>
      <c r="F8778" s="48">
        <v>19079</v>
      </c>
      <c r="G8778" s="48">
        <v>15629</v>
      </c>
    </row>
    <row r="8779" spans="3:7">
      <c r="C8779" s="50">
        <f t="shared" si="139"/>
        <v>12</v>
      </c>
      <c r="D8779" s="49">
        <v>42735</v>
      </c>
      <c r="E8779" s="48">
        <v>17</v>
      </c>
      <c r="F8779" s="48">
        <v>19970</v>
      </c>
      <c r="G8779" s="48">
        <v>16475</v>
      </c>
    </row>
    <row r="8780" spans="3:7">
      <c r="C8780" s="50">
        <f t="shared" si="139"/>
        <v>12</v>
      </c>
      <c r="D8780" s="49">
        <v>42735</v>
      </c>
      <c r="E8780" s="48">
        <v>18</v>
      </c>
      <c r="F8780" s="48">
        <v>20648</v>
      </c>
      <c r="G8780" s="48">
        <v>17340</v>
      </c>
    </row>
    <row r="8781" spans="3:7">
      <c r="C8781" s="50">
        <f t="shared" si="139"/>
        <v>12</v>
      </c>
      <c r="D8781" s="49">
        <v>42735</v>
      </c>
      <c r="E8781" s="48">
        <v>19</v>
      </c>
      <c r="F8781" s="48">
        <v>20309</v>
      </c>
      <c r="G8781" s="48">
        <v>16921</v>
      </c>
    </row>
    <row r="8782" spans="3:7">
      <c r="C8782" s="50">
        <f t="shared" si="139"/>
        <v>12</v>
      </c>
      <c r="D8782" s="49">
        <v>42735</v>
      </c>
      <c r="E8782" s="48">
        <v>20</v>
      </c>
      <c r="F8782" s="48">
        <v>19673</v>
      </c>
      <c r="G8782" s="48">
        <v>16260</v>
      </c>
    </row>
    <row r="8783" spans="3:7">
      <c r="C8783" s="50">
        <f t="shared" si="139"/>
        <v>12</v>
      </c>
      <c r="D8783" s="49">
        <v>42735</v>
      </c>
      <c r="E8783" s="48">
        <v>21</v>
      </c>
      <c r="F8783" s="48">
        <v>19160</v>
      </c>
      <c r="G8783" s="48">
        <v>15658</v>
      </c>
    </row>
    <row r="8784" spans="3:7">
      <c r="C8784" s="50">
        <f t="shared" si="139"/>
        <v>12</v>
      </c>
      <c r="D8784" s="49">
        <v>42735</v>
      </c>
      <c r="E8784" s="48">
        <v>22</v>
      </c>
      <c r="F8784" s="48">
        <v>18436</v>
      </c>
      <c r="G8784" s="48">
        <v>15195</v>
      </c>
    </row>
    <row r="8785" spans="3:7">
      <c r="C8785" s="50">
        <f t="shared" si="139"/>
        <v>12</v>
      </c>
      <c r="D8785" s="49">
        <v>42735</v>
      </c>
      <c r="E8785" s="48">
        <v>23</v>
      </c>
      <c r="F8785" s="48">
        <v>18045</v>
      </c>
      <c r="G8785" s="48">
        <v>14758</v>
      </c>
    </row>
    <row r="8786" spans="3:7">
      <c r="C8786" s="50">
        <f t="shared" si="139"/>
        <v>12</v>
      </c>
      <c r="D8786" s="49">
        <v>42735</v>
      </c>
      <c r="E8786" s="48">
        <v>24</v>
      </c>
      <c r="F8786" s="48">
        <v>17562</v>
      </c>
      <c r="G8786" s="48">
        <v>14153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I10"/>
  <sheetViews>
    <sheetView workbookViewId="0">
      <selection activeCell="N6" sqref="N6"/>
    </sheetView>
  </sheetViews>
  <sheetFormatPr defaultRowHeight="15"/>
  <cols>
    <col min="2" max="2" width="16.5703125" customWidth="1"/>
    <col min="3" max="3" width="13.28515625" customWidth="1"/>
    <col min="4" max="4" width="11.85546875" customWidth="1"/>
    <col min="5" max="5" width="12.140625" customWidth="1"/>
  </cols>
  <sheetData>
    <row r="1" spans="2:9" ht="15.75" thickBot="1"/>
    <row r="2" spans="2:9" ht="15.75" thickBot="1">
      <c r="B2" s="27" t="s">
        <v>14</v>
      </c>
      <c r="C2" s="28">
        <v>2010</v>
      </c>
      <c r="D2" s="28">
        <v>2011</v>
      </c>
      <c r="E2" s="28">
        <v>2012</v>
      </c>
      <c r="F2" s="28">
        <v>2013</v>
      </c>
      <c r="G2" s="28">
        <v>2014</v>
      </c>
      <c r="H2" s="28">
        <v>2015</v>
      </c>
      <c r="I2" s="28">
        <v>2016</v>
      </c>
    </row>
    <row r="3" spans="2:9" ht="15.75" thickBot="1">
      <c r="B3" s="29" t="s">
        <v>15</v>
      </c>
      <c r="G3" s="30">
        <v>68.78</v>
      </c>
      <c r="H3" s="30">
        <v>75.510000000000005</v>
      </c>
      <c r="I3" s="30">
        <v>82.61</v>
      </c>
    </row>
    <row r="4" spans="2:9" ht="15.75" thickBot="1">
      <c r="B4" s="29" t="s">
        <v>16</v>
      </c>
      <c r="G4" s="30">
        <v>32.67</v>
      </c>
      <c r="H4" s="30">
        <v>36.03</v>
      </c>
      <c r="I4" s="30">
        <v>37.57</v>
      </c>
    </row>
    <row r="5" spans="2:9" ht="15.75" thickBot="1">
      <c r="B5" s="29" t="s">
        <v>17</v>
      </c>
      <c r="G5" s="30">
        <v>10.25</v>
      </c>
      <c r="H5" s="30">
        <v>11.92</v>
      </c>
      <c r="I5" s="30">
        <v>12.75</v>
      </c>
    </row>
    <row r="6" spans="2:9" ht="15.75" thickBot="1">
      <c r="B6" s="29" t="s">
        <v>18</v>
      </c>
      <c r="G6" s="30">
        <v>4.5</v>
      </c>
      <c r="H6" s="30">
        <v>4.68</v>
      </c>
      <c r="I6" s="30">
        <v>4.75</v>
      </c>
    </row>
    <row r="7" spans="2:9" ht="15.75" thickBot="1">
      <c r="B7" s="29" t="s">
        <v>19</v>
      </c>
      <c r="G7" s="30">
        <v>5.25</v>
      </c>
      <c r="H7" s="30">
        <v>5.25</v>
      </c>
      <c r="I7" s="30">
        <v>0</v>
      </c>
    </row>
    <row r="8" spans="2:9" ht="15.75" thickBot="1">
      <c r="B8" s="29" t="s">
        <v>20</v>
      </c>
      <c r="G8" s="30">
        <v>15.79</v>
      </c>
      <c r="H8" s="30">
        <v>17.34</v>
      </c>
      <c r="I8" s="30">
        <v>17.899999999999999</v>
      </c>
    </row>
    <row r="9" spans="2:9" ht="15.75" thickBot="1">
      <c r="B9" s="29" t="s">
        <v>21</v>
      </c>
      <c r="G9" s="30">
        <v>-13.72</v>
      </c>
      <c r="H9" s="30">
        <v>-15.07</v>
      </c>
      <c r="I9" s="30">
        <v>0</v>
      </c>
    </row>
    <row r="10" spans="2:9" ht="15.75" thickBot="1">
      <c r="B10" s="29" t="s">
        <v>22</v>
      </c>
      <c r="C10">
        <v>104</v>
      </c>
      <c r="D10">
        <v>105</v>
      </c>
      <c r="E10">
        <v>112</v>
      </c>
      <c r="F10">
        <v>116.41</v>
      </c>
      <c r="G10" s="30">
        <v>123.51</v>
      </c>
      <c r="H10" s="30">
        <v>135.65</v>
      </c>
      <c r="I10" s="30">
        <v>155.58000000000001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Summary Biennial</vt:lpstr>
      <vt:lpstr>Cash Flow</vt:lpstr>
      <vt:lpstr>Calcs Biennial</vt:lpstr>
      <vt:lpstr>Calcs Annual</vt:lpstr>
      <vt:lpstr>Res Bill Biennial</vt:lpstr>
      <vt:lpstr>Res Bill Annual</vt:lpstr>
      <vt:lpstr>Monthly GA Stats</vt:lpstr>
      <vt:lpstr>Monthly Demand Stats</vt:lpstr>
      <vt:lpstr>Historical Data</vt:lpstr>
      <vt:lpstr>IESO HOEP-GA</vt:lpstr>
      <vt:lpstr>IESO Res Bill</vt:lpstr>
      <vt:lpstr>Nav commod adjust</vt:lpstr>
      <vt:lpstr>'Res Bill Biennial'!Print_Area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Malecki, Justin (ENERGY)</dc:creator>
  <cp:lastModifiedBy>Eamon O'Riordan</cp:lastModifiedBy>
  <cp:lastPrinted>2017-05-01T17:54:16Z</cp:lastPrinted>
  <dcterms:created xsi:type="dcterms:W3CDTF">2017-01-03T15:59:43Z</dcterms:created>
  <dcterms:modified xsi:type="dcterms:W3CDTF">2017-07-05T20:49:47Z</dcterms:modified>
</cp:coreProperties>
</file>