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10" yWindow="390" windowWidth="20370" windowHeight="9825" activeTab="2"/>
  </bookViews>
  <sheets>
    <sheet name="Actual 2013 Figures" sheetId="28" r:id="rId1"/>
    <sheet name="2013_Grs_Dmnd_Frcst" sheetId="1" r:id="rId2"/>
    <sheet name="Grss_Elctr_Dmnd_Sctr_Frcst" sheetId="2" r:id="rId3"/>
    <sheet name="Res_Grss_Elctr_Dmnd_Frcst_EU" sheetId="3" r:id="rId4"/>
    <sheet name="Res_Households_Frcst" sheetId="6" r:id="rId5"/>
    <sheet name="Chg_Res_Elctr_Dmnd_EU" sheetId="7" r:id="rId6"/>
    <sheet name="Res_Use_per_Household_Key_EU" sheetId="8" r:id="rId7"/>
    <sheet name="Chg_Res_Elctr_Peak_EU" sheetId="9" r:id="rId8"/>
    <sheet name="Res_Ints_Household_Frcst" sheetId="10" r:id="rId9"/>
    <sheet name="Com_Elctr_Dmnd_Sbsctr" sheetId="11" r:id="rId10"/>
    <sheet name="Com_Flrspce_Sbsctr" sheetId="12" r:id="rId11"/>
    <sheet name="Com_Elctr_Dmnd_EU" sheetId="13" r:id="rId12"/>
    <sheet name="Chg_Com_Elctr_Dmnd_EU" sheetId="14" r:id="rId13"/>
    <sheet name="Chg_Com_Elctr_Peak_EU" sheetId="4" r:id="rId14"/>
    <sheet name="Com_Ints_Flrspce_Frcst" sheetId="15" r:id="rId15"/>
    <sheet name="Ind_Grss_Elctr_Dmnd_Key_Sbsctr" sheetId="16" r:id="rId16"/>
    <sheet name="Ind_Grss_Elctr_Dmnd_Sbsctr" sheetId="5" r:id="rId17"/>
    <sheet name="Chg_Ind_Elctr_Dmnd_Sbsctr" sheetId="17" r:id="rId18"/>
    <sheet name="Ind_Grss_Elctr_Peak_Sbsctr" sheetId="18" r:id="rId19"/>
    <sheet name="Chg_Ind_Elctr_Peak_Sbsctr" sheetId="19" r:id="rId20"/>
    <sheet name="Ind_Ints_GDP_Frcst" sheetId="20" r:id="rId21"/>
    <sheet name="Agrcltr_Elctr_Dmnd_Frcst" sheetId="21" r:id="rId22"/>
    <sheet name="Elctr_Trnsprt_Dmnd_Frcst" sheetId="22" r:id="rId23"/>
    <sheet name="Drvrs_Elctr_Prices" sheetId="23" r:id="rId24"/>
    <sheet name="Drvrs_Res_Household" sheetId="24" r:id="rId25"/>
    <sheet name="Drvrs_Com_Flrspce" sheetId="25" r:id="rId26"/>
    <sheet name="Drvrs_Ind_GDP" sheetId="26" r:id="rId27"/>
    <sheet name="Drvrs_Ecnmc_Indctrs" sheetId="27" r:id="rId28"/>
  </sheets>
  <definedNames>
    <definedName name="_xlnm._FilterDatabase" localSheetId="3" hidden="1">Res_Grss_Elctr_Dmnd_Frcst_EU!$C$4:$F$4</definedName>
  </definedNames>
  <calcPr calcId="145621"/>
  <oleSize ref="C4:AF28"/>
</workbook>
</file>

<file path=xl/sharedStrings.xml><?xml version="1.0" encoding="utf-8"?>
<sst xmlns="http://schemas.openxmlformats.org/spreadsheetml/2006/main" count="333" uniqueCount="158">
  <si>
    <t>Residential</t>
  </si>
  <si>
    <t>Commercial</t>
  </si>
  <si>
    <t>Industrial</t>
  </si>
  <si>
    <t>Agriculture</t>
  </si>
  <si>
    <t>Electrification of Transportation</t>
  </si>
  <si>
    <t>2013 LTEP Gross Demand Forecast</t>
  </si>
  <si>
    <t>Heating and Ventilation</t>
  </si>
  <si>
    <t>Lighting</t>
  </si>
  <si>
    <t>Refrigerators/Freezers</t>
  </si>
  <si>
    <t>Miscellaneous</t>
  </si>
  <si>
    <t>Laundry</t>
  </si>
  <si>
    <t>AC</t>
  </si>
  <si>
    <t>Hot Water</t>
  </si>
  <si>
    <t>Computers</t>
  </si>
  <si>
    <t>Televisions and set top boxes</t>
  </si>
  <si>
    <t>Cooking</t>
  </si>
  <si>
    <t>Other Electronics</t>
  </si>
  <si>
    <t>Dishwashers</t>
  </si>
  <si>
    <t>Dehumidifiers</t>
  </si>
  <si>
    <t>Swimming Pool Pumps</t>
  </si>
  <si>
    <t>Elevator*</t>
  </si>
  <si>
    <t>Dishwashers*</t>
  </si>
  <si>
    <t>HVAC/Fans/Pumps</t>
  </si>
  <si>
    <t>Cooling</t>
  </si>
  <si>
    <t>Computer Equipment</t>
  </si>
  <si>
    <t>Heating</t>
  </si>
  <si>
    <t>Refrigeration</t>
  </si>
  <si>
    <t>Other Plug in Load</t>
  </si>
  <si>
    <t>Elevators*</t>
  </si>
  <si>
    <t>Primary Metals</t>
  </si>
  <si>
    <t>Mining</t>
  </si>
  <si>
    <t>Paper Mfg</t>
  </si>
  <si>
    <t>Chemical Mfg</t>
  </si>
  <si>
    <t>Miscellaneous Industrial</t>
  </si>
  <si>
    <t>Transportation And Mach</t>
  </si>
  <si>
    <t>Food And Beverage</t>
  </si>
  <si>
    <t>Plastic And Rubber Mfg</t>
  </si>
  <si>
    <t>Fabricated Metals</t>
  </si>
  <si>
    <t>Petroleum Refineries</t>
  </si>
  <si>
    <t>Non Metallic Minerals</t>
  </si>
  <si>
    <t>Wood Products</t>
  </si>
  <si>
    <t>Residential Gross Electricity Demand Forecast by End-Use (TWh)</t>
  </si>
  <si>
    <t>*Note: Elevators and Dishwashers were not included in the Demand Module presentation as they are unnoticable in the charts</t>
  </si>
  <si>
    <t>Housing Type</t>
  </si>
  <si>
    <t>Single Family</t>
  </si>
  <si>
    <t>Multi Res High Rise</t>
  </si>
  <si>
    <t>Row House</t>
  </si>
  <si>
    <t>Multi Res Low Rise</t>
  </si>
  <si>
    <t>Other Residential Buildings</t>
  </si>
  <si>
    <t>Total Households</t>
  </si>
  <si>
    <t>Change between 2005-2013</t>
  </si>
  <si>
    <t>Change between 2013-2022</t>
  </si>
  <si>
    <t>Change between 2013-2032</t>
  </si>
  <si>
    <t>Major Appliances</t>
  </si>
  <si>
    <t>Electronics</t>
  </si>
  <si>
    <t xml:space="preserve">Number of Households (000s) </t>
  </si>
  <si>
    <t xml:space="preserve">Intensity (MWh/household) </t>
  </si>
  <si>
    <t>Gross Residential Intensity Forecast</t>
  </si>
  <si>
    <t>Office</t>
  </si>
  <si>
    <t>Non Food Retail</t>
  </si>
  <si>
    <t>Other Commercial Buildings</t>
  </si>
  <si>
    <t>Warehouse Wholesale</t>
  </si>
  <si>
    <t>Schools</t>
  </si>
  <si>
    <t>Food Retail</t>
  </si>
  <si>
    <t>Nursing Home</t>
  </si>
  <si>
    <t>University Colleges</t>
  </si>
  <si>
    <t>Restaurant</t>
  </si>
  <si>
    <t>Hotel</t>
  </si>
  <si>
    <t>Hospital</t>
  </si>
  <si>
    <t>Gross Commercial Electricity Demand Forecast by Subsector (TWh)</t>
  </si>
  <si>
    <t>Gross Commercial Electricity Demand Forecast by End Use (TWh)</t>
  </si>
  <si>
    <t>*Note: Elevators were not included in the Demand Module presentation as they are unnoticable in the charts</t>
  </si>
  <si>
    <t xml:space="preserve">Commercial Intensity (kWh per square foot) </t>
  </si>
  <si>
    <t xml:space="preserve">Floorspace (Million sq ft) </t>
  </si>
  <si>
    <t>Gross Commercial Intensity Forecast</t>
  </si>
  <si>
    <t>Industrial Gross Electricity Demand Forecast by Key Subsector (TWh)</t>
  </si>
  <si>
    <t>Industrial Gross Electricity Demand by Subsector (TWh)</t>
  </si>
  <si>
    <t>Change in Industrial Gross Electricity Demand by Subsector (TWh)</t>
  </si>
  <si>
    <t>Industrial Gross Peak Demand Forecast by Subsector (MW)</t>
  </si>
  <si>
    <t>Change in Industrial Gross Electricity Peak Demand by Subsector (MW)</t>
  </si>
  <si>
    <r>
      <t>Industrial Intensity (kWh/$2012)</t>
    </r>
    <r>
      <rPr>
        <b/>
        <sz val="6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 </t>
    </r>
  </si>
  <si>
    <r>
      <t>Industrial GDP (Million $2012)</t>
    </r>
    <r>
      <rPr>
        <b/>
        <sz val="6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 </t>
    </r>
  </si>
  <si>
    <t>Gross Industrial Intensity Forecast</t>
  </si>
  <si>
    <t>Commercial Floor Space Forecast by Subsector (millions sq. ft)</t>
  </si>
  <si>
    <t>Electric Vehicle and GO transit Gross Electricity Demand Forecast</t>
  </si>
  <si>
    <t>Energy (TWh)</t>
  </si>
  <si>
    <t>Drivers – electricity prices ($2009/kWh)</t>
  </si>
  <si>
    <t>Drivers – Commercial Floor Space</t>
  </si>
  <si>
    <t>Drivers – Residential Households</t>
  </si>
  <si>
    <t>Drivers – Industrial GDP</t>
  </si>
  <si>
    <t xml:space="preserve">Annual growth rate (%) </t>
  </si>
  <si>
    <t>Sector</t>
  </si>
  <si>
    <t>Units</t>
  </si>
  <si>
    <t xml:space="preserve">Table for Slide 5 of Demand Forecast, 2013 LTEP: Module 1
</t>
  </si>
  <si>
    <t xml:space="preserve">Table for Slide 8 of Demand Forecast, 2013 LTEP: Module 1
</t>
  </si>
  <si>
    <t>Table for Slide 12 of Demand Forecast, 2013 LTEP: Module 1</t>
  </si>
  <si>
    <t>Table for Slide 13 of Demand Forecast, 2013 LTEP: Module 1</t>
  </si>
  <si>
    <t>Table for Slide 15 of Demand Forecast, 2013 LTEP: Module 1</t>
  </si>
  <si>
    <t>Table for Slide 16 of Demand Forecast, 2013 LTEP: Module 1</t>
  </si>
  <si>
    <t>Table for Slide 17 of Demand Forecast, 2013 LTEP: Module 1</t>
  </si>
  <si>
    <t>Table for Slide 18 of Demand Forecast, 2013 LTEP: Module 1</t>
  </si>
  <si>
    <t>Table for Slide 21 of Demand Forecast, 2013 LTEP: Module 1</t>
  </si>
  <si>
    <t>Table for Slide 22 of Demand Forecast, 2013 LTEP: Module 1</t>
  </si>
  <si>
    <t>Table for Slide 23 of Demand Forecast, 2013 LTEP: Module 1</t>
  </si>
  <si>
    <t>Table for Slide 25 of Demand Forecast, 2013 LTEP: Module 1</t>
  </si>
  <si>
    <t>Table for Slide 26 of Demand Forecast, 2013 LTEP: Module 1</t>
  </si>
  <si>
    <t>Table for Slide 27 of Demand Forecast, 2013 LTEP: Module 1</t>
  </si>
  <si>
    <t>Table for Slide 30 of Demand Forecast, 2013 LTEP: Module 1</t>
  </si>
  <si>
    <t>Table for Slide 31 of Demand Forecast, 2013 LTEP: Module 1</t>
  </si>
  <si>
    <t>Table for Slide 32 of Demand Forecast, 2013 LTEP: Module 1</t>
  </si>
  <si>
    <t>Table for Slide 33 of Demand Forecast, 2013 LTEP: Module 1</t>
  </si>
  <si>
    <t>Table for Slide 34 of Demand Forecast, 2013 LTEP: Module 1</t>
  </si>
  <si>
    <t>Table for Slide 35 of Demand Forecast, 2013 LTEP: Module 1</t>
  </si>
  <si>
    <t>Table for Slide 37 of Demand Forecast, 2013 LTEP: Module 1</t>
  </si>
  <si>
    <t>Table for Slide 40 of Demand Forecast, 2013 LTEP: Module 1</t>
  </si>
  <si>
    <t>Table for Slide 48 of Demand Forecast, 2013 LTEP: Module 1</t>
  </si>
  <si>
    <t>Table for Slide 49 of Demand Forecast, 2013 LTEP: Module 1</t>
  </si>
  <si>
    <t>Table for Slide 50 of Demand Forecast, 2013 LTEP: Module 1</t>
  </si>
  <si>
    <t>Table for Slide 51 of Demand Forecast, 2013 LTEP: Module 1</t>
  </si>
  <si>
    <t>Table for Slide 52 of Demand Forecast, 2013 LTEP: Module 1</t>
  </si>
  <si>
    <t xml:space="preserve">households </t>
  </si>
  <si>
    <t xml:space="preserve">sq. ft floorspace </t>
  </si>
  <si>
    <t xml:space="preserve">Total Ontario GDP </t>
  </si>
  <si>
    <t xml:space="preserve">($2012 billions) </t>
  </si>
  <si>
    <t xml:space="preserve">Goods Producing GDP </t>
  </si>
  <si>
    <t xml:space="preserve">Service Sector GDP </t>
  </si>
  <si>
    <r>
      <t>2011-2016</t>
    </r>
    <r>
      <rPr>
        <sz val="11"/>
        <color indexed="8"/>
        <rFont val="Calibri"/>
        <family val="2"/>
      </rPr>
      <t xml:space="preserve"> </t>
    </r>
  </si>
  <si>
    <r>
      <t>2016-2021</t>
    </r>
    <r>
      <rPr>
        <sz val="11"/>
        <color indexed="8"/>
        <rFont val="Calibri"/>
        <family val="2"/>
      </rPr>
      <t xml:space="preserve"> </t>
    </r>
  </si>
  <si>
    <r>
      <t>2021-2026</t>
    </r>
    <r>
      <rPr>
        <sz val="11"/>
        <color indexed="8"/>
        <rFont val="Calibri"/>
        <family val="2"/>
      </rPr>
      <t xml:space="preserve"> </t>
    </r>
  </si>
  <si>
    <r>
      <t>2026-2031</t>
    </r>
    <r>
      <rPr>
        <sz val="11"/>
        <color indexed="8"/>
        <rFont val="Calibri"/>
        <family val="2"/>
      </rPr>
      <t xml:space="preserve"> </t>
    </r>
  </si>
  <si>
    <t>Energy (TWh )</t>
  </si>
  <si>
    <t>Peak (MW)</t>
  </si>
  <si>
    <t>Gross Electricity Demand (TWh)</t>
  </si>
  <si>
    <t>Change in Residential Gross Electricity Demand by End Use (TWh)</t>
  </si>
  <si>
    <t>Residential Gross Electricity Use per Household of Key End-Uses (MWh/household)</t>
  </si>
  <si>
    <t>Change in Residential Gross Peak Demand by End Use (MW)</t>
  </si>
  <si>
    <t>Change in Commercial Gross Electricity Peak Demand by End Use (MW)</t>
  </si>
  <si>
    <t>Change in Commercial Gross Electricity Demand by End Use (TWh)</t>
  </si>
  <si>
    <t xml:space="preserve">Agricultural Gross Energy Demand </t>
  </si>
  <si>
    <t>Total</t>
  </si>
  <si>
    <t>Transportation</t>
  </si>
  <si>
    <t>2013 Actual**</t>
  </si>
  <si>
    <t>Installed Capacity (MW)</t>
  </si>
  <si>
    <t>%</t>
  </si>
  <si>
    <t>Nuclear</t>
  </si>
  <si>
    <t>Coal</t>
  </si>
  <si>
    <t>Gas/Oil</t>
  </si>
  <si>
    <t>Hydro</t>
  </si>
  <si>
    <t>Wind</t>
  </si>
  <si>
    <t>Bioenergy</t>
  </si>
  <si>
    <t>Solar</t>
  </si>
  <si>
    <t>Source: OPA</t>
  </si>
  <si>
    <t>2013 LTEP Forecast*</t>
  </si>
  <si>
    <t>Demand Response</t>
  </si>
  <si>
    <t>Other</t>
  </si>
  <si>
    <t>Energy Production (TWh)</t>
  </si>
  <si>
    <r>
      <t>Gas/Oil</t>
    </r>
    <r>
      <rPr>
        <vertAlign val="superscript"/>
        <sz val="11"/>
        <color rgb="FF000000"/>
        <rFont val="Arial"/>
        <family val="2"/>
      </rPr>
      <t xml:space="preserve">† </t>
    </r>
  </si>
  <si>
    <t>Total***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</si>
</sst>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"/>
    <numFmt numFmtId="168" formatCode="#,##0.0"/>
  </numFmts>
  <fonts count="26" x14ac:knownFonts="1">
    <font>
      <sz val="11"/>
      <color theme="1"/>
      <name val="Calibri"/>
      <family val="2"/>
      <scheme val="minor"/>
    </font>
    <font>
      <b/>
      <sz val="6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u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u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5" fillId="0" borderId="0"/>
  </cellStyleXfs>
  <cellXfs count="113">
    <xf numFmtId="0" fontId="0" fillId="0" borderId="0" xfId="0"/>
    <xf numFmtId="0" fontId="0" fillId="0" borderId="0" xfId="0" applyBorder="1"/>
    <xf numFmtId="0" fontId="6" fillId="0" borderId="1" xfId="0" applyFont="1" applyBorder="1"/>
    <xf numFmtId="0" fontId="0" fillId="0" borderId="1" xfId="0" applyBorder="1"/>
    <xf numFmtId="165" fontId="4" fillId="0" borderId="1" xfId="1" applyNumberFormat="1" applyFont="1" applyBorder="1"/>
    <xf numFmtId="0" fontId="6" fillId="0" borderId="2" xfId="0" applyFont="1" applyBorder="1"/>
    <xf numFmtId="0" fontId="6" fillId="0" borderId="3" xfId="0" applyFont="1" applyBorder="1"/>
    <xf numFmtId="0" fontId="0" fillId="0" borderId="4" xfId="0" applyBorder="1"/>
    <xf numFmtId="165" fontId="4" fillId="0" borderId="5" xfId="1" applyNumberFormat="1" applyFont="1" applyBorder="1"/>
    <xf numFmtId="0" fontId="0" fillId="0" borderId="6" xfId="0" applyBorder="1"/>
    <xf numFmtId="165" fontId="4" fillId="0" borderId="7" xfId="1" applyNumberFormat="1" applyFont="1" applyBorder="1"/>
    <xf numFmtId="165" fontId="4" fillId="0" borderId="8" xfId="1" applyNumberFormat="1" applyFont="1" applyBorder="1"/>
    <xf numFmtId="0" fontId="7" fillId="0" borderId="0" xfId="0" applyFont="1" applyBorder="1" applyAlignment="1">
      <alignment wrapText="1"/>
    </xf>
    <xf numFmtId="166" fontId="4" fillId="0" borderId="1" xfId="1" applyNumberFormat="1" applyFont="1" applyBorder="1"/>
    <xf numFmtId="166" fontId="4" fillId="0" borderId="5" xfId="1" applyNumberFormat="1" applyFont="1" applyBorder="1"/>
    <xf numFmtId="166" fontId="0" fillId="0" borderId="0" xfId="0" applyNumberFormat="1"/>
    <xf numFmtId="0" fontId="0" fillId="0" borderId="4" xfId="0" applyFill="1" applyBorder="1"/>
    <xf numFmtId="0" fontId="8" fillId="0" borderId="9" xfId="0" applyFont="1" applyBorder="1" applyAlignment="1">
      <alignment wrapText="1"/>
    </xf>
    <xf numFmtId="0" fontId="9" fillId="0" borderId="0" xfId="0" applyFont="1"/>
    <xf numFmtId="0" fontId="9" fillId="0" borderId="4" xfId="0" applyFont="1" applyFill="1" applyBorder="1"/>
    <xf numFmtId="0" fontId="9" fillId="0" borderId="6" xfId="0" applyFont="1" applyBorder="1"/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6" xfId="0" applyFont="1" applyBorder="1"/>
    <xf numFmtId="166" fontId="5" fillId="0" borderId="7" xfId="1" applyNumberFormat="1" applyFont="1" applyBorder="1"/>
    <xf numFmtId="166" fontId="5" fillId="0" borderId="8" xfId="1" applyNumberFormat="1" applyFont="1" applyBorder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5" fontId="9" fillId="0" borderId="1" xfId="0" applyNumberFormat="1" applyFont="1" applyBorder="1"/>
    <xf numFmtId="165" fontId="9" fillId="0" borderId="5" xfId="0" applyNumberFormat="1" applyFont="1" applyBorder="1"/>
    <xf numFmtId="165" fontId="9" fillId="0" borderId="7" xfId="1" applyNumberFormat="1" applyFont="1" applyBorder="1"/>
    <xf numFmtId="165" fontId="9" fillId="0" borderId="8" xfId="1" applyNumberFormat="1" applyFont="1" applyBorder="1"/>
    <xf numFmtId="165" fontId="0" fillId="0" borderId="0" xfId="0" applyNumberFormat="1"/>
    <xf numFmtId="167" fontId="0" fillId="0" borderId="0" xfId="0" applyNumberFormat="1"/>
    <xf numFmtId="167" fontId="0" fillId="0" borderId="1" xfId="0" applyNumberFormat="1" applyBorder="1"/>
    <xf numFmtId="167" fontId="0" fillId="0" borderId="5" xfId="0" applyNumberFormat="1" applyBorder="1"/>
    <xf numFmtId="167" fontId="0" fillId="0" borderId="7" xfId="0" applyNumberFormat="1" applyBorder="1"/>
    <xf numFmtId="167" fontId="0" fillId="0" borderId="8" xfId="0" applyNumberFormat="1" applyBorder="1"/>
    <xf numFmtId="0" fontId="10" fillId="0" borderId="10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1" fillId="0" borderId="10" xfId="0" applyFont="1" applyBorder="1" applyAlignment="1">
      <alignment horizontal="left"/>
    </xf>
    <xf numFmtId="0" fontId="0" fillId="0" borderId="0" xfId="0" applyAlignment="1"/>
    <xf numFmtId="0" fontId="10" fillId="0" borderId="11" xfId="0" applyFont="1" applyBorder="1" applyAlignment="1"/>
    <xf numFmtId="0" fontId="12" fillId="0" borderId="12" xfId="0" applyFont="1" applyBorder="1" applyAlignment="1">
      <alignment horizontal="left" wrapText="1"/>
    </xf>
    <xf numFmtId="0" fontId="12" fillId="0" borderId="12" xfId="0" applyFont="1" applyBorder="1" applyAlignment="1">
      <alignment horizontal="left"/>
    </xf>
    <xf numFmtId="3" fontId="13" fillId="0" borderId="12" xfId="0" applyNumberFormat="1" applyFont="1" applyBorder="1" applyAlignment="1">
      <alignment horizontal="right" wrapText="1" readingOrder="1"/>
    </xf>
    <xf numFmtId="0" fontId="14" fillId="0" borderId="12" xfId="0" applyFont="1" applyBorder="1" applyAlignment="1">
      <alignment horizontal="left" wrapText="1"/>
    </xf>
    <xf numFmtId="0" fontId="15" fillId="0" borderId="12" xfId="0" applyFont="1" applyBorder="1" applyAlignment="1">
      <alignment horizontal="right" wrapText="1" readingOrder="1"/>
    </xf>
    <xf numFmtId="0" fontId="13" fillId="0" borderId="12" xfId="0" applyFont="1" applyBorder="1" applyAlignment="1">
      <alignment horizontal="left"/>
    </xf>
    <xf numFmtId="0" fontId="13" fillId="0" borderId="12" xfId="0" applyFont="1" applyBorder="1" applyAlignment="1">
      <alignment horizontal="left" readingOrder="1"/>
    </xf>
    <xf numFmtId="0" fontId="0" fillId="0" borderId="0" xfId="0" applyAlignment="1">
      <alignment horizontal="left"/>
    </xf>
    <xf numFmtId="0" fontId="13" fillId="0" borderId="12" xfId="0" applyFont="1" applyBorder="1" applyAlignment="1">
      <alignment horizontal="left" vertical="center" readingOrder="1"/>
    </xf>
    <xf numFmtId="167" fontId="13" fillId="0" borderId="12" xfId="0" applyNumberFormat="1" applyFont="1" applyBorder="1" applyAlignment="1">
      <alignment horizontal="right" wrapText="1" readingOrder="1"/>
    </xf>
    <xf numFmtId="0" fontId="16" fillId="0" borderId="12" xfId="0" applyFont="1" applyBorder="1" applyAlignment="1">
      <alignment horizontal="left"/>
    </xf>
    <xf numFmtId="167" fontId="16" fillId="0" borderId="12" xfId="0" applyNumberFormat="1" applyFont="1" applyBorder="1" applyAlignment="1">
      <alignment horizontal="right" wrapText="1" readingOrder="1"/>
    </xf>
    <xf numFmtId="0" fontId="15" fillId="0" borderId="12" xfId="0" applyFont="1" applyBorder="1" applyAlignment="1">
      <alignment horizontal="center" wrapText="1" readingOrder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17" fillId="0" borderId="0" xfId="0" applyFont="1"/>
    <xf numFmtId="0" fontId="18" fillId="0" borderId="0" xfId="0" applyFont="1"/>
    <xf numFmtId="166" fontId="17" fillId="0" borderId="0" xfId="1" applyNumberFormat="1" applyFont="1"/>
    <xf numFmtId="167" fontId="0" fillId="0" borderId="1" xfId="0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0" fontId="0" fillId="0" borderId="1" xfId="0" applyFont="1" applyBorder="1"/>
    <xf numFmtId="167" fontId="0" fillId="0" borderId="1" xfId="0" applyNumberFormat="1" applyFont="1" applyBorder="1" applyAlignment="1"/>
    <xf numFmtId="2" fontId="13" fillId="0" borderId="12" xfId="0" applyNumberFormat="1" applyFont="1" applyBorder="1" applyAlignment="1">
      <alignment horizontal="right" wrapText="1" readingOrder="1"/>
    </xf>
    <xf numFmtId="167" fontId="4" fillId="0" borderId="1" xfId="1" applyNumberFormat="1" applyFont="1" applyBorder="1" applyAlignment="1">
      <alignment horizontal="right"/>
    </xf>
    <xf numFmtId="167" fontId="13" fillId="0" borderId="12" xfId="0" applyNumberFormat="1" applyFont="1" applyBorder="1" applyAlignment="1">
      <alignment vertical="center" wrapText="1" readingOrder="1"/>
    </xf>
    <xf numFmtId="2" fontId="0" fillId="0" borderId="1" xfId="0" applyNumberFormat="1" applyFont="1" applyBorder="1" applyAlignment="1"/>
    <xf numFmtId="2" fontId="0" fillId="0" borderId="1" xfId="0" applyNumberFormat="1" applyFont="1" applyBorder="1" applyAlignment="1">
      <alignment horizontal="right"/>
    </xf>
    <xf numFmtId="1" fontId="0" fillId="0" borderId="0" xfId="0" applyNumberFormat="1"/>
    <xf numFmtId="1" fontId="13" fillId="0" borderId="12" xfId="0" applyNumberFormat="1" applyFont="1" applyBorder="1" applyAlignment="1">
      <alignment horizontal="right" wrapText="1" readingOrder="1"/>
    </xf>
    <xf numFmtId="0" fontId="8" fillId="0" borderId="1" xfId="0" applyFont="1" applyBorder="1"/>
    <xf numFmtId="165" fontId="4" fillId="0" borderId="1" xfId="1" applyNumberFormat="1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2" fontId="4" fillId="0" borderId="1" xfId="1" applyNumberFormat="1" applyFont="1" applyBorder="1" applyAlignment="1">
      <alignment horizontal="right"/>
    </xf>
    <xf numFmtId="0" fontId="5" fillId="0" borderId="0" xfId="0" applyFont="1"/>
    <xf numFmtId="0" fontId="19" fillId="0" borderId="0" xfId="0" applyFont="1" applyAlignment="1"/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left" vertical="top" wrapText="1" readingOrder="1"/>
    </xf>
    <xf numFmtId="167" fontId="20" fillId="0" borderId="1" xfId="0" applyNumberFormat="1" applyFont="1" applyBorder="1" applyAlignment="1">
      <alignment horizontal="center" vertical="top" wrapText="1" readingOrder="1"/>
    </xf>
    <xf numFmtId="0" fontId="14" fillId="0" borderId="12" xfId="0" applyFont="1" applyBorder="1" applyAlignment="1">
      <alignment horizontal="left" vertical="center" wrapText="1" readingOrder="1"/>
    </xf>
    <xf numFmtId="9" fontId="0" fillId="0" borderId="0" xfId="2" applyFont="1"/>
    <xf numFmtId="43" fontId="0" fillId="0" borderId="0" xfId="0" applyNumberFormat="1"/>
    <xf numFmtId="10" fontId="0" fillId="0" borderId="0" xfId="2" applyNumberFormat="1" applyFont="1"/>
    <xf numFmtId="165" fontId="0" fillId="0" borderId="0" xfId="2" applyNumberFormat="1" applyFont="1"/>
    <xf numFmtId="0" fontId="0" fillId="0" borderId="13" xfId="0" applyFill="1" applyBorder="1"/>
    <xf numFmtId="0" fontId="22" fillId="0" borderId="12" xfId="0" applyFont="1" applyBorder="1" applyAlignment="1">
      <alignment horizontal="left" wrapText="1" readingOrder="1"/>
    </xf>
    <xf numFmtId="0" fontId="22" fillId="0" borderId="12" xfId="0" applyFont="1" applyBorder="1" applyAlignment="1">
      <alignment horizontal="center" wrapText="1" readingOrder="1"/>
    </xf>
    <xf numFmtId="0" fontId="23" fillId="0" borderId="12" xfId="0" applyFont="1" applyBorder="1" applyAlignment="1">
      <alignment horizontal="left" wrapText="1" readingOrder="1"/>
    </xf>
    <xf numFmtId="3" fontId="0" fillId="0" borderId="0" xfId="0" applyNumberFormat="1"/>
    <xf numFmtId="3" fontId="23" fillId="0" borderId="12" xfId="0" applyNumberFormat="1" applyFont="1" applyBorder="1" applyAlignment="1">
      <alignment horizontal="center" wrapText="1" readingOrder="1"/>
    </xf>
    <xf numFmtId="9" fontId="23" fillId="0" borderId="12" xfId="0" applyNumberFormat="1" applyFont="1" applyBorder="1" applyAlignment="1">
      <alignment horizontal="center" wrapText="1" readingOrder="1"/>
    </xf>
    <xf numFmtId="0" fontId="23" fillId="0" borderId="12" xfId="0" applyFont="1" applyBorder="1" applyAlignment="1">
      <alignment horizontal="center" wrapText="1" readingOrder="1"/>
    </xf>
    <xf numFmtId="3" fontId="22" fillId="0" borderId="12" xfId="0" applyNumberFormat="1" applyFont="1" applyBorder="1" applyAlignment="1">
      <alignment horizontal="center" wrapText="1" readingOrder="1"/>
    </xf>
    <xf numFmtId="9" fontId="22" fillId="0" borderId="12" xfId="0" applyNumberFormat="1" applyFont="1" applyBorder="1" applyAlignment="1">
      <alignment horizontal="center" wrapText="1" readingOrder="1"/>
    </xf>
    <xf numFmtId="0" fontId="23" fillId="0" borderId="0" xfId="0" applyFont="1" applyFill="1" applyBorder="1" applyAlignment="1">
      <alignment horizontal="left" wrapText="1" readingOrder="1"/>
    </xf>
    <xf numFmtId="0" fontId="22" fillId="0" borderId="12" xfId="0" applyFont="1" applyBorder="1" applyAlignment="1">
      <alignment horizontal="right" wrapText="1" readingOrder="1"/>
    </xf>
    <xf numFmtId="3" fontId="23" fillId="0" borderId="12" xfId="0" applyNumberFormat="1" applyFont="1" applyBorder="1" applyAlignment="1">
      <alignment horizontal="left" wrapText="1" readingOrder="1"/>
    </xf>
    <xf numFmtId="3" fontId="22" fillId="0" borderId="12" xfId="0" applyNumberFormat="1" applyFont="1" applyBorder="1" applyAlignment="1">
      <alignment horizontal="left" wrapText="1" readingOrder="1"/>
    </xf>
    <xf numFmtId="166" fontId="0" fillId="0" borderId="0" xfId="1" applyNumberFormat="1" applyFont="1"/>
    <xf numFmtId="168" fontId="0" fillId="0" borderId="0" xfId="0" applyNumberFormat="1"/>
    <xf numFmtId="168" fontId="0" fillId="0" borderId="0" xfId="1" applyNumberFormat="1" applyFont="1"/>
    <xf numFmtId="167" fontId="0" fillId="0" borderId="0" xfId="0" applyNumberFormat="1" applyFont="1" applyBorder="1" applyAlignment="1">
      <alignment horizontal="right"/>
    </xf>
    <xf numFmtId="168" fontId="0" fillId="0" borderId="0" xfId="0" applyNumberFormat="1" applyFont="1" applyBorder="1" applyAlignment="1">
      <alignment horizontal="right"/>
    </xf>
    <xf numFmtId="168" fontId="0" fillId="0" borderId="0" xfId="0" applyNumberFormat="1" applyFont="1" applyBorder="1" applyAlignment="1">
      <alignment horizontal="right"/>
    </xf>
    <xf numFmtId="168" fontId="0" fillId="0" borderId="0" xfId="0" applyNumberFormat="1" applyFont="1" applyBorder="1" applyAlignment="1">
      <alignment horizontal="right"/>
    </xf>
    <xf numFmtId="168" fontId="0" fillId="0" borderId="0" xfId="0" applyNumberFormat="1" applyFont="1" applyBorder="1" applyAlignment="1">
      <alignment horizontal="right"/>
    </xf>
    <xf numFmtId="0" fontId="21" fillId="0" borderId="1" xfId="0" applyFont="1" applyBorder="1" applyAlignment="1">
      <alignment horizontal="center" vertical="top" wrapText="1" readingOrder="1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83333333333331"/>
          <c:y val="0.14120370370370369"/>
          <c:w val="0.46388888888888891"/>
          <c:h val="0.77314814814814814"/>
        </c:manualLayout>
      </c:layout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0.10833311461067377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Nuclear</a:t>
                    </a:r>
                  </a:p>
                  <a:p>
                    <a:r>
                      <a:rPr lang="en-US"/>
                      <a:t>12,947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0.10555555555555556"/>
                  <c:y val="0.119771070282881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Gas </a:t>
                    </a:r>
                  </a:p>
                  <a:p>
                    <a:r>
                      <a:rPr lang="en-US"/>
                      <a:t>10,142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-0.10555555555555558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Hydro </a:t>
                    </a:r>
                  </a:p>
                  <a:p>
                    <a:r>
                      <a:rPr lang="en-US"/>
                      <a:t>8,246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-9.7222222222222224E-2"/>
                  <c:y val="-8.79629629629629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 </a:t>
                    </a:r>
                  </a:p>
                  <a:p>
                    <a:r>
                      <a:rPr lang="en-US"/>
                      <a:t>2,434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-6.1111111111111109E-2"/>
                  <c:y val="-0.1435185185185185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Solar </a:t>
                    </a:r>
                  </a:p>
                  <a:p>
                    <a:r>
                      <a:rPr lang="en-US"/>
                      <a:t>1,872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-5.5555555555555558E-3"/>
                  <c:y val="-0.17163713910761155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Other </a:t>
                    </a:r>
                  </a:p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1,337</a:t>
                    </a:r>
                  </a:p>
                </c:rich>
              </c:tx>
              <c:numFmt formatCode="#,##0.00" sourceLinked="0"/>
              <c:spPr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'Actual 2013 Figures'!$A$14:$A$19</c:f>
              <c:strCache>
                <c:ptCount val="6"/>
                <c:pt idx="0">
                  <c:v>Nuclear</c:v>
                </c:pt>
                <c:pt idx="1">
                  <c:v>Gas/Oil</c:v>
                </c:pt>
                <c:pt idx="2">
                  <c:v>Hydro</c:v>
                </c:pt>
                <c:pt idx="3">
                  <c:v>Wind</c:v>
                </c:pt>
                <c:pt idx="4">
                  <c:v>Solar</c:v>
                </c:pt>
                <c:pt idx="5">
                  <c:v>Other</c:v>
                </c:pt>
              </c:strCache>
            </c:strRef>
          </c:cat>
          <c:val>
            <c:numRef>
              <c:f>'Actual 2013 Figures'!$B$14:$B$19</c:f>
              <c:numCache>
                <c:formatCode>#,##0</c:formatCode>
                <c:ptCount val="6"/>
                <c:pt idx="0">
                  <c:v>12947</c:v>
                </c:pt>
                <c:pt idx="1">
                  <c:v>10142</c:v>
                </c:pt>
                <c:pt idx="2">
                  <c:v>8246</c:v>
                </c:pt>
                <c:pt idx="3">
                  <c:v>2434</c:v>
                </c:pt>
                <c:pt idx="4">
                  <c:v>1872</c:v>
                </c:pt>
                <c:pt idx="5" formatCode="_(* #,##0_);_(* \(#,##0\);_(* &quot;-&quot;??_);_(@_)">
                  <c:v>1337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83333333333331"/>
          <c:y val="0.14120370370370369"/>
          <c:w val="0.46388888888888891"/>
          <c:h val="0.77314814814814814"/>
        </c:manualLayout>
      </c:layout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0.13888867016622922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Nuclear</a:t>
                    </a:r>
                  </a:p>
                  <a:p>
                    <a:r>
                      <a:rPr lang="en-US"/>
                      <a:t>12,947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-8.8888888888888892E-2"/>
                  <c:y val="0.1151414406532516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Gas </a:t>
                    </a:r>
                  </a:p>
                  <a:p>
                    <a:r>
                      <a:rPr lang="en-US"/>
                      <a:t>10,142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-0.10555555555555558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Hydro </a:t>
                    </a:r>
                  </a:p>
                  <a:p>
                    <a:r>
                      <a:rPr lang="en-US"/>
                      <a:t>8,246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-6.9444444444444448E-2"/>
                  <c:y val="-0.1342592592592592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 </a:t>
                    </a:r>
                  </a:p>
                  <a:p>
                    <a:r>
                      <a:rPr lang="en-US"/>
                      <a:t>2,434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-5.5555555555556061E-3"/>
                  <c:y val="-0.180555555555555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Solar </a:t>
                    </a:r>
                  </a:p>
                  <a:p>
                    <a:r>
                      <a:rPr lang="en-US"/>
                      <a:t>1,872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6.6666666666666666E-2"/>
                  <c:y val="-0.17626713327500729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Other </a:t>
                    </a:r>
                  </a:p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1,337</a:t>
                    </a:r>
                  </a:p>
                </c:rich>
              </c:tx>
              <c:numFmt formatCode="#,##0.00" sourceLinked="0"/>
              <c:spPr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'Actual 2013 Figures'!$P$14:$P$19</c:f>
              <c:strCache>
                <c:ptCount val="6"/>
                <c:pt idx="0">
                  <c:v>Nuclear</c:v>
                </c:pt>
                <c:pt idx="1">
                  <c:v>Gas/Oil</c:v>
                </c:pt>
                <c:pt idx="2">
                  <c:v>Hydro</c:v>
                </c:pt>
                <c:pt idx="3">
                  <c:v>Wind</c:v>
                </c:pt>
                <c:pt idx="4">
                  <c:v>Solar</c:v>
                </c:pt>
                <c:pt idx="5">
                  <c:v>Other</c:v>
                </c:pt>
              </c:strCache>
            </c:strRef>
          </c:cat>
          <c:val>
            <c:numRef>
              <c:f>'Actual 2013 Figures'!$Q$14:$Q$19</c:f>
              <c:numCache>
                <c:formatCode>#,##0.0</c:formatCode>
                <c:ptCount val="6"/>
                <c:pt idx="0">
                  <c:v>91.1</c:v>
                </c:pt>
                <c:pt idx="1">
                  <c:v>22.2</c:v>
                </c:pt>
                <c:pt idx="2">
                  <c:v>36.700000000000003</c:v>
                </c:pt>
                <c:pt idx="3">
                  <c:v>6.1</c:v>
                </c:pt>
                <c:pt idx="4">
                  <c:v>1.2</c:v>
                </c:pt>
                <c:pt idx="5">
                  <c:v>6.5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'2013_Grs_Dmnd_Frcst'!$F$5:$Y$5</c:f>
              <c:numCache>
                <c:formatCode>_(* #,##0.0_);_(* \(#,##0.0\);_(* "-"??_);_(@_)</c:formatCode>
                <c:ptCount val="20"/>
                <c:pt idx="0">
                  <c:v>144.1</c:v>
                </c:pt>
                <c:pt idx="1">
                  <c:v>143.9</c:v>
                </c:pt>
                <c:pt idx="2">
                  <c:v>144.6</c:v>
                </c:pt>
                <c:pt idx="3">
                  <c:v>146.9</c:v>
                </c:pt>
                <c:pt idx="4">
                  <c:v>146.9</c:v>
                </c:pt>
                <c:pt idx="5">
                  <c:v>149.1</c:v>
                </c:pt>
                <c:pt idx="6">
                  <c:v>152.4</c:v>
                </c:pt>
                <c:pt idx="7">
                  <c:v>155</c:v>
                </c:pt>
                <c:pt idx="8">
                  <c:v>157.1</c:v>
                </c:pt>
                <c:pt idx="9">
                  <c:v>158.19999999999999</c:v>
                </c:pt>
                <c:pt idx="10">
                  <c:v>159.69999999999999</c:v>
                </c:pt>
                <c:pt idx="11">
                  <c:v>162</c:v>
                </c:pt>
                <c:pt idx="12">
                  <c:v>163.80000000000001</c:v>
                </c:pt>
                <c:pt idx="13">
                  <c:v>166</c:v>
                </c:pt>
                <c:pt idx="14">
                  <c:v>168.7</c:v>
                </c:pt>
                <c:pt idx="15">
                  <c:v>171.3</c:v>
                </c:pt>
                <c:pt idx="16">
                  <c:v>173.5</c:v>
                </c:pt>
                <c:pt idx="17">
                  <c:v>176.1</c:v>
                </c:pt>
                <c:pt idx="18">
                  <c:v>178.7</c:v>
                </c:pt>
                <c:pt idx="19">
                  <c:v>181.3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val>
            <c:numRef>
              <c:f>'2013_Grs_Dmnd_Frcst'!$F$11:$Y$11</c:f>
              <c:numCache>
                <c:formatCode>_(* #,##0.0_);_(* \(#,##0.0\);_(* "-"??_);_(@_)</c:formatCode>
                <c:ptCount val="20"/>
                <c:pt idx="0">
                  <c:v>135.5</c:v>
                </c:pt>
                <c:pt idx="1">
                  <c:v>133.80000000000001</c:v>
                </c:pt>
                <c:pt idx="2">
                  <c:v>133.69999999999999</c:v>
                </c:pt>
                <c:pt idx="3">
                  <c:v>135.6</c:v>
                </c:pt>
                <c:pt idx="4">
                  <c:v>135.5</c:v>
                </c:pt>
                <c:pt idx="5">
                  <c:v>136.1</c:v>
                </c:pt>
                <c:pt idx="6">
                  <c:v>137.30000000000001</c:v>
                </c:pt>
                <c:pt idx="7">
                  <c:v>138.30000000000001</c:v>
                </c:pt>
                <c:pt idx="8">
                  <c:v>139.29999999999998</c:v>
                </c:pt>
                <c:pt idx="9">
                  <c:v>139.19999999999999</c:v>
                </c:pt>
                <c:pt idx="10">
                  <c:v>139.6</c:v>
                </c:pt>
                <c:pt idx="11">
                  <c:v>140.80000000000001</c:v>
                </c:pt>
                <c:pt idx="12">
                  <c:v>141.5</c:v>
                </c:pt>
                <c:pt idx="13">
                  <c:v>142.5</c:v>
                </c:pt>
                <c:pt idx="14">
                  <c:v>144.1</c:v>
                </c:pt>
                <c:pt idx="15">
                  <c:v>145.60000000000002</c:v>
                </c:pt>
                <c:pt idx="16">
                  <c:v>146.6</c:v>
                </c:pt>
                <c:pt idx="17">
                  <c:v>148.1</c:v>
                </c:pt>
                <c:pt idx="18">
                  <c:v>149.6</c:v>
                </c:pt>
                <c:pt idx="19">
                  <c:v>151.10000000000002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36640"/>
        <c:axId val="51538176"/>
      </c:lineChart>
      <c:catAx>
        <c:axId val="51536640"/>
        <c:scaling>
          <c:orientation val="minMax"/>
        </c:scaling>
        <c:delete val="0"/>
        <c:axPos val="b"/>
        <c:majorTickMark val="out"/>
        <c:minorTickMark val="none"/>
        <c:tickLblPos val="nextTo"/>
        <c:crossAx val="51538176"/>
        <c:crosses val="autoZero"/>
        <c:auto val="1"/>
        <c:lblAlgn val="ctr"/>
        <c:lblOffset val="100"/>
        <c:noMultiLvlLbl val="0"/>
      </c:catAx>
      <c:valAx>
        <c:axId val="51538176"/>
        <c:scaling>
          <c:orientation val="minMax"/>
        </c:scaling>
        <c:delete val="0"/>
        <c:axPos val="l"/>
        <c:majorGridlines/>
        <c:numFmt formatCode="_(* #,##0.0_);_(* \(#,##0.0\);_(* &quot;-&quot;??_);_(@_)" sourceLinked="1"/>
        <c:majorTickMark val="out"/>
        <c:minorTickMark val="none"/>
        <c:tickLblPos val="nextTo"/>
        <c:crossAx val="51536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Grss_Elctr_Dmnd_Sctr_Frcst!$A$5</c:f>
              <c:strCache>
                <c:ptCount val="1"/>
                <c:pt idx="0">
                  <c:v>Commercial</c:v>
                </c:pt>
              </c:strCache>
            </c:strRef>
          </c:tx>
          <c:cat>
            <c:numRef>
              <c:f>Grss_Elctr_Dmnd_Sctr_Frcst!$L$4:$AD$4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Grss_Elctr_Dmnd_Sctr_Frcst!$L$5:$AD$5</c:f>
              <c:numCache>
                <c:formatCode>#,##0.0</c:formatCode>
                <c:ptCount val="19"/>
                <c:pt idx="0" formatCode="_(* #,##0.0_);_(* \(#,##0.0\);_(* &quot;-&quot;??_);_(@_)">
                  <c:v>58.044084917713569</c:v>
                </c:pt>
                <c:pt idx="1">
                  <c:v>51.325364416244028</c:v>
                </c:pt>
                <c:pt idx="2">
                  <c:v>51.454365688486362</c:v>
                </c:pt>
                <c:pt idx="3">
                  <c:v>52.085664500567361</c:v>
                </c:pt>
                <c:pt idx="4">
                  <c:v>51.844964225906288</c:v>
                </c:pt>
                <c:pt idx="5">
                  <c:v>51.666628336499642</c:v>
                </c:pt>
                <c:pt idx="6">
                  <c:v>51.349402651551095</c:v>
                </c:pt>
                <c:pt idx="7">
                  <c:v>51.213495020169063</c:v>
                </c:pt>
                <c:pt idx="8">
                  <c:v>51.256277283238489</c:v>
                </c:pt>
                <c:pt idx="9">
                  <c:v>51.528260208570174</c:v>
                </c:pt>
                <c:pt idx="10">
                  <c:v>51.647252078388988</c:v>
                </c:pt>
                <c:pt idx="11">
                  <c:v>51.862610084850658</c:v>
                </c:pt>
                <c:pt idx="12">
                  <c:v>51.924055578585737</c:v>
                </c:pt>
                <c:pt idx="13">
                  <c:v>51.928708927084749</c:v>
                </c:pt>
                <c:pt idx="14">
                  <c:v>52.017770480684284</c:v>
                </c:pt>
                <c:pt idx="15">
                  <c:v>52.142785769258872</c:v>
                </c:pt>
                <c:pt idx="16">
                  <c:v>52.095338435325587</c:v>
                </c:pt>
                <c:pt idx="17">
                  <c:v>52.137148035816267</c:v>
                </c:pt>
                <c:pt idx="18">
                  <c:v>52.194689693487483</c:v>
                </c:pt>
              </c:numCache>
            </c:numRef>
          </c:val>
        </c:ser>
        <c:ser>
          <c:idx val="1"/>
          <c:order val="1"/>
          <c:tx>
            <c:strRef>
              <c:f>Grss_Elctr_Dmnd_Sctr_Frcst!$A$6</c:f>
              <c:strCache>
                <c:ptCount val="1"/>
                <c:pt idx="0">
                  <c:v>Residential</c:v>
                </c:pt>
              </c:strCache>
            </c:strRef>
          </c:tx>
          <c:cat>
            <c:numRef>
              <c:f>Grss_Elctr_Dmnd_Sctr_Frcst!$L$4:$AD$4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Grss_Elctr_Dmnd_Sctr_Frcst!$L$6:$AD$6</c:f>
              <c:numCache>
                <c:formatCode>0.0</c:formatCode>
                <c:ptCount val="19"/>
                <c:pt idx="0" formatCode="_(* #,##0.0_);_(* \(#,##0.0\);_(* &quot;-&quot;??_);_(@_)">
                  <c:v>47.964935780997493</c:v>
                </c:pt>
                <c:pt idx="1">
                  <c:v>52.064012370928978</c:v>
                </c:pt>
                <c:pt idx="2">
                  <c:v>51.609756516444492</c:v>
                </c:pt>
                <c:pt idx="3">
                  <c:v>51.976097636197068</c:v>
                </c:pt>
                <c:pt idx="4">
                  <c:v>51.607276902480521</c:v>
                </c:pt>
                <c:pt idx="5">
                  <c:v>51.579895354236143</c:v>
                </c:pt>
                <c:pt idx="6">
                  <c:v>51.267224945301834</c:v>
                </c:pt>
                <c:pt idx="7">
                  <c:v>50.751650379920363</c:v>
                </c:pt>
                <c:pt idx="8">
                  <c:v>50.338775840489618</c:v>
                </c:pt>
                <c:pt idx="9">
                  <c:v>50.108067858389177</c:v>
                </c:pt>
                <c:pt idx="10">
                  <c:v>49.694496384059235</c:v>
                </c:pt>
                <c:pt idx="11">
                  <c:v>49.517926765843001</c:v>
                </c:pt>
                <c:pt idx="12">
                  <c:v>49.372126238361304</c:v>
                </c:pt>
                <c:pt idx="13">
                  <c:v>49.339147216226621</c:v>
                </c:pt>
                <c:pt idx="14">
                  <c:v>49.326810520351792</c:v>
                </c:pt>
                <c:pt idx="15">
                  <c:v>49.446822004554377</c:v>
                </c:pt>
                <c:pt idx="16">
                  <c:v>49.527107580767158</c:v>
                </c:pt>
                <c:pt idx="17">
                  <c:v>49.692883593824462</c:v>
                </c:pt>
                <c:pt idx="18">
                  <c:v>49.701480120439506</c:v>
                </c:pt>
              </c:numCache>
            </c:numRef>
          </c:val>
        </c:ser>
        <c:ser>
          <c:idx val="2"/>
          <c:order val="2"/>
          <c:tx>
            <c:strRef>
              <c:f>Grss_Elctr_Dmnd_Sctr_Frcst!$A$7</c:f>
              <c:strCache>
                <c:ptCount val="1"/>
                <c:pt idx="0">
                  <c:v>Industrial</c:v>
                </c:pt>
              </c:strCache>
            </c:strRef>
          </c:tx>
          <c:cat>
            <c:numRef>
              <c:f>Grss_Elctr_Dmnd_Sctr_Frcst!$L$4:$AD$4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Grss_Elctr_Dmnd_Sctr_Frcst!$L$7:$AD$7</c:f>
              <c:numCache>
                <c:formatCode>#,##0.0</c:formatCode>
                <c:ptCount val="19"/>
                <c:pt idx="0" formatCode="_(* #,##0.0_);_(* \(#,##0.0\);_(* &quot;-&quot;??_);_(@_)">
                  <c:v>37.015982926294164</c:v>
                </c:pt>
                <c:pt idx="1">
                  <c:v>34.670174022389389</c:v>
                </c:pt>
                <c:pt idx="2">
                  <c:v>35.326221437416663</c:v>
                </c:pt>
                <c:pt idx="3">
                  <c:v>34.365530752626512</c:v>
                </c:pt>
                <c:pt idx="4">
                  <c:v>34.578352654004298</c:v>
                </c:pt>
                <c:pt idx="5">
                  <c:v>34.374498120661343</c:v>
                </c:pt>
                <c:pt idx="6">
                  <c:v>34.560749252725707</c:v>
                </c:pt>
                <c:pt idx="7">
                  <c:v>34.791370429693607</c:v>
                </c:pt>
                <c:pt idx="8">
                  <c:v>34.779832145157222</c:v>
                </c:pt>
                <c:pt idx="9">
                  <c:v>34.328151798578105</c:v>
                </c:pt>
                <c:pt idx="10">
                  <c:v>34.136346520191204</c:v>
                </c:pt>
                <c:pt idx="11">
                  <c:v>34.095973022231433</c:v>
                </c:pt>
                <c:pt idx="12">
                  <c:v>33.645294920722847</c:v>
                </c:pt>
                <c:pt idx="13">
                  <c:v>33.658724811878074</c:v>
                </c:pt>
                <c:pt idx="14">
                  <c:v>33.471185319342723</c:v>
                </c:pt>
                <c:pt idx="15">
                  <c:v>33.627257897766079</c:v>
                </c:pt>
                <c:pt idx="16">
                  <c:v>33.825176556173268</c:v>
                </c:pt>
                <c:pt idx="17">
                  <c:v>33.810879263014506</c:v>
                </c:pt>
                <c:pt idx="18">
                  <c:v>33.885594427569039</c:v>
                </c:pt>
              </c:numCache>
            </c:numRef>
          </c:val>
        </c:ser>
        <c:ser>
          <c:idx val="3"/>
          <c:order val="3"/>
          <c:tx>
            <c:strRef>
              <c:f>Grss_Elctr_Dmnd_Sctr_Frcst!$A$8</c:f>
              <c:strCache>
                <c:ptCount val="1"/>
                <c:pt idx="0">
                  <c:v>Agriculture</c:v>
                </c:pt>
              </c:strCache>
            </c:strRef>
          </c:tx>
          <c:cat>
            <c:numRef>
              <c:f>Grss_Elctr_Dmnd_Sctr_Frcst!$L$4:$AD$4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Grss_Elctr_Dmnd_Sctr_Frcst!$L$8:$AD$8</c:f>
              <c:numCache>
                <c:formatCode>#,##0.0</c:formatCode>
                <c:ptCount val="19"/>
                <c:pt idx="0" formatCode="_(* #,##0.0_);_(* \(#,##0.0\);_(* &quot;-&quot;??_);_(@_)">
                  <c:v>1.9564356980156257</c:v>
                </c:pt>
                <c:pt idx="1">
                  <c:v>4.9973068886351975</c:v>
                </c:pt>
                <c:pt idx="2">
                  <c:v>5.0289265569585169</c:v>
                </c:pt>
                <c:pt idx="3">
                  <c:v>5.0584889040217806</c:v>
                </c:pt>
                <c:pt idx="4">
                  <c:v>5.2294930865618028</c:v>
                </c:pt>
                <c:pt idx="5">
                  <c:v>5.2496965031218492</c:v>
                </c:pt>
                <c:pt idx="6">
                  <c:v>5.2732059966205149</c:v>
                </c:pt>
                <c:pt idx="7">
                  <c:v>5.2933694896835686</c:v>
                </c:pt>
                <c:pt idx="8">
                  <c:v>5.3113334122405034</c:v>
                </c:pt>
                <c:pt idx="9">
                  <c:v>5.3210689680346785</c:v>
                </c:pt>
                <c:pt idx="10">
                  <c:v>5.3358820475103155</c:v>
                </c:pt>
                <c:pt idx="11">
                  <c:v>5.3481985706384361</c:v>
                </c:pt>
                <c:pt idx="12">
                  <c:v>5.3563903034498246</c:v>
                </c:pt>
                <c:pt idx="13">
                  <c:v>5.3732574353045477</c:v>
                </c:pt>
                <c:pt idx="14">
                  <c:v>5.3852598551627882</c:v>
                </c:pt>
                <c:pt idx="15">
                  <c:v>5.3997114089834088</c:v>
                </c:pt>
                <c:pt idx="16">
                  <c:v>5.4142045465125133</c:v>
                </c:pt>
                <c:pt idx="17">
                  <c:v>5.4285715563820318</c:v>
                </c:pt>
                <c:pt idx="18">
                  <c:v>5.4431277661900701</c:v>
                </c:pt>
              </c:numCache>
            </c:numRef>
          </c:val>
        </c:ser>
        <c:ser>
          <c:idx val="4"/>
          <c:order val="4"/>
          <c:tx>
            <c:strRef>
              <c:f>Grss_Elctr_Dmnd_Sctr_Frcst!$A$9</c:f>
              <c:strCache>
                <c:ptCount val="1"/>
                <c:pt idx="0">
                  <c:v>Transportation</c:v>
                </c:pt>
              </c:strCache>
            </c:strRef>
          </c:tx>
          <c:cat>
            <c:numRef>
              <c:f>Grss_Elctr_Dmnd_Sctr_Frcst!$L$4:$AD$4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Grss_Elctr_Dmnd_Sctr_Frcst!$L$9:$AD$9</c:f>
              <c:numCache>
                <c:formatCode>#,##0.0</c:formatCode>
                <c:ptCount val="19"/>
                <c:pt idx="0" formatCode="_(* #,##0.0_);_(* \(#,##0.0\);_(* &quot;-&quot;??_);_(@_)">
                  <c:v>7.4373169351562476E-2</c:v>
                </c:pt>
                <c:pt idx="1">
                  <c:v>1.8176885813148785E-2</c:v>
                </c:pt>
                <c:pt idx="2">
                  <c:v>2.9621591695501728E-2</c:v>
                </c:pt>
                <c:pt idx="3">
                  <c:v>7.907759169550313E-2</c:v>
                </c:pt>
                <c:pt idx="4">
                  <c:v>0.14215279169550452</c:v>
                </c:pt>
                <c:pt idx="5">
                  <c:v>0.19838063169550449</c:v>
                </c:pt>
                <c:pt idx="6">
                  <c:v>0.33398805485155059</c:v>
                </c:pt>
                <c:pt idx="7">
                  <c:v>0.55709089176759952</c:v>
                </c:pt>
                <c:pt idx="8">
                  <c:v>0.81797913123168842</c:v>
                </c:pt>
                <c:pt idx="9">
                  <c:v>1.121418644962215</c:v>
                </c:pt>
                <c:pt idx="10">
                  <c:v>1.3852340848181597</c:v>
                </c:pt>
                <c:pt idx="11">
                  <c:v>1.6191603021909269</c:v>
                </c:pt>
                <c:pt idx="12">
                  <c:v>1.8694392690625161</c:v>
                </c:pt>
                <c:pt idx="13">
                  <c:v>2.1353204478805528</c:v>
                </c:pt>
                <c:pt idx="14">
                  <c:v>2.4069027806621186</c:v>
                </c:pt>
                <c:pt idx="15">
                  <c:v>2.679263983928962</c:v>
                </c:pt>
                <c:pt idx="16">
                  <c:v>2.9375433316014563</c:v>
                </c:pt>
                <c:pt idx="17">
                  <c:v>3.1697420480118339</c:v>
                </c:pt>
                <c:pt idx="18">
                  <c:v>3.3840685458382156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612672"/>
        <c:axId val="51614464"/>
      </c:areaChart>
      <c:catAx>
        <c:axId val="5161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614464"/>
        <c:crosses val="autoZero"/>
        <c:auto val="1"/>
        <c:lblAlgn val="ctr"/>
        <c:lblOffset val="100"/>
        <c:tickLblSkip val="2"/>
        <c:noMultiLvlLbl val="0"/>
      </c:catAx>
      <c:valAx>
        <c:axId val="51614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Ontario</a:t>
                </a:r>
                <a:r>
                  <a:rPr lang="en-CA" baseline="0"/>
                  <a:t> Demand (TWh) 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2.0356234096692113E-2"/>
              <c:y val="9.3067220764071146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51612672"/>
        <c:crosses val="autoZero"/>
        <c:crossBetween val="midCat"/>
      </c:valAx>
    </c:plotArea>
    <c:legend>
      <c:legendPos val="b"/>
      <c:layout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Grss_Elctr_Dmnd_Sctr_Frcst!$L$4:$AD$4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Grss_Elctr_Dmnd_Sctr_Frcst!$L$9:$AD$9</c:f>
              <c:numCache>
                <c:formatCode>#,##0.0</c:formatCode>
                <c:ptCount val="19"/>
                <c:pt idx="0" formatCode="_(* #,##0.0_);_(* \(#,##0.0\);_(* &quot;-&quot;??_);_(@_)">
                  <c:v>7.4373169351562476E-2</c:v>
                </c:pt>
                <c:pt idx="1">
                  <c:v>1.8176885813148785E-2</c:v>
                </c:pt>
                <c:pt idx="2">
                  <c:v>2.9621591695501728E-2</c:v>
                </c:pt>
                <c:pt idx="3">
                  <c:v>7.907759169550313E-2</c:v>
                </c:pt>
                <c:pt idx="4">
                  <c:v>0.14215279169550452</c:v>
                </c:pt>
                <c:pt idx="5">
                  <c:v>0.19838063169550449</c:v>
                </c:pt>
                <c:pt idx="6">
                  <c:v>0.33398805485155059</c:v>
                </c:pt>
                <c:pt idx="7">
                  <c:v>0.55709089176759952</c:v>
                </c:pt>
                <c:pt idx="8">
                  <c:v>0.81797913123168842</c:v>
                </c:pt>
                <c:pt idx="9">
                  <c:v>1.121418644962215</c:v>
                </c:pt>
                <c:pt idx="10">
                  <c:v>1.3852340848181597</c:v>
                </c:pt>
                <c:pt idx="11">
                  <c:v>1.6191603021909269</c:v>
                </c:pt>
                <c:pt idx="12">
                  <c:v>1.8694392690625161</c:v>
                </c:pt>
                <c:pt idx="13">
                  <c:v>2.1353204478805528</c:v>
                </c:pt>
                <c:pt idx="14">
                  <c:v>2.4069027806621186</c:v>
                </c:pt>
                <c:pt idx="15">
                  <c:v>2.679263983928962</c:v>
                </c:pt>
                <c:pt idx="16">
                  <c:v>2.9375433316014563</c:v>
                </c:pt>
                <c:pt idx="17">
                  <c:v>3.1697420480118339</c:v>
                </c:pt>
                <c:pt idx="18">
                  <c:v>3.3840685458382156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09440"/>
        <c:axId val="51710976"/>
      </c:lineChart>
      <c:catAx>
        <c:axId val="5170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710976"/>
        <c:crosses val="autoZero"/>
        <c:auto val="1"/>
        <c:lblAlgn val="ctr"/>
        <c:lblOffset val="100"/>
        <c:tickLblSkip val="4"/>
        <c:noMultiLvlLbl val="0"/>
      </c:catAx>
      <c:valAx>
        <c:axId val="51710976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layout/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517094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Grss_Elctr_Dmnd_Sctr_Frcst!$L$4:$AD$4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Grss_Elctr_Dmnd_Sctr_Frcst!$L$8:$AD$8</c:f>
              <c:numCache>
                <c:formatCode>#,##0.0</c:formatCode>
                <c:ptCount val="19"/>
                <c:pt idx="0" formatCode="_(* #,##0.0_);_(* \(#,##0.0\);_(* &quot;-&quot;??_);_(@_)">
                  <c:v>1.9564356980156257</c:v>
                </c:pt>
                <c:pt idx="1">
                  <c:v>4.9973068886351975</c:v>
                </c:pt>
                <c:pt idx="2">
                  <c:v>5.0289265569585169</c:v>
                </c:pt>
                <c:pt idx="3">
                  <c:v>5.0584889040217806</c:v>
                </c:pt>
                <c:pt idx="4">
                  <c:v>5.2294930865618028</c:v>
                </c:pt>
                <c:pt idx="5">
                  <c:v>5.2496965031218492</c:v>
                </c:pt>
                <c:pt idx="6">
                  <c:v>5.2732059966205149</c:v>
                </c:pt>
                <c:pt idx="7">
                  <c:v>5.2933694896835686</c:v>
                </c:pt>
                <c:pt idx="8">
                  <c:v>5.3113334122405034</c:v>
                </c:pt>
                <c:pt idx="9">
                  <c:v>5.3210689680346785</c:v>
                </c:pt>
                <c:pt idx="10">
                  <c:v>5.3358820475103155</c:v>
                </c:pt>
                <c:pt idx="11">
                  <c:v>5.3481985706384361</c:v>
                </c:pt>
                <c:pt idx="12">
                  <c:v>5.3563903034498246</c:v>
                </c:pt>
                <c:pt idx="13">
                  <c:v>5.3732574353045477</c:v>
                </c:pt>
                <c:pt idx="14">
                  <c:v>5.3852598551627882</c:v>
                </c:pt>
                <c:pt idx="15">
                  <c:v>5.3997114089834088</c:v>
                </c:pt>
                <c:pt idx="16">
                  <c:v>5.4142045465125133</c:v>
                </c:pt>
                <c:pt idx="17">
                  <c:v>5.4285715563820318</c:v>
                </c:pt>
                <c:pt idx="18">
                  <c:v>5.4431277661900701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22880"/>
        <c:axId val="51761536"/>
      </c:lineChart>
      <c:catAx>
        <c:axId val="5172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761536"/>
        <c:crosses val="autoZero"/>
        <c:auto val="1"/>
        <c:lblAlgn val="ctr"/>
        <c:lblOffset val="100"/>
        <c:tickLblSkip val="4"/>
        <c:noMultiLvlLbl val="0"/>
      </c:catAx>
      <c:valAx>
        <c:axId val="51761536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layout/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517228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Grss_Elctr_Dmnd_Sctr_Frcst!$L$4:$AD$4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Grss_Elctr_Dmnd_Sctr_Frcst!$L$6:$AD$6</c:f>
              <c:numCache>
                <c:formatCode>0.0</c:formatCode>
                <c:ptCount val="19"/>
                <c:pt idx="0" formatCode="_(* #,##0.0_);_(* \(#,##0.0\);_(* &quot;-&quot;??_);_(@_)">
                  <c:v>47.964935780997493</c:v>
                </c:pt>
                <c:pt idx="1">
                  <c:v>52.064012370928978</c:v>
                </c:pt>
                <c:pt idx="2">
                  <c:v>51.609756516444492</c:v>
                </c:pt>
                <c:pt idx="3">
                  <c:v>51.976097636197068</c:v>
                </c:pt>
                <c:pt idx="4">
                  <c:v>51.607276902480521</c:v>
                </c:pt>
                <c:pt idx="5">
                  <c:v>51.579895354236143</c:v>
                </c:pt>
                <c:pt idx="6">
                  <c:v>51.267224945301834</c:v>
                </c:pt>
                <c:pt idx="7">
                  <c:v>50.751650379920363</c:v>
                </c:pt>
                <c:pt idx="8">
                  <c:v>50.338775840489618</c:v>
                </c:pt>
                <c:pt idx="9">
                  <c:v>50.108067858389177</c:v>
                </c:pt>
                <c:pt idx="10">
                  <c:v>49.694496384059235</c:v>
                </c:pt>
                <c:pt idx="11">
                  <c:v>49.517926765843001</c:v>
                </c:pt>
                <c:pt idx="12">
                  <c:v>49.372126238361304</c:v>
                </c:pt>
                <c:pt idx="13">
                  <c:v>49.339147216226621</c:v>
                </c:pt>
                <c:pt idx="14">
                  <c:v>49.326810520351792</c:v>
                </c:pt>
                <c:pt idx="15">
                  <c:v>49.446822004554377</c:v>
                </c:pt>
                <c:pt idx="16">
                  <c:v>49.527107580767158</c:v>
                </c:pt>
                <c:pt idx="17">
                  <c:v>49.692883593824462</c:v>
                </c:pt>
                <c:pt idx="18">
                  <c:v>49.701480120439506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20256"/>
        <c:axId val="51922048"/>
      </c:lineChart>
      <c:catAx>
        <c:axId val="5192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922048"/>
        <c:crosses val="autoZero"/>
        <c:auto val="1"/>
        <c:lblAlgn val="ctr"/>
        <c:lblOffset val="100"/>
        <c:tickLblSkip val="4"/>
        <c:noMultiLvlLbl val="0"/>
      </c:catAx>
      <c:valAx>
        <c:axId val="51922048"/>
        <c:scaling>
          <c:orientation val="minMax"/>
          <c:max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layout/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51920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Grss_Elctr_Dmnd_Sctr_Frcst!$L$4:$AD$4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Grss_Elctr_Dmnd_Sctr_Frcst!$L$5:$AD$5</c:f>
              <c:numCache>
                <c:formatCode>#,##0.0</c:formatCode>
                <c:ptCount val="19"/>
                <c:pt idx="0" formatCode="_(* #,##0.0_);_(* \(#,##0.0\);_(* &quot;-&quot;??_);_(@_)">
                  <c:v>58.044084917713569</c:v>
                </c:pt>
                <c:pt idx="1">
                  <c:v>51.325364416244028</c:v>
                </c:pt>
                <c:pt idx="2">
                  <c:v>51.454365688486362</c:v>
                </c:pt>
                <c:pt idx="3">
                  <c:v>52.085664500567361</c:v>
                </c:pt>
                <c:pt idx="4">
                  <c:v>51.844964225906288</c:v>
                </c:pt>
                <c:pt idx="5">
                  <c:v>51.666628336499642</c:v>
                </c:pt>
                <c:pt idx="6">
                  <c:v>51.349402651551095</c:v>
                </c:pt>
                <c:pt idx="7">
                  <c:v>51.213495020169063</c:v>
                </c:pt>
                <c:pt idx="8">
                  <c:v>51.256277283238489</c:v>
                </c:pt>
                <c:pt idx="9">
                  <c:v>51.528260208570174</c:v>
                </c:pt>
                <c:pt idx="10">
                  <c:v>51.647252078388988</c:v>
                </c:pt>
                <c:pt idx="11">
                  <c:v>51.862610084850658</c:v>
                </c:pt>
                <c:pt idx="12">
                  <c:v>51.924055578585737</c:v>
                </c:pt>
                <c:pt idx="13">
                  <c:v>51.928708927084749</c:v>
                </c:pt>
                <c:pt idx="14">
                  <c:v>52.017770480684284</c:v>
                </c:pt>
                <c:pt idx="15">
                  <c:v>52.142785769258872</c:v>
                </c:pt>
                <c:pt idx="16">
                  <c:v>52.095338435325587</c:v>
                </c:pt>
                <c:pt idx="17">
                  <c:v>52.137148035816267</c:v>
                </c:pt>
                <c:pt idx="18">
                  <c:v>52.194689693487483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36256"/>
        <c:axId val="51942144"/>
      </c:lineChart>
      <c:catAx>
        <c:axId val="5193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942144"/>
        <c:crosses val="autoZero"/>
        <c:auto val="1"/>
        <c:lblAlgn val="ctr"/>
        <c:lblOffset val="100"/>
        <c:tickLblSkip val="4"/>
        <c:noMultiLvlLbl val="0"/>
      </c:catAx>
      <c:valAx>
        <c:axId val="51942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layout/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51936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Grss_Elctr_Dmnd_Sctr_Frcst!$L$4:$AD$4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Grss_Elctr_Dmnd_Sctr_Frcst!$L$7:$AD$7</c:f>
              <c:numCache>
                <c:formatCode>#,##0.0</c:formatCode>
                <c:ptCount val="19"/>
                <c:pt idx="0" formatCode="_(* #,##0.0_);_(* \(#,##0.0\);_(* &quot;-&quot;??_);_(@_)">
                  <c:v>37.015982926294164</c:v>
                </c:pt>
                <c:pt idx="1">
                  <c:v>34.670174022389389</c:v>
                </c:pt>
                <c:pt idx="2">
                  <c:v>35.326221437416663</c:v>
                </c:pt>
                <c:pt idx="3">
                  <c:v>34.365530752626512</c:v>
                </c:pt>
                <c:pt idx="4">
                  <c:v>34.578352654004298</c:v>
                </c:pt>
                <c:pt idx="5">
                  <c:v>34.374498120661343</c:v>
                </c:pt>
                <c:pt idx="6">
                  <c:v>34.560749252725707</c:v>
                </c:pt>
                <c:pt idx="7">
                  <c:v>34.791370429693607</c:v>
                </c:pt>
                <c:pt idx="8">
                  <c:v>34.779832145157222</c:v>
                </c:pt>
                <c:pt idx="9">
                  <c:v>34.328151798578105</c:v>
                </c:pt>
                <c:pt idx="10">
                  <c:v>34.136346520191204</c:v>
                </c:pt>
                <c:pt idx="11">
                  <c:v>34.095973022231433</c:v>
                </c:pt>
                <c:pt idx="12">
                  <c:v>33.645294920722847</c:v>
                </c:pt>
                <c:pt idx="13">
                  <c:v>33.658724811878074</c:v>
                </c:pt>
                <c:pt idx="14">
                  <c:v>33.471185319342723</c:v>
                </c:pt>
                <c:pt idx="15">
                  <c:v>33.627257897766079</c:v>
                </c:pt>
                <c:pt idx="16">
                  <c:v>33.825176556173268</c:v>
                </c:pt>
                <c:pt idx="17">
                  <c:v>33.810879263014506</c:v>
                </c:pt>
                <c:pt idx="18">
                  <c:v>33.885594427569039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79232"/>
        <c:axId val="73680768"/>
      </c:lineChart>
      <c:catAx>
        <c:axId val="7367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3680768"/>
        <c:crosses val="autoZero"/>
        <c:auto val="1"/>
        <c:lblAlgn val="ctr"/>
        <c:lblOffset val="100"/>
        <c:tickLblSkip val="4"/>
        <c:noMultiLvlLbl val="0"/>
      </c:catAx>
      <c:valAx>
        <c:axId val="73680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layout/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736792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11</xdr:row>
      <xdr:rowOff>338137</xdr:rowOff>
    </xdr:from>
    <xdr:to>
      <xdr:col>10</xdr:col>
      <xdr:colOff>76200</xdr:colOff>
      <xdr:row>26</xdr:row>
      <xdr:rowOff>33337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209550</xdr:colOff>
      <xdr:row>20</xdr:row>
      <xdr:rowOff>38100</xdr:rowOff>
    </xdr:from>
    <xdr:to>
      <xdr:col>20</xdr:col>
      <xdr:colOff>514350</xdr:colOff>
      <xdr:row>34</xdr:row>
      <xdr:rowOff>114300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361950</xdr:colOff>
      <xdr:row>8</xdr:row>
      <xdr:rowOff>128587</xdr:rowOff>
    </xdr:from>
    <xdr:to>
      <xdr:col>19</xdr:col>
      <xdr:colOff>133350</xdr:colOff>
      <xdr:row>23</xdr:row>
      <xdr:rowOff>14287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114299</xdr:colOff>
      <xdr:row>26</xdr:row>
      <xdr:rowOff>33337</xdr:rowOff>
    </xdr:from>
    <xdr:to>
      <xdr:col>31</xdr:col>
      <xdr:colOff>371474</xdr:colOff>
      <xdr:row>40</xdr:row>
      <xdr:rowOff>109537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523875</xdr:colOff>
      <xdr:row>18</xdr:row>
      <xdr:rowOff>14287</xdr:rowOff>
    </xdr:from>
    <xdr:to>
      <xdr:col>7</xdr:col>
      <xdr:colOff>428625</xdr:colOff>
      <xdr:row>32</xdr:row>
      <xdr:rowOff>90487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25</xdr:row>
      <xdr:rowOff>0</xdr:rowOff>
    </xdr:from>
    <xdr:to>
      <xdr:col>16</xdr:col>
      <xdr:colOff>352425</xdr:colOff>
      <xdr:row>39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723900</xdr:colOff>
      <xdr:row>40</xdr:row>
      <xdr:rowOff>133350</xdr:rowOff>
    </xdr:from>
    <xdr:to>
      <xdr:col>8</xdr:col>
      <xdr:colOff>180975</xdr:colOff>
      <xdr:row>55</xdr:row>
      <xdr:rowOff>19050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57150</xdr:colOff>
      <xdr:row>40</xdr:row>
      <xdr:rowOff>180975</xdr:rowOff>
    </xdr:from>
    <xdr:to>
      <xdr:col>15</xdr:col>
      <xdr:colOff>409575</xdr:colOff>
      <xdr:row>55</xdr:row>
      <xdr:rowOff>66675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0</xdr:colOff>
      <xdr:row>45</xdr:row>
      <xdr:rowOff>0</xdr:rowOff>
    </xdr:from>
    <xdr:to>
      <xdr:col>27</xdr:col>
      <xdr:colOff>95250</xdr:colOff>
      <xdr:row>59</xdr:row>
      <xdr:rowOff>76200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8" sqref="B8"/>
    </sheetView>
  </sheetViews>
  <sheetFormatPr defaultRowHeight="15" x14ac:dyDescent="0.25"/>
  <cols>
    <col min="1" max="1" width="13.5703125" customWidth="1"/>
    <col min="2" max="2" width="9.5703125" bestFit="1" customWidth="1"/>
  </cols>
  <sheetData>
    <row r="1" spans="1:22" ht="60" x14ac:dyDescent="0.25">
      <c r="A1" s="91" t="s">
        <v>141</v>
      </c>
      <c r="B1" s="92" t="s">
        <v>142</v>
      </c>
      <c r="C1" s="92" t="s">
        <v>143</v>
      </c>
      <c r="E1" s="91" t="s">
        <v>152</v>
      </c>
      <c r="F1" s="101" t="s">
        <v>142</v>
      </c>
      <c r="G1" s="92" t="s">
        <v>143</v>
      </c>
      <c r="P1" s="91" t="s">
        <v>141</v>
      </c>
      <c r="Q1" s="92" t="s">
        <v>155</v>
      </c>
      <c r="R1" s="92" t="s">
        <v>143</v>
      </c>
      <c r="T1" s="91" t="s">
        <v>152</v>
      </c>
      <c r="U1" s="92" t="s">
        <v>155</v>
      </c>
      <c r="V1" s="92" t="s">
        <v>143</v>
      </c>
    </row>
    <row r="2" spans="1:22" x14ac:dyDescent="0.25">
      <c r="A2" s="93" t="s">
        <v>144</v>
      </c>
      <c r="B2" s="95">
        <v>12947</v>
      </c>
      <c r="C2" s="96">
        <v>0.35</v>
      </c>
      <c r="E2" s="93" t="s">
        <v>144</v>
      </c>
      <c r="F2" s="102">
        <v>12946</v>
      </c>
      <c r="G2" s="96">
        <v>0.34</v>
      </c>
      <c r="P2" s="93" t="s">
        <v>144</v>
      </c>
      <c r="Q2" s="97">
        <v>91.1</v>
      </c>
      <c r="R2" s="96">
        <v>0.56000000000000005</v>
      </c>
      <c r="T2" s="93" t="s">
        <v>144</v>
      </c>
      <c r="U2" s="97">
        <v>90.8</v>
      </c>
      <c r="V2" s="96">
        <v>0.56999999999999995</v>
      </c>
    </row>
    <row r="3" spans="1:22" x14ac:dyDescent="0.25">
      <c r="A3" s="93" t="s">
        <v>145</v>
      </c>
      <c r="B3" s="97">
        <v>306</v>
      </c>
      <c r="C3" s="96">
        <v>0.01</v>
      </c>
      <c r="E3" s="93" t="s">
        <v>145</v>
      </c>
      <c r="F3" s="102">
        <v>2291</v>
      </c>
      <c r="G3" s="96">
        <v>0.06</v>
      </c>
      <c r="P3" s="93" t="s">
        <v>145</v>
      </c>
      <c r="Q3" s="97">
        <v>3.1</v>
      </c>
      <c r="R3" s="96">
        <v>0.02</v>
      </c>
      <c r="T3" s="93" t="s">
        <v>145</v>
      </c>
      <c r="U3" s="97">
        <v>3</v>
      </c>
      <c r="V3" s="96">
        <v>0.02</v>
      </c>
    </row>
    <row r="4" spans="1:22" ht="17.25" x14ac:dyDescent="0.25">
      <c r="A4" s="93" t="s">
        <v>146</v>
      </c>
      <c r="B4" s="95">
        <v>10142</v>
      </c>
      <c r="C4" s="96">
        <v>0.27</v>
      </c>
      <c r="E4" s="93" t="s">
        <v>146</v>
      </c>
      <c r="F4" s="102">
        <v>9991</v>
      </c>
      <c r="G4" s="96">
        <v>0.26</v>
      </c>
      <c r="P4" s="93" t="s">
        <v>156</v>
      </c>
      <c r="Q4" s="97">
        <v>22.2</v>
      </c>
      <c r="R4" s="96">
        <v>0.13</v>
      </c>
      <c r="T4" s="93" t="s">
        <v>156</v>
      </c>
      <c r="U4" s="97">
        <v>20.8</v>
      </c>
      <c r="V4" s="96">
        <v>0.13</v>
      </c>
    </row>
    <row r="5" spans="1:22" x14ac:dyDescent="0.25">
      <c r="A5" s="93" t="s">
        <v>147</v>
      </c>
      <c r="B5" s="95">
        <v>8246</v>
      </c>
      <c r="C5" s="96">
        <v>0.22</v>
      </c>
      <c r="E5" s="93" t="s">
        <v>147</v>
      </c>
      <c r="F5" s="102">
        <v>8388</v>
      </c>
      <c r="G5" s="96">
        <v>0.22</v>
      </c>
      <c r="P5" s="93" t="s">
        <v>147</v>
      </c>
      <c r="Q5" s="97">
        <v>36.700000000000003</v>
      </c>
      <c r="R5" s="96">
        <v>0.22</v>
      </c>
      <c r="T5" s="93" t="s">
        <v>147</v>
      </c>
      <c r="U5" s="97">
        <v>35.5</v>
      </c>
      <c r="V5" s="96">
        <v>0.23</v>
      </c>
    </row>
    <row r="6" spans="1:22" x14ac:dyDescent="0.25">
      <c r="A6" s="93" t="s">
        <v>148</v>
      </c>
      <c r="B6" s="95">
        <v>2434</v>
      </c>
      <c r="C6" s="96">
        <v>7.0000000000000007E-2</v>
      </c>
      <c r="E6" s="93" t="s">
        <v>148</v>
      </c>
      <c r="F6" s="102">
        <v>2381</v>
      </c>
      <c r="G6" s="96">
        <v>0.06</v>
      </c>
      <c r="P6" s="93" t="s">
        <v>148</v>
      </c>
      <c r="Q6" s="97">
        <v>6.1</v>
      </c>
      <c r="R6" s="96">
        <v>0.04</v>
      </c>
      <c r="T6" s="93" t="s">
        <v>148</v>
      </c>
      <c r="U6" s="97">
        <v>5.4</v>
      </c>
      <c r="V6" s="96">
        <v>0.03</v>
      </c>
    </row>
    <row r="7" spans="1:22" ht="30" x14ac:dyDescent="0.25">
      <c r="A7" s="93" t="s">
        <v>149</v>
      </c>
      <c r="B7" s="97">
        <v>279</v>
      </c>
      <c r="C7" s="96">
        <v>0.01</v>
      </c>
      <c r="E7" s="93" t="s">
        <v>149</v>
      </c>
      <c r="F7" s="93">
        <v>303</v>
      </c>
      <c r="G7" s="96">
        <v>0.01</v>
      </c>
      <c r="P7" s="93" t="s">
        <v>149</v>
      </c>
      <c r="Q7" s="97">
        <v>1.5</v>
      </c>
      <c r="R7" s="96">
        <v>0.01</v>
      </c>
      <c r="T7" s="93" t="s">
        <v>149</v>
      </c>
      <c r="U7" s="97">
        <v>0.5</v>
      </c>
      <c r="V7" s="96">
        <v>0.01</v>
      </c>
    </row>
    <row r="8" spans="1:22" x14ac:dyDescent="0.25">
      <c r="A8" s="93" t="s">
        <v>150</v>
      </c>
      <c r="B8" s="95">
        <v>1872</v>
      </c>
      <c r="C8" s="96">
        <v>0.05</v>
      </c>
      <c r="E8" s="93" t="s">
        <v>150</v>
      </c>
      <c r="F8" s="102">
        <v>1042</v>
      </c>
      <c r="G8" s="96">
        <v>0.02</v>
      </c>
      <c r="P8" s="93" t="s">
        <v>150</v>
      </c>
      <c r="Q8" s="97">
        <v>1.2</v>
      </c>
      <c r="R8" s="96">
        <v>0.01</v>
      </c>
      <c r="T8" s="93" t="s">
        <v>150</v>
      </c>
      <c r="U8" s="97">
        <v>2.5</v>
      </c>
      <c r="V8" s="96">
        <v>0.01</v>
      </c>
    </row>
    <row r="9" spans="1:22" ht="45" x14ac:dyDescent="0.25">
      <c r="A9" s="93" t="s">
        <v>153</v>
      </c>
      <c r="B9" s="97">
        <v>752</v>
      </c>
      <c r="C9" s="96">
        <v>0.02</v>
      </c>
      <c r="E9" s="93" t="s">
        <v>153</v>
      </c>
      <c r="F9" s="102">
        <v>1032</v>
      </c>
      <c r="G9" s="96">
        <v>0.03</v>
      </c>
      <c r="P9" s="93" t="s">
        <v>154</v>
      </c>
      <c r="Q9" s="97">
        <v>1.9</v>
      </c>
      <c r="R9" s="96">
        <v>0.01</v>
      </c>
      <c r="T9" s="91" t="s">
        <v>157</v>
      </c>
      <c r="U9" s="92">
        <v>158.5</v>
      </c>
      <c r="V9" s="99">
        <v>1</v>
      </c>
    </row>
    <row r="10" spans="1:22" x14ac:dyDescent="0.25">
      <c r="A10" s="91" t="s">
        <v>139</v>
      </c>
      <c r="B10" s="98">
        <v>36979</v>
      </c>
      <c r="C10" s="99">
        <v>1</v>
      </c>
      <c r="E10" s="91" t="s">
        <v>139</v>
      </c>
      <c r="F10" s="103">
        <v>38374</v>
      </c>
      <c r="G10" s="99">
        <v>1</v>
      </c>
      <c r="P10" s="91" t="s">
        <v>157</v>
      </c>
      <c r="Q10" s="92">
        <v>163.80000000000001</v>
      </c>
      <c r="R10" s="99">
        <v>1</v>
      </c>
    </row>
    <row r="12" spans="1:22" ht="30" x14ac:dyDescent="0.25">
      <c r="A12" s="100" t="s">
        <v>151</v>
      </c>
      <c r="P12" s="100" t="s">
        <v>151</v>
      </c>
    </row>
    <row r="14" spans="1:22" x14ac:dyDescent="0.25">
      <c r="A14" t="s">
        <v>144</v>
      </c>
      <c r="B14" s="94">
        <f>B2</f>
        <v>12947</v>
      </c>
      <c r="P14" t="s">
        <v>144</v>
      </c>
      <c r="Q14" s="105">
        <f>Q2</f>
        <v>91.1</v>
      </c>
    </row>
    <row r="15" spans="1:22" x14ac:dyDescent="0.25">
      <c r="A15" t="s">
        <v>146</v>
      </c>
      <c r="B15" s="94">
        <f>B4</f>
        <v>10142</v>
      </c>
      <c r="P15" t="s">
        <v>146</v>
      </c>
      <c r="Q15" s="105">
        <f>Q4</f>
        <v>22.2</v>
      </c>
    </row>
    <row r="16" spans="1:22" x14ac:dyDescent="0.25">
      <c r="A16" t="s">
        <v>147</v>
      </c>
      <c r="B16" s="94">
        <f>B5</f>
        <v>8246</v>
      </c>
      <c r="P16" t="s">
        <v>147</v>
      </c>
      <c r="Q16" s="105">
        <f>Q5</f>
        <v>36.700000000000003</v>
      </c>
    </row>
    <row r="17" spans="1:17" x14ac:dyDescent="0.25">
      <c r="A17" t="s">
        <v>148</v>
      </c>
      <c r="B17" s="94">
        <f>B6</f>
        <v>2434</v>
      </c>
      <c r="P17" t="s">
        <v>148</v>
      </c>
      <c r="Q17" s="105">
        <f>Q6</f>
        <v>6.1</v>
      </c>
    </row>
    <row r="18" spans="1:17" x14ac:dyDescent="0.25">
      <c r="A18" t="s">
        <v>150</v>
      </c>
      <c r="B18" s="94">
        <f>B8</f>
        <v>1872</v>
      </c>
      <c r="P18" t="s">
        <v>150</v>
      </c>
      <c r="Q18" s="105">
        <f>Q8</f>
        <v>1.2</v>
      </c>
    </row>
    <row r="19" spans="1:17" x14ac:dyDescent="0.25">
      <c r="A19" t="s">
        <v>154</v>
      </c>
      <c r="B19" s="104">
        <f>B3+B7+B9</f>
        <v>1337</v>
      </c>
      <c r="P19" t="s">
        <v>154</v>
      </c>
      <c r="Q19" s="106">
        <f>Q3+Q7+Q9</f>
        <v>6.5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8"/>
  <sheetViews>
    <sheetView showGridLines="0" workbookViewId="0">
      <selection activeCell="D16" sqref="D16"/>
    </sheetView>
  </sheetViews>
  <sheetFormatPr defaultRowHeight="15" x14ac:dyDescent="0.25"/>
  <cols>
    <col min="1" max="1" width="4" customWidth="1"/>
    <col min="2" max="2" width="4" style="53" customWidth="1"/>
    <col min="3" max="3" width="37.28515625" customWidth="1"/>
  </cols>
  <sheetData>
    <row r="4" spans="3:6" ht="45" customHeight="1" x14ac:dyDescent="0.25">
      <c r="C4" s="85" t="s">
        <v>69</v>
      </c>
      <c r="D4" s="58">
        <v>2013</v>
      </c>
      <c r="E4" s="58">
        <v>2022</v>
      </c>
      <c r="F4" s="58">
        <v>2032</v>
      </c>
    </row>
    <row r="5" spans="3:6" x14ac:dyDescent="0.25">
      <c r="C5" s="54" t="s">
        <v>58</v>
      </c>
      <c r="D5" s="70">
        <v>19.113264233062864</v>
      </c>
      <c r="E5" s="70">
        <v>19.734210937758423</v>
      </c>
      <c r="F5" s="70">
        <v>21.920539727518147</v>
      </c>
    </row>
    <row r="6" spans="3:6" x14ac:dyDescent="0.25">
      <c r="C6" s="54" t="s">
        <v>59</v>
      </c>
      <c r="D6" s="70">
        <v>6.7712111428117971</v>
      </c>
      <c r="E6" s="70">
        <v>8.1633878343928146</v>
      </c>
      <c r="F6" s="70">
        <v>10.080799827473852</v>
      </c>
    </row>
    <row r="7" spans="3:6" x14ac:dyDescent="0.25">
      <c r="C7" s="54" t="s">
        <v>60</v>
      </c>
      <c r="D7" s="70">
        <v>6.6330922358167728</v>
      </c>
      <c r="E7" s="70">
        <v>8.2387124670769722</v>
      </c>
      <c r="F7" s="70">
        <v>10.307627802688943</v>
      </c>
    </row>
    <row r="8" spans="3:6" x14ac:dyDescent="0.25">
      <c r="C8" s="54" t="s">
        <v>61</v>
      </c>
      <c r="D8" s="70">
        <v>5.2530966832681756</v>
      </c>
      <c r="E8" s="70">
        <v>5.7194372157039162</v>
      </c>
      <c r="F8" s="70">
        <v>6.6453174092271583</v>
      </c>
    </row>
    <row r="9" spans="3:6" x14ac:dyDescent="0.25">
      <c r="C9" s="54" t="s">
        <v>62</v>
      </c>
      <c r="D9" s="70">
        <v>4.9049067599020093</v>
      </c>
      <c r="E9" s="70">
        <v>5.2953992986221454</v>
      </c>
      <c r="F9" s="70">
        <v>6.1023472432522379</v>
      </c>
    </row>
    <row r="10" spans="3:6" x14ac:dyDescent="0.25">
      <c r="C10" s="54" t="s">
        <v>63</v>
      </c>
      <c r="D10" s="70">
        <v>4.1574837871602961</v>
      </c>
      <c r="E10" s="70">
        <v>4.6940630278997793</v>
      </c>
      <c r="F10" s="70">
        <v>5.8083024558245899</v>
      </c>
    </row>
    <row r="11" spans="3:6" x14ac:dyDescent="0.25">
      <c r="C11" s="54" t="s">
        <v>64</v>
      </c>
      <c r="D11" s="70">
        <v>2.7438697534147649</v>
      </c>
      <c r="E11" s="70">
        <v>2.7845119271492593</v>
      </c>
      <c r="F11" s="70">
        <v>2.9591443083275073</v>
      </c>
    </row>
    <row r="12" spans="3:6" x14ac:dyDescent="0.25">
      <c r="C12" s="54" t="s">
        <v>65</v>
      </c>
      <c r="D12" s="70">
        <v>2.7429312360017568</v>
      </c>
      <c r="E12" s="70">
        <v>3.1406950766482806</v>
      </c>
      <c r="F12" s="70">
        <v>3.6872136426400539</v>
      </c>
    </row>
    <row r="13" spans="3:6" x14ac:dyDescent="0.25">
      <c r="C13" s="54" t="s">
        <v>66</v>
      </c>
      <c r="D13" s="70">
        <v>2.3575139043430191</v>
      </c>
      <c r="E13" s="70">
        <v>2.4116623105895121</v>
      </c>
      <c r="F13" s="70">
        <v>2.6863217285239842</v>
      </c>
    </row>
    <row r="14" spans="3:6" x14ac:dyDescent="0.25">
      <c r="C14" s="54" t="s">
        <v>67</v>
      </c>
      <c r="D14" s="70">
        <v>1.6695320486466085</v>
      </c>
      <c r="E14" s="70">
        <v>1.7575007000428797</v>
      </c>
      <c r="F14" s="70">
        <v>1.8999028340127437</v>
      </c>
    </row>
    <row r="15" spans="3:6" x14ac:dyDescent="0.25">
      <c r="C15" s="54" t="s">
        <v>68</v>
      </c>
      <c r="D15" s="70">
        <v>1.6460652911908755</v>
      </c>
      <c r="E15" s="70">
        <v>1.6226016131232122</v>
      </c>
      <c r="F15" s="70">
        <v>1.7243456432423674</v>
      </c>
    </row>
    <row r="16" spans="3:6" x14ac:dyDescent="0.25">
      <c r="D16" s="36"/>
      <c r="E16" s="36"/>
      <c r="F16" s="36"/>
    </row>
    <row r="17" spans="3:4" x14ac:dyDescent="0.25">
      <c r="D17" s="36"/>
    </row>
    <row r="18" spans="3:4" x14ac:dyDescent="0.25">
      <c r="C18" s="81" t="s">
        <v>101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18"/>
  <sheetViews>
    <sheetView showGridLines="0" workbookViewId="0">
      <selection activeCell="H18" sqref="H18"/>
    </sheetView>
  </sheetViews>
  <sheetFormatPr defaultRowHeight="15" x14ac:dyDescent="0.25"/>
  <cols>
    <col min="1" max="2" width="3.140625" customWidth="1"/>
    <col min="3" max="3" width="33.42578125" customWidth="1"/>
  </cols>
  <sheetData>
    <row r="4" spans="3:11" ht="30" x14ac:dyDescent="0.25">
      <c r="C4" s="85" t="s">
        <v>83</v>
      </c>
      <c r="D4" s="58">
        <v>2013</v>
      </c>
      <c r="E4" s="58">
        <v>2022</v>
      </c>
      <c r="F4" s="58">
        <v>2032</v>
      </c>
    </row>
    <row r="5" spans="3:11" x14ac:dyDescent="0.25">
      <c r="C5" s="52" t="s">
        <v>58</v>
      </c>
      <c r="D5" s="74">
        <v>925.59538923851471</v>
      </c>
      <c r="E5" s="74">
        <v>1021.2881672496547</v>
      </c>
      <c r="F5" s="74">
        <v>1121.1089396476011</v>
      </c>
      <c r="I5" s="73"/>
      <c r="J5" s="73"/>
      <c r="K5" s="73"/>
    </row>
    <row r="6" spans="3:11" x14ac:dyDescent="0.25">
      <c r="C6" s="52" t="s">
        <v>59</v>
      </c>
      <c r="D6" s="74">
        <v>562.65145181586081</v>
      </c>
      <c r="E6" s="74">
        <v>718.67744470082675</v>
      </c>
      <c r="F6" s="74">
        <v>870.7920448406951</v>
      </c>
      <c r="I6" s="73"/>
      <c r="J6" s="73"/>
      <c r="K6" s="73"/>
    </row>
    <row r="7" spans="3:11" x14ac:dyDescent="0.25">
      <c r="C7" s="52" t="s">
        <v>61</v>
      </c>
      <c r="D7" s="74">
        <v>483.91100585749206</v>
      </c>
      <c r="E7" s="74">
        <v>551.18979805063282</v>
      </c>
      <c r="F7" s="74">
        <v>618.35191364623074</v>
      </c>
      <c r="I7" s="73"/>
      <c r="J7" s="73"/>
      <c r="K7" s="73"/>
    </row>
    <row r="8" spans="3:11" x14ac:dyDescent="0.25">
      <c r="C8" s="52" t="s">
        <v>60</v>
      </c>
      <c r="D8" s="74">
        <v>448.71532636606418</v>
      </c>
      <c r="E8" s="74">
        <v>593.60484947133432</v>
      </c>
      <c r="F8" s="74">
        <v>738.3333748289931</v>
      </c>
      <c r="I8" s="73"/>
      <c r="J8" s="73"/>
      <c r="K8" s="73"/>
    </row>
    <row r="9" spans="3:11" x14ac:dyDescent="0.25">
      <c r="C9" s="52" t="s">
        <v>62</v>
      </c>
      <c r="D9" s="74">
        <v>292.16427982018683</v>
      </c>
      <c r="E9" s="74">
        <v>348.51730921803579</v>
      </c>
      <c r="F9" s="74">
        <v>399.81591142861822</v>
      </c>
      <c r="I9" s="73"/>
      <c r="J9" s="73"/>
      <c r="K9" s="73"/>
    </row>
    <row r="10" spans="3:11" x14ac:dyDescent="0.25">
      <c r="C10" s="52" t="s">
        <v>65</v>
      </c>
      <c r="D10" s="74">
        <v>119.33470591179461</v>
      </c>
      <c r="E10" s="74">
        <v>142.35214048631042</v>
      </c>
      <c r="F10" s="74">
        <v>163.30509064619619</v>
      </c>
      <c r="I10" s="73"/>
      <c r="J10" s="73"/>
      <c r="K10" s="73"/>
    </row>
    <row r="11" spans="3:11" x14ac:dyDescent="0.25">
      <c r="C11" s="52" t="s">
        <v>67</v>
      </c>
      <c r="D11" s="74">
        <v>100.60685023246612</v>
      </c>
      <c r="E11" s="74">
        <v>113.38168129274419</v>
      </c>
      <c r="F11" s="74">
        <v>126.32831760659859</v>
      </c>
      <c r="I11" s="73"/>
      <c r="J11" s="73"/>
      <c r="K11" s="73"/>
    </row>
    <row r="12" spans="3:11" x14ac:dyDescent="0.25">
      <c r="C12" s="52" t="s">
        <v>63</v>
      </c>
      <c r="D12" s="74">
        <v>99.291432696351919</v>
      </c>
      <c r="E12" s="74">
        <v>126.82543130391059</v>
      </c>
      <c r="F12" s="74">
        <v>153.66918441153445</v>
      </c>
      <c r="I12" s="73"/>
      <c r="J12" s="73"/>
      <c r="K12" s="73"/>
    </row>
    <row r="13" spans="3:11" x14ac:dyDescent="0.25">
      <c r="C13" s="52" t="s">
        <v>64</v>
      </c>
      <c r="D13" s="74">
        <v>94.755821138731847</v>
      </c>
      <c r="E13" s="74">
        <v>101.66340249619331</v>
      </c>
      <c r="F13" s="74">
        <v>108.08238665175482</v>
      </c>
      <c r="I13" s="73"/>
      <c r="J13" s="73"/>
      <c r="K13" s="73"/>
    </row>
    <row r="14" spans="3:11" x14ac:dyDescent="0.25">
      <c r="C14" s="52" t="s">
        <v>66</v>
      </c>
      <c r="D14" s="74">
        <v>50.303780925900028</v>
      </c>
      <c r="E14" s="74">
        <v>56.69039633791494</v>
      </c>
      <c r="F14" s="74">
        <v>63.162247581202386</v>
      </c>
      <c r="I14" s="73"/>
      <c r="J14" s="73"/>
      <c r="K14" s="73"/>
    </row>
    <row r="15" spans="3:11" x14ac:dyDescent="0.25">
      <c r="C15" s="52" t="s">
        <v>68</v>
      </c>
      <c r="D15" s="74">
        <v>40.609637646499358</v>
      </c>
      <c r="E15" s="74">
        <v>43.570029619954269</v>
      </c>
      <c r="F15" s="74">
        <v>46.321022796466352</v>
      </c>
      <c r="I15" s="73"/>
      <c r="J15" s="73"/>
      <c r="K15" s="73"/>
    </row>
    <row r="18" spans="3:3" x14ac:dyDescent="0.25">
      <c r="C18" s="81" t="s">
        <v>102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0"/>
  <sheetViews>
    <sheetView showGridLines="0" workbookViewId="0">
      <selection activeCell="E24" sqref="E24"/>
    </sheetView>
  </sheetViews>
  <sheetFormatPr defaultRowHeight="15" x14ac:dyDescent="0.25"/>
  <cols>
    <col min="1" max="1" width="3.7109375" customWidth="1"/>
    <col min="2" max="2" width="3.7109375" style="44" customWidth="1"/>
    <col min="3" max="3" width="31.140625" customWidth="1"/>
  </cols>
  <sheetData>
    <row r="4" spans="3:5" ht="47.25" customHeight="1" x14ac:dyDescent="0.25">
      <c r="C4" s="85" t="s">
        <v>70</v>
      </c>
      <c r="D4" s="58">
        <v>2013</v>
      </c>
      <c r="E4" s="58">
        <v>2032</v>
      </c>
    </row>
    <row r="5" spans="3:5" x14ac:dyDescent="0.25">
      <c r="C5" s="51" t="s">
        <v>7</v>
      </c>
      <c r="D5" s="55">
        <v>22.352953378194794</v>
      </c>
      <c r="E5" s="55">
        <v>29.571839411554194</v>
      </c>
    </row>
    <row r="6" spans="3:5" x14ac:dyDescent="0.25">
      <c r="C6" s="51" t="s">
        <v>22</v>
      </c>
      <c r="D6" s="55">
        <v>11.313336036111625</v>
      </c>
      <c r="E6" s="55">
        <v>11.88580040072743</v>
      </c>
    </row>
    <row r="7" spans="3:5" x14ac:dyDescent="0.25">
      <c r="C7" s="51" t="s">
        <v>23</v>
      </c>
      <c r="D7" s="55">
        <v>5.2705389068661503</v>
      </c>
      <c r="E7" s="55">
        <v>6.7530841755463351</v>
      </c>
    </row>
    <row r="8" spans="3:5" x14ac:dyDescent="0.25">
      <c r="C8" s="51" t="s">
        <v>24</v>
      </c>
      <c r="D8" s="55">
        <v>4.8587720064811251</v>
      </c>
      <c r="E8" s="55">
        <v>7.5855468312670418</v>
      </c>
    </row>
    <row r="9" spans="3:5" x14ac:dyDescent="0.25">
      <c r="C9" s="51" t="s">
        <v>25</v>
      </c>
      <c r="D9" s="55">
        <v>4.2508439510639677</v>
      </c>
      <c r="E9" s="55">
        <v>4.7765475236202048</v>
      </c>
    </row>
    <row r="10" spans="3:5" x14ac:dyDescent="0.25">
      <c r="C10" s="51" t="s">
        <v>26</v>
      </c>
      <c r="D10" s="55">
        <v>4.1142692393663145</v>
      </c>
      <c r="E10" s="55">
        <v>4.7667886157812172</v>
      </c>
    </row>
    <row r="11" spans="3:5" x14ac:dyDescent="0.25">
      <c r="C11" s="51" t="s">
        <v>27</v>
      </c>
      <c r="D11" s="55">
        <v>2.2998363597262568</v>
      </c>
      <c r="E11" s="55">
        <v>3.1544103174456222</v>
      </c>
    </row>
    <row r="12" spans="3:5" x14ac:dyDescent="0.25">
      <c r="C12" s="51" t="s">
        <v>9</v>
      </c>
      <c r="D12" s="55">
        <v>1.4059802420917007</v>
      </c>
      <c r="E12" s="55">
        <v>2.5223407509073037</v>
      </c>
    </row>
    <row r="13" spans="3:5" x14ac:dyDescent="0.25">
      <c r="C13" s="51" t="s">
        <v>12</v>
      </c>
      <c r="D13" s="55">
        <v>0.9100377966035712</v>
      </c>
      <c r="E13" s="55">
        <v>1.1257498981348975</v>
      </c>
    </row>
    <row r="14" spans="3:5" x14ac:dyDescent="0.25">
      <c r="C14" s="51" t="s">
        <v>15</v>
      </c>
      <c r="D14" s="55">
        <v>0.83917317340513231</v>
      </c>
      <c r="E14" s="55">
        <v>1.1760259003832869</v>
      </c>
    </row>
    <row r="15" spans="3:5" x14ac:dyDescent="0.25">
      <c r="C15" s="56" t="s">
        <v>28</v>
      </c>
      <c r="D15" s="57">
        <v>0.37722598571033317</v>
      </c>
      <c r="E15" s="57">
        <v>0.50372879736420995</v>
      </c>
    </row>
    <row r="16" spans="3:5" x14ac:dyDescent="0.25">
      <c r="D16" s="36"/>
      <c r="E16" s="36"/>
    </row>
    <row r="17" spans="3:4" x14ac:dyDescent="0.25">
      <c r="C17" s="18" t="s">
        <v>71</v>
      </c>
    </row>
    <row r="18" spans="3:4" x14ac:dyDescent="0.25">
      <c r="C18" s="36"/>
      <c r="D18" s="36"/>
    </row>
    <row r="19" spans="3:4" x14ac:dyDescent="0.25">
      <c r="C19" s="81" t="s">
        <v>103</v>
      </c>
    </row>
    <row r="20" spans="3:4" x14ac:dyDescent="0.25">
      <c r="D20" s="3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7"/>
  <sheetViews>
    <sheetView showGridLines="0" workbookViewId="0">
      <selection activeCell="C15" sqref="C15"/>
    </sheetView>
  </sheetViews>
  <sheetFormatPr defaultRowHeight="15" x14ac:dyDescent="0.25"/>
  <cols>
    <col min="1" max="2" width="3.42578125" customWidth="1"/>
    <col min="3" max="3" width="20.28515625" bestFit="1" customWidth="1"/>
    <col min="4" max="6" width="10.7109375" customWidth="1"/>
  </cols>
  <sheetData>
    <row r="4" spans="3:6" ht="62.25" customHeight="1" x14ac:dyDescent="0.25">
      <c r="C4" s="59" t="s">
        <v>137</v>
      </c>
      <c r="D4" s="60" t="s">
        <v>50</v>
      </c>
      <c r="E4" s="60" t="s">
        <v>51</v>
      </c>
      <c r="F4" s="60" t="s">
        <v>52</v>
      </c>
    </row>
    <row r="5" spans="3:6" x14ac:dyDescent="0.25">
      <c r="C5" s="3" t="s">
        <v>7</v>
      </c>
      <c r="D5" s="4">
        <v>2.1876721194866113</v>
      </c>
      <c r="E5" s="4">
        <v>2.5918165979123526</v>
      </c>
      <c r="F5" s="4">
        <v>7.2188860333594009</v>
      </c>
    </row>
    <row r="6" spans="3:6" x14ac:dyDescent="0.25">
      <c r="C6" s="3" t="s">
        <v>22</v>
      </c>
      <c r="D6" s="4">
        <v>0.30526376554781759</v>
      </c>
      <c r="E6" s="4">
        <v>0.12598034405487962</v>
      </c>
      <c r="F6" s="4">
        <v>0.57246436461580541</v>
      </c>
    </row>
    <row r="7" spans="3:6" x14ac:dyDescent="0.25">
      <c r="C7" s="3" t="s">
        <v>23</v>
      </c>
      <c r="D7" s="4">
        <v>0.41574165682247749</v>
      </c>
      <c r="E7" s="4">
        <v>0.71892138579641285</v>
      </c>
      <c r="F7" s="4">
        <v>1.482545268680185</v>
      </c>
    </row>
    <row r="8" spans="3:6" x14ac:dyDescent="0.25">
      <c r="C8" s="3" t="s">
        <v>24</v>
      </c>
      <c r="D8" s="4">
        <v>0.49435221199369711</v>
      </c>
      <c r="E8" s="4">
        <v>1.2006498937900858</v>
      </c>
      <c r="F8" s="4">
        <v>2.7267748247859172</v>
      </c>
    </row>
    <row r="9" spans="3:6" x14ac:dyDescent="0.25">
      <c r="C9" s="3" t="s">
        <v>25</v>
      </c>
      <c r="D9" s="4">
        <v>-0.68018465228895009</v>
      </c>
      <c r="E9" s="4">
        <v>-1.313402881962061E-2</v>
      </c>
      <c r="F9" s="4">
        <v>0.52570357255623767</v>
      </c>
    </row>
    <row r="10" spans="3:6" x14ac:dyDescent="0.25">
      <c r="C10" s="3" t="s">
        <v>26</v>
      </c>
      <c r="D10" s="4">
        <v>0.65303795492052474</v>
      </c>
      <c r="E10" s="4">
        <v>-0.16399993350891628</v>
      </c>
      <c r="F10" s="4">
        <v>0.6525193764149021</v>
      </c>
    </row>
    <row r="11" spans="3:6" x14ac:dyDescent="0.25">
      <c r="C11" s="3" t="s">
        <v>27</v>
      </c>
      <c r="D11" s="4">
        <v>0.14344966725423142</v>
      </c>
      <c r="E11" s="4">
        <v>0.37142751430893362</v>
      </c>
      <c r="F11" s="4">
        <v>0.85457395771936562</v>
      </c>
    </row>
    <row r="12" spans="3:6" x14ac:dyDescent="0.25">
      <c r="C12" s="3" t="s">
        <v>9</v>
      </c>
      <c r="D12" s="4">
        <v>0.28443141982010683</v>
      </c>
      <c r="E12" s="4">
        <v>0.50570294718199404</v>
      </c>
      <c r="F12" s="4">
        <v>1.116360508815603</v>
      </c>
    </row>
    <row r="13" spans="3:6" x14ac:dyDescent="0.25">
      <c r="C13" s="3" t="s">
        <v>12</v>
      </c>
      <c r="D13" s="4">
        <v>-1.2371208409705665E-2</v>
      </c>
      <c r="E13" s="4">
        <v>5.1515084621792193E-3</v>
      </c>
      <c r="F13" s="4">
        <v>0.21571210153132631</v>
      </c>
    </row>
    <row r="14" spans="3:6" x14ac:dyDescent="0.25">
      <c r="C14" s="3" t="s">
        <v>15</v>
      </c>
      <c r="D14" s="4">
        <v>6.0961088236713895E-2</v>
      </c>
      <c r="E14" s="4">
        <v>0.16305054201705699</v>
      </c>
      <c r="F14" s="4">
        <v>0.3368527269781546</v>
      </c>
    </row>
    <row r="17" spans="3:3" x14ac:dyDescent="0.25">
      <c r="C17" s="81" t="s">
        <v>104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7"/>
  <sheetViews>
    <sheetView showGridLines="0" workbookViewId="0">
      <selection activeCell="J26" sqref="J26"/>
    </sheetView>
  </sheetViews>
  <sheetFormatPr defaultRowHeight="15" x14ac:dyDescent="0.25"/>
  <cols>
    <col min="1" max="2" width="2.5703125" customWidth="1"/>
    <col min="3" max="3" width="20.28515625" bestFit="1" customWidth="1"/>
    <col min="4" max="6" width="11.42578125" customWidth="1"/>
  </cols>
  <sheetData>
    <row r="4" spans="3:6" ht="78.75" customHeight="1" x14ac:dyDescent="0.25">
      <c r="C4" s="59" t="s">
        <v>136</v>
      </c>
      <c r="D4" s="60" t="s">
        <v>50</v>
      </c>
      <c r="E4" s="60" t="s">
        <v>51</v>
      </c>
      <c r="F4" s="60" t="s">
        <v>52</v>
      </c>
    </row>
    <row r="5" spans="3:6" x14ac:dyDescent="0.25">
      <c r="C5" s="3" t="s">
        <v>7</v>
      </c>
      <c r="D5" s="4">
        <v>329.08189460837912</v>
      </c>
      <c r="E5" s="4">
        <v>417.89739991937358</v>
      </c>
      <c r="F5" s="4">
        <v>1132.6045874187821</v>
      </c>
    </row>
    <row r="6" spans="3:6" x14ac:dyDescent="0.25">
      <c r="C6" s="3" t="s">
        <v>22</v>
      </c>
      <c r="D6" s="4">
        <v>34.847461820185117</v>
      </c>
      <c r="E6" s="4">
        <v>14.381317814707927</v>
      </c>
      <c r="F6" s="4">
        <v>65.349813312450124</v>
      </c>
    </row>
    <row r="7" spans="3:6" x14ac:dyDescent="0.25">
      <c r="C7" s="3" t="s">
        <v>23</v>
      </c>
      <c r="D7" s="4">
        <v>397.37460639951405</v>
      </c>
      <c r="E7" s="4">
        <v>687.16015829764456</v>
      </c>
      <c r="F7" s="4">
        <v>1417.0479020888779</v>
      </c>
    </row>
    <row r="8" spans="3:6" x14ac:dyDescent="0.25">
      <c r="C8" s="3" t="s">
        <v>24</v>
      </c>
      <c r="D8" s="4">
        <v>62.045436843215725</v>
      </c>
      <c r="E8" s="4">
        <v>150.69184550717273</v>
      </c>
      <c r="F8" s="4">
        <v>342.23359595086185</v>
      </c>
    </row>
    <row r="9" spans="3:6" x14ac:dyDescent="0.25">
      <c r="C9" s="3" t="s">
        <v>25</v>
      </c>
      <c r="D9" s="4">
        <v>-7.3220244633728271</v>
      </c>
      <c r="E9" s="4">
        <v>-5.1715932395084678</v>
      </c>
      <c r="F9" s="4">
        <v>-9.3051899116754981</v>
      </c>
    </row>
    <row r="10" spans="3:6" x14ac:dyDescent="0.25">
      <c r="C10" s="3" t="s">
        <v>26</v>
      </c>
      <c r="D10" s="4">
        <v>85.29716881743559</v>
      </c>
      <c r="E10" s="4">
        <v>-20.984908698551521</v>
      </c>
      <c r="F10" s="4">
        <v>85.334208075493052</v>
      </c>
    </row>
    <row r="11" spans="3:6" x14ac:dyDescent="0.25">
      <c r="C11" s="3" t="s">
        <v>27</v>
      </c>
      <c r="D11" s="4">
        <v>18.004161919114097</v>
      </c>
      <c r="E11" s="4">
        <v>46.617334406026657</v>
      </c>
      <c r="F11" s="4">
        <v>107.25635131208668</v>
      </c>
    </row>
    <row r="12" spans="3:6" x14ac:dyDescent="0.25">
      <c r="C12" s="3" t="s">
        <v>9</v>
      </c>
      <c r="D12" s="4">
        <v>35.7028783288429</v>
      </c>
      <c r="E12" s="4">
        <v>63.479263346915701</v>
      </c>
      <c r="F12" s="4">
        <v>140.13292409753549</v>
      </c>
    </row>
    <row r="13" spans="3:6" x14ac:dyDescent="0.25">
      <c r="C13" s="3" t="s">
        <v>12</v>
      </c>
      <c r="D13" s="4">
        <v>-0.77056494486058114</v>
      </c>
      <c r="E13" s="4">
        <v>1.8032887631333665</v>
      </c>
      <c r="F13" s="4">
        <v>33.180947076811435</v>
      </c>
    </row>
    <row r="14" spans="3:6" x14ac:dyDescent="0.25">
      <c r="C14" s="3" t="s">
        <v>15</v>
      </c>
      <c r="D14" s="4">
        <v>9.1785148851520262</v>
      </c>
      <c r="E14" s="4">
        <v>28.505261078750124</v>
      </c>
      <c r="F14" s="4">
        <v>59.158916941855693</v>
      </c>
    </row>
    <row r="17" spans="3:3" x14ac:dyDescent="0.25">
      <c r="C17" s="81" t="s">
        <v>105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T18"/>
  <sheetViews>
    <sheetView showGridLines="0" workbookViewId="0">
      <selection activeCell="A5" sqref="A5"/>
    </sheetView>
  </sheetViews>
  <sheetFormatPr defaultRowHeight="15" x14ac:dyDescent="0.25"/>
  <cols>
    <col min="1" max="2" width="2" customWidth="1"/>
    <col min="3" max="3" width="45.5703125" customWidth="1"/>
    <col min="4" max="46" width="7.5703125" bestFit="1" customWidth="1"/>
  </cols>
  <sheetData>
    <row r="4" spans="2:46" x14ac:dyDescent="0.25">
      <c r="C4" s="49" t="s">
        <v>74</v>
      </c>
      <c r="D4" s="2">
        <v>1990</v>
      </c>
      <c r="E4" s="2">
        <v>1991</v>
      </c>
      <c r="F4" s="2">
        <v>1992</v>
      </c>
      <c r="G4" s="2">
        <v>1993</v>
      </c>
      <c r="H4" s="2">
        <v>1994</v>
      </c>
      <c r="I4" s="2">
        <v>1995</v>
      </c>
      <c r="J4" s="2">
        <v>1996</v>
      </c>
      <c r="K4" s="2">
        <v>1997</v>
      </c>
      <c r="L4" s="2">
        <v>1998</v>
      </c>
      <c r="M4" s="2">
        <v>1999</v>
      </c>
      <c r="N4" s="2">
        <v>2000</v>
      </c>
      <c r="O4" s="2">
        <v>2001</v>
      </c>
      <c r="P4" s="2">
        <v>2002</v>
      </c>
      <c r="Q4" s="2">
        <v>2003</v>
      </c>
      <c r="R4" s="2">
        <v>2004</v>
      </c>
      <c r="S4" s="2">
        <v>2005</v>
      </c>
      <c r="T4" s="2">
        <v>2006</v>
      </c>
      <c r="U4" s="2">
        <v>2007</v>
      </c>
      <c r="V4" s="2">
        <v>2008</v>
      </c>
      <c r="W4" s="2">
        <v>2009</v>
      </c>
      <c r="X4" s="2">
        <v>2010</v>
      </c>
      <c r="Y4" s="2">
        <v>2011</v>
      </c>
      <c r="Z4" s="2">
        <v>2012</v>
      </c>
      <c r="AA4" s="2">
        <v>2013</v>
      </c>
      <c r="AB4" s="2">
        <v>2014</v>
      </c>
      <c r="AC4" s="2">
        <v>2015</v>
      </c>
      <c r="AD4" s="2">
        <v>2016</v>
      </c>
      <c r="AE4" s="2">
        <v>2017</v>
      </c>
      <c r="AF4" s="2">
        <v>2018</v>
      </c>
      <c r="AG4" s="2">
        <v>2019</v>
      </c>
      <c r="AH4" s="2">
        <v>2020</v>
      </c>
      <c r="AI4" s="2">
        <v>2021</v>
      </c>
      <c r="AJ4" s="2">
        <v>2022</v>
      </c>
      <c r="AK4" s="2">
        <v>2023</v>
      </c>
      <c r="AL4" s="2">
        <v>2024</v>
      </c>
      <c r="AM4" s="2">
        <v>2025</v>
      </c>
      <c r="AN4" s="2">
        <v>2026</v>
      </c>
      <c r="AO4" s="2">
        <v>2027</v>
      </c>
      <c r="AP4" s="2">
        <v>2028</v>
      </c>
      <c r="AQ4" s="2">
        <v>2029</v>
      </c>
      <c r="AR4" s="2">
        <v>2030</v>
      </c>
      <c r="AS4" s="2">
        <v>2031</v>
      </c>
      <c r="AT4" s="2">
        <v>2032</v>
      </c>
    </row>
    <row r="5" spans="2:46" x14ac:dyDescent="0.25">
      <c r="C5" s="66" t="s">
        <v>72</v>
      </c>
      <c r="D5" s="67">
        <v>19.672220002864144</v>
      </c>
      <c r="E5" s="67">
        <v>19.649371426372042</v>
      </c>
      <c r="F5" s="67">
        <v>18.863248861547294</v>
      </c>
      <c r="G5" s="67">
        <v>19.395776629365162</v>
      </c>
      <c r="H5" s="67">
        <v>19.301180145544855</v>
      </c>
      <c r="I5" s="67">
        <v>19.556286600346432</v>
      </c>
      <c r="J5" s="67">
        <v>19.916611232868895</v>
      </c>
      <c r="K5" s="67">
        <v>20.14088805519253</v>
      </c>
      <c r="L5" s="67">
        <v>19.256780393978211</v>
      </c>
      <c r="M5" s="67">
        <v>19.353629567205402</v>
      </c>
      <c r="N5" s="67">
        <v>19.878968994573913</v>
      </c>
      <c r="O5" s="64">
        <v>18.530400137577054</v>
      </c>
      <c r="P5" s="64">
        <v>20.928681961534984</v>
      </c>
      <c r="Q5" s="64">
        <v>20.7440545787471</v>
      </c>
      <c r="R5" s="64">
        <v>20.212499293859821</v>
      </c>
      <c r="S5" s="64">
        <v>19.956733218892488</v>
      </c>
      <c r="T5" s="64">
        <v>18.964907925495581</v>
      </c>
      <c r="U5" s="64">
        <v>18.6377696248944</v>
      </c>
      <c r="V5" s="64">
        <v>18.249243068746729</v>
      </c>
      <c r="W5" s="64">
        <v>17.964507960683505</v>
      </c>
      <c r="X5" s="64">
        <v>17.729643616097484</v>
      </c>
      <c r="Y5" s="64">
        <v>17.595199779672935</v>
      </c>
      <c r="Z5" s="64">
        <v>17.33336150706625</v>
      </c>
      <c r="AA5" s="64">
        <v>16.921849257264526</v>
      </c>
      <c r="AB5" s="64">
        <v>16.579147680685562</v>
      </c>
      <c r="AC5" s="64">
        <v>16.323814248543403</v>
      </c>
      <c r="AD5" s="64">
        <v>16.192674414378743</v>
      </c>
      <c r="AE5" s="64">
        <v>15.862910449630446</v>
      </c>
      <c r="AF5" s="64">
        <v>15.765507856846369</v>
      </c>
      <c r="AG5" s="64">
        <v>15.763321975221888</v>
      </c>
      <c r="AH5" s="64">
        <v>15.65740726276362</v>
      </c>
      <c r="AI5" s="64">
        <v>15.694463990406165</v>
      </c>
      <c r="AJ5" s="64">
        <v>15.632934029137637</v>
      </c>
      <c r="AK5" s="64">
        <v>15.541802594462636</v>
      </c>
      <c r="AL5" s="64">
        <v>15.489040599935175</v>
      </c>
      <c r="AM5" s="64">
        <v>15.473731903586126</v>
      </c>
      <c r="AN5" s="64">
        <v>15.461415589517417</v>
      </c>
      <c r="AO5" s="64">
        <v>15.540623905709879</v>
      </c>
      <c r="AP5" s="64">
        <v>15.566345439130224</v>
      </c>
      <c r="AQ5" s="64">
        <v>15.613267390063085</v>
      </c>
      <c r="AR5" s="64">
        <v>15.659630944589955</v>
      </c>
      <c r="AS5" s="64">
        <v>15.690170475376322</v>
      </c>
      <c r="AT5" s="64">
        <v>15.720583250301731</v>
      </c>
    </row>
    <row r="6" spans="2:46" x14ac:dyDescent="0.25">
      <c r="C6" s="3" t="s">
        <v>73</v>
      </c>
      <c r="D6" s="65">
        <v>2069.5286150112001</v>
      </c>
      <c r="E6" s="65">
        <v>2142.7318168595093</v>
      </c>
      <c r="F6" s="65">
        <v>2194.9647684665492</v>
      </c>
      <c r="G6" s="65">
        <v>2222.3051008825601</v>
      </c>
      <c r="H6" s="65">
        <v>2243.1558717183893</v>
      </c>
      <c r="I6" s="65">
        <v>2262.7989318073601</v>
      </c>
      <c r="J6" s="65">
        <v>2285.2922753702292</v>
      </c>
      <c r="K6" s="65">
        <v>2324.6795763059094</v>
      </c>
      <c r="L6" s="65">
        <v>2359.7171810489494</v>
      </c>
      <c r="M6" s="65">
        <v>2402.9084479199892</v>
      </c>
      <c r="N6" s="65">
        <v>2445.3257896332802</v>
      </c>
      <c r="O6" s="65">
        <v>2483.1867680742293</v>
      </c>
      <c r="P6" s="65">
        <v>2529.4102285049494</v>
      </c>
      <c r="Q6" s="65">
        <v>2577.6863666489494</v>
      </c>
      <c r="R6" s="65">
        <v>2633.1398800364864</v>
      </c>
      <c r="S6" s="65">
        <v>2686.3749534616577</v>
      </c>
      <c r="T6" s="65">
        <v>2750.0144204406492</v>
      </c>
      <c r="U6" s="65">
        <v>2816.6502429809516</v>
      </c>
      <c r="V6" s="65">
        <v>2893.1753136617403</v>
      </c>
      <c r="W6" s="65">
        <v>2961.1321962588208</v>
      </c>
      <c r="X6" s="65">
        <v>3020.7561487679109</v>
      </c>
      <c r="Y6" s="65">
        <v>3084.1581525696674</v>
      </c>
      <c r="Z6" s="65">
        <v>3150.809311288519</v>
      </c>
      <c r="AA6" s="65">
        <v>3217.9396816498625</v>
      </c>
      <c r="AB6" s="65">
        <v>3287.3516320227454</v>
      </c>
      <c r="AC6" s="65">
        <v>3356.8498899263559</v>
      </c>
      <c r="AD6" s="65">
        <v>3425.5149174526036</v>
      </c>
      <c r="AE6" s="65">
        <v>3493.2455682095542</v>
      </c>
      <c r="AF6" s="65">
        <v>3560.157420961094</v>
      </c>
      <c r="AG6" s="65">
        <v>3626.0973244080078</v>
      </c>
      <c r="AH6" s="65">
        <v>3691.0852716084587</v>
      </c>
      <c r="AI6" s="65">
        <v>3755.056873468327</v>
      </c>
      <c r="AJ6" s="65">
        <v>3817.7606502275125</v>
      </c>
      <c r="AK6" s="65">
        <v>3879.169002978017</v>
      </c>
      <c r="AL6" s="65">
        <v>3939.6255136782761</v>
      </c>
      <c r="AM6" s="65">
        <v>3999.3781051389778</v>
      </c>
      <c r="AN6" s="65">
        <v>4058.6669599098091</v>
      </c>
      <c r="AO6" s="65">
        <v>4117.6140128198549</v>
      </c>
      <c r="AP6" s="65">
        <v>4176.1798756580401</v>
      </c>
      <c r="AQ6" s="65">
        <v>4234.4182757551298</v>
      </c>
      <c r="AR6" s="65">
        <v>4292.5151417249026</v>
      </c>
      <c r="AS6" s="65">
        <v>4350.7692823281614</v>
      </c>
      <c r="AT6" s="65">
        <v>4409.2704340858909</v>
      </c>
    </row>
    <row r="7" spans="2:46" ht="15.75" x14ac:dyDescent="0.25">
      <c r="B7" s="61"/>
      <c r="C7" s="61"/>
      <c r="D7" s="61"/>
      <c r="E7" s="61"/>
      <c r="F7" s="61"/>
    </row>
    <row r="9" spans="2:46" x14ac:dyDescent="0.25">
      <c r="C9" s="81" t="s">
        <v>106</v>
      </c>
    </row>
    <row r="11" spans="2:46" ht="15.75" x14ac:dyDescent="0.25">
      <c r="B11" s="61"/>
      <c r="C11" s="61"/>
      <c r="D11" s="61"/>
      <c r="E11" s="61"/>
      <c r="F11" s="61"/>
    </row>
    <row r="15" spans="2:46" ht="15.75" x14ac:dyDescent="0.25">
      <c r="B15" s="61"/>
      <c r="C15" s="61"/>
      <c r="D15" s="61"/>
      <c r="E15" s="61"/>
      <c r="F15" s="61"/>
    </row>
    <row r="16" spans="2:46" ht="15.75" x14ac:dyDescent="0.25">
      <c r="F16" s="62"/>
    </row>
    <row r="17" spans="6:6" ht="15.75" x14ac:dyDescent="0.25">
      <c r="F17" s="61"/>
    </row>
    <row r="18" spans="6:6" ht="15.75" x14ac:dyDescent="0.25">
      <c r="F18" s="6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12"/>
  <sheetViews>
    <sheetView showGridLines="0" workbookViewId="0">
      <selection activeCell="A7" sqref="A7"/>
    </sheetView>
  </sheetViews>
  <sheetFormatPr defaultRowHeight="15" x14ac:dyDescent="0.25"/>
  <cols>
    <col min="1" max="2" width="2.7109375" customWidth="1"/>
    <col min="3" max="3" width="23.5703125" bestFit="1" customWidth="1"/>
  </cols>
  <sheetData>
    <row r="4" spans="3:32" ht="60" x14ac:dyDescent="0.25">
      <c r="C4" s="49" t="s">
        <v>75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31</v>
      </c>
      <c r="D5" s="67">
        <v>7.8801673562358063</v>
      </c>
      <c r="E5" s="67">
        <v>7.4519208832349531</v>
      </c>
      <c r="F5" s="67">
        <v>6.0590046554171932</v>
      </c>
      <c r="G5" s="67">
        <v>5.9121319866607163</v>
      </c>
      <c r="H5" s="67">
        <v>5.0150424339752258</v>
      </c>
      <c r="I5" s="67">
        <v>3.5797974510997195</v>
      </c>
      <c r="J5" s="67">
        <v>3.7293046057124752</v>
      </c>
      <c r="K5" s="67">
        <v>3.8163900137522511</v>
      </c>
      <c r="L5" s="67">
        <v>3.9050439960324139</v>
      </c>
      <c r="M5" s="67">
        <v>3.9459715070032346</v>
      </c>
      <c r="N5" s="67">
        <v>3.9635029258984895</v>
      </c>
      <c r="O5" s="64">
        <v>4.0262262951841992</v>
      </c>
      <c r="P5" s="64">
        <v>4.10930607781488</v>
      </c>
      <c r="Q5" s="64">
        <v>4.0989334637147765</v>
      </c>
      <c r="R5" s="64">
        <v>4.1778116352322252</v>
      </c>
      <c r="S5" s="64">
        <v>4.2600793831983852</v>
      </c>
      <c r="T5" s="64">
        <v>4.2968224109747863</v>
      </c>
      <c r="U5" s="64">
        <v>4.3517498746287124</v>
      </c>
      <c r="V5" s="64">
        <v>4.392263373866335</v>
      </c>
      <c r="W5" s="64">
        <v>4.4566508219524934</v>
      </c>
      <c r="X5" s="64">
        <v>4.5157347956490339</v>
      </c>
      <c r="Y5" s="64">
        <v>4.5875898904685819</v>
      </c>
      <c r="Z5" s="64">
        <v>4.6421617741004741</v>
      </c>
      <c r="AA5" s="64">
        <v>4.6964501010843964</v>
      </c>
      <c r="AB5" s="64">
        <v>4.7791458407666756</v>
      </c>
      <c r="AC5" s="64">
        <v>4.8292441739230059</v>
      </c>
      <c r="AD5" s="64">
        <v>4.8696521881763237</v>
      </c>
      <c r="AE5" s="64">
        <v>4.9156044064138831</v>
      </c>
      <c r="AF5" s="64">
        <v>4.9803492584335975</v>
      </c>
    </row>
    <row r="6" spans="3:32" x14ac:dyDescent="0.25">
      <c r="C6" s="66" t="s">
        <v>29</v>
      </c>
      <c r="D6" s="69">
        <v>6.8593694862024268</v>
      </c>
      <c r="E6" s="69">
        <v>6.6794510713783506</v>
      </c>
      <c r="F6" s="69">
        <v>6.7100457031204348</v>
      </c>
      <c r="G6" s="69">
        <v>6.5827623554672119</v>
      </c>
      <c r="H6" s="69">
        <v>6.3610143402672863</v>
      </c>
      <c r="I6" s="69">
        <v>4.4773549494224323</v>
      </c>
      <c r="J6" s="69">
        <v>5.2930632341510648</v>
      </c>
      <c r="K6" s="69">
        <v>5.7594925539000812</v>
      </c>
      <c r="L6" s="69">
        <v>6.0578540082301693</v>
      </c>
      <c r="M6" s="69">
        <v>6.2553280978441759</v>
      </c>
      <c r="N6" s="69">
        <v>6.2181370464428589</v>
      </c>
      <c r="O6" s="69">
        <v>6.2152912368522051</v>
      </c>
      <c r="P6" s="69">
        <v>6.2157595020078693</v>
      </c>
      <c r="Q6" s="69">
        <v>6.2126490723559424</v>
      </c>
      <c r="R6" s="69">
        <v>6.2064243885304506</v>
      </c>
      <c r="S6" s="69">
        <v>6.2575564957283589</v>
      </c>
      <c r="T6" s="69">
        <v>6.2482958787002421</v>
      </c>
      <c r="U6" s="69">
        <v>6.1970380058095875</v>
      </c>
      <c r="V6" s="69">
        <v>6.063298453818895</v>
      </c>
      <c r="W6" s="69">
        <v>6.0066614562414902</v>
      </c>
      <c r="X6" s="69">
        <v>6.0054180799689032</v>
      </c>
      <c r="Y6" s="69">
        <v>5.9989501163166619</v>
      </c>
      <c r="Z6" s="69">
        <v>5.9298486786106581</v>
      </c>
      <c r="AA6" s="69">
        <v>5.8609489438320983</v>
      </c>
      <c r="AB6" s="69">
        <v>5.725163767090252</v>
      </c>
      <c r="AC6" s="69">
        <v>5.6527405387684544</v>
      </c>
      <c r="AD6" s="69">
        <v>5.6313820110337067</v>
      </c>
      <c r="AE6" s="69">
        <v>5.5553247416632763</v>
      </c>
      <c r="AF6" s="69">
        <v>5.6052077141865313</v>
      </c>
    </row>
    <row r="7" spans="3:32" x14ac:dyDescent="0.25">
      <c r="C7" s="66" t="s">
        <v>30</v>
      </c>
      <c r="D7" s="67">
        <v>5.3281830163918897</v>
      </c>
      <c r="E7" s="67">
        <v>5.1797515577610245</v>
      </c>
      <c r="F7" s="67">
        <v>5.1541365532477075</v>
      </c>
      <c r="G7" s="67">
        <v>5.2014923782789291</v>
      </c>
      <c r="H7" s="67">
        <v>5.0147765520220435</v>
      </c>
      <c r="I7" s="67">
        <v>3.8288921785299848</v>
      </c>
      <c r="J7" s="67">
        <v>3.9258822729937233</v>
      </c>
      <c r="K7" s="67">
        <v>4.1521594408364413</v>
      </c>
      <c r="L7" s="67">
        <v>4.3284072942613951</v>
      </c>
      <c r="M7" s="67">
        <v>4.3786775615685203</v>
      </c>
      <c r="N7" s="67">
        <v>4.5172345006533083</v>
      </c>
      <c r="O7" s="64">
        <v>4.8621804382178455</v>
      </c>
      <c r="P7" s="64">
        <v>5.6796310404504329</v>
      </c>
      <c r="Q7" s="64">
        <v>6.120647635577626</v>
      </c>
      <c r="R7" s="64">
        <v>6.5817739843078389</v>
      </c>
      <c r="S7" s="64">
        <v>7.1696695013640053</v>
      </c>
      <c r="T7" s="64">
        <v>7.5440035822395437</v>
      </c>
      <c r="U7" s="64">
        <v>7.8655917878206978</v>
      </c>
      <c r="V7" s="64">
        <v>7.9837877573462315</v>
      </c>
      <c r="W7" s="64">
        <v>8.1582795954309457</v>
      </c>
      <c r="X7" s="64">
        <v>8.2953315538247168</v>
      </c>
      <c r="Y7" s="64">
        <v>8.4572245707908351</v>
      </c>
      <c r="Z7" s="64">
        <v>8.6260799439927709</v>
      </c>
      <c r="AA7" s="64">
        <v>8.8576477468569266</v>
      </c>
      <c r="AB7" s="64">
        <v>8.9742135552571938</v>
      </c>
      <c r="AC7" s="64">
        <v>9.1720432702818417</v>
      </c>
      <c r="AD7" s="64">
        <v>9.3105272837837525</v>
      </c>
      <c r="AE7" s="64">
        <v>9.4511021969282467</v>
      </c>
      <c r="AF7" s="64">
        <v>9.4511021969282467</v>
      </c>
    </row>
    <row r="8" spans="3:32" x14ac:dyDescent="0.25">
      <c r="C8" s="66" t="s">
        <v>32</v>
      </c>
      <c r="D8" s="69">
        <v>4.6322486128658689</v>
      </c>
      <c r="E8" s="69">
        <v>4.042504910048824</v>
      </c>
      <c r="F8" s="69">
        <v>3.9590225738003468</v>
      </c>
      <c r="G8" s="69">
        <v>3.8791310725567949</v>
      </c>
      <c r="H8" s="69">
        <v>3.7123066220565368</v>
      </c>
      <c r="I8" s="69">
        <v>2.8920467438900941</v>
      </c>
      <c r="J8" s="69">
        <v>3.3427785674033972</v>
      </c>
      <c r="K8" s="69">
        <v>3.0854779504143668</v>
      </c>
      <c r="L8" s="69">
        <v>3.4215728675021708</v>
      </c>
      <c r="M8" s="69">
        <v>3.7452684757216872</v>
      </c>
      <c r="N8" s="69">
        <v>4.0252143547168107</v>
      </c>
      <c r="O8" s="69">
        <v>4.2925953270632053</v>
      </c>
      <c r="P8" s="69">
        <v>4.5869914606056925</v>
      </c>
      <c r="Q8" s="69">
        <v>4.6623079326820678</v>
      </c>
      <c r="R8" s="69">
        <v>4.7733026297695735</v>
      </c>
      <c r="S8" s="69">
        <v>4.8905148393177367</v>
      </c>
      <c r="T8" s="69">
        <v>5.0216060352777214</v>
      </c>
      <c r="U8" s="69">
        <v>5.0875685421929271</v>
      </c>
      <c r="V8" s="69">
        <v>5.1773467990585598</v>
      </c>
      <c r="W8" s="69">
        <v>5.2530408605520833</v>
      </c>
      <c r="X8" s="69">
        <v>5.3610970596334617</v>
      </c>
      <c r="Y8" s="69">
        <v>5.5025006586393754</v>
      </c>
      <c r="Z8" s="69">
        <v>5.6444024548564053</v>
      </c>
      <c r="AA8" s="69">
        <v>5.6274280337574698</v>
      </c>
      <c r="AB8" s="69">
        <v>5.6824809244206405</v>
      </c>
      <c r="AC8" s="69">
        <v>5.6219067955216904</v>
      </c>
      <c r="AD8" s="69">
        <v>5.627122347347024</v>
      </c>
      <c r="AE8" s="69">
        <v>5.6385661697285467</v>
      </c>
      <c r="AF8" s="69">
        <v>5.6522924835866144</v>
      </c>
    </row>
    <row r="9" spans="3:32" x14ac:dyDescent="0.25">
      <c r="C9" s="66" t="s">
        <v>34</v>
      </c>
      <c r="D9" s="67">
        <v>4.5870826931927562</v>
      </c>
      <c r="E9" s="67">
        <v>4.3106705963953802</v>
      </c>
      <c r="F9" s="67">
        <v>4.0139510345480645</v>
      </c>
      <c r="G9" s="67">
        <v>3.890491564582736</v>
      </c>
      <c r="H9" s="67">
        <v>3.1275773767753914</v>
      </c>
      <c r="I9" s="67">
        <v>2.3762099542566242</v>
      </c>
      <c r="J9" s="67">
        <v>2.7679014748467212</v>
      </c>
      <c r="K9" s="67">
        <v>2.7209140531565064</v>
      </c>
      <c r="L9" s="67">
        <v>2.7417335844261226</v>
      </c>
      <c r="M9" s="67">
        <v>2.8366662860122469</v>
      </c>
      <c r="N9" s="67">
        <v>2.9243802441718598</v>
      </c>
      <c r="O9" s="64">
        <v>2.9549429964572274</v>
      </c>
      <c r="P9" s="64">
        <v>2.9733503756393773</v>
      </c>
      <c r="Q9" s="64">
        <v>2.9616928133454472</v>
      </c>
      <c r="R9" s="64">
        <v>2.9776082918618725</v>
      </c>
      <c r="S9" s="64">
        <v>3.0346578637680901</v>
      </c>
      <c r="T9" s="64">
        <v>3.0628225046218072</v>
      </c>
      <c r="U9" s="64">
        <v>3.08675538257899</v>
      </c>
      <c r="V9" s="64">
        <v>3.1111586317153836</v>
      </c>
      <c r="W9" s="64">
        <v>3.1355088089949357</v>
      </c>
      <c r="X9" s="64">
        <v>3.1761886464306412</v>
      </c>
      <c r="Y9" s="64">
        <v>3.2111064364679329</v>
      </c>
      <c r="Z9" s="64">
        <v>3.2487286696454163</v>
      </c>
      <c r="AA9" s="64">
        <v>3.2695533016573863</v>
      </c>
      <c r="AB9" s="64">
        <v>3.3131416641261957</v>
      </c>
      <c r="AC9" s="64">
        <v>3.3306859740049521</v>
      </c>
      <c r="AD9" s="64">
        <v>3.3585362837641446</v>
      </c>
      <c r="AE9" s="64">
        <v>3.376589025364602</v>
      </c>
      <c r="AF9" s="64">
        <v>3.3855468193757323</v>
      </c>
    </row>
    <row r="12" spans="3:32" x14ac:dyDescent="0.25">
      <c r="C12" s="81" t="s">
        <v>107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>
      <selection activeCell="D17" sqref="D17:F17"/>
    </sheetView>
  </sheetViews>
  <sheetFormatPr defaultRowHeight="15" x14ac:dyDescent="0.25"/>
  <cols>
    <col min="1" max="2" width="2.42578125" customWidth="1"/>
    <col min="3" max="3" width="23.5703125" bestFit="1" customWidth="1"/>
  </cols>
  <sheetData>
    <row r="4" spans="3:6" ht="45" x14ac:dyDescent="0.25">
      <c r="C4" s="59" t="s">
        <v>76</v>
      </c>
      <c r="D4" s="60">
        <v>2005</v>
      </c>
      <c r="E4" s="60">
        <v>2013</v>
      </c>
      <c r="F4" s="60">
        <v>2032</v>
      </c>
    </row>
    <row r="5" spans="3:6" x14ac:dyDescent="0.25">
      <c r="C5" s="3" t="s">
        <v>29</v>
      </c>
      <c r="D5" s="4">
        <v>6.6794510713783852</v>
      </c>
      <c r="E5" s="4">
        <v>6.2553280978442078</v>
      </c>
      <c r="F5" s="4">
        <v>5.6052077141865313</v>
      </c>
    </row>
    <row r="6" spans="3:6" x14ac:dyDescent="0.25">
      <c r="C6" s="3" t="s">
        <v>30</v>
      </c>
      <c r="D6" s="4">
        <v>5.1797515577610485</v>
      </c>
      <c r="E6" s="4">
        <v>4.3786775615685283</v>
      </c>
      <c r="F6" s="4">
        <v>9.4511021969282503</v>
      </c>
    </row>
    <row r="7" spans="3:6" x14ac:dyDescent="0.25">
      <c r="C7" s="3" t="s">
        <v>31</v>
      </c>
      <c r="D7" s="4">
        <v>7.4519208832349477</v>
      </c>
      <c r="E7" s="4">
        <v>3.9459715070032386</v>
      </c>
      <c r="F7" s="4">
        <v>4.9803492584335975</v>
      </c>
    </row>
    <row r="8" spans="3:6" x14ac:dyDescent="0.25">
      <c r="C8" s="3" t="s">
        <v>32</v>
      </c>
      <c r="D8" s="4">
        <v>4.0425049100488453</v>
      </c>
      <c r="E8" s="4">
        <v>3.745268475721693</v>
      </c>
      <c r="F8" s="4">
        <v>5.6522924835866144</v>
      </c>
    </row>
    <row r="9" spans="3:6" x14ac:dyDescent="0.25">
      <c r="C9" s="3" t="s">
        <v>33</v>
      </c>
      <c r="D9" s="4">
        <v>3.8902703645762515</v>
      </c>
      <c r="E9" s="4">
        <v>3.6923402124731139</v>
      </c>
      <c r="F9" s="4">
        <v>3.5676463575213191</v>
      </c>
    </row>
    <row r="10" spans="3:6" x14ac:dyDescent="0.25">
      <c r="C10" s="3" t="s">
        <v>34</v>
      </c>
      <c r="D10" s="4">
        <v>4.3106705963953758</v>
      </c>
      <c r="E10" s="4">
        <v>2.8366662860122482</v>
      </c>
      <c r="F10" s="4">
        <v>3.3855468193757323</v>
      </c>
    </row>
    <row r="11" spans="3:6" x14ac:dyDescent="0.25">
      <c r="C11" s="3" t="s">
        <v>35</v>
      </c>
      <c r="D11" s="4">
        <v>2.6932616737502091</v>
      </c>
      <c r="E11" s="4">
        <v>2.8314870914719901</v>
      </c>
      <c r="F11" s="4">
        <v>3.3846146340616943</v>
      </c>
    </row>
    <row r="12" spans="3:6" x14ac:dyDescent="0.25">
      <c r="C12" s="3" t="s">
        <v>36</v>
      </c>
      <c r="D12" s="4">
        <v>2.5294345538319343</v>
      </c>
      <c r="E12" s="4">
        <v>2.275904941685396</v>
      </c>
      <c r="F12" s="4">
        <v>2.4782572517652328</v>
      </c>
    </row>
    <row r="13" spans="3:6" x14ac:dyDescent="0.25">
      <c r="C13" s="3" t="s">
        <v>37</v>
      </c>
      <c r="D13" s="4">
        <v>2.3038996613055462</v>
      </c>
      <c r="E13" s="4">
        <v>1.9724475547928912</v>
      </c>
      <c r="F13" s="4">
        <v>1.9881830906430409</v>
      </c>
    </row>
    <row r="14" spans="3:6" x14ac:dyDescent="0.25">
      <c r="C14" s="3" t="s">
        <v>38</v>
      </c>
      <c r="D14" s="4">
        <v>2.4539658328141853</v>
      </c>
      <c r="E14" s="4">
        <v>1.8923574794363025</v>
      </c>
      <c r="F14" s="4">
        <v>2.1686051495600611</v>
      </c>
    </row>
    <row r="15" spans="3:6" x14ac:dyDescent="0.25">
      <c r="C15" s="3" t="s">
        <v>39</v>
      </c>
      <c r="D15" s="4">
        <v>1.7573349143935819</v>
      </c>
      <c r="E15" s="4">
        <v>1.6045600206349002</v>
      </c>
      <c r="F15" s="4">
        <v>1.7646978532245461</v>
      </c>
    </row>
    <row r="16" spans="3:6" x14ac:dyDescent="0.25">
      <c r="C16" s="3" t="s">
        <v>40</v>
      </c>
      <c r="D16" s="4">
        <v>1.1194144709037137</v>
      </c>
      <c r="E16" s="4">
        <v>1.071926875891372</v>
      </c>
      <c r="F16" s="4">
        <v>1.136005738343643</v>
      </c>
    </row>
    <row r="17" spans="3:6" x14ac:dyDescent="0.25">
      <c r="D17" s="35"/>
      <c r="E17" s="35"/>
      <c r="F17" s="35"/>
    </row>
    <row r="18" spans="3:6" x14ac:dyDescent="0.25">
      <c r="D18" s="35"/>
      <c r="E18" s="35"/>
      <c r="F18" s="35"/>
    </row>
    <row r="19" spans="3:6" x14ac:dyDescent="0.25">
      <c r="C19" s="81" t="s">
        <v>108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>
      <selection activeCell="C27" sqref="C27"/>
    </sheetView>
  </sheetViews>
  <sheetFormatPr defaultRowHeight="15" x14ac:dyDescent="0.25"/>
  <cols>
    <col min="1" max="2" width="2.5703125" customWidth="1"/>
    <col min="3" max="3" width="23.5703125" customWidth="1"/>
  </cols>
  <sheetData>
    <row r="4" spans="3:6" ht="60" x14ac:dyDescent="0.25">
      <c r="C4" s="59" t="s">
        <v>77</v>
      </c>
      <c r="D4" s="60" t="s">
        <v>50</v>
      </c>
      <c r="E4" s="60" t="s">
        <v>51</v>
      </c>
      <c r="F4" s="60" t="s">
        <v>52</v>
      </c>
    </row>
    <row r="5" spans="3:6" x14ac:dyDescent="0.25">
      <c r="C5" s="4" t="s">
        <v>29</v>
      </c>
      <c r="D5" s="4">
        <v>-0.42412297353417738</v>
      </c>
      <c r="E5" s="4">
        <v>-0.19202964402532352</v>
      </c>
      <c r="F5" s="4">
        <v>-0.65012038365767699</v>
      </c>
    </row>
    <row r="6" spans="3:6" x14ac:dyDescent="0.25">
      <c r="C6" s="4" t="s">
        <v>30</v>
      </c>
      <c r="D6" s="4">
        <v>-0.80107399619252018</v>
      </c>
      <c r="E6" s="4">
        <v>3.5552785360906416</v>
      </c>
      <c r="F6" s="4">
        <v>5.072424635359722</v>
      </c>
    </row>
    <row r="7" spans="3:6" x14ac:dyDescent="0.25">
      <c r="C7" s="4" t="s">
        <v>31</v>
      </c>
      <c r="D7" s="4">
        <v>-3.5059493762317091</v>
      </c>
      <c r="E7" s="4">
        <v>0.44629186686310174</v>
      </c>
      <c r="F7" s="4">
        <v>1.0343777514303589</v>
      </c>
    </row>
    <row r="8" spans="3:6" x14ac:dyDescent="0.25">
      <c r="C8" s="4" t="s">
        <v>32</v>
      </c>
      <c r="D8" s="4">
        <v>-0.2972364343271523</v>
      </c>
      <c r="E8" s="4">
        <v>1.4320783233368952</v>
      </c>
      <c r="F8" s="4">
        <v>1.9070240078649214</v>
      </c>
    </row>
    <row r="9" spans="3:6" x14ac:dyDescent="0.25">
      <c r="C9" s="4" t="s">
        <v>33</v>
      </c>
      <c r="D9" s="4">
        <v>-0.19793015210313758</v>
      </c>
      <c r="E9" s="4">
        <v>-0.10317702235550241</v>
      </c>
      <c r="F9" s="4">
        <v>-0.12469385495179486</v>
      </c>
    </row>
    <row r="10" spans="3:6" x14ac:dyDescent="0.25">
      <c r="C10" s="4" t="s">
        <v>34</v>
      </c>
      <c r="D10" s="4">
        <v>-1.4740043103831275</v>
      </c>
      <c r="E10" s="4">
        <v>0.2744923457031434</v>
      </c>
      <c r="F10" s="4">
        <v>0.54888053336348408</v>
      </c>
    </row>
    <row r="11" spans="3:6" x14ac:dyDescent="0.25">
      <c r="C11" s="4" t="s">
        <v>35</v>
      </c>
      <c r="D11" s="4">
        <v>0.13822541772178099</v>
      </c>
      <c r="E11" s="4">
        <v>0.18964432777301532</v>
      </c>
      <c r="F11" s="4">
        <v>0.5531275425897042</v>
      </c>
    </row>
    <row r="12" spans="3:6" x14ac:dyDescent="0.25">
      <c r="C12" s="4" t="s">
        <v>36</v>
      </c>
      <c r="D12" s="4">
        <v>-0.25352961214653824</v>
      </c>
      <c r="E12" s="4">
        <v>3.0331542443253756E-2</v>
      </c>
      <c r="F12" s="4">
        <v>0.20235231007983678</v>
      </c>
    </row>
    <row r="13" spans="3:6" x14ac:dyDescent="0.25">
      <c r="C13" s="4" t="s">
        <v>37</v>
      </c>
      <c r="D13" s="4">
        <v>-0.331452106512655</v>
      </c>
      <c r="E13" s="4">
        <v>-1.6732665744387809E-3</v>
      </c>
      <c r="F13" s="4">
        <v>1.573553585014964E-2</v>
      </c>
    </row>
    <row r="14" spans="3:6" x14ac:dyDescent="0.25">
      <c r="C14" s="4" t="s">
        <v>38</v>
      </c>
      <c r="D14" s="4">
        <v>-0.56160835337788284</v>
      </c>
      <c r="E14" s="4">
        <v>0.12762055599567534</v>
      </c>
      <c r="F14" s="4">
        <v>0.27624767012375862</v>
      </c>
    </row>
    <row r="15" spans="3:6" x14ac:dyDescent="0.25">
      <c r="C15" s="4" t="s">
        <v>39</v>
      </c>
      <c r="D15" s="4">
        <v>-0.1527748937586817</v>
      </c>
      <c r="E15" s="4">
        <v>8.0937194733102125E-2</v>
      </c>
      <c r="F15" s="4">
        <v>0.16013783258964587</v>
      </c>
    </row>
    <row r="16" spans="3:6" x14ac:dyDescent="0.25">
      <c r="C16" s="4" t="s">
        <v>40</v>
      </c>
      <c r="D16" s="4">
        <v>-4.7487595012341677E-2</v>
      </c>
      <c r="E16" s="4">
        <v>-2.115377412183217E-2</v>
      </c>
      <c r="F16" s="4">
        <v>6.4078862452271013E-2</v>
      </c>
    </row>
    <row r="19" spans="3:3" x14ac:dyDescent="0.25">
      <c r="C19" s="81" t="s">
        <v>109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/>
  </sheetViews>
  <sheetFormatPr defaultRowHeight="15" x14ac:dyDescent="0.25"/>
  <cols>
    <col min="1" max="2" width="2.85546875" customWidth="1"/>
    <col min="3" max="3" width="25" bestFit="1" customWidth="1"/>
    <col min="4" max="6" width="10.5703125" bestFit="1" customWidth="1"/>
  </cols>
  <sheetData>
    <row r="4" spans="3:6" ht="45" x14ac:dyDescent="0.25">
      <c r="C4" s="59" t="s">
        <v>78</v>
      </c>
      <c r="D4" s="60">
        <v>2005</v>
      </c>
      <c r="E4" s="60">
        <v>2013</v>
      </c>
      <c r="F4" s="60">
        <v>2032</v>
      </c>
    </row>
    <row r="5" spans="3:6" x14ac:dyDescent="0.25">
      <c r="C5" s="4" t="s">
        <v>29</v>
      </c>
      <c r="D5" s="4">
        <v>729.26134211904105</v>
      </c>
      <c r="E5" s="4">
        <v>682.95566735657496</v>
      </c>
      <c r="F5" s="4">
        <v>611.9756334497913</v>
      </c>
    </row>
    <row r="6" spans="3:6" x14ac:dyDescent="0.25">
      <c r="C6" s="4" t="s">
        <v>33</v>
      </c>
      <c r="D6" s="4">
        <v>457.61914034614517</v>
      </c>
      <c r="E6" s="4">
        <v>434.33627885690635</v>
      </c>
      <c r="F6" s="4">
        <v>419.66832795328338</v>
      </c>
    </row>
    <row r="7" spans="3:6" x14ac:dyDescent="0.25">
      <c r="C7" s="4" t="s">
        <v>35</v>
      </c>
      <c r="D7" s="4">
        <v>394.95198245962462</v>
      </c>
      <c r="E7" s="4">
        <v>415.10000996796703</v>
      </c>
      <c r="F7" s="4">
        <v>495.87686497023896</v>
      </c>
    </row>
    <row r="8" spans="3:6" x14ac:dyDescent="0.25">
      <c r="C8" s="4" t="s">
        <v>30</v>
      </c>
      <c r="D8" s="4">
        <v>476.55579110733788</v>
      </c>
      <c r="E8" s="4">
        <v>402.87007895568001</v>
      </c>
      <c r="F8" s="4">
        <v>806.8709094966772</v>
      </c>
    </row>
    <row r="9" spans="3:6" x14ac:dyDescent="0.25">
      <c r="C9" s="4" t="s">
        <v>31</v>
      </c>
      <c r="D9" s="4">
        <v>734.65342888700582</v>
      </c>
      <c r="E9" s="4">
        <v>389.01667681848778</v>
      </c>
      <c r="F9" s="4">
        <v>490.99161371863363</v>
      </c>
    </row>
    <row r="10" spans="3:6" x14ac:dyDescent="0.25">
      <c r="C10" s="4" t="s">
        <v>32</v>
      </c>
      <c r="D10" s="4">
        <v>402.94236933542066</v>
      </c>
      <c r="E10" s="4">
        <v>373.31490919236262</v>
      </c>
      <c r="F10" s="4">
        <v>563.40021253942621</v>
      </c>
    </row>
    <row r="11" spans="3:6" x14ac:dyDescent="0.25">
      <c r="C11" s="4" t="s">
        <v>37</v>
      </c>
      <c r="D11" s="4">
        <v>315.78932038282727</v>
      </c>
      <c r="E11" s="4">
        <v>270.03481593814411</v>
      </c>
      <c r="F11" s="4">
        <v>271.4976128138419</v>
      </c>
    </row>
    <row r="12" spans="3:6" x14ac:dyDescent="0.25">
      <c r="C12" s="4" t="s">
        <v>36</v>
      </c>
      <c r="D12" s="4">
        <v>299.78854252021677</v>
      </c>
      <c r="E12" s="4">
        <v>269.73980942014401</v>
      </c>
      <c r="F12" s="4">
        <v>293.721250246046</v>
      </c>
    </row>
    <row r="13" spans="3:6" x14ac:dyDescent="0.25">
      <c r="C13" s="4" t="s">
        <v>38</v>
      </c>
      <c r="D13" s="4">
        <v>331.54112813663369</v>
      </c>
      <c r="E13" s="4">
        <v>255.66547226560806</v>
      </c>
      <c r="F13" s="4">
        <v>292.98769695726793</v>
      </c>
    </row>
    <row r="14" spans="3:6" x14ac:dyDescent="0.25">
      <c r="C14" s="4" t="s">
        <v>34</v>
      </c>
      <c r="D14" s="4">
        <v>350.90514011773161</v>
      </c>
      <c r="E14" s="4">
        <v>230.09419317225621</v>
      </c>
      <c r="F14" s="4">
        <v>273.31507144001705</v>
      </c>
    </row>
    <row r="15" spans="3:6" x14ac:dyDescent="0.25">
      <c r="C15" s="4" t="s">
        <v>39</v>
      </c>
      <c r="D15" s="4">
        <v>197.15992626122005</v>
      </c>
      <c r="E15" s="4">
        <v>179.98435040102572</v>
      </c>
      <c r="F15" s="4">
        <v>197.88198129059654</v>
      </c>
    </row>
    <row r="16" spans="3:6" x14ac:dyDescent="0.25">
      <c r="C16" s="4" t="s">
        <v>40</v>
      </c>
      <c r="D16" s="4">
        <v>158.18550444494872</v>
      </c>
      <c r="E16" s="4">
        <v>151.33677251215354</v>
      </c>
      <c r="F16" s="4">
        <v>160.11912296907329</v>
      </c>
    </row>
    <row r="17" spans="3:6" x14ac:dyDescent="0.25">
      <c r="D17" s="15"/>
      <c r="E17" s="15"/>
      <c r="F17" s="15"/>
    </row>
    <row r="19" spans="3:6" x14ac:dyDescent="0.25">
      <c r="C19" s="81" t="s"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1"/>
  <sheetViews>
    <sheetView showGridLines="0" topLeftCell="D1" zoomScaleNormal="100" workbookViewId="0">
      <selection activeCell="F5" activeCellId="1" sqref="F11:Y11 F5:Y5"/>
    </sheetView>
  </sheetViews>
  <sheetFormatPr defaultRowHeight="15" x14ac:dyDescent="0.25"/>
  <cols>
    <col min="1" max="2" width="2.42578125" customWidth="1"/>
    <col min="3" max="3" width="31.28515625" bestFit="1" customWidth="1"/>
    <col min="4" max="25" width="8" bestFit="1" customWidth="1"/>
  </cols>
  <sheetData>
    <row r="1" spans="3:25" x14ac:dyDescent="0.25">
      <c r="C1" s="80"/>
    </row>
    <row r="4" spans="3:25" x14ac:dyDescent="0.25">
      <c r="C4" s="75" t="s">
        <v>5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2">
        <v>2016</v>
      </c>
      <c r="J4" s="2">
        <v>2017</v>
      </c>
      <c r="K4" s="2">
        <v>2018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2">
        <v>2024</v>
      </c>
      <c r="R4" s="2">
        <v>2025</v>
      </c>
      <c r="S4" s="2">
        <v>2026</v>
      </c>
      <c r="T4" s="2">
        <v>2027</v>
      </c>
      <c r="U4" s="2">
        <v>2028</v>
      </c>
      <c r="V4" s="2">
        <v>2029</v>
      </c>
      <c r="W4" s="2">
        <v>2030</v>
      </c>
      <c r="X4" s="2">
        <v>2031</v>
      </c>
      <c r="Y4" s="2">
        <v>2032</v>
      </c>
    </row>
    <row r="5" spans="3:25" x14ac:dyDescent="0.25">
      <c r="C5" s="3" t="s">
        <v>130</v>
      </c>
      <c r="D5" s="4">
        <v>143.6</v>
      </c>
      <c r="E5" s="4">
        <v>145</v>
      </c>
      <c r="F5" s="4">
        <v>144.1</v>
      </c>
      <c r="G5" s="4">
        <v>143.9</v>
      </c>
      <c r="H5" s="4">
        <v>144.6</v>
      </c>
      <c r="I5" s="4">
        <v>146.9</v>
      </c>
      <c r="J5" s="4">
        <v>146.9</v>
      </c>
      <c r="K5" s="4">
        <v>149.1</v>
      </c>
      <c r="L5" s="4">
        <v>152.4</v>
      </c>
      <c r="M5" s="4">
        <v>155</v>
      </c>
      <c r="N5" s="4">
        <v>157.1</v>
      </c>
      <c r="O5" s="4">
        <v>158.19999999999999</v>
      </c>
      <c r="P5" s="4">
        <v>159.69999999999999</v>
      </c>
      <c r="Q5" s="4">
        <v>162</v>
      </c>
      <c r="R5" s="4">
        <v>163.80000000000001</v>
      </c>
      <c r="S5" s="4">
        <v>166</v>
      </c>
      <c r="T5" s="4">
        <v>168.7</v>
      </c>
      <c r="U5" s="4">
        <v>171.3</v>
      </c>
      <c r="V5" s="4">
        <v>173.5</v>
      </c>
      <c r="W5" s="4">
        <v>176.1</v>
      </c>
      <c r="X5" s="4">
        <v>178.7</v>
      </c>
      <c r="Y5" s="4">
        <v>181.3</v>
      </c>
    </row>
    <row r="6" spans="3:25" x14ac:dyDescent="0.25">
      <c r="C6" s="3" t="s">
        <v>131</v>
      </c>
      <c r="D6" s="13">
        <v>23837</v>
      </c>
      <c r="E6" s="13">
        <v>24028</v>
      </c>
      <c r="F6" s="13">
        <v>24042</v>
      </c>
      <c r="G6" s="13">
        <v>24097</v>
      </c>
      <c r="H6" s="13">
        <v>24275</v>
      </c>
      <c r="I6" s="13">
        <v>24579</v>
      </c>
      <c r="J6" s="13">
        <v>24665</v>
      </c>
      <c r="K6" s="13">
        <v>25024</v>
      </c>
      <c r="L6" s="13">
        <v>25511</v>
      </c>
      <c r="M6" s="13">
        <v>25805</v>
      </c>
      <c r="N6" s="13">
        <v>26174</v>
      </c>
      <c r="O6" s="13">
        <v>26368</v>
      </c>
      <c r="P6" s="13">
        <v>26607</v>
      </c>
      <c r="Q6" s="13">
        <v>26907</v>
      </c>
      <c r="R6" s="13">
        <v>27259</v>
      </c>
      <c r="S6" s="13">
        <v>27596</v>
      </c>
      <c r="T6" s="13">
        <v>28041</v>
      </c>
      <c r="U6" s="13">
        <v>28367</v>
      </c>
      <c r="V6" s="13">
        <v>28766</v>
      </c>
      <c r="W6" s="13">
        <v>29167</v>
      </c>
      <c r="X6" s="13">
        <v>29539</v>
      </c>
      <c r="Y6" s="13">
        <v>29944</v>
      </c>
    </row>
    <row r="7" spans="3:25" ht="15.75" x14ac:dyDescent="0.25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3:25" x14ac:dyDescent="0.25">
      <c r="C8" s="1"/>
      <c r="D8" s="1"/>
      <c r="E8" s="1"/>
      <c r="F8" s="1">
        <v>8.6</v>
      </c>
      <c r="G8" s="1">
        <v>10.1</v>
      </c>
      <c r="H8" s="1">
        <v>10.9</v>
      </c>
      <c r="I8" s="1">
        <v>11.3</v>
      </c>
      <c r="J8" s="1">
        <v>11.4</v>
      </c>
      <c r="K8" s="1">
        <v>13</v>
      </c>
      <c r="L8" s="1">
        <v>15.1</v>
      </c>
      <c r="M8" s="1">
        <v>16.7</v>
      </c>
      <c r="N8" s="1">
        <v>17.8</v>
      </c>
      <c r="O8">
        <v>19</v>
      </c>
      <c r="P8">
        <v>20.100000000000001</v>
      </c>
      <c r="Q8">
        <v>21.2</v>
      </c>
      <c r="R8">
        <v>22.3</v>
      </c>
      <c r="S8">
        <v>23.5</v>
      </c>
      <c r="T8">
        <v>24.6</v>
      </c>
      <c r="U8">
        <v>25.7</v>
      </c>
      <c r="V8">
        <v>26.9</v>
      </c>
      <c r="W8">
        <v>28</v>
      </c>
      <c r="X8">
        <v>29.1</v>
      </c>
      <c r="Y8">
        <v>30.2</v>
      </c>
    </row>
    <row r="9" spans="3:25" x14ac:dyDescent="0.25">
      <c r="C9" s="81" t="s">
        <v>93</v>
      </c>
      <c r="Y9" s="35"/>
    </row>
    <row r="11" spans="3:25" x14ac:dyDescent="0.25">
      <c r="F11" s="35">
        <f>F5-F8</f>
        <v>135.5</v>
      </c>
      <c r="G11" s="35">
        <f t="shared" ref="G11:Y11" si="0">G5-G8</f>
        <v>133.80000000000001</v>
      </c>
      <c r="H11" s="35">
        <f t="shared" si="0"/>
        <v>133.69999999999999</v>
      </c>
      <c r="I11" s="35">
        <f t="shared" si="0"/>
        <v>135.6</v>
      </c>
      <c r="J11" s="35">
        <f t="shared" si="0"/>
        <v>135.5</v>
      </c>
      <c r="K11" s="35">
        <f t="shared" si="0"/>
        <v>136.1</v>
      </c>
      <c r="L11" s="35">
        <f t="shared" si="0"/>
        <v>137.30000000000001</v>
      </c>
      <c r="M11" s="35">
        <f t="shared" si="0"/>
        <v>138.30000000000001</v>
      </c>
      <c r="N11" s="35">
        <f t="shared" si="0"/>
        <v>139.29999999999998</v>
      </c>
      <c r="O11" s="35">
        <f t="shared" si="0"/>
        <v>139.19999999999999</v>
      </c>
      <c r="P11" s="35">
        <f t="shared" si="0"/>
        <v>139.6</v>
      </c>
      <c r="Q11" s="35">
        <f t="shared" si="0"/>
        <v>140.80000000000001</v>
      </c>
      <c r="R11" s="35">
        <f t="shared" si="0"/>
        <v>141.5</v>
      </c>
      <c r="S11" s="35">
        <f t="shared" si="0"/>
        <v>142.5</v>
      </c>
      <c r="T11" s="35">
        <f t="shared" si="0"/>
        <v>144.1</v>
      </c>
      <c r="U11" s="35">
        <f t="shared" si="0"/>
        <v>145.60000000000002</v>
      </c>
      <c r="V11" s="35">
        <f t="shared" si="0"/>
        <v>146.6</v>
      </c>
      <c r="W11" s="35">
        <f t="shared" si="0"/>
        <v>148.1</v>
      </c>
      <c r="X11" s="35">
        <f t="shared" si="0"/>
        <v>149.6</v>
      </c>
      <c r="Y11" s="35">
        <f t="shared" si="0"/>
        <v>151.10000000000002</v>
      </c>
    </row>
  </sheetData>
  <pageMargins left="0.7" right="0.7" top="0.75" bottom="0.75" header="0.3" footer="0.3"/>
  <pageSetup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>
      <selection activeCell="G8" sqref="G8"/>
    </sheetView>
  </sheetViews>
  <sheetFormatPr defaultRowHeight="15" x14ac:dyDescent="0.25"/>
  <cols>
    <col min="1" max="2" width="2.7109375" customWidth="1"/>
    <col min="3" max="3" width="25" bestFit="1" customWidth="1"/>
    <col min="4" max="5" width="9" bestFit="1" customWidth="1"/>
  </cols>
  <sheetData>
    <row r="4" spans="3:6" ht="60" x14ac:dyDescent="0.25">
      <c r="C4" s="59" t="s">
        <v>79</v>
      </c>
      <c r="D4" s="60" t="s">
        <v>50</v>
      </c>
      <c r="E4" s="60" t="s">
        <v>51</v>
      </c>
      <c r="F4" s="60" t="s">
        <v>52</v>
      </c>
    </row>
    <row r="5" spans="3:6" x14ac:dyDescent="0.25">
      <c r="C5" s="4" t="s">
        <v>29</v>
      </c>
      <c r="D5" s="4">
        <v>-46.305674762466083</v>
      </c>
      <c r="E5" s="4">
        <v>-20.965764167147313</v>
      </c>
      <c r="F5" s="4">
        <v>-70.98003390678366</v>
      </c>
    </row>
    <row r="6" spans="3:6" x14ac:dyDescent="0.25">
      <c r="C6" s="4" t="s">
        <v>33</v>
      </c>
      <c r="D6" s="4">
        <v>-23.282861489238826</v>
      </c>
      <c r="E6" s="4">
        <v>-12.136889174518274</v>
      </c>
      <c r="F6" s="4">
        <v>-14.667950903622966</v>
      </c>
    </row>
    <row r="7" spans="3:6" x14ac:dyDescent="0.25">
      <c r="C7" s="4" t="s">
        <v>35</v>
      </c>
      <c r="D7" s="4">
        <v>20.148027508342409</v>
      </c>
      <c r="E7" s="4">
        <v>27.671746651869114</v>
      </c>
      <c r="F7" s="4">
        <v>80.77685500227193</v>
      </c>
    </row>
    <row r="8" spans="3:6" x14ac:dyDescent="0.25">
      <c r="C8" s="4" t="s">
        <v>30</v>
      </c>
      <c r="D8" s="4">
        <v>-73.685712151657867</v>
      </c>
      <c r="E8" s="4">
        <v>344.71966484646737</v>
      </c>
      <c r="F8" s="4">
        <v>404.00083054099719</v>
      </c>
    </row>
    <row r="9" spans="3:6" x14ac:dyDescent="0.25">
      <c r="C9" s="4" t="s">
        <v>31</v>
      </c>
      <c r="D9" s="4">
        <v>-345.63675206851804</v>
      </c>
      <c r="E9" s="4">
        <v>43.998031569684088</v>
      </c>
      <c r="F9" s="4">
        <v>101.97493690014585</v>
      </c>
    </row>
    <row r="10" spans="3:6" x14ac:dyDescent="0.25">
      <c r="C10" s="4" t="s">
        <v>32</v>
      </c>
      <c r="D10" s="4">
        <v>-29.627460143058045</v>
      </c>
      <c r="E10" s="4">
        <v>142.74442345013404</v>
      </c>
      <c r="F10" s="4">
        <v>190.08530334706359</v>
      </c>
    </row>
    <row r="11" spans="3:6" x14ac:dyDescent="0.25">
      <c r="C11" s="4" t="s">
        <v>37</v>
      </c>
      <c r="D11" s="4">
        <v>-45.754504444683164</v>
      </c>
      <c r="E11" s="4">
        <v>-0.54064320459121973</v>
      </c>
      <c r="F11" s="4">
        <v>1.4627968756977907</v>
      </c>
    </row>
    <row r="12" spans="3:6" x14ac:dyDescent="0.25">
      <c r="C12" s="4" t="s">
        <v>36</v>
      </c>
      <c r="D12" s="4">
        <v>-30.048733100072752</v>
      </c>
      <c r="E12" s="4">
        <v>3.5942938568379077</v>
      </c>
      <c r="F12" s="4">
        <v>23.981440825901984</v>
      </c>
    </row>
    <row r="13" spans="3:6" x14ac:dyDescent="0.25">
      <c r="C13" s="4" t="s">
        <v>38</v>
      </c>
      <c r="D13" s="4">
        <v>-75.875655871025629</v>
      </c>
      <c r="E13" s="4">
        <v>17.242075069851467</v>
      </c>
      <c r="F13" s="4">
        <v>37.322224691659869</v>
      </c>
    </row>
    <row r="14" spans="3:6" x14ac:dyDescent="0.25">
      <c r="C14" s="4" t="s">
        <v>34</v>
      </c>
      <c r="D14" s="4">
        <v>-120.81094694547539</v>
      </c>
      <c r="E14" s="4">
        <v>21.330384131348467</v>
      </c>
      <c r="F14" s="4">
        <v>43.220878267760838</v>
      </c>
    </row>
    <row r="15" spans="3:6" x14ac:dyDescent="0.25">
      <c r="C15" s="4" t="s">
        <v>39</v>
      </c>
      <c r="D15" s="4">
        <v>-17.175575860194328</v>
      </c>
      <c r="E15" s="4">
        <v>9.0500028678926867</v>
      </c>
      <c r="F15" s="4">
        <v>17.89763088957082</v>
      </c>
    </row>
    <row r="16" spans="3:6" x14ac:dyDescent="0.25">
      <c r="C16" s="4" t="s">
        <v>40</v>
      </c>
      <c r="D16" s="4">
        <v>-6.8487319327951752</v>
      </c>
      <c r="E16" s="4">
        <v>-3.0984421615563917</v>
      </c>
      <c r="F16" s="4">
        <v>8.7823504569197439</v>
      </c>
    </row>
    <row r="19" spans="3:3" x14ac:dyDescent="0.25">
      <c r="C19" s="81" t="s">
        <v>111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T9"/>
  <sheetViews>
    <sheetView showGridLines="0" workbookViewId="0"/>
  </sheetViews>
  <sheetFormatPr defaultRowHeight="15" x14ac:dyDescent="0.25"/>
  <cols>
    <col min="1" max="2" width="2.85546875" customWidth="1"/>
    <col min="3" max="3" width="30.28515625" bestFit="1" customWidth="1"/>
  </cols>
  <sheetData>
    <row r="4" spans="3:46" ht="30" x14ac:dyDescent="0.25">
      <c r="C4" s="49" t="s">
        <v>82</v>
      </c>
      <c r="D4" s="2">
        <v>1990</v>
      </c>
      <c r="E4" s="2">
        <v>1991</v>
      </c>
      <c r="F4" s="2">
        <v>1992</v>
      </c>
      <c r="G4" s="2">
        <v>1993</v>
      </c>
      <c r="H4" s="2">
        <v>1994</v>
      </c>
      <c r="I4" s="2">
        <v>1995</v>
      </c>
      <c r="J4" s="2">
        <v>1996</v>
      </c>
      <c r="K4" s="2">
        <v>1997</v>
      </c>
      <c r="L4" s="2">
        <v>1998</v>
      </c>
      <c r="M4" s="2">
        <v>1999</v>
      </c>
      <c r="N4" s="2">
        <v>2000</v>
      </c>
      <c r="O4" s="2">
        <v>2001</v>
      </c>
      <c r="P4" s="2">
        <v>2002</v>
      </c>
      <c r="Q4" s="2">
        <v>2003</v>
      </c>
      <c r="R4" s="2">
        <v>2004</v>
      </c>
      <c r="S4" s="2">
        <v>2005</v>
      </c>
      <c r="T4" s="2">
        <v>2006</v>
      </c>
      <c r="U4" s="2">
        <v>2007</v>
      </c>
      <c r="V4" s="2">
        <v>2008</v>
      </c>
      <c r="W4" s="2">
        <v>2009</v>
      </c>
      <c r="X4" s="2">
        <v>2010</v>
      </c>
      <c r="Y4" s="2">
        <v>2011</v>
      </c>
      <c r="Z4" s="2">
        <v>2012</v>
      </c>
      <c r="AA4" s="2">
        <v>2013</v>
      </c>
      <c r="AB4" s="2">
        <v>2014</v>
      </c>
      <c r="AC4" s="2">
        <v>2015</v>
      </c>
      <c r="AD4" s="2">
        <v>2016</v>
      </c>
      <c r="AE4" s="2">
        <v>2017</v>
      </c>
      <c r="AF4" s="2">
        <v>2018</v>
      </c>
      <c r="AG4" s="2">
        <v>2019</v>
      </c>
      <c r="AH4" s="2">
        <v>2020</v>
      </c>
      <c r="AI4" s="2">
        <v>2021</v>
      </c>
      <c r="AJ4" s="2">
        <v>2022</v>
      </c>
      <c r="AK4" s="2">
        <v>2023</v>
      </c>
      <c r="AL4" s="2">
        <v>2024</v>
      </c>
      <c r="AM4" s="2">
        <v>2025</v>
      </c>
      <c r="AN4" s="2">
        <v>2026</v>
      </c>
      <c r="AO4" s="2">
        <v>2027</v>
      </c>
      <c r="AP4" s="2">
        <v>2028</v>
      </c>
      <c r="AQ4" s="2">
        <v>2029</v>
      </c>
      <c r="AR4" s="2">
        <v>2030</v>
      </c>
      <c r="AS4" s="2">
        <v>2031</v>
      </c>
      <c r="AT4" s="2">
        <v>2032</v>
      </c>
    </row>
    <row r="5" spans="3:46" x14ac:dyDescent="0.25">
      <c r="C5" s="66" t="s">
        <v>80</v>
      </c>
      <c r="D5" s="71">
        <v>0.39264214540842679</v>
      </c>
      <c r="E5" s="71">
        <v>0.39980543983433764</v>
      </c>
      <c r="F5" s="71">
        <v>0.39707306236072293</v>
      </c>
      <c r="G5" s="71">
        <v>0.3767523167539098</v>
      </c>
      <c r="H5" s="71">
        <v>0.36094126693201134</v>
      </c>
      <c r="I5" s="71">
        <v>0.35458805225879036</v>
      </c>
      <c r="J5" s="71">
        <v>0.34834810206973132</v>
      </c>
      <c r="K5" s="71">
        <v>0.33606752891125818</v>
      </c>
      <c r="L5" s="71">
        <v>0.32702221567621564</v>
      </c>
      <c r="M5" s="71">
        <v>0.3040636418023609</v>
      </c>
      <c r="N5" s="71">
        <v>0.29082761723766454</v>
      </c>
      <c r="O5" s="72">
        <v>0.29904392314565609</v>
      </c>
      <c r="P5" s="72">
        <v>0.28376245232254393</v>
      </c>
      <c r="Q5" s="72">
        <v>0.25830338715414924</v>
      </c>
      <c r="R5" s="72">
        <v>0.25409027347525281</v>
      </c>
      <c r="S5" s="72">
        <v>0.25119505538268033</v>
      </c>
      <c r="T5" s="72">
        <v>0.24314573737461828</v>
      </c>
      <c r="U5" s="72">
        <v>0.242025846551357</v>
      </c>
      <c r="V5" s="72">
        <v>0.24047723517144592</v>
      </c>
      <c r="W5" s="72">
        <v>0.22274766787557476</v>
      </c>
      <c r="X5" s="72">
        <v>0.2199787933530116</v>
      </c>
      <c r="Y5" s="72">
        <v>0.21536543722343085</v>
      </c>
      <c r="Z5" s="72">
        <v>0.21645858827382619</v>
      </c>
      <c r="AA5" s="72">
        <v>0.21517903206625474</v>
      </c>
      <c r="AB5" s="72">
        <v>0.21464963326191649</v>
      </c>
      <c r="AC5" s="72">
        <v>0.21572630528974096</v>
      </c>
      <c r="AD5" s="72">
        <v>0.21908358982447385</v>
      </c>
      <c r="AE5" s="72">
        <v>0.21772332099245462</v>
      </c>
      <c r="AF5" s="72">
        <v>0.21830589794862421</v>
      </c>
      <c r="AG5" s="72">
        <v>0.22045538951544252</v>
      </c>
      <c r="AH5" s="72">
        <v>0.22022344733394741</v>
      </c>
      <c r="AI5" s="72">
        <v>0.22063895646164192</v>
      </c>
      <c r="AJ5" s="72">
        <v>0.21982870863503831</v>
      </c>
      <c r="AK5" s="72">
        <v>0.21915857920982523</v>
      </c>
      <c r="AL5" s="72">
        <v>0.21758015629346811</v>
      </c>
      <c r="AM5" s="72">
        <v>0.21541698038957602</v>
      </c>
      <c r="AN5" s="72">
        <v>0.21361625237288839</v>
      </c>
      <c r="AO5" s="72">
        <v>0.21221406716961691</v>
      </c>
      <c r="AP5" s="72">
        <v>0.21142216171763042</v>
      </c>
      <c r="AQ5" s="72">
        <v>0.20893235496730816</v>
      </c>
      <c r="AR5" s="72">
        <v>0.20549247440417165</v>
      </c>
      <c r="AS5" s="72">
        <v>0.19995493232690587</v>
      </c>
      <c r="AT5" s="72">
        <v>0.20019576699491681</v>
      </c>
    </row>
    <row r="6" spans="3:46" x14ac:dyDescent="0.25">
      <c r="C6" s="66" t="s">
        <v>81</v>
      </c>
      <c r="D6" s="65">
        <v>125062.36637168142</v>
      </c>
      <c r="E6" s="65">
        <v>117140.28871681415</v>
      </c>
      <c r="F6" s="65">
        <v>116568.94491150443</v>
      </c>
      <c r="G6" s="65">
        <v>118556.66670353983</v>
      </c>
      <c r="H6" s="65">
        <v>126035.42787610617</v>
      </c>
      <c r="I6" s="65">
        <v>132828.28030973449</v>
      </c>
      <c r="J6" s="65">
        <v>134667.10807522124</v>
      </c>
      <c r="K6" s="65">
        <v>140077.23849557521</v>
      </c>
      <c r="L6" s="65">
        <v>146949.38440265486</v>
      </c>
      <c r="M6" s="65">
        <v>158998.3575221239</v>
      </c>
      <c r="N6" s="65">
        <v>171568.19048672565</v>
      </c>
      <c r="O6" s="65">
        <v>166274.64435840707</v>
      </c>
      <c r="P6" s="65">
        <v>172058.7599557522</v>
      </c>
      <c r="Q6" s="65">
        <v>172448.22688053097</v>
      </c>
      <c r="R6" s="65">
        <v>175248.80774336282</v>
      </c>
      <c r="S6" s="65">
        <v>176802.36747787611</v>
      </c>
      <c r="T6" s="65">
        <v>174720.54358407078</v>
      </c>
      <c r="U6" s="65">
        <v>172996.68462389379</v>
      </c>
      <c r="V6" s="65">
        <v>160963.1932522124</v>
      </c>
      <c r="W6" s="65">
        <v>141942.18329646016</v>
      </c>
      <c r="X6" s="65">
        <v>153978.2325221239</v>
      </c>
      <c r="Y6" s="65">
        <v>160069.55984513272</v>
      </c>
      <c r="Z6" s="65">
        <v>164354.63838495573</v>
      </c>
      <c r="AA6" s="65">
        <v>169639.8378318584</v>
      </c>
      <c r="AB6" s="65">
        <v>172436.24535398229</v>
      </c>
      <c r="AC6" s="65">
        <v>175174.22610619466</v>
      </c>
      <c r="AD6" s="65">
        <v>178347.71515486724</v>
      </c>
      <c r="AE6" s="65">
        <v>181302.30575221239</v>
      </c>
      <c r="AF6" s="65">
        <v>184092.38595132742</v>
      </c>
      <c r="AG6" s="65">
        <v>187081.70951327434</v>
      </c>
      <c r="AH6" s="65">
        <v>189853.75011061944</v>
      </c>
      <c r="AI6" s="65">
        <v>191434.9077433628</v>
      </c>
      <c r="AJ6" s="65">
        <v>192594.96183628318</v>
      </c>
      <c r="AK6" s="65">
        <v>194786.23495575221</v>
      </c>
      <c r="AL6" s="65">
        <v>198202.58550884953</v>
      </c>
      <c r="AM6" s="65">
        <v>202641.40453539824</v>
      </c>
      <c r="AN6" s="65">
        <v>206520.32278761061</v>
      </c>
      <c r="AO6" s="65">
        <v>209025.1349557522</v>
      </c>
      <c r="AP6" s="65">
        <v>210861.13561946899</v>
      </c>
      <c r="AQ6" s="65">
        <v>214434.72688053094</v>
      </c>
      <c r="AR6" s="65">
        <v>219316.18926991147</v>
      </c>
      <c r="AS6" s="65">
        <v>223728.21814159292</v>
      </c>
      <c r="AT6" s="65">
        <v>227589.76991150441</v>
      </c>
    </row>
    <row r="9" spans="3:46" x14ac:dyDescent="0.25">
      <c r="C9" s="81" t="s">
        <v>112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Y8"/>
  <sheetViews>
    <sheetView showGridLines="0" workbookViewId="0"/>
  </sheetViews>
  <sheetFormatPr defaultRowHeight="15" x14ac:dyDescent="0.25"/>
  <cols>
    <col min="1" max="2" width="2.42578125" customWidth="1"/>
    <col min="3" max="3" width="34.42578125" bestFit="1" customWidth="1"/>
    <col min="4" max="32" width="6" bestFit="1" customWidth="1"/>
  </cols>
  <sheetData>
    <row r="4" spans="3:25" x14ac:dyDescent="0.25">
      <c r="C4" s="77" t="s">
        <v>138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2">
        <v>2016</v>
      </c>
      <c r="J4" s="2">
        <v>2017</v>
      </c>
      <c r="K4" s="2">
        <v>2018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2">
        <v>2024</v>
      </c>
      <c r="R4" s="2">
        <v>2025</v>
      </c>
      <c r="S4" s="2">
        <v>2026</v>
      </c>
      <c r="T4" s="2">
        <v>2027</v>
      </c>
      <c r="U4" s="2">
        <v>2028</v>
      </c>
      <c r="V4" s="2">
        <v>2029</v>
      </c>
      <c r="W4" s="2">
        <v>2030</v>
      </c>
      <c r="X4" s="2">
        <v>2031</v>
      </c>
      <c r="Y4" s="2">
        <v>2032</v>
      </c>
    </row>
    <row r="5" spans="3:25" x14ac:dyDescent="0.25">
      <c r="C5" s="76" t="s">
        <v>85</v>
      </c>
      <c r="D5" s="76">
        <v>1.8600019148766873</v>
      </c>
      <c r="E5" s="76">
        <v>1.882906478547498</v>
      </c>
      <c r="F5" s="76">
        <v>1.9308836438583172</v>
      </c>
      <c r="G5" s="76">
        <v>1.9564356980156257</v>
      </c>
      <c r="H5" s="76">
        <v>1.9689054870362064</v>
      </c>
      <c r="I5" s="76">
        <v>1.97955165690117</v>
      </c>
      <c r="J5" s="76">
        <v>1.9913771298091145</v>
      </c>
      <c r="K5" s="76">
        <v>2.0083828226800953</v>
      </c>
      <c r="L5" s="76">
        <v>2.0289998290865205</v>
      </c>
      <c r="M5" s="76">
        <v>2.0506971162951992</v>
      </c>
      <c r="N5" s="76">
        <v>2.0597916425163585</v>
      </c>
      <c r="O5" s="76">
        <v>2.069764348640204</v>
      </c>
      <c r="P5" s="76">
        <v>2.0805552726854879</v>
      </c>
      <c r="Q5" s="76">
        <v>2.090459272283554</v>
      </c>
      <c r="R5" s="76">
        <v>2.0998328485973059</v>
      </c>
      <c r="S5" s="76">
        <v>2.1090653962266641</v>
      </c>
      <c r="T5" s="76">
        <v>2.1169910699732384</v>
      </c>
      <c r="U5" s="76">
        <v>2.1240832364631705</v>
      </c>
      <c r="V5" s="76">
        <v>2.1306538960138273</v>
      </c>
      <c r="W5" s="76">
        <v>2.1366275879079963</v>
      </c>
      <c r="X5" s="76">
        <v>2.1424637741163242</v>
      </c>
      <c r="Y5" s="76">
        <v>2.1475139235170668</v>
      </c>
    </row>
    <row r="8" spans="3:25" x14ac:dyDescent="0.25">
      <c r="C8" s="81" t="s">
        <v>113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Y8"/>
  <sheetViews>
    <sheetView showGridLines="0" workbookViewId="0"/>
  </sheetViews>
  <sheetFormatPr defaultRowHeight="15" x14ac:dyDescent="0.25"/>
  <cols>
    <col min="1" max="2" width="2.7109375" customWidth="1"/>
    <col min="3" max="3" width="28.85546875" customWidth="1"/>
    <col min="4" max="32" width="5" bestFit="1" customWidth="1"/>
  </cols>
  <sheetData>
    <row r="4" spans="3:25" ht="45" x14ac:dyDescent="0.25">
      <c r="C4" s="78" t="s">
        <v>84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2">
        <v>2016</v>
      </c>
      <c r="J4" s="2">
        <v>2017</v>
      </c>
      <c r="K4" s="2">
        <v>2018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2">
        <v>2024</v>
      </c>
      <c r="R4" s="2">
        <v>2025</v>
      </c>
      <c r="S4" s="2">
        <v>2026</v>
      </c>
      <c r="T4" s="2">
        <v>2027</v>
      </c>
      <c r="U4" s="2">
        <v>2028</v>
      </c>
      <c r="V4" s="2">
        <v>2029</v>
      </c>
      <c r="W4" s="2">
        <v>2030</v>
      </c>
      <c r="X4" s="2">
        <v>2031</v>
      </c>
      <c r="Y4" s="2">
        <v>2032</v>
      </c>
    </row>
    <row r="5" spans="3:25" x14ac:dyDescent="0.25">
      <c r="C5" s="76" t="s">
        <v>85</v>
      </c>
      <c r="D5" s="76">
        <v>0</v>
      </c>
      <c r="E5" s="76">
        <v>1.2151287349534762E-2</v>
      </c>
      <c r="F5" s="76">
        <v>2.4545600446060217E-2</v>
      </c>
      <c r="G5" s="76">
        <v>7.4373169351562476E-2</v>
      </c>
      <c r="H5" s="76">
        <v>0.15023380209015616</v>
      </c>
      <c r="I5" s="76">
        <v>0.30347228022211548</v>
      </c>
      <c r="J5" s="76">
        <v>0.51084500504056118</v>
      </c>
      <c r="K5" s="76">
        <v>0.81998801875327831</v>
      </c>
      <c r="L5" s="76">
        <v>1.1119918766620109</v>
      </c>
      <c r="M5" s="76">
        <v>1.3360704622080228</v>
      </c>
      <c r="N5" s="76">
        <v>1.4468013325637386</v>
      </c>
      <c r="O5" s="76">
        <v>1.5664120045026455</v>
      </c>
      <c r="P5" s="76">
        <v>1.6955436976933842</v>
      </c>
      <c r="Q5" s="76">
        <v>1.8348726313843278</v>
      </c>
      <c r="R5" s="76">
        <v>1.9851101061465506</v>
      </c>
      <c r="S5" s="76">
        <v>2.1605090116249226</v>
      </c>
      <c r="T5" s="76">
        <v>2.3686029871482663</v>
      </c>
      <c r="U5" s="76">
        <v>2.5899451117274781</v>
      </c>
      <c r="V5" s="76">
        <v>2.8253799359262799</v>
      </c>
      <c r="W5" s="76">
        <v>3.0757810325835386</v>
      </c>
      <c r="X5" s="76">
        <v>3.3420480399176493</v>
      </c>
      <c r="Y5" s="76">
        <v>3.631365491494571</v>
      </c>
    </row>
    <row r="8" spans="3:25" x14ac:dyDescent="0.25">
      <c r="C8" s="81" t="s">
        <v>114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10"/>
  <sheetViews>
    <sheetView showGridLines="0" workbookViewId="0">
      <selection activeCell="A5" sqref="A5"/>
    </sheetView>
  </sheetViews>
  <sheetFormatPr defaultRowHeight="15" x14ac:dyDescent="0.25"/>
  <cols>
    <col min="1" max="2" width="2.42578125" customWidth="1"/>
    <col min="3" max="3" width="14.42578125" customWidth="1"/>
  </cols>
  <sheetData>
    <row r="4" spans="3:32" ht="60" x14ac:dyDescent="0.25">
      <c r="C4" s="49" t="s">
        <v>86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0</v>
      </c>
      <c r="D5" s="71">
        <v>0.12</v>
      </c>
      <c r="E5" s="71">
        <v>0.13</v>
      </c>
      <c r="F5" s="71">
        <v>0.13</v>
      </c>
      <c r="G5" s="71">
        <v>0.12</v>
      </c>
      <c r="H5" s="71">
        <v>0.12</v>
      </c>
      <c r="I5" s="71">
        <v>0.12</v>
      </c>
      <c r="J5" s="71">
        <v>0.14000000000000001</v>
      </c>
      <c r="K5" s="71">
        <v>0.13</v>
      </c>
      <c r="L5" s="71">
        <v>0.14000000000000001</v>
      </c>
      <c r="M5" s="71">
        <v>0.15</v>
      </c>
      <c r="N5" s="71">
        <v>0.16</v>
      </c>
      <c r="O5" s="72">
        <v>0.17</v>
      </c>
      <c r="P5" s="72">
        <v>0.18</v>
      </c>
      <c r="Q5" s="72">
        <v>0.19</v>
      </c>
      <c r="R5" s="72">
        <v>0.19</v>
      </c>
      <c r="S5" s="72">
        <v>0.18</v>
      </c>
      <c r="T5" s="72">
        <v>0.18</v>
      </c>
      <c r="U5" s="72">
        <v>0.17</v>
      </c>
      <c r="V5" s="72">
        <v>0.17</v>
      </c>
      <c r="W5" s="72">
        <v>0.18</v>
      </c>
      <c r="X5" s="72">
        <v>0.18</v>
      </c>
      <c r="Y5" s="72">
        <v>0.18</v>
      </c>
      <c r="Z5" s="72">
        <v>0.18</v>
      </c>
      <c r="AA5" s="72">
        <v>0.17</v>
      </c>
      <c r="AB5" s="72">
        <v>0.17</v>
      </c>
      <c r="AC5" s="72">
        <v>0.17</v>
      </c>
      <c r="AD5" s="72">
        <v>0.17</v>
      </c>
      <c r="AE5" s="72">
        <v>0.17</v>
      </c>
      <c r="AF5" s="72">
        <v>0.17</v>
      </c>
    </row>
    <row r="6" spans="3:32" x14ac:dyDescent="0.25">
      <c r="C6" s="66" t="s">
        <v>1</v>
      </c>
      <c r="D6" s="79">
        <v>0.09</v>
      </c>
      <c r="E6" s="79">
        <v>0.1</v>
      </c>
      <c r="F6" s="79">
        <v>0.1</v>
      </c>
      <c r="G6" s="79">
        <v>0.1</v>
      </c>
      <c r="H6" s="79">
        <v>0.09</v>
      </c>
      <c r="I6" s="79">
        <v>0.1</v>
      </c>
      <c r="J6" s="79">
        <v>0.1</v>
      </c>
      <c r="K6" s="79">
        <v>0.11</v>
      </c>
      <c r="L6" s="79">
        <v>0.12</v>
      </c>
      <c r="M6" s="79">
        <v>0.13</v>
      </c>
      <c r="N6" s="79">
        <v>0.14000000000000001</v>
      </c>
      <c r="O6" s="79">
        <v>0.14000000000000001</v>
      </c>
      <c r="P6" s="79">
        <v>0.14000000000000001</v>
      </c>
      <c r="Q6" s="79">
        <v>0.15</v>
      </c>
      <c r="R6" s="79">
        <v>0.14000000000000001</v>
      </c>
      <c r="S6" s="79">
        <v>0.13</v>
      </c>
      <c r="T6" s="79">
        <v>0.13</v>
      </c>
      <c r="U6" s="79">
        <v>0.13</v>
      </c>
      <c r="V6" s="79">
        <v>0.13</v>
      </c>
      <c r="W6" s="79">
        <v>0.13</v>
      </c>
      <c r="X6" s="79">
        <v>0.13</v>
      </c>
      <c r="Y6" s="79">
        <v>0.13</v>
      </c>
      <c r="Z6" s="79">
        <v>0.13</v>
      </c>
      <c r="AA6" s="79">
        <v>0.13</v>
      </c>
      <c r="AB6" s="79">
        <v>0.13</v>
      </c>
      <c r="AC6" s="79">
        <v>0.13</v>
      </c>
      <c r="AD6" s="79">
        <v>0.12</v>
      </c>
      <c r="AE6" s="79">
        <v>0.12</v>
      </c>
      <c r="AF6" s="79">
        <v>0.12</v>
      </c>
    </row>
    <row r="7" spans="3:32" x14ac:dyDescent="0.25">
      <c r="C7" s="66" t="s">
        <v>2</v>
      </c>
      <c r="D7" s="79">
        <v>7.0000000000000007E-2</v>
      </c>
      <c r="E7" s="79">
        <v>0.08</v>
      </c>
      <c r="F7" s="79">
        <v>7.0000000000000007E-2</v>
      </c>
      <c r="G7" s="79">
        <v>7.0000000000000007E-2</v>
      </c>
      <c r="H7" s="79">
        <v>7.0000000000000007E-2</v>
      </c>
      <c r="I7" s="79">
        <v>0.08</v>
      </c>
      <c r="J7" s="79">
        <v>0.08</v>
      </c>
      <c r="K7" s="79">
        <v>0.08</v>
      </c>
      <c r="L7" s="79">
        <v>0.08</v>
      </c>
      <c r="M7" s="79">
        <v>0.09</v>
      </c>
      <c r="N7" s="79">
        <v>0.1</v>
      </c>
      <c r="O7" s="79">
        <v>0.1</v>
      </c>
      <c r="P7" s="79">
        <v>0.1</v>
      </c>
      <c r="Q7" s="79">
        <v>0.11</v>
      </c>
      <c r="R7" s="79">
        <v>0.11</v>
      </c>
      <c r="S7" s="79">
        <v>0.1</v>
      </c>
      <c r="T7" s="79">
        <v>0.1</v>
      </c>
      <c r="U7" s="79">
        <v>0.1</v>
      </c>
      <c r="V7" s="79">
        <v>0.1</v>
      </c>
      <c r="W7" s="79">
        <v>0.1</v>
      </c>
      <c r="X7" s="79">
        <v>0.1</v>
      </c>
      <c r="Y7" s="79">
        <v>0.1</v>
      </c>
      <c r="Z7" s="79">
        <v>0.1</v>
      </c>
      <c r="AA7" s="79">
        <v>0.1</v>
      </c>
      <c r="AB7" s="79">
        <v>0.1</v>
      </c>
      <c r="AC7" s="79">
        <v>0.1</v>
      </c>
      <c r="AD7" s="79">
        <v>0.1</v>
      </c>
      <c r="AE7" s="79">
        <v>0.1</v>
      </c>
      <c r="AF7" s="79">
        <v>0.1</v>
      </c>
    </row>
    <row r="10" spans="3:32" x14ac:dyDescent="0.25">
      <c r="C10" s="81" t="s">
        <v>115</v>
      </c>
    </row>
  </sheetData>
  <pageMargins left="0.7" right="0.7" top="0.75" bottom="0.75" header="0.3" footer="0.3"/>
  <pageSetup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8"/>
  <sheetViews>
    <sheetView showGridLines="0" workbookViewId="0"/>
  </sheetViews>
  <sheetFormatPr defaultRowHeight="15" x14ac:dyDescent="0.25"/>
  <cols>
    <col min="1" max="2" width="2.85546875" customWidth="1"/>
    <col min="3" max="3" width="28.140625" bestFit="1" customWidth="1"/>
  </cols>
  <sheetData>
    <row r="4" spans="3:32" ht="30" x14ac:dyDescent="0.25">
      <c r="C4" s="49" t="s">
        <v>88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51" t="s">
        <v>55</v>
      </c>
      <c r="D5" s="48">
        <v>4590.99</v>
      </c>
      <c r="E5" s="48">
        <v>4673.54</v>
      </c>
      <c r="F5" s="48">
        <v>4736.82</v>
      </c>
      <c r="G5" s="48">
        <v>4802.2700000000004</v>
      </c>
      <c r="H5" s="48">
        <v>4878.3</v>
      </c>
      <c r="I5" s="48">
        <v>4950.67</v>
      </c>
      <c r="J5" s="48">
        <v>5001.1313220290958</v>
      </c>
      <c r="K5" s="48">
        <v>5085.6365457200181</v>
      </c>
      <c r="L5" s="48">
        <v>5164.2704046512908</v>
      </c>
      <c r="M5" s="48">
        <v>5237.8759887123542</v>
      </c>
      <c r="N5" s="48">
        <v>5310.2775238059576</v>
      </c>
      <c r="O5" s="48">
        <v>5383.3830917771784</v>
      </c>
      <c r="P5" s="48">
        <v>5458.0324252214787</v>
      </c>
      <c r="Q5" s="48">
        <v>5532.1055816436274</v>
      </c>
      <c r="R5" s="48">
        <v>5608.2482314927256</v>
      </c>
      <c r="S5" s="48">
        <v>5685.2736618958161</v>
      </c>
      <c r="T5" s="48">
        <v>5761.0265189835382</v>
      </c>
      <c r="U5" s="48">
        <v>5834.4276544679678</v>
      </c>
      <c r="V5" s="48">
        <v>5907.1509969999033</v>
      </c>
      <c r="W5" s="48">
        <v>5981.5924050033573</v>
      </c>
      <c r="X5" s="48">
        <v>6059.2262426797015</v>
      </c>
      <c r="Y5" s="48">
        <v>6136.3267770942221</v>
      </c>
      <c r="Z5" s="48">
        <v>6213.9609370931412</v>
      </c>
      <c r="AA5" s="48">
        <v>6292.3319123651627</v>
      </c>
      <c r="AB5" s="48">
        <v>6370.0328034444956</v>
      </c>
      <c r="AC5" s="48">
        <v>6445.8026141949404</v>
      </c>
      <c r="AD5" s="48">
        <v>6518.1480265105065</v>
      </c>
      <c r="AE5" s="48">
        <v>6586.5041291042717</v>
      </c>
      <c r="AF5" s="48">
        <v>6650.5869408270501</v>
      </c>
    </row>
    <row r="8" spans="3:32" x14ac:dyDescent="0.25">
      <c r="C8" s="81" t="s">
        <v>116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8"/>
  <sheetViews>
    <sheetView showGridLines="0" workbookViewId="0">
      <selection activeCell="F38" sqref="F38"/>
    </sheetView>
  </sheetViews>
  <sheetFormatPr defaultRowHeight="15" x14ac:dyDescent="0.25"/>
  <cols>
    <col min="1" max="2" width="2.7109375" customWidth="1"/>
    <col min="3" max="3" width="23.85546875" bestFit="1" customWidth="1"/>
  </cols>
  <sheetData>
    <row r="4" spans="3:32" ht="30" x14ac:dyDescent="0.25">
      <c r="C4" s="49" t="s">
        <v>87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73</v>
      </c>
      <c r="D5" s="65">
        <v>2633.1398800364864</v>
      </c>
      <c r="E5" s="65">
        <v>2686.3749534616577</v>
      </c>
      <c r="F5" s="65">
        <v>2750.0144204406492</v>
      </c>
      <c r="G5" s="65">
        <v>2816.6502429809516</v>
      </c>
      <c r="H5" s="65">
        <v>2893.1753136617403</v>
      </c>
      <c r="I5" s="65">
        <v>2961.1321962588208</v>
      </c>
      <c r="J5" s="65">
        <v>3020.7561487679109</v>
      </c>
      <c r="K5" s="65">
        <v>3084.1581525696674</v>
      </c>
      <c r="L5" s="65">
        <v>3150.809311288519</v>
      </c>
      <c r="M5" s="65">
        <v>3217.9396816498625</v>
      </c>
      <c r="N5" s="65">
        <v>3287.3516320227454</v>
      </c>
      <c r="O5" s="65">
        <v>3356.8498899263559</v>
      </c>
      <c r="P5" s="65">
        <v>3425.5149174526036</v>
      </c>
      <c r="Q5" s="65">
        <v>3493.2455682095542</v>
      </c>
      <c r="R5" s="65">
        <v>3560.157420961094</v>
      </c>
      <c r="S5" s="65">
        <v>3626.0973244080078</v>
      </c>
      <c r="T5" s="65">
        <v>3691.0852716084587</v>
      </c>
      <c r="U5" s="65">
        <v>3755.056873468327</v>
      </c>
      <c r="V5" s="65">
        <v>3817.7606502275125</v>
      </c>
      <c r="W5" s="65">
        <v>3879.169002978017</v>
      </c>
      <c r="X5" s="65">
        <v>3939.6255136782761</v>
      </c>
      <c r="Y5" s="65">
        <v>3999.3781051389778</v>
      </c>
      <c r="Z5" s="65">
        <v>4058.6669599098091</v>
      </c>
      <c r="AA5" s="65">
        <v>4117.6140128198549</v>
      </c>
      <c r="AB5" s="65">
        <v>4176.1798756580401</v>
      </c>
      <c r="AC5" s="65">
        <v>4234.4182757551298</v>
      </c>
      <c r="AD5" s="65">
        <v>4292.5151417249026</v>
      </c>
      <c r="AE5" s="65">
        <v>4350.7692823281614</v>
      </c>
      <c r="AF5" s="65">
        <v>4409.2704340858909</v>
      </c>
    </row>
    <row r="8" spans="3:32" x14ac:dyDescent="0.25">
      <c r="C8" s="81" t="s">
        <v>117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8"/>
  <sheetViews>
    <sheetView showGridLines="0" workbookViewId="0"/>
  </sheetViews>
  <sheetFormatPr defaultRowHeight="15" x14ac:dyDescent="0.25"/>
  <cols>
    <col min="1" max="2" width="3" customWidth="1"/>
    <col min="3" max="3" width="27.85546875" bestFit="1" customWidth="1"/>
  </cols>
  <sheetData>
    <row r="4" spans="3:32" x14ac:dyDescent="0.25">
      <c r="C4" s="49" t="s">
        <v>89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81</v>
      </c>
      <c r="D5" s="65">
        <v>175248.80774336282</v>
      </c>
      <c r="E5" s="65">
        <v>176802.36747787611</v>
      </c>
      <c r="F5" s="65">
        <v>174720.54358407078</v>
      </c>
      <c r="G5" s="65">
        <v>172996.68462389379</v>
      </c>
      <c r="H5" s="65">
        <v>160963.1932522124</v>
      </c>
      <c r="I5" s="65">
        <v>141942.18329646016</v>
      </c>
      <c r="J5" s="65">
        <v>153978.2325221239</v>
      </c>
      <c r="K5" s="65">
        <v>160069.55984513272</v>
      </c>
      <c r="L5" s="65">
        <v>164354.63838495573</v>
      </c>
      <c r="M5" s="65">
        <v>169639.8378318584</v>
      </c>
      <c r="N5" s="65">
        <v>172436.24535398229</v>
      </c>
      <c r="O5" s="65">
        <v>175174.22610619466</v>
      </c>
      <c r="P5" s="65">
        <v>178347.71515486724</v>
      </c>
      <c r="Q5" s="65">
        <v>181302.30575221239</v>
      </c>
      <c r="R5" s="65">
        <v>184092.38595132742</v>
      </c>
      <c r="S5" s="65">
        <v>187081.70951327434</v>
      </c>
      <c r="T5" s="65">
        <v>189853.75011061944</v>
      </c>
      <c r="U5" s="65">
        <v>191434.9077433628</v>
      </c>
      <c r="V5" s="65">
        <v>192594.96183628318</v>
      </c>
      <c r="W5" s="65">
        <v>194786.23495575221</v>
      </c>
      <c r="X5" s="65">
        <v>198202.58550884953</v>
      </c>
      <c r="Y5" s="65">
        <v>202641.40453539824</v>
      </c>
      <c r="Z5" s="65">
        <v>206520.32278761061</v>
      </c>
      <c r="AA5" s="65">
        <v>209025.1349557522</v>
      </c>
      <c r="AB5" s="65">
        <v>210861.13561946899</v>
      </c>
      <c r="AC5" s="65">
        <v>214434.72688053094</v>
      </c>
      <c r="AD5" s="65">
        <v>219316.18926991147</v>
      </c>
      <c r="AE5" s="65">
        <v>223728.21814159292</v>
      </c>
      <c r="AF5" s="65">
        <v>227589.76991150441</v>
      </c>
    </row>
    <row r="8" spans="3:32" x14ac:dyDescent="0.25">
      <c r="C8" s="81" t="s">
        <v>118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13"/>
  <sheetViews>
    <sheetView showGridLines="0" workbookViewId="0"/>
  </sheetViews>
  <sheetFormatPr defaultRowHeight="15" x14ac:dyDescent="0.25"/>
  <cols>
    <col min="1" max="2" width="2.85546875" customWidth="1"/>
    <col min="3" max="3" width="13.28515625" customWidth="1"/>
    <col min="4" max="4" width="20.7109375" customWidth="1"/>
    <col min="5" max="8" width="10.140625" customWidth="1"/>
  </cols>
  <sheetData>
    <row r="4" spans="3:8" x14ac:dyDescent="0.25">
      <c r="C4" s="82"/>
      <c r="D4" s="82"/>
      <c r="E4" s="112" t="s">
        <v>90</v>
      </c>
      <c r="F4" s="112"/>
      <c r="G4" s="112"/>
      <c r="H4" s="112"/>
    </row>
    <row r="5" spans="3:8" x14ac:dyDescent="0.25">
      <c r="C5" s="2" t="s">
        <v>91</v>
      </c>
      <c r="D5" s="2" t="s">
        <v>92</v>
      </c>
      <c r="E5" s="2" t="s">
        <v>126</v>
      </c>
      <c r="F5" s="2" t="s">
        <v>127</v>
      </c>
      <c r="G5" s="2" t="s">
        <v>128</v>
      </c>
      <c r="H5" s="2" t="s">
        <v>129</v>
      </c>
    </row>
    <row r="6" spans="3:8" x14ac:dyDescent="0.25">
      <c r="C6" s="83" t="s">
        <v>0</v>
      </c>
      <c r="D6" s="83" t="s">
        <v>120</v>
      </c>
      <c r="E6" s="84">
        <v>1.4</v>
      </c>
      <c r="F6" s="84">
        <v>1.3</v>
      </c>
      <c r="G6" s="84">
        <v>1.3</v>
      </c>
      <c r="H6" s="84">
        <v>1.2</v>
      </c>
    </row>
    <row r="7" spans="3:8" x14ac:dyDescent="0.25">
      <c r="C7" s="83" t="s">
        <v>1</v>
      </c>
      <c r="D7" s="83" t="s">
        <v>121</v>
      </c>
      <c r="E7" s="84">
        <v>2.1</v>
      </c>
      <c r="F7" s="84">
        <v>1.9</v>
      </c>
      <c r="G7" s="84">
        <v>1.6</v>
      </c>
      <c r="H7" s="84">
        <v>1.4</v>
      </c>
    </row>
    <row r="8" spans="3:8" ht="30" x14ac:dyDescent="0.25">
      <c r="C8" s="83" t="s">
        <v>122</v>
      </c>
      <c r="D8" s="83" t="s">
        <v>123</v>
      </c>
      <c r="E8" s="84">
        <v>2.4</v>
      </c>
      <c r="F8" s="84">
        <v>1.8</v>
      </c>
      <c r="G8" s="84">
        <v>1.9</v>
      </c>
      <c r="H8" s="84">
        <v>1.6</v>
      </c>
    </row>
    <row r="9" spans="3:8" ht="45" x14ac:dyDescent="0.25">
      <c r="C9" s="83" t="s">
        <v>124</v>
      </c>
      <c r="D9" s="83" t="s">
        <v>123</v>
      </c>
      <c r="E9" s="84">
        <v>2.1</v>
      </c>
      <c r="F9" s="84">
        <v>1.5</v>
      </c>
      <c r="G9" s="84">
        <v>1.5</v>
      </c>
      <c r="H9" s="84">
        <v>1.6</v>
      </c>
    </row>
    <row r="10" spans="3:8" ht="30" x14ac:dyDescent="0.25">
      <c r="C10" s="83" t="s">
        <v>125</v>
      </c>
      <c r="D10" s="83" t="s">
        <v>123</v>
      </c>
      <c r="E10" s="84">
        <v>2.4</v>
      </c>
      <c r="F10" s="84">
        <v>2</v>
      </c>
      <c r="G10" s="84">
        <v>2</v>
      </c>
      <c r="H10" s="84">
        <v>1.7</v>
      </c>
    </row>
    <row r="13" spans="3:8" x14ac:dyDescent="0.25">
      <c r="C13" s="81" t="s">
        <v>119</v>
      </c>
    </row>
  </sheetData>
  <mergeCells count="1">
    <mergeCell ref="E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G24"/>
  <sheetViews>
    <sheetView showGridLines="0" tabSelected="1" workbookViewId="0">
      <pane xSplit="1" topLeftCell="L1" activePane="topRight" state="frozen"/>
      <selection pane="topRight" activeCell="M6" sqref="M6:AG6"/>
    </sheetView>
  </sheetViews>
  <sheetFormatPr defaultRowHeight="15" x14ac:dyDescent="0.25"/>
  <cols>
    <col min="1" max="1" width="29.7109375" bestFit="1" customWidth="1"/>
    <col min="2" max="10" width="6.7109375" customWidth="1"/>
    <col min="11" max="11" width="29.7109375" bestFit="1" customWidth="1"/>
    <col min="12" max="30" width="6.7109375" customWidth="1"/>
  </cols>
  <sheetData>
    <row r="4" spans="1:33" x14ac:dyDescent="0.25">
      <c r="A4" s="75" t="s">
        <v>132</v>
      </c>
      <c r="B4" s="2">
        <v>2004</v>
      </c>
      <c r="C4" s="2">
        <v>2005</v>
      </c>
      <c r="D4" s="2">
        <v>2006</v>
      </c>
      <c r="E4" s="2">
        <v>2007</v>
      </c>
      <c r="F4" s="2">
        <v>2008</v>
      </c>
      <c r="G4" s="2">
        <v>2009</v>
      </c>
      <c r="H4" s="2">
        <v>2010</v>
      </c>
      <c r="I4" s="2">
        <v>2011</v>
      </c>
      <c r="J4" s="2">
        <v>2012</v>
      </c>
      <c r="K4" s="2">
        <v>2013</v>
      </c>
      <c r="L4" s="2">
        <v>2014</v>
      </c>
      <c r="M4" s="2">
        <v>2015</v>
      </c>
      <c r="N4" s="2">
        <v>2016</v>
      </c>
      <c r="O4" s="2">
        <v>2017</v>
      </c>
      <c r="P4" s="2">
        <v>2018</v>
      </c>
      <c r="Q4" s="2">
        <v>2019</v>
      </c>
      <c r="R4" s="2">
        <v>2020</v>
      </c>
      <c r="S4" s="2">
        <v>2021</v>
      </c>
      <c r="T4" s="2">
        <v>2022</v>
      </c>
      <c r="U4" s="2">
        <v>2023</v>
      </c>
      <c r="V4" s="2">
        <v>2024</v>
      </c>
      <c r="W4" s="2">
        <v>2025</v>
      </c>
      <c r="X4" s="2">
        <v>2026</v>
      </c>
      <c r="Y4" s="2">
        <v>2027</v>
      </c>
      <c r="Z4" s="2">
        <v>2028</v>
      </c>
      <c r="AA4" s="2">
        <v>2029</v>
      </c>
      <c r="AB4" s="2">
        <v>2030</v>
      </c>
      <c r="AC4" s="2">
        <v>2031</v>
      </c>
      <c r="AD4" s="2">
        <v>2032</v>
      </c>
      <c r="AE4" s="2">
        <v>2033</v>
      </c>
      <c r="AF4" s="2">
        <v>2034</v>
      </c>
      <c r="AG4" s="2">
        <v>2035</v>
      </c>
    </row>
    <row r="5" spans="1:33" x14ac:dyDescent="0.25">
      <c r="A5" s="3" t="s">
        <v>1</v>
      </c>
      <c r="B5" s="76">
        <v>53.781383212629656</v>
      </c>
      <c r="C5" s="76">
        <v>54.083926899676626</v>
      </c>
      <c r="D5" s="76">
        <v>54.774806627211888</v>
      </c>
      <c r="E5" s="76">
        <v>56.020204140552423</v>
      </c>
      <c r="F5" s="76">
        <v>57.201740739025652</v>
      </c>
      <c r="G5" s="76">
        <v>56.798101204379073</v>
      </c>
      <c r="H5" s="76">
        <v>57.167502997294328</v>
      </c>
      <c r="I5" s="76">
        <v>57.793693471595482</v>
      </c>
      <c r="J5" s="76">
        <v>58.164034426490645</v>
      </c>
      <c r="K5" s="76">
        <v>57.992967075625877</v>
      </c>
      <c r="L5" s="76">
        <v>58.044084917713569</v>
      </c>
      <c r="M5" s="108">
        <v>51.325364416244028</v>
      </c>
      <c r="N5" s="108">
        <v>51.454365688486362</v>
      </c>
      <c r="O5" s="108">
        <v>52.085664500567361</v>
      </c>
      <c r="P5" s="108">
        <v>51.844964225906288</v>
      </c>
      <c r="Q5" s="108">
        <v>51.666628336499642</v>
      </c>
      <c r="R5" s="108">
        <v>51.349402651551095</v>
      </c>
      <c r="S5" s="108">
        <v>51.213495020169063</v>
      </c>
      <c r="T5" s="108">
        <v>51.256277283238489</v>
      </c>
      <c r="U5" s="108">
        <v>51.528260208570174</v>
      </c>
      <c r="V5" s="108">
        <v>51.647252078388988</v>
      </c>
      <c r="W5" s="108">
        <v>51.862610084850658</v>
      </c>
      <c r="X5" s="108">
        <v>51.924055578585737</v>
      </c>
      <c r="Y5" s="108">
        <v>51.928708927084749</v>
      </c>
      <c r="Z5" s="108">
        <v>52.017770480684284</v>
      </c>
      <c r="AA5" s="108">
        <v>52.142785769258872</v>
      </c>
      <c r="AB5" s="108">
        <v>52.095338435325587</v>
      </c>
      <c r="AC5" s="108">
        <v>52.137148035816267</v>
      </c>
      <c r="AD5" s="108">
        <v>52.194689693487483</v>
      </c>
      <c r="AE5" s="108">
        <v>52.677619596886416</v>
      </c>
      <c r="AF5" s="108">
        <v>53.16060929623449</v>
      </c>
      <c r="AG5" s="108">
        <v>53.714186845949719</v>
      </c>
    </row>
    <row r="6" spans="1:33" x14ac:dyDescent="0.25">
      <c r="A6" s="3" t="s">
        <v>0</v>
      </c>
      <c r="B6" s="4">
        <v>48.133080959968702</v>
      </c>
      <c r="C6" s="4">
        <v>48.146616640522154</v>
      </c>
      <c r="D6" s="4">
        <v>48.381196745067278</v>
      </c>
      <c r="E6" s="4">
        <v>49.163670269136482</v>
      </c>
      <c r="F6" s="4">
        <v>50.218242572942287</v>
      </c>
      <c r="G6" s="4">
        <v>50.424090628624576</v>
      </c>
      <c r="H6" s="4">
        <v>49.74636726765435</v>
      </c>
      <c r="I6" s="4">
        <v>50.848075478493932</v>
      </c>
      <c r="J6" s="4">
        <v>50.422603950011265</v>
      </c>
      <c r="K6" s="4">
        <v>49.081839338620675</v>
      </c>
      <c r="L6" s="4">
        <v>47.964935780997493</v>
      </c>
      <c r="M6" s="107">
        <v>52.064012370928978</v>
      </c>
      <c r="N6" s="107">
        <v>51.609756516444492</v>
      </c>
      <c r="O6" s="107">
        <v>51.976097636197068</v>
      </c>
      <c r="P6" s="107">
        <v>51.607276902480521</v>
      </c>
      <c r="Q6" s="107">
        <v>51.579895354236143</v>
      </c>
      <c r="R6" s="107">
        <v>51.267224945301834</v>
      </c>
      <c r="S6" s="107">
        <v>50.751650379920363</v>
      </c>
      <c r="T6" s="107">
        <v>50.338775840489618</v>
      </c>
      <c r="U6" s="107">
        <v>50.108067858389177</v>
      </c>
      <c r="V6" s="107">
        <v>49.694496384059235</v>
      </c>
      <c r="W6" s="107">
        <v>49.517926765843001</v>
      </c>
      <c r="X6" s="107">
        <v>49.372126238361304</v>
      </c>
      <c r="Y6" s="107">
        <v>49.339147216226621</v>
      </c>
      <c r="Z6" s="107">
        <v>49.326810520351792</v>
      </c>
      <c r="AA6" s="107">
        <v>49.446822004554377</v>
      </c>
      <c r="AB6" s="107">
        <v>49.527107580767158</v>
      </c>
      <c r="AC6" s="107">
        <v>49.692883593824462</v>
      </c>
      <c r="AD6" s="107">
        <v>49.701480120439506</v>
      </c>
      <c r="AE6" s="107">
        <v>50.094504550136691</v>
      </c>
      <c r="AF6" s="107">
        <v>50.443546603323767</v>
      </c>
      <c r="AG6" s="107">
        <v>50.761582234450415</v>
      </c>
    </row>
    <row r="7" spans="1:33" x14ac:dyDescent="0.25">
      <c r="A7" s="3" t="s">
        <v>2</v>
      </c>
      <c r="B7" s="4">
        <v>46.421500728866292</v>
      </c>
      <c r="C7" s="4">
        <v>44.411880490394076</v>
      </c>
      <c r="D7" s="4">
        <v>42.482555404243016</v>
      </c>
      <c r="E7" s="4">
        <v>41.869669046676016</v>
      </c>
      <c r="F7" s="4">
        <v>38.707983677659172</v>
      </c>
      <c r="G7" s="4">
        <v>31.61729030245386</v>
      </c>
      <c r="H7" s="4">
        <v>33.871945792846262</v>
      </c>
      <c r="I7" s="4">
        <v>34.473450742209145</v>
      </c>
      <c r="J7" s="4">
        <v>35.575973001062721</v>
      </c>
      <c r="K7" s="4">
        <v>36.502936104535721</v>
      </c>
      <c r="L7" s="4">
        <v>37.015982926294164</v>
      </c>
      <c r="M7" s="109">
        <v>34.670174022389389</v>
      </c>
      <c r="N7" s="109">
        <v>35.326221437416663</v>
      </c>
      <c r="O7" s="109">
        <v>34.365530752626512</v>
      </c>
      <c r="P7" s="109">
        <v>34.578352654004298</v>
      </c>
      <c r="Q7" s="109">
        <v>34.374498120661343</v>
      </c>
      <c r="R7" s="109">
        <v>34.560749252725707</v>
      </c>
      <c r="S7" s="109">
        <v>34.791370429693607</v>
      </c>
      <c r="T7" s="109">
        <v>34.779832145157222</v>
      </c>
      <c r="U7" s="109">
        <v>34.328151798578105</v>
      </c>
      <c r="V7" s="109">
        <v>34.136346520191204</v>
      </c>
      <c r="W7" s="109">
        <v>34.095973022231433</v>
      </c>
      <c r="X7" s="109">
        <v>33.645294920722847</v>
      </c>
      <c r="Y7" s="109">
        <v>33.658724811878074</v>
      </c>
      <c r="Z7" s="109">
        <v>33.471185319342723</v>
      </c>
      <c r="AA7" s="109">
        <v>33.627257897766079</v>
      </c>
      <c r="AB7" s="109">
        <v>33.825176556173268</v>
      </c>
      <c r="AC7" s="109">
        <v>33.810879263014506</v>
      </c>
      <c r="AD7" s="109">
        <v>33.885594427569039</v>
      </c>
      <c r="AE7" s="109">
        <v>34.120888226261791</v>
      </c>
      <c r="AF7" s="109">
        <v>34.466077103274117</v>
      </c>
      <c r="AG7" s="109">
        <v>34.924154048377311</v>
      </c>
    </row>
    <row r="8" spans="1:33" x14ac:dyDescent="0.25">
      <c r="A8" s="3" t="s">
        <v>3</v>
      </c>
      <c r="B8" s="4">
        <v>2.1807596746575681</v>
      </c>
      <c r="C8" s="4">
        <v>2.176896276861378</v>
      </c>
      <c r="D8" s="4">
        <v>2.1456785904963218</v>
      </c>
      <c r="E8" s="4">
        <v>1.7942995372291981</v>
      </c>
      <c r="F8" s="4">
        <v>1.9016712508232279</v>
      </c>
      <c r="G8" s="4">
        <v>1.8466051434002257</v>
      </c>
      <c r="H8" s="4">
        <v>1.7753160929954737</v>
      </c>
      <c r="I8" s="4">
        <v>1.8600019148766873</v>
      </c>
      <c r="J8" s="4">
        <v>1.882906478547498</v>
      </c>
      <c r="K8" s="4">
        <v>1.9308836438583172</v>
      </c>
      <c r="L8" s="4">
        <v>1.9564356980156257</v>
      </c>
      <c r="M8" s="111">
        <v>4.9973068886351975</v>
      </c>
      <c r="N8" s="111">
        <v>5.0289265569585169</v>
      </c>
      <c r="O8" s="111">
        <v>5.0584889040217806</v>
      </c>
      <c r="P8" s="111">
        <v>5.2294930865618028</v>
      </c>
      <c r="Q8" s="111">
        <v>5.2496965031218492</v>
      </c>
      <c r="R8" s="111">
        <v>5.2732059966205149</v>
      </c>
      <c r="S8" s="111">
        <v>5.2933694896835686</v>
      </c>
      <c r="T8" s="111">
        <v>5.3113334122405034</v>
      </c>
      <c r="U8" s="111">
        <v>5.3210689680346785</v>
      </c>
      <c r="V8" s="111">
        <v>5.3358820475103155</v>
      </c>
      <c r="W8" s="111">
        <v>5.3481985706384361</v>
      </c>
      <c r="X8" s="111">
        <v>5.3563903034498246</v>
      </c>
      <c r="Y8" s="111">
        <v>5.3732574353045477</v>
      </c>
      <c r="Z8" s="111">
        <v>5.3852598551627882</v>
      </c>
      <c r="AA8" s="111">
        <v>5.3997114089834088</v>
      </c>
      <c r="AB8" s="111">
        <v>5.4142045465125133</v>
      </c>
      <c r="AC8" s="111">
        <v>5.4285715563820318</v>
      </c>
      <c r="AD8" s="111">
        <v>5.4431277661900701</v>
      </c>
      <c r="AE8" s="111">
        <v>5.4631471456373326</v>
      </c>
      <c r="AF8" s="111">
        <v>5.476889709525472</v>
      </c>
      <c r="AG8" s="111">
        <v>5.4964953912785166</v>
      </c>
    </row>
    <row r="9" spans="1:33" x14ac:dyDescent="0.25">
      <c r="A9" s="3" t="s">
        <v>140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1.2151287349534762E-2</v>
      </c>
      <c r="K9" s="4">
        <v>2.4545600446060217E-2</v>
      </c>
      <c r="L9" s="4">
        <v>7.4373169351562476E-2</v>
      </c>
      <c r="M9" s="110">
        <v>1.8176885813148785E-2</v>
      </c>
      <c r="N9" s="110">
        <v>2.9621591695501728E-2</v>
      </c>
      <c r="O9" s="110">
        <v>7.907759169550313E-2</v>
      </c>
      <c r="P9" s="110">
        <v>0.14215279169550452</v>
      </c>
      <c r="Q9" s="110">
        <v>0.19838063169550449</v>
      </c>
      <c r="R9" s="110">
        <v>0.33398805485155059</v>
      </c>
      <c r="S9" s="110">
        <v>0.55709089176759952</v>
      </c>
      <c r="T9" s="110">
        <v>0.81797913123168842</v>
      </c>
      <c r="U9" s="110">
        <v>1.121418644962215</v>
      </c>
      <c r="V9" s="110">
        <v>1.3852340848181597</v>
      </c>
      <c r="W9" s="110">
        <v>1.6191603021909269</v>
      </c>
      <c r="X9" s="110">
        <v>1.8694392690625161</v>
      </c>
      <c r="Y9" s="110">
        <v>2.1353204478805528</v>
      </c>
      <c r="Z9" s="110">
        <v>2.4069027806621186</v>
      </c>
      <c r="AA9" s="110">
        <v>2.679263983928962</v>
      </c>
      <c r="AB9" s="110">
        <v>2.9375433316014563</v>
      </c>
      <c r="AC9" s="110">
        <v>3.1697420480118339</v>
      </c>
      <c r="AD9" s="110">
        <v>3.3840685458382156</v>
      </c>
      <c r="AE9" s="110">
        <v>3.5844775761038861</v>
      </c>
      <c r="AF9" s="110">
        <v>3.7634237007444469</v>
      </c>
      <c r="AG9" s="110">
        <v>3.9237182156634889</v>
      </c>
    </row>
    <row r="10" spans="1:33" x14ac:dyDescent="0.25">
      <c r="A10" s="90" t="s">
        <v>139</v>
      </c>
      <c r="B10" s="89">
        <f t="shared" ref="B10:J10" si="0">SUM(B5:B9)</f>
        <v>150.51672457612221</v>
      </c>
      <c r="C10" s="89">
        <f t="shared" si="0"/>
        <v>148.81932030745423</v>
      </c>
      <c r="D10" s="89">
        <f t="shared" si="0"/>
        <v>147.78423736701851</v>
      </c>
      <c r="E10" s="89">
        <f t="shared" si="0"/>
        <v>148.84784299359413</v>
      </c>
      <c r="F10" s="89">
        <f t="shared" si="0"/>
        <v>148.02963824045034</v>
      </c>
      <c r="G10" s="89">
        <f t="shared" si="0"/>
        <v>140.68608727885774</v>
      </c>
      <c r="H10" s="89">
        <f t="shared" si="0"/>
        <v>142.5611321507904</v>
      </c>
      <c r="I10" s="89">
        <f t="shared" si="0"/>
        <v>144.97522160717523</v>
      </c>
      <c r="J10" s="89">
        <f t="shared" si="0"/>
        <v>146.05766914346168</v>
      </c>
      <c r="K10" s="89">
        <f>SUM(K5:K9)</f>
        <v>145.53317176308664</v>
      </c>
      <c r="L10" s="89">
        <f t="shared" ref="L10:AD10" si="1">SUM(L5:L9)</f>
        <v>145.05581249237241</v>
      </c>
      <c r="M10" s="89">
        <f t="shared" si="1"/>
        <v>143.07503458401072</v>
      </c>
      <c r="N10" s="89">
        <f t="shared" si="1"/>
        <v>143.44889179100153</v>
      </c>
      <c r="O10" s="89">
        <f t="shared" si="1"/>
        <v>143.56485938510821</v>
      </c>
      <c r="P10" s="89">
        <f t="shared" si="1"/>
        <v>143.40223966064843</v>
      </c>
      <c r="Q10" s="89">
        <f t="shared" si="1"/>
        <v>143.06909894621447</v>
      </c>
      <c r="R10" s="89">
        <f t="shared" si="1"/>
        <v>142.7845709010507</v>
      </c>
      <c r="S10" s="89">
        <f t="shared" si="1"/>
        <v>142.60697621123418</v>
      </c>
      <c r="T10" s="89">
        <f t="shared" si="1"/>
        <v>142.50419781235752</v>
      </c>
      <c r="U10" s="89">
        <f t="shared" si="1"/>
        <v>142.40696747853431</v>
      </c>
      <c r="V10" s="89">
        <f t="shared" si="1"/>
        <v>142.19921111496791</v>
      </c>
      <c r="W10" s="89">
        <f t="shared" si="1"/>
        <v>142.44386874575443</v>
      </c>
      <c r="X10" s="89">
        <f t="shared" si="1"/>
        <v>142.16730631018223</v>
      </c>
      <c r="Y10" s="89">
        <f t="shared" si="1"/>
        <v>142.43515883837455</v>
      </c>
      <c r="Z10" s="89">
        <f t="shared" si="1"/>
        <v>142.60792895620369</v>
      </c>
      <c r="AA10" s="89">
        <f t="shared" si="1"/>
        <v>143.2958410644917</v>
      </c>
      <c r="AB10" s="89">
        <f t="shared" si="1"/>
        <v>143.79937045037997</v>
      </c>
      <c r="AC10" s="89">
        <f t="shared" si="1"/>
        <v>144.23922449704909</v>
      </c>
      <c r="AD10" s="89">
        <f t="shared" si="1"/>
        <v>144.6089605535243</v>
      </c>
    </row>
    <row r="11" spans="1:33" x14ac:dyDescent="0.25">
      <c r="K11" s="86"/>
      <c r="M11" s="87"/>
    </row>
    <row r="12" spans="1:33" x14ac:dyDescent="0.25">
      <c r="A12" s="81" t="s">
        <v>94</v>
      </c>
      <c r="K12" s="88"/>
      <c r="AE12" s="86"/>
    </row>
    <row r="13" spans="1:33" x14ac:dyDescent="0.25">
      <c r="K13" s="75" t="s">
        <v>132</v>
      </c>
      <c r="L13">
        <v>2013</v>
      </c>
    </row>
    <row r="14" spans="1:33" x14ac:dyDescent="0.25">
      <c r="K14" s="3" t="s">
        <v>1</v>
      </c>
      <c r="L14" s="86">
        <f>K5/SUM($K$5:$K$9)</f>
        <v>0.39848624456582715</v>
      </c>
    </row>
    <row r="15" spans="1:33" x14ac:dyDescent="0.25">
      <c r="K15" s="3" t="s">
        <v>0</v>
      </c>
      <c r="L15" s="86">
        <f t="shared" ref="L15:L18" si="2">K6/SUM($K$5:$K$9)</f>
        <v>0.33725534009882618</v>
      </c>
    </row>
    <row r="16" spans="1:33" x14ac:dyDescent="0.25">
      <c r="K16" s="3" t="s">
        <v>2</v>
      </c>
      <c r="L16" s="86">
        <f t="shared" si="2"/>
        <v>0.25082210235862124</v>
      </c>
    </row>
    <row r="17" spans="11:12" x14ac:dyDescent="0.25">
      <c r="K17" s="3" t="s">
        <v>3</v>
      </c>
      <c r="L17" s="86">
        <f t="shared" si="2"/>
        <v>1.3267653143721773E-2</v>
      </c>
    </row>
    <row r="18" spans="11:12" x14ac:dyDescent="0.25">
      <c r="K18" s="3" t="s">
        <v>4</v>
      </c>
      <c r="L18" s="88">
        <f t="shared" si="2"/>
        <v>1.6865983300369476E-4</v>
      </c>
    </row>
    <row r="22" spans="11:12" x14ac:dyDescent="0.25">
      <c r="K22" s="87"/>
    </row>
    <row r="23" spans="11:12" x14ac:dyDescent="0.25">
      <c r="K23" s="87"/>
    </row>
    <row r="24" spans="11:12" x14ac:dyDescent="0.25">
      <c r="K24" s="8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23"/>
  <sheetViews>
    <sheetView showGridLines="0" workbookViewId="0">
      <selection activeCell="K17" sqref="K17"/>
    </sheetView>
  </sheetViews>
  <sheetFormatPr defaultRowHeight="15" x14ac:dyDescent="0.25"/>
  <cols>
    <col min="1" max="2" width="3.140625" customWidth="1"/>
    <col min="3" max="3" width="27.5703125" bestFit="1" customWidth="1"/>
    <col min="4" max="6" width="8.140625" customWidth="1"/>
  </cols>
  <sheetData>
    <row r="3" spans="3:10" ht="15.75" thickBot="1" x14ac:dyDescent="0.3"/>
    <row r="4" spans="3:10" ht="45" x14ac:dyDescent="0.25">
      <c r="C4" s="21" t="s">
        <v>41</v>
      </c>
      <c r="D4" s="28">
        <v>2013</v>
      </c>
      <c r="E4" s="28">
        <v>2022</v>
      </c>
      <c r="F4" s="29">
        <v>2032</v>
      </c>
      <c r="I4" s="30"/>
    </row>
    <row r="5" spans="3:10" x14ac:dyDescent="0.25">
      <c r="C5" s="7" t="s">
        <v>6</v>
      </c>
      <c r="D5" s="4">
        <v>11.754955593497515</v>
      </c>
      <c r="E5" s="4">
        <v>11.953673776717311</v>
      </c>
      <c r="F5" s="8">
        <v>13.195750815325095</v>
      </c>
    </row>
    <row r="6" spans="3:10" x14ac:dyDescent="0.25">
      <c r="C6" s="7" t="s">
        <v>7</v>
      </c>
      <c r="D6" s="4">
        <v>7.6217488606813815</v>
      </c>
      <c r="E6" s="4">
        <v>5.4894221120343776</v>
      </c>
      <c r="F6" s="8">
        <v>6.5280750459732078</v>
      </c>
    </row>
    <row r="7" spans="3:10" x14ac:dyDescent="0.25">
      <c r="C7" s="7" t="s">
        <v>9</v>
      </c>
      <c r="D7" s="4">
        <v>4.0779130302269371</v>
      </c>
      <c r="E7" s="4">
        <v>5.0988103151817787</v>
      </c>
      <c r="F7" s="8">
        <v>6.4141190707539737</v>
      </c>
    </row>
    <row r="8" spans="3:10" x14ac:dyDescent="0.25">
      <c r="C8" s="7" t="s">
        <v>8</v>
      </c>
      <c r="D8" s="4">
        <v>5.050812714561161</v>
      </c>
      <c r="E8" s="4">
        <v>4.9880635009259846</v>
      </c>
      <c r="F8" s="8">
        <v>5.5112319369744078</v>
      </c>
    </row>
    <row r="9" spans="3:10" x14ac:dyDescent="0.25">
      <c r="C9" s="7" t="s">
        <v>13</v>
      </c>
      <c r="D9" s="4">
        <v>2.7814060859823306</v>
      </c>
      <c r="E9" s="4">
        <v>3.5017203853490031</v>
      </c>
      <c r="F9" s="8">
        <v>4.4179731624900551</v>
      </c>
    </row>
    <row r="10" spans="3:10" x14ac:dyDescent="0.25">
      <c r="C10" s="7" t="s">
        <v>14</v>
      </c>
      <c r="D10" s="4">
        <v>2.6501057505980876</v>
      </c>
      <c r="E10" s="4">
        <v>3.264733933121216</v>
      </c>
      <c r="F10" s="8">
        <v>4.153930746577152</v>
      </c>
    </row>
    <row r="11" spans="3:10" x14ac:dyDescent="0.25">
      <c r="C11" s="7" t="s">
        <v>11</v>
      </c>
      <c r="D11" s="4">
        <v>3.5680152488866197</v>
      </c>
      <c r="E11" s="4">
        <v>3.657536945216366</v>
      </c>
      <c r="F11" s="8">
        <v>4.1213251946997875</v>
      </c>
    </row>
    <row r="12" spans="3:10" x14ac:dyDescent="0.25">
      <c r="C12" s="7" t="s">
        <v>12</v>
      </c>
      <c r="D12" s="4">
        <v>3.2427105521619897</v>
      </c>
      <c r="E12" s="4">
        <v>2.669422488176552</v>
      </c>
      <c r="F12" s="8">
        <v>2.974484478223919</v>
      </c>
    </row>
    <row r="13" spans="3:10" x14ac:dyDescent="0.25">
      <c r="C13" s="7" t="s">
        <v>10</v>
      </c>
      <c r="D13" s="4">
        <v>3.5768370240113851</v>
      </c>
      <c r="E13" s="4">
        <v>2.6032105754074939</v>
      </c>
      <c r="F13" s="8">
        <v>2.7568682405792404</v>
      </c>
      <c r="H13" s="35"/>
      <c r="I13" s="35"/>
      <c r="J13" s="35"/>
    </row>
    <row r="14" spans="3:10" x14ac:dyDescent="0.25">
      <c r="C14" s="7" t="s">
        <v>15</v>
      </c>
      <c r="D14" s="4">
        <v>2.2824164670719504</v>
      </c>
      <c r="E14" s="4">
        <v>2.0515418611487717</v>
      </c>
      <c r="F14" s="8">
        <v>2.3164573508828363</v>
      </c>
    </row>
    <row r="15" spans="3:10" x14ac:dyDescent="0.25">
      <c r="C15" s="7" t="s">
        <v>16</v>
      </c>
      <c r="D15" s="4">
        <v>0.89319503068745121</v>
      </c>
      <c r="E15" s="4">
        <v>1.0504181713546346</v>
      </c>
      <c r="F15" s="8">
        <v>1.3227721564686161</v>
      </c>
    </row>
    <row r="16" spans="3:10" x14ac:dyDescent="0.25">
      <c r="C16" s="16" t="s">
        <v>18</v>
      </c>
      <c r="D16" s="4">
        <v>0.63274659005595713</v>
      </c>
      <c r="E16" s="4">
        <v>0.70898369618666435</v>
      </c>
      <c r="F16" s="8">
        <v>0.80803732032432363</v>
      </c>
    </row>
    <row r="17" spans="3:6" x14ac:dyDescent="0.25">
      <c r="C17" s="16" t="s">
        <v>19</v>
      </c>
      <c r="D17" s="4">
        <v>0.64111927065324703</v>
      </c>
      <c r="E17" s="4">
        <v>0.70505857031210573</v>
      </c>
      <c r="F17" s="8">
        <v>0.80714118848111061</v>
      </c>
    </row>
    <row r="18" spans="3:6" x14ac:dyDescent="0.25">
      <c r="C18" s="19" t="s">
        <v>20</v>
      </c>
      <c r="D18" s="31">
        <v>0.15438955914624372</v>
      </c>
      <c r="E18" s="31">
        <v>0.17227370041585133</v>
      </c>
      <c r="F18" s="32">
        <v>0.1919970408594065</v>
      </c>
    </row>
    <row r="19" spans="3:6" ht="15.75" thickBot="1" x14ac:dyDescent="0.3">
      <c r="C19" s="20" t="s">
        <v>21</v>
      </c>
      <c r="D19" s="33">
        <v>0.15346756039823442</v>
      </c>
      <c r="E19" s="33">
        <v>0.15549267050202273</v>
      </c>
      <c r="F19" s="34">
        <v>0.17869064389600975</v>
      </c>
    </row>
    <row r="20" spans="3:6" x14ac:dyDescent="0.25">
      <c r="D20" s="15"/>
      <c r="E20" s="15"/>
      <c r="F20" s="15"/>
    </row>
    <row r="21" spans="3:6" x14ac:dyDescent="0.25">
      <c r="C21" s="18" t="s">
        <v>42</v>
      </c>
    </row>
    <row r="23" spans="3:6" x14ac:dyDescent="0.25">
      <c r="C23" s="81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3"/>
  <sheetViews>
    <sheetView showGridLines="0" workbookViewId="0">
      <selection activeCell="D29" sqref="D29"/>
    </sheetView>
  </sheetViews>
  <sheetFormatPr defaultRowHeight="15" x14ac:dyDescent="0.25"/>
  <cols>
    <col min="1" max="2" width="2.5703125" customWidth="1"/>
    <col min="3" max="3" width="25.7109375" bestFit="1" customWidth="1"/>
    <col min="4" max="6" width="10.5703125" bestFit="1" customWidth="1"/>
  </cols>
  <sheetData>
    <row r="3" spans="3:6" ht="15.75" thickBot="1" x14ac:dyDescent="0.3"/>
    <row r="4" spans="3:6" x14ac:dyDescent="0.25">
      <c r="C4" s="22" t="s">
        <v>43</v>
      </c>
      <c r="D4" s="28">
        <v>2013</v>
      </c>
      <c r="E4" s="28">
        <v>2022</v>
      </c>
      <c r="F4" s="29">
        <v>2032</v>
      </c>
    </row>
    <row r="5" spans="3:6" x14ac:dyDescent="0.25">
      <c r="C5" s="7" t="s">
        <v>44</v>
      </c>
      <c r="D5" s="13">
        <v>2924875</v>
      </c>
      <c r="E5" s="13">
        <v>3294506</v>
      </c>
      <c r="F5" s="14">
        <v>3706299</v>
      </c>
    </row>
    <row r="6" spans="3:6" x14ac:dyDescent="0.25">
      <c r="C6" s="7" t="s">
        <v>45</v>
      </c>
      <c r="D6" s="13">
        <v>989618</v>
      </c>
      <c r="E6" s="13">
        <v>1118627</v>
      </c>
      <c r="F6" s="14">
        <v>1259388</v>
      </c>
    </row>
    <row r="7" spans="3:6" x14ac:dyDescent="0.25">
      <c r="C7" s="7" t="s">
        <v>46</v>
      </c>
      <c r="D7" s="13">
        <v>818295</v>
      </c>
      <c r="E7" s="13">
        <v>923732</v>
      </c>
      <c r="F7" s="14">
        <v>1040874</v>
      </c>
    </row>
    <row r="8" spans="3:6" x14ac:dyDescent="0.25">
      <c r="C8" s="7" t="s">
        <v>47</v>
      </c>
      <c r="D8" s="13">
        <v>491043</v>
      </c>
      <c r="E8" s="13">
        <v>554431</v>
      </c>
      <c r="F8" s="14">
        <v>626160</v>
      </c>
    </row>
    <row r="9" spans="3:6" x14ac:dyDescent="0.25">
      <c r="C9" s="7" t="s">
        <v>48</v>
      </c>
      <c r="D9" s="13">
        <v>14045</v>
      </c>
      <c r="E9" s="13">
        <v>15855</v>
      </c>
      <c r="F9" s="14">
        <v>17866</v>
      </c>
    </row>
    <row r="10" spans="3:6" ht="15.75" thickBot="1" x14ac:dyDescent="0.3">
      <c r="C10" s="23" t="s">
        <v>49</v>
      </c>
      <c r="D10" s="24">
        <v>5237876</v>
      </c>
      <c r="E10" s="24">
        <v>5907151</v>
      </c>
      <c r="F10" s="25">
        <v>6650587</v>
      </c>
    </row>
    <row r="13" spans="3:6" x14ac:dyDescent="0.25">
      <c r="C13" s="81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showGridLines="0" workbookViewId="0">
      <selection activeCell="G23" sqref="G23"/>
    </sheetView>
  </sheetViews>
  <sheetFormatPr defaultRowHeight="15" x14ac:dyDescent="0.25"/>
  <cols>
    <col min="1" max="2" width="3.42578125" customWidth="1"/>
    <col min="3" max="3" width="27.5703125" bestFit="1" customWidth="1"/>
    <col min="4" max="6" width="16.140625" bestFit="1" customWidth="1"/>
  </cols>
  <sheetData>
    <row r="3" spans="3:6" ht="15.75" thickBot="1" x14ac:dyDescent="0.3"/>
    <row r="4" spans="3:6" ht="45" x14ac:dyDescent="0.25">
      <c r="C4" s="17" t="s">
        <v>133</v>
      </c>
      <c r="D4" s="26" t="s">
        <v>50</v>
      </c>
      <c r="E4" s="26" t="s">
        <v>51</v>
      </c>
      <c r="F4" s="27" t="s">
        <v>52</v>
      </c>
    </row>
    <row r="5" spans="3:6" x14ac:dyDescent="0.25">
      <c r="C5" s="7" t="s">
        <v>11</v>
      </c>
      <c r="D5" s="4">
        <v>8.5491033908708838E-2</v>
      </c>
      <c r="E5" s="4">
        <v>8.9521696329746686E-2</v>
      </c>
      <c r="F5" s="8">
        <v>0.55330994581316784</v>
      </c>
    </row>
    <row r="6" spans="3:6" x14ac:dyDescent="0.25">
      <c r="C6" s="7" t="s">
        <v>10</v>
      </c>
      <c r="D6" s="4">
        <v>0.27282307403412875</v>
      </c>
      <c r="E6" s="4">
        <v>-0.97362644860389114</v>
      </c>
      <c r="F6" s="8">
        <v>-0.81996878343214474</v>
      </c>
    </row>
    <row r="7" spans="3:6" x14ac:dyDescent="0.25">
      <c r="C7" s="7" t="s">
        <v>13</v>
      </c>
      <c r="D7" s="4">
        <v>0.56771611263507793</v>
      </c>
      <c r="E7" s="4">
        <v>0.72031429936667257</v>
      </c>
      <c r="F7" s="8">
        <v>1.6365670765077243</v>
      </c>
    </row>
    <row r="8" spans="3:6" x14ac:dyDescent="0.25">
      <c r="C8" s="7" t="s">
        <v>15</v>
      </c>
      <c r="D8" s="4">
        <v>-9.3298424973506947E-2</v>
      </c>
      <c r="E8" s="4">
        <v>-0.23087460592317885</v>
      </c>
      <c r="F8" s="8">
        <v>3.4040883810885714E-2</v>
      </c>
    </row>
    <row r="9" spans="3:6" x14ac:dyDescent="0.25">
      <c r="C9" s="7" t="s">
        <v>17</v>
      </c>
      <c r="D9" s="4">
        <v>-1.8467510869495191E-2</v>
      </c>
      <c r="E9" s="4">
        <v>2.025110103788291E-3</v>
      </c>
      <c r="F9" s="8">
        <v>2.5223083497775311E-2</v>
      </c>
    </row>
    <row r="10" spans="3:6" x14ac:dyDescent="0.25">
      <c r="C10" s="7" t="s">
        <v>12</v>
      </c>
      <c r="D10" s="4">
        <v>-0.26207652973920803</v>
      </c>
      <c r="E10" s="4">
        <v>-0.57328806398543763</v>
      </c>
      <c r="F10" s="8">
        <v>-0.2682260739380708</v>
      </c>
    </row>
    <row r="11" spans="3:6" x14ac:dyDescent="0.25">
      <c r="C11" s="7" t="s">
        <v>6</v>
      </c>
      <c r="D11" s="4">
        <v>0.1085055457387912</v>
      </c>
      <c r="E11" s="4">
        <v>0.19871818321979556</v>
      </c>
      <c r="F11" s="8">
        <v>1.4407952218275795</v>
      </c>
    </row>
    <row r="12" spans="3:6" x14ac:dyDescent="0.25">
      <c r="C12" s="7" t="s">
        <v>8</v>
      </c>
      <c r="D12" s="4">
        <v>-1.1611459758942719E-2</v>
      </c>
      <c r="E12" s="4">
        <v>-6.2749213635176659E-2</v>
      </c>
      <c r="F12" s="8">
        <v>0.46041922241324718</v>
      </c>
    </row>
    <row r="13" spans="3:6" x14ac:dyDescent="0.25">
      <c r="C13" s="7" t="s">
        <v>7</v>
      </c>
      <c r="D13" s="4">
        <v>-1.3401496866332967</v>
      </c>
      <c r="E13" s="4">
        <v>-2.1323267486470034</v>
      </c>
      <c r="F13" s="8">
        <v>-1.0936738147081733</v>
      </c>
    </row>
    <row r="14" spans="3:6" x14ac:dyDescent="0.25">
      <c r="C14" s="7" t="s">
        <v>9</v>
      </c>
      <c r="D14" s="4">
        <v>0.87730722528364224</v>
      </c>
      <c r="E14" s="4">
        <v>1.0208972849548417</v>
      </c>
      <c r="F14" s="8">
        <v>2.3362060405270371</v>
      </c>
    </row>
    <row r="15" spans="3:6" x14ac:dyDescent="0.25">
      <c r="C15" s="7" t="s">
        <v>14</v>
      </c>
      <c r="D15" s="4">
        <v>0.48415063909758127</v>
      </c>
      <c r="E15" s="4">
        <v>0.61462818252312856</v>
      </c>
      <c r="F15" s="8">
        <v>1.5038249959790644</v>
      </c>
    </row>
    <row r="16" spans="3:6" ht="15.75" thickBot="1" x14ac:dyDescent="0.3">
      <c r="C16" s="9" t="s">
        <v>16</v>
      </c>
      <c r="D16" s="10">
        <v>0.10658251489751995</v>
      </c>
      <c r="E16" s="10">
        <v>0.15722314066718321</v>
      </c>
      <c r="F16" s="11">
        <v>0.42957712578116486</v>
      </c>
    </row>
    <row r="19" spans="3:3" x14ac:dyDescent="0.25">
      <c r="C19" s="81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F10"/>
  <sheetViews>
    <sheetView showGridLines="0" topLeftCell="B1" workbookViewId="0">
      <selection activeCell="C19" sqref="C19"/>
    </sheetView>
  </sheetViews>
  <sheetFormatPr defaultRowHeight="15" x14ac:dyDescent="0.25"/>
  <cols>
    <col min="1" max="2" width="4.28515625" customWidth="1"/>
    <col min="3" max="3" width="18" bestFit="1" customWidth="1"/>
    <col min="4" max="32" width="6.85546875" customWidth="1"/>
  </cols>
  <sheetData>
    <row r="3" spans="3:32" ht="15.75" thickBot="1" x14ac:dyDescent="0.3"/>
    <row r="4" spans="3:32" ht="75" x14ac:dyDescent="0.25">
      <c r="C4" s="17" t="s">
        <v>134</v>
      </c>
      <c r="D4" s="5">
        <v>2004</v>
      </c>
      <c r="E4" s="5">
        <v>2005</v>
      </c>
      <c r="F4" s="5">
        <v>2006</v>
      </c>
      <c r="G4" s="5">
        <v>2007</v>
      </c>
      <c r="H4" s="5">
        <v>2008</v>
      </c>
      <c r="I4" s="5">
        <v>2009</v>
      </c>
      <c r="J4" s="5">
        <v>2010</v>
      </c>
      <c r="K4" s="5">
        <v>2011</v>
      </c>
      <c r="L4" s="5">
        <v>2012</v>
      </c>
      <c r="M4" s="5">
        <v>2013</v>
      </c>
      <c r="N4" s="5">
        <v>2014</v>
      </c>
      <c r="O4" s="5">
        <v>2015</v>
      </c>
      <c r="P4" s="5">
        <v>2016</v>
      </c>
      <c r="Q4" s="5">
        <v>2017</v>
      </c>
      <c r="R4" s="5">
        <v>2018</v>
      </c>
      <c r="S4" s="5">
        <v>2019</v>
      </c>
      <c r="T4" s="5">
        <v>2020</v>
      </c>
      <c r="U4" s="5">
        <v>2021</v>
      </c>
      <c r="V4" s="5">
        <v>2022</v>
      </c>
      <c r="W4" s="5">
        <v>2023</v>
      </c>
      <c r="X4" s="5">
        <v>2024</v>
      </c>
      <c r="Y4" s="5">
        <v>2025</v>
      </c>
      <c r="Z4" s="5">
        <v>2026</v>
      </c>
      <c r="AA4" s="5">
        <v>2027</v>
      </c>
      <c r="AB4" s="5">
        <v>2028</v>
      </c>
      <c r="AC4" s="5">
        <v>2029</v>
      </c>
      <c r="AD4" s="5">
        <v>2030</v>
      </c>
      <c r="AE4" s="5">
        <v>2031</v>
      </c>
      <c r="AF4" s="6">
        <v>2032</v>
      </c>
    </row>
    <row r="5" spans="3:32" x14ac:dyDescent="0.25">
      <c r="C5" s="7" t="s">
        <v>53</v>
      </c>
      <c r="D5" s="37">
        <v>2.381599406235511</v>
      </c>
      <c r="E5" s="37">
        <v>2.3487954950152945</v>
      </c>
      <c r="F5" s="37">
        <v>2.3250545178266036</v>
      </c>
      <c r="G5" s="37">
        <v>2.3046046784886856</v>
      </c>
      <c r="H5" s="37">
        <v>2.2854762225071314</v>
      </c>
      <c r="I5" s="37">
        <v>2.2536134333190141</v>
      </c>
      <c r="J5" s="37">
        <v>2.2133814022102012</v>
      </c>
      <c r="K5" s="37">
        <v>2.1981304802088819</v>
      </c>
      <c r="L5" s="37">
        <v>2.1625802469966722</v>
      </c>
      <c r="M5" s="37">
        <v>2.1101117508606997</v>
      </c>
      <c r="N5" s="37">
        <v>2.0539957103313173</v>
      </c>
      <c r="O5" s="37">
        <v>1.9987448288996308</v>
      </c>
      <c r="P5" s="37">
        <v>1.9288302835610749</v>
      </c>
      <c r="Q5" s="37">
        <v>1.8596301727949505</v>
      </c>
      <c r="R5" s="37">
        <v>1.80459495389068</v>
      </c>
      <c r="S5" s="37">
        <v>1.7605413323176153</v>
      </c>
      <c r="T5" s="37">
        <v>1.7225627070623311</v>
      </c>
      <c r="U5" s="37">
        <v>1.6907068056367449</v>
      </c>
      <c r="V5" s="37">
        <v>1.6554899484249681</v>
      </c>
      <c r="W5" s="37">
        <v>1.6386986268591091</v>
      </c>
      <c r="X5" s="37">
        <v>1.6245130278630071</v>
      </c>
      <c r="Y5" s="37">
        <v>1.6136451872973714</v>
      </c>
      <c r="Z5" s="37">
        <v>1.6041807722812926</v>
      </c>
      <c r="AA5" s="37">
        <v>1.6021442722467321</v>
      </c>
      <c r="AB5" s="37">
        <v>1.6003713100356909</v>
      </c>
      <c r="AC5" s="37">
        <v>1.6018536789989688</v>
      </c>
      <c r="AD5" s="37">
        <v>1.6057700726339725</v>
      </c>
      <c r="AE5" s="37">
        <v>1.60969418258939</v>
      </c>
      <c r="AF5" s="38">
        <v>1.6183907177061883</v>
      </c>
    </row>
    <row r="6" spans="3:32" x14ac:dyDescent="0.25">
      <c r="C6" s="7" t="s">
        <v>7</v>
      </c>
      <c r="D6" s="37">
        <v>1.9703134989634821</v>
      </c>
      <c r="E6" s="37">
        <v>1.9286693277299074</v>
      </c>
      <c r="F6" s="37">
        <v>1.8835263220427381</v>
      </c>
      <c r="G6" s="37">
        <v>1.9101691141964159</v>
      </c>
      <c r="H6" s="37">
        <v>1.9718799019523978</v>
      </c>
      <c r="I6" s="37">
        <v>1.9636699965206621</v>
      </c>
      <c r="J6" s="37">
        <v>1.8260911000380136</v>
      </c>
      <c r="K6" s="37">
        <v>1.8186882712140895</v>
      </c>
      <c r="L6" s="37">
        <v>1.6753345373885551</v>
      </c>
      <c r="M6" s="37">
        <v>1.4536713289921566</v>
      </c>
      <c r="N6" s="37">
        <v>1.2551087038394353</v>
      </c>
      <c r="O6" s="37">
        <v>1.104333491272298</v>
      </c>
      <c r="P6" s="37">
        <v>0.96856790707050877</v>
      </c>
      <c r="Q6" s="37">
        <v>0.88397971341557524</v>
      </c>
      <c r="R6" s="37">
        <v>0.85873647170509637</v>
      </c>
      <c r="S6" s="37">
        <v>0.8757909313787009</v>
      </c>
      <c r="T6" s="37">
        <v>0.89371734096472943</v>
      </c>
      <c r="U6" s="37">
        <v>0.92300658004687286</v>
      </c>
      <c r="V6" s="37">
        <v>0.92747467881645018</v>
      </c>
      <c r="W6" s="37">
        <v>0.91410496318647039</v>
      </c>
      <c r="X6" s="37">
        <v>0.90263714504747716</v>
      </c>
      <c r="Y6" s="37">
        <v>0.89693940421309049</v>
      </c>
      <c r="Z6" s="37">
        <v>0.89465199582081878</v>
      </c>
      <c r="AA6" s="37">
        <v>0.91477442988007995</v>
      </c>
      <c r="AB6" s="37">
        <v>0.92976589951945654</v>
      </c>
      <c r="AC6" s="37">
        <v>0.9483883027865303</v>
      </c>
      <c r="AD6" s="37">
        <v>0.96634946706054659</v>
      </c>
      <c r="AE6" s="37">
        <v>0.97467068962378345</v>
      </c>
      <c r="AF6" s="38">
        <v>0.98157878455783198</v>
      </c>
    </row>
    <row r="7" spans="3:32" ht="15.75" thickBot="1" x14ac:dyDescent="0.3">
      <c r="C7" s="9" t="s">
        <v>54</v>
      </c>
      <c r="D7" s="39">
        <v>1.1074007717172836</v>
      </c>
      <c r="E7" s="39">
        <v>1.111818273873119</v>
      </c>
      <c r="F7" s="39">
        <v>1.1227890832012495</v>
      </c>
      <c r="G7" s="39">
        <v>1.1392392608481923</v>
      </c>
      <c r="H7" s="39">
        <v>1.157515675615499</v>
      </c>
      <c r="I7" s="39">
        <v>1.1665179942840869</v>
      </c>
      <c r="J7" s="39">
        <v>1.1722570281909819</v>
      </c>
      <c r="K7" s="39">
        <v>1.195217586084913</v>
      </c>
      <c r="L7" s="39">
        <v>1.2043366321270415</v>
      </c>
      <c r="M7" s="39">
        <v>1.2062907352742607</v>
      </c>
      <c r="N7" s="39">
        <v>1.2129381521682543</v>
      </c>
      <c r="O7" s="39">
        <v>1.2239341035927997</v>
      </c>
      <c r="P7" s="39">
        <v>1.2283657549000364</v>
      </c>
      <c r="Q7" s="39">
        <v>1.2365091563575337</v>
      </c>
      <c r="R7" s="39">
        <v>1.2564453952427286</v>
      </c>
      <c r="S7" s="39">
        <v>1.2742612170504675</v>
      </c>
      <c r="T7" s="39">
        <v>1.2900620913354199</v>
      </c>
      <c r="U7" s="39">
        <v>1.3075173559226656</v>
      </c>
      <c r="V7" s="39">
        <v>1.3207130284179625</v>
      </c>
      <c r="W7" s="39">
        <v>1.3328209279225407</v>
      </c>
      <c r="X7" s="39">
        <v>1.3471090898811835</v>
      </c>
      <c r="Y7" s="39">
        <v>1.3630924709114567</v>
      </c>
      <c r="Z7" s="39">
        <v>1.3787448154990603</v>
      </c>
      <c r="AA7" s="39">
        <v>1.3984052406960172</v>
      </c>
      <c r="AB7" s="39">
        <v>1.4149973598713275</v>
      </c>
      <c r="AC7" s="39">
        <v>1.4326038517453301</v>
      </c>
      <c r="AD7" s="39">
        <v>1.4503370958203727</v>
      </c>
      <c r="AE7" s="39">
        <v>1.4669194722700185</v>
      </c>
      <c r="AF7" s="40">
        <v>1.4877898978801025</v>
      </c>
    </row>
    <row r="10" spans="3:32" x14ac:dyDescent="0.25">
      <c r="C10" s="81" t="s">
        <v>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showGridLines="0" workbookViewId="0">
      <selection activeCell="I4" sqref="I4"/>
    </sheetView>
  </sheetViews>
  <sheetFormatPr defaultRowHeight="15" x14ac:dyDescent="0.25"/>
  <cols>
    <col min="1" max="2" width="2.85546875" customWidth="1"/>
    <col min="3" max="3" width="27.5703125" bestFit="1" customWidth="1"/>
    <col min="4" max="6" width="16.140625" customWidth="1"/>
  </cols>
  <sheetData>
    <row r="3" spans="3:6" ht="15.75" thickBot="1" x14ac:dyDescent="0.3"/>
    <row r="4" spans="3:6" ht="45" x14ac:dyDescent="0.25">
      <c r="C4" s="17" t="s">
        <v>135</v>
      </c>
      <c r="D4" s="26" t="s">
        <v>50</v>
      </c>
      <c r="E4" s="26" t="s">
        <v>51</v>
      </c>
      <c r="F4" s="27" t="s">
        <v>52</v>
      </c>
    </row>
    <row r="5" spans="3:6" x14ac:dyDescent="0.25">
      <c r="C5" s="7" t="s">
        <v>11</v>
      </c>
      <c r="D5" s="4">
        <v>100.19010873516015</v>
      </c>
      <c r="E5" s="4">
        <v>104.91379129905101</v>
      </c>
      <c r="F5" s="8">
        <v>648.44441692548776</v>
      </c>
    </row>
    <row r="6" spans="3:6" x14ac:dyDescent="0.25">
      <c r="C6" s="7" t="s">
        <v>10</v>
      </c>
      <c r="D6" s="4">
        <v>36.344778757825821</v>
      </c>
      <c r="E6" s="4">
        <v>-129.77273661816332</v>
      </c>
      <c r="F6" s="8">
        <v>-110.13691303051968</v>
      </c>
    </row>
    <row r="7" spans="3:6" x14ac:dyDescent="0.25">
      <c r="C7" s="7" t="s">
        <v>13</v>
      </c>
      <c r="D7" s="4">
        <v>91.125888062211118</v>
      </c>
      <c r="E7" s="4">
        <v>115.61990007473867</v>
      </c>
      <c r="F7" s="8">
        <v>262.69049776993631</v>
      </c>
    </row>
    <row r="8" spans="3:6" x14ac:dyDescent="0.25">
      <c r="C8" s="7" t="s">
        <v>15</v>
      </c>
      <c r="D8" s="4">
        <v>-23.270710918852728</v>
      </c>
      <c r="E8" s="4">
        <v>-57.585283079208125</v>
      </c>
      <c r="F8" s="8">
        <v>8.4905566927811833</v>
      </c>
    </row>
    <row r="9" spans="3:6" x14ac:dyDescent="0.25">
      <c r="C9" s="7" t="s">
        <v>17</v>
      </c>
      <c r="D9" s="4">
        <v>-1.5853400657878485</v>
      </c>
      <c r="E9" s="4">
        <v>0.17384520349536459</v>
      </c>
      <c r="F9" s="8">
        <v>2.1652709525564848</v>
      </c>
    </row>
    <row r="10" spans="3:6" x14ac:dyDescent="0.25">
      <c r="C10" s="7" t="s">
        <v>12</v>
      </c>
      <c r="D10" s="4">
        <v>-23.266411789655365</v>
      </c>
      <c r="E10" s="4">
        <v>-50.894890069158009</v>
      </c>
      <c r="F10" s="8">
        <v>-23.812350900620743</v>
      </c>
    </row>
    <row r="11" spans="3:6" x14ac:dyDescent="0.25">
      <c r="C11" s="7" t="s">
        <v>6</v>
      </c>
      <c r="D11" s="4">
        <v>73.593925503960122</v>
      </c>
      <c r="E11" s="4">
        <v>76.143352127628134</v>
      </c>
      <c r="F11" s="8">
        <v>192.33405446622595</v>
      </c>
    </row>
    <row r="12" spans="3:6" x14ac:dyDescent="0.25">
      <c r="C12" s="7" t="s">
        <v>8</v>
      </c>
      <c r="D12" s="4">
        <v>-0.44767519225291608</v>
      </c>
      <c r="E12" s="4">
        <v>-7.0153871962465075</v>
      </c>
      <c r="F12" s="8">
        <v>63.360139598653291</v>
      </c>
    </row>
    <row r="13" spans="3:6" x14ac:dyDescent="0.25">
      <c r="C13" s="7" t="s">
        <v>7</v>
      </c>
      <c r="D13" s="4">
        <v>46.479193028170911</v>
      </c>
      <c r="E13" s="4">
        <v>-105.61852674043784</v>
      </c>
      <c r="F13" s="8">
        <v>-126.41840961806777</v>
      </c>
    </row>
    <row r="14" spans="3:6" x14ac:dyDescent="0.25">
      <c r="C14" s="7" t="s">
        <v>9</v>
      </c>
      <c r="D14" s="4">
        <v>100.14922663059582</v>
      </c>
      <c r="E14" s="4">
        <v>116.54078595361312</v>
      </c>
      <c r="F14" s="8">
        <v>266.6901872745886</v>
      </c>
    </row>
    <row r="15" spans="3:6" x14ac:dyDescent="0.25">
      <c r="C15" s="7" t="s">
        <v>14</v>
      </c>
      <c r="D15" s="4">
        <v>77.71253265802784</v>
      </c>
      <c r="E15" s="4">
        <v>98.655891058829468</v>
      </c>
      <c r="F15" s="8">
        <v>241.38365143919447</v>
      </c>
    </row>
    <row r="16" spans="3:6" ht="15.75" thickBot="1" x14ac:dyDescent="0.3">
      <c r="C16" s="9" t="s">
        <v>16</v>
      </c>
      <c r="D16" s="10">
        <v>12.166953755417524</v>
      </c>
      <c r="E16" s="10">
        <v>17.947847108137069</v>
      </c>
      <c r="F16" s="11">
        <v>49.038484678239143</v>
      </c>
    </row>
    <row r="19" spans="3:3" x14ac:dyDescent="0.25">
      <c r="C19" s="81" t="s">
        <v>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T22"/>
  <sheetViews>
    <sheetView showGridLines="0" topLeftCell="C1" workbookViewId="0">
      <selection activeCell="C7" sqref="C7"/>
    </sheetView>
  </sheetViews>
  <sheetFormatPr defaultRowHeight="15" x14ac:dyDescent="0.25"/>
  <cols>
    <col min="1" max="2" width="2.42578125" customWidth="1"/>
    <col min="3" max="3" width="28.140625" style="44" bestFit="1" customWidth="1"/>
    <col min="4" max="46" width="6.85546875" customWidth="1"/>
  </cols>
  <sheetData>
    <row r="4" spans="3:46" x14ac:dyDescent="0.25">
      <c r="C4" s="43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3:46" ht="30" x14ac:dyDescent="0.25">
      <c r="C5" s="49" t="s">
        <v>57</v>
      </c>
      <c r="D5" s="50">
        <v>1990</v>
      </c>
      <c r="E5" s="50">
        <v>1991</v>
      </c>
      <c r="F5" s="50">
        <v>1992</v>
      </c>
      <c r="G5" s="50">
        <v>1993</v>
      </c>
      <c r="H5" s="50">
        <v>1994</v>
      </c>
      <c r="I5" s="50">
        <v>1995</v>
      </c>
      <c r="J5" s="50">
        <v>1996</v>
      </c>
      <c r="K5" s="50">
        <v>1997</v>
      </c>
      <c r="L5" s="50">
        <v>1998</v>
      </c>
      <c r="M5" s="50">
        <v>1999</v>
      </c>
      <c r="N5" s="50">
        <v>2000</v>
      </c>
      <c r="O5" s="50">
        <v>2001</v>
      </c>
      <c r="P5" s="50">
        <v>2002</v>
      </c>
      <c r="Q5" s="50">
        <v>2003</v>
      </c>
      <c r="R5" s="50">
        <v>2004</v>
      </c>
      <c r="S5" s="50">
        <v>2005</v>
      </c>
      <c r="T5" s="50">
        <v>2006</v>
      </c>
      <c r="U5" s="50">
        <v>2007</v>
      </c>
      <c r="V5" s="50">
        <v>2008</v>
      </c>
      <c r="W5" s="50">
        <v>2009</v>
      </c>
      <c r="X5" s="50">
        <v>2010</v>
      </c>
      <c r="Y5" s="50">
        <v>2011</v>
      </c>
      <c r="Z5" s="50">
        <v>2012</v>
      </c>
      <c r="AA5" s="50">
        <v>2013</v>
      </c>
      <c r="AB5" s="50">
        <v>2014</v>
      </c>
      <c r="AC5" s="50">
        <v>2015</v>
      </c>
      <c r="AD5" s="50">
        <v>2016</v>
      </c>
      <c r="AE5" s="50">
        <v>2017</v>
      </c>
      <c r="AF5" s="50">
        <v>2018</v>
      </c>
      <c r="AG5" s="50">
        <v>2019</v>
      </c>
      <c r="AH5" s="50">
        <v>2020</v>
      </c>
      <c r="AI5" s="50">
        <v>2021</v>
      </c>
      <c r="AJ5" s="50">
        <v>2022</v>
      </c>
      <c r="AK5" s="50">
        <v>2023</v>
      </c>
      <c r="AL5" s="50">
        <v>2024</v>
      </c>
      <c r="AM5" s="50">
        <v>2025</v>
      </c>
      <c r="AN5" s="50">
        <v>2026</v>
      </c>
      <c r="AO5" s="50">
        <v>2027</v>
      </c>
      <c r="AP5" s="50">
        <v>2028</v>
      </c>
      <c r="AQ5" s="50">
        <v>2029</v>
      </c>
      <c r="AR5" s="50">
        <v>2030</v>
      </c>
      <c r="AS5" s="50">
        <v>2031</v>
      </c>
      <c r="AT5" s="50">
        <v>2032</v>
      </c>
    </row>
    <row r="6" spans="3:46" x14ac:dyDescent="0.25">
      <c r="C6" s="46" t="s">
        <v>56</v>
      </c>
      <c r="D6" s="68">
        <v>12.463845305042266</v>
      </c>
      <c r="E6" s="68">
        <v>11.942774502504305</v>
      </c>
      <c r="F6" s="68">
        <v>11.400088342862089</v>
      </c>
      <c r="G6" s="68">
        <v>10.916360489470936</v>
      </c>
      <c r="H6" s="68">
        <v>10.678411181243117</v>
      </c>
      <c r="I6" s="68">
        <v>10.355333634222159</v>
      </c>
      <c r="J6" s="68">
        <v>10.261479836931937</v>
      </c>
      <c r="K6" s="68">
        <v>9.9843054049330373</v>
      </c>
      <c r="L6" s="68">
        <v>9.7327320594834692</v>
      </c>
      <c r="M6" s="68">
        <v>9.8544948420537235</v>
      </c>
      <c r="N6" s="68">
        <v>9.9503212224319704</v>
      </c>
      <c r="O6" s="68">
        <v>10.151246737908833</v>
      </c>
      <c r="P6" s="68">
        <v>9.9145089802897033</v>
      </c>
      <c r="Q6" s="68">
        <v>9.8669595528420793</v>
      </c>
      <c r="R6" s="68">
        <v>9.8741295101916293</v>
      </c>
      <c r="S6" s="68">
        <v>9.7303675354951249</v>
      </c>
      <c r="T6" s="68">
        <v>9.63304252817038</v>
      </c>
      <c r="U6" s="68">
        <v>9.6488670159738223</v>
      </c>
      <c r="V6" s="68">
        <v>9.7071968522456054</v>
      </c>
      <c r="W6" s="68">
        <v>9.6095231045274634</v>
      </c>
      <c r="X6" s="68">
        <v>9.3399384043288514</v>
      </c>
      <c r="Y6" s="68">
        <v>9.3881517809603654</v>
      </c>
      <c r="Z6" s="68">
        <v>9.1678438713377837</v>
      </c>
      <c r="AA6" s="68">
        <v>8.7986602373798508</v>
      </c>
      <c r="AB6" s="68">
        <v>8.4812056921710433</v>
      </c>
      <c r="AC6" s="68">
        <v>8.24157948316555</v>
      </c>
      <c r="AD6" s="68">
        <v>7.9410503956486043</v>
      </c>
      <c r="AE6" s="68">
        <v>7.7135679028805351</v>
      </c>
      <c r="AF6" s="68">
        <v>7.6599051171196928</v>
      </c>
      <c r="AG6" s="68">
        <v>7.6784103883318302</v>
      </c>
      <c r="AH6" s="68">
        <v>7.6658222542634302</v>
      </c>
      <c r="AI6" s="68">
        <v>7.68545796498488</v>
      </c>
      <c r="AJ6" s="68">
        <v>7.6410024076326852</v>
      </c>
      <c r="AK6" s="68">
        <v>7.601806345069325</v>
      </c>
      <c r="AL6" s="68">
        <v>7.5799379072148634</v>
      </c>
      <c r="AM6" s="68">
        <v>7.5826663930278766</v>
      </c>
      <c r="AN6" s="68">
        <v>7.5859985755303425</v>
      </c>
      <c r="AO6" s="68">
        <v>7.6470532110995242</v>
      </c>
      <c r="AP6" s="68">
        <v>7.6838167696181152</v>
      </c>
      <c r="AQ6" s="68">
        <v>7.7359135095996265</v>
      </c>
      <c r="AR6" s="68">
        <v>7.7907519261614677</v>
      </c>
      <c r="AS6" s="68">
        <v>7.828918813184834</v>
      </c>
      <c r="AT6" s="68">
        <v>7.8638764158881003</v>
      </c>
    </row>
    <row r="7" spans="3:46" x14ac:dyDescent="0.25">
      <c r="C7" s="47" t="s">
        <v>55</v>
      </c>
      <c r="D7" s="48">
        <v>3632.462</v>
      </c>
      <c r="E7" s="48">
        <v>3748.9659999999999</v>
      </c>
      <c r="F7" s="48">
        <v>3835.058</v>
      </c>
      <c r="G7" s="48">
        <v>3942.7060000000001</v>
      </c>
      <c r="H7" s="48">
        <v>4012.2750000000001</v>
      </c>
      <c r="I7" s="48">
        <v>4037.6669999999999</v>
      </c>
      <c r="J7" s="48">
        <v>4079.4690000000001</v>
      </c>
      <c r="K7" s="48">
        <v>4094.12</v>
      </c>
      <c r="L7" s="48">
        <v>4148.2299999999996</v>
      </c>
      <c r="M7" s="48">
        <v>4211.84</v>
      </c>
      <c r="N7" s="48">
        <v>4290.8999999999996</v>
      </c>
      <c r="O7" s="48">
        <v>4374.75</v>
      </c>
      <c r="P7" s="48">
        <v>4450.24</v>
      </c>
      <c r="Q7" s="48">
        <v>4519.01</v>
      </c>
      <c r="R7" s="48">
        <v>4590.99</v>
      </c>
      <c r="S7" s="48">
        <v>4673.54</v>
      </c>
      <c r="T7" s="48">
        <v>4736.82</v>
      </c>
      <c r="U7" s="48">
        <v>4802.2700000000004</v>
      </c>
      <c r="V7" s="48">
        <v>4878.3</v>
      </c>
      <c r="W7" s="48">
        <v>4950.67</v>
      </c>
      <c r="X7" s="48">
        <v>5001.1313220290958</v>
      </c>
      <c r="Y7" s="48">
        <v>5085.6365457200181</v>
      </c>
      <c r="Z7" s="48">
        <v>5164.2704046512908</v>
      </c>
      <c r="AA7" s="48">
        <v>5237.8759887123542</v>
      </c>
      <c r="AB7" s="48">
        <v>5310.2775238059576</v>
      </c>
      <c r="AC7" s="48">
        <v>5383.3830917771784</v>
      </c>
      <c r="AD7" s="48">
        <v>5458.0324252214787</v>
      </c>
      <c r="AE7" s="48">
        <v>5532.1055816436274</v>
      </c>
      <c r="AF7" s="48">
        <v>5608.2482314927256</v>
      </c>
      <c r="AG7" s="48">
        <v>5685.2736618958161</v>
      </c>
      <c r="AH7" s="48">
        <v>5761.0265189835382</v>
      </c>
      <c r="AI7" s="48">
        <v>5834.4276544679678</v>
      </c>
      <c r="AJ7" s="48">
        <v>5907.1509969999033</v>
      </c>
      <c r="AK7" s="48">
        <v>5981.5924050033573</v>
      </c>
      <c r="AL7" s="48">
        <v>6059.2262426797015</v>
      </c>
      <c r="AM7" s="48">
        <v>6136.3267770942221</v>
      </c>
      <c r="AN7" s="48">
        <v>6213.9609370931412</v>
      </c>
      <c r="AO7" s="48">
        <v>6292.3319123651627</v>
      </c>
      <c r="AP7" s="48">
        <v>6370.0328034444956</v>
      </c>
      <c r="AQ7" s="48">
        <v>6445.8026141949404</v>
      </c>
      <c r="AR7" s="48">
        <v>6518.1480265105065</v>
      </c>
      <c r="AS7" s="48">
        <v>6586.5041291042717</v>
      </c>
      <c r="AT7" s="48">
        <v>6650.5869408270501</v>
      </c>
    </row>
    <row r="8" spans="3:46" x14ac:dyDescent="0.25">
      <c r="C8" s="45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3:46" x14ac:dyDescent="0.2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3:46" x14ac:dyDescent="0.25">
      <c r="C10" s="81" t="s">
        <v>100</v>
      </c>
    </row>
    <row r="11" spans="3:46" x14ac:dyDescent="0.25">
      <c r="C11"/>
    </row>
    <row r="12" spans="3:46" x14ac:dyDescent="0.25">
      <c r="C12"/>
    </row>
    <row r="13" spans="3:46" x14ac:dyDescent="0.25">
      <c r="C13"/>
    </row>
    <row r="14" spans="3:46" x14ac:dyDescent="0.25">
      <c r="C14"/>
    </row>
    <row r="15" spans="3:46" x14ac:dyDescent="0.25">
      <c r="C15"/>
    </row>
    <row r="16" spans="3:46" x14ac:dyDescent="0.25">
      <c r="C16"/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S Word" ma:contentTypeID="0x0101003BFD3195BAD46847831A50B3E270E4E4" ma:contentTypeVersion="" ma:contentTypeDescription="Create a new document." ma:contentTypeScope="" ma:versionID="f1aef99c05a70e41342b54df523d29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BF70D0-7090-4C40-A48C-5D1DD02433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9371A12-A535-4FEB-9C25-0C28EB562C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159D12-B701-435D-A52B-99DB44E4BEF4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Actual 2013 Figures</vt:lpstr>
      <vt:lpstr>2013_Grs_Dmnd_Frcst</vt:lpstr>
      <vt:lpstr>Grss_Elctr_Dmnd_Sctr_Frcst</vt:lpstr>
      <vt:lpstr>Res_Grss_Elctr_Dmnd_Frcst_EU</vt:lpstr>
      <vt:lpstr>Res_Households_Frcst</vt:lpstr>
      <vt:lpstr>Chg_Res_Elctr_Dmnd_EU</vt:lpstr>
      <vt:lpstr>Res_Use_per_Household_Key_EU</vt:lpstr>
      <vt:lpstr>Chg_Res_Elctr_Peak_EU</vt:lpstr>
      <vt:lpstr>Res_Ints_Household_Frcst</vt:lpstr>
      <vt:lpstr>Com_Elctr_Dmnd_Sbsctr</vt:lpstr>
      <vt:lpstr>Com_Flrspce_Sbsctr</vt:lpstr>
      <vt:lpstr>Com_Elctr_Dmnd_EU</vt:lpstr>
      <vt:lpstr>Chg_Com_Elctr_Dmnd_EU</vt:lpstr>
      <vt:lpstr>Chg_Com_Elctr_Peak_EU</vt:lpstr>
      <vt:lpstr>Com_Ints_Flrspce_Frcst</vt:lpstr>
      <vt:lpstr>Ind_Grss_Elctr_Dmnd_Key_Sbsctr</vt:lpstr>
      <vt:lpstr>Ind_Grss_Elctr_Dmnd_Sbsctr</vt:lpstr>
      <vt:lpstr>Chg_Ind_Elctr_Dmnd_Sbsctr</vt:lpstr>
      <vt:lpstr>Ind_Grss_Elctr_Peak_Sbsctr</vt:lpstr>
      <vt:lpstr>Chg_Ind_Elctr_Peak_Sbsctr</vt:lpstr>
      <vt:lpstr>Ind_Ints_GDP_Frcst</vt:lpstr>
      <vt:lpstr>Agrcltr_Elctr_Dmnd_Frcst</vt:lpstr>
      <vt:lpstr>Elctr_Trnsprt_Dmnd_Frcst</vt:lpstr>
      <vt:lpstr>Drvrs_Elctr_Prices</vt:lpstr>
      <vt:lpstr>Drvrs_Res_Household</vt:lpstr>
      <vt:lpstr>Drvrs_Com_Flrspce</vt:lpstr>
      <vt:lpstr>Drvrs_Ind_GDP</vt:lpstr>
      <vt:lpstr>Drvrs_Ecnmc_Indctrs</vt:lpstr>
    </vt:vector>
  </TitlesOfParts>
  <Company>Ontario Power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paolo.piguing</dc:creator>
  <cp:lastModifiedBy>Lightbody, Ava (ENERGY)</cp:lastModifiedBy>
  <dcterms:created xsi:type="dcterms:W3CDTF">2014-01-16T19:09:55Z</dcterms:created>
  <dcterms:modified xsi:type="dcterms:W3CDTF">2017-04-07T16:45:10Z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0x0101003BFD3195BAD46847831A50B3E270E4E4</vt:lpwstr>
  </property>
</Properties>
</file>