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0" windowWidth="27795" windowHeight="9990" activeTab="6"/>
  </bookViews>
  <sheets>
    <sheet name="#1" sheetId="6" r:id="rId1"/>
    <sheet name="#2" sheetId="5" r:id="rId2"/>
    <sheet name="#4" sheetId="1" r:id="rId3"/>
    <sheet name="#3" sheetId="2" r:id="rId4"/>
    <sheet name="#5" sheetId="3" r:id="rId5"/>
    <sheet name="#7" sheetId="7" r:id="rId6"/>
    <sheet name="Sheet1" sheetId="8" r:id="rId7"/>
    <sheet name="Sheet2" sheetId="9" r:id="rId8"/>
  </sheets>
  <definedNames>
    <definedName name="_xlnm._FilterDatabase" localSheetId="5" hidden="1">'#7'!$A$1:$B$20</definedName>
  </definedNames>
  <calcPr calcId="145621"/>
  <oleSize ref="A3:U45"/>
</workbook>
</file>

<file path=xl/sharedStrings.xml><?xml version="1.0" encoding="utf-8"?>
<sst xmlns="http://schemas.openxmlformats.org/spreadsheetml/2006/main" count="88" uniqueCount="66">
  <si>
    <t xml:space="preserve">Forecasted Load Weighted Average HOEP for RPP Customers </t>
  </si>
  <si>
    <t xml:space="preserve">Impact of Global Adjustment </t>
  </si>
  <si>
    <t xml:space="preserve">Adjustment to address bias towards unfavorable variance </t>
  </si>
  <si>
    <t>Adjustment to clear existing variance or 10.21 cents/kWh</t>
  </si>
  <si>
    <t>Total</t>
  </si>
  <si>
    <t>RPP Supply Cost</t>
  </si>
  <si>
    <t>Year</t>
  </si>
  <si>
    <t>Nucelar</t>
  </si>
  <si>
    <t>Hydro</t>
  </si>
  <si>
    <t>Coal</t>
  </si>
  <si>
    <t>Gas</t>
  </si>
  <si>
    <t xml:space="preserve">Wind </t>
  </si>
  <si>
    <t xml:space="preserve">Biofuel </t>
  </si>
  <si>
    <t xml:space="preserve">Solar </t>
  </si>
  <si>
    <t>Nuclear</t>
  </si>
  <si>
    <t xml:space="preserve">Hydro </t>
  </si>
  <si>
    <t>Wind</t>
  </si>
  <si>
    <t>Other</t>
  </si>
  <si>
    <t>Date</t>
  </si>
  <si>
    <t>Average RPP Price</t>
  </si>
  <si>
    <t>Jurisdiction</t>
  </si>
  <si>
    <t>¢Can/kWh</t>
  </si>
  <si>
    <t>Residential Customers</t>
  </si>
  <si>
    <t>GS &lt; 50kW</t>
  </si>
  <si>
    <t>GS 50-4999kW</t>
  </si>
  <si>
    <t>Large User</t>
  </si>
  <si>
    <t xml:space="preserve">Sub Transmission </t>
  </si>
  <si>
    <t>tWh</t>
  </si>
  <si>
    <t xml:space="preserve">Total kwH Delivered </t>
  </si>
  <si>
    <t xml:space="preserve">Directly connected withdrawls </t>
  </si>
  <si>
    <t>120 twh</t>
  </si>
  <si>
    <t xml:space="preserve">Directly Connected Customers </t>
  </si>
  <si>
    <t xml:space="preserve">GS &lt; 50                         </t>
  </si>
  <si>
    <t xml:space="preserve">Residential                       </t>
  </si>
  <si>
    <t xml:space="preserve">GS &gt;50                                                                   &amp; Large User &amp; Sub Transmission   </t>
  </si>
  <si>
    <t>Forecasted Load Weighted Average HOEP for RPP Customers</t>
  </si>
  <si>
    <t>Off Peak</t>
  </si>
  <si>
    <t>Mid Peak</t>
  </si>
  <si>
    <t>On Peak</t>
  </si>
  <si>
    <t xml:space="preserve">Adjusted </t>
  </si>
  <si>
    <t>in $</t>
  </si>
  <si>
    <t>Price  ($)</t>
  </si>
  <si>
    <r>
      <t>Seattle-</t>
    </r>
    <r>
      <rPr>
        <vertAlign val="superscript"/>
        <sz val="10"/>
        <color rgb="FF000000"/>
        <rFont val="Arial"/>
        <family val="2"/>
      </rPr>
      <t>3</t>
    </r>
  </si>
  <si>
    <r>
      <t>Winnipeg-</t>
    </r>
    <r>
      <rPr>
        <vertAlign val="superscript"/>
        <sz val="10"/>
        <color rgb="FF000000"/>
        <rFont val="Arial"/>
        <family val="2"/>
      </rPr>
      <t>3</t>
    </r>
  </si>
  <si>
    <r>
      <t>Montreal-</t>
    </r>
    <r>
      <rPr>
        <vertAlign val="superscript"/>
        <sz val="10"/>
        <color rgb="FF000000"/>
        <rFont val="Arial"/>
        <family val="2"/>
      </rPr>
      <t>3</t>
    </r>
  </si>
  <si>
    <r>
      <t>Vancouver-</t>
    </r>
    <r>
      <rPr>
        <vertAlign val="superscript"/>
        <sz val="10"/>
        <color rgb="FF000000"/>
        <rFont val="Arial"/>
        <family val="2"/>
      </rPr>
      <t>3</t>
    </r>
  </si>
  <si>
    <r>
      <t>Calgary-</t>
    </r>
    <r>
      <rPr>
        <vertAlign val="superscript"/>
        <sz val="10"/>
        <color rgb="FF000000"/>
        <rFont val="Arial"/>
        <family val="2"/>
      </rPr>
      <t>3</t>
    </r>
  </si>
  <si>
    <r>
      <t>Sweden-</t>
    </r>
    <r>
      <rPr>
        <vertAlign val="superscript"/>
        <sz val="10"/>
        <color rgb="FF000000"/>
        <rFont val="Arial"/>
        <family val="2"/>
      </rPr>
      <t>2</t>
    </r>
  </si>
  <si>
    <r>
      <t>Denmark-</t>
    </r>
    <r>
      <rPr>
        <vertAlign val="superscript"/>
        <sz val="10"/>
        <color rgb="FF000000"/>
        <rFont val="Arial"/>
        <family val="2"/>
      </rPr>
      <t>2</t>
    </r>
  </si>
  <si>
    <r>
      <t>Oshawa-</t>
    </r>
    <r>
      <rPr>
        <vertAlign val="superscript"/>
        <sz val="10"/>
        <color rgb="FF000000"/>
        <rFont val="Arial"/>
        <family val="2"/>
      </rPr>
      <t>1</t>
    </r>
  </si>
  <si>
    <r>
      <t>Ottawa-</t>
    </r>
    <r>
      <rPr>
        <vertAlign val="superscript"/>
        <sz val="10"/>
        <color rgb="FF000000"/>
        <rFont val="Arial"/>
        <family val="2"/>
      </rPr>
      <t>1</t>
    </r>
  </si>
  <si>
    <r>
      <t>Toronto-</t>
    </r>
    <r>
      <rPr>
        <vertAlign val="superscript"/>
        <sz val="10"/>
        <color rgb="FF000000"/>
        <rFont val="Arial"/>
        <family val="2"/>
      </rPr>
      <t>1</t>
    </r>
  </si>
  <si>
    <r>
      <t>Halifax-</t>
    </r>
    <r>
      <rPr>
        <vertAlign val="superscript"/>
        <sz val="10"/>
        <color rgb="FF000000"/>
        <rFont val="Arial"/>
        <family val="2"/>
      </rPr>
      <t>3</t>
    </r>
  </si>
  <si>
    <r>
      <t>France-</t>
    </r>
    <r>
      <rPr>
        <vertAlign val="superscript"/>
        <sz val="10"/>
        <color rgb="FF000000"/>
        <rFont val="Arial"/>
        <family val="2"/>
      </rPr>
      <t>2</t>
    </r>
  </si>
  <si>
    <t>HONI-1</t>
  </si>
  <si>
    <r>
      <t>Boston-</t>
    </r>
    <r>
      <rPr>
        <vertAlign val="superscript"/>
        <sz val="10"/>
        <color rgb="FF000000"/>
        <rFont val="Arial"/>
        <family val="2"/>
      </rPr>
      <t>3</t>
    </r>
  </si>
  <si>
    <r>
      <t>UK-</t>
    </r>
    <r>
      <rPr>
        <vertAlign val="superscript"/>
        <sz val="10"/>
        <color rgb="FF000000"/>
        <rFont val="Arial"/>
        <family val="2"/>
      </rPr>
      <t>2</t>
    </r>
  </si>
  <si>
    <r>
      <t>Spain-</t>
    </r>
    <r>
      <rPr>
        <vertAlign val="superscript"/>
        <sz val="10"/>
        <color rgb="FF000000"/>
        <rFont val="Arial"/>
        <family val="2"/>
      </rPr>
      <t>2</t>
    </r>
  </si>
  <si>
    <r>
      <t>Germany-</t>
    </r>
    <r>
      <rPr>
        <vertAlign val="superscript"/>
        <sz val="10"/>
        <color rgb="FF000000"/>
        <rFont val="Arial"/>
        <family val="2"/>
      </rPr>
      <t>2</t>
    </r>
  </si>
  <si>
    <r>
      <t>New York City-</t>
    </r>
    <r>
      <rPr>
        <vertAlign val="superscript"/>
        <sz val="10"/>
        <color rgb="FF000000"/>
        <rFont val="Arial"/>
        <family val="2"/>
      </rPr>
      <t>3</t>
    </r>
  </si>
  <si>
    <r>
      <t>Italy-</t>
    </r>
    <r>
      <rPr>
        <vertAlign val="superscript"/>
        <sz val="10"/>
        <color rgb="FF000000"/>
        <rFont val="Arial"/>
        <family val="2"/>
      </rPr>
      <t>2</t>
    </r>
  </si>
  <si>
    <t>Hour</t>
  </si>
  <si>
    <t>Noon</t>
  </si>
  <si>
    <t>Price</t>
  </si>
  <si>
    <t>Mid</t>
  </si>
  <si>
    <t>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</si>
</sst>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color rgb="FF3C3E42"/>
      <name val="Segoe UI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2">
    <xf numFmtId="0" fontId="0" fillId="0" borderId="0" xfId="0"/>
    <xf numFmtId="8" fontId="0" fillId="0" borderId="0" xfId="0" applyNumberFormat="1"/>
    <xf numFmtId="0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17" fontId="0" fillId="0" borderId="0" xfId="0" applyNumberFormat="1"/>
    <xf numFmtId="0" fontId="1" fillId="2" borderId="1" xfId="1"/>
    <xf numFmtId="3" fontId="0" fillId="0" borderId="0" xfId="0" applyNumberFormat="1"/>
    <xf numFmtId="0" fontId="3" fillId="0" borderId="0" xfId="0" applyFont="1" applyAlignment="1">
      <alignment horizontal="left" vertical="center" readingOrder="1"/>
    </xf>
    <xf numFmtId="0" fontId="4" fillId="0" borderId="0" xfId="0" applyFont="1" applyAlignment="1">
      <alignment horizontal="left" vertical="center" readingOrder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mruColors>
      <color rgb="FFFFCC00"/>
      <color rgb="FF95180B"/>
      <color rgb="FF5BD75B"/>
      <color rgb="FFD6E329"/>
      <color rgb="FF79E44E"/>
      <color rgb="FF99FF33"/>
      <color rgb="FF669900"/>
      <color rgb="FFFF5050"/>
      <color rgb="FFCC99FF"/>
      <color rgb="FF7BB3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3188860242028"/>
          <c:y val="0.17654297706777755"/>
          <c:w val="0.35706138945021249"/>
          <c:h val="0.734266159137896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</c:spPr>
          </c:dPt>
          <c:dPt>
            <c:idx val="1"/>
            <c:bubble3D val="0"/>
            <c:spPr>
              <a:solidFill>
                <a:schemeClr val="accent3"/>
              </a:solidFill>
            </c:spPr>
          </c:dPt>
          <c:dPt>
            <c:idx val="2"/>
            <c:bubble3D val="0"/>
            <c:spPr>
              <a:solidFill>
                <a:schemeClr val="accent5"/>
              </a:solidFill>
              <a:ln>
                <a:solidFill>
                  <a:schemeClr val="accent5"/>
                </a:solidFill>
              </a:ln>
            </c:spPr>
          </c:dPt>
          <c:dPt>
            <c:idx val="3"/>
            <c:bubble3D val="0"/>
            <c:spPr>
              <a:solidFill>
                <a:srgbClr val="FF5050"/>
              </a:solidFill>
            </c:spPr>
          </c:dPt>
          <c:dLbls>
            <c:dLbl>
              <c:idx val="0"/>
              <c:layout>
                <c:manualLayout>
                  <c:x val="-0.10367020290128405"/>
                  <c:y val="0.10875557985921523"/>
                </c:manualLayout>
              </c:layout>
              <c:tx>
                <c:rich>
                  <a:bodyPr/>
                  <a:lstStyle/>
                  <a:p>
                    <a:r>
                      <a:rPr lang="en-US" sz="1400"/>
                      <a:t>40 TWh</a:t>
                    </a:r>
                    <a:endParaRPr lang="en-US" sz="120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7905574677416817E-2"/>
                  <c:y val="-8.5332654977443162E-2"/>
                </c:manualLayout>
              </c:layout>
              <c:tx>
                <c:rich>
                  <a:bodyPr/>
                  <a:lstStyle/>
                  <a:p>
                    <a:r>
                      <a:rPr lang="en-US" sz="1400"/>
                      <a:t>13 TWh</a:t>
                    </a:r>
                    <a:endParaRPr lang="en-US" sz="120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0876992471749415"/>
                  <c:y val="-0.14401971707156547"/>
                </c:manualLayout>
              </c:layout>
              <c:tx>
                <c:rich>
                  <a:bodyPr/>
                  <a:lstStyle/>
                  <a:p>
                    <a:r>
                      <a:rPr lang="en-US" sz="1400"/>
                      <a:t>63</a:t>
                    </a:r>
                    <a:r>
                      <a:rPr lang="en-US" sz="1400" baseline="0"/>
                      <a:t> TWh</a:t>
                    </a:r>
                    <a:endParaRPr lang="en-US" sz="120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6.4402847847611869E-2"/>
                  <c:y val="0.13606322462448253"/>
                </c:manualLayout>
              </c:layout>
              <c:tx>
                <c:rich>
                  <a:bodyPr/>
                  <a:lstStyle/>
                  <a:p>
                    <a:r>
                      <a:rPr lang="en-US" sz="1400" baseline="0"/>
                      <a:t>19 TWh</a:t>
                    </a:r>
                    <a:endParaRPr lang="en-US" sz="180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4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'#1'!$A$12:$A$15</c:f>
              <c:strCache>
                <c:ptCount val="4"/>
                <c:pt idx="0">
                  <c:v>Residential                       </c:v>
                </c:pt>
                <c:pt idx="1">
                  <c:v>GS &lt; 50                         </c:v>
                </c:pt>
                <c:pt idx="2">
                  <c:v>GS &gt;50                                                                   &amp; Large User &amp; Sub Transmission   </c:v>
                </c:pt>
                <c:pt idx="3">
                  <c:v>Directly Connected Customers </c:v>
                </c:pt>
              </c:strCache>
            </c:strRef>
          </c:cat>
          <c:val>
            <c:numRef>
              <c:f>'#1'!$B$12:$B$15</c:f>
              <c:numCache>
                <c:formatCode>General</c:formatCode>
                <c:ptCount val="4"/>
                <c:pt idx="0">
                  <c:v>40</c:v>
                </c:pt>
                <c:pt idx="1">
                  <c:v>13</c:v>
                </c:pt>
                <c:pt idx="2">
                  <c:v>63</c:v>
                </c:pt>
                <c:pt idx="3">
                  <c:v>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0"/>
        <c:txPr>
          <a:bodyPr/>
          <a:lstStyle/>
          <a:p>
            <a:pPr>
              <a:defRPr sz="1400" baseline="0"/>
            </a:pPr>
            <a:endParaRPr lang="en-US"/>
          </a:p>
        </c:txPr>
      </c:legendEntry>
      <c:layout>
        <c:manualLayout>
          <c:xMode val="edge"/>
          <c:yMode val="edge"/>
          <c:x val="0.53784638596822099"/>
          <c:y val="0.23022357911591618"/>
          <c:w val="0.3013390147219252"/>
          <c:h val="0.65433810774725543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'#4'!$A$14</c:f>
              <c:strCache>
                <c:ptCount val="1"/>
                <c:pt idx="0">
                  <c:v>RPP Supply Cost</c:v>
                </c:pt>
              </c:strCache>
            </c:strRef>
          </c:tx>
          <c:invertIfNegative val="0"/>
          <c:cat>
            <c:strRef>
              <c:f>'#4'!$B$13:$E$13</c:f>
              <c:strCache>
                <c:ptCount val="4"/>
                <c:pt idx="0">
                  <c:v>Forecasted Load Weighted Average HOEP for RPP Customers </c:v>
                </c:pt>
                <c:pt idx="1">
                  <c:v>Impact of Global Adjustment </c:v>
                </c:pt>
                <c:pt idx="2">
                  <c:v>Adjustment to address bias towards unfavorable variance </c:v>
                </c:pt>
                <c:pt idx="3">
                  <c:v>Adjustment to clear existing variance or 10.21 cents/kWh</c:v>
                </c:pt>
              </c:strCache>
            </c:strRef>
          </c:cat>
          <c:val>
            <c:numRef>
              <c:f>'#4'!$B$14:$E$14</c:f>
              <c:numCache>
                <c:formatCode>"$"#,##0.00_);[Red]\("$"#,##0.00\)</c:formatCode>
                <c:ptCount val="4"/>
                <c:pt idx="0">
                  <c:v>21.68</c:v>
                </c:pt>
                <c:pt idx="1">
                  <c:v>81.94</c:v>
                </c:pt>
                <c:pt idx="2">
                  <c:v>1</c:v>
                </c:pt>
                <c:pt idx="3">
                  <c:v>-2.52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970624"/>
        <c:axId val="32972160"/>
      </c:barChart>
      <c:catAx>
        <c:axId val="32970624"/>
        <c:scaling>
          <c:orientation val="minMax"/>
        </c:scaling>
        <c:delete val="0"/>
        <c:axPos val="b"/>
        <c:majorTickMark val="out"/>
        <c:minorTickMark val="none"/>
        <c:tickLblPos val="nextTo"/>
        <c:crossAx val="32972160"/>
        <c:crosses val="autoZero"/>
        <c:auto val="1"/>
        <c:lblAlgn val="ctr"/>
        <c:lblOffset val="100"/>
        <c:noMultiLvlLbl val="0"/>
      </c:catAx>
      <c:valAx>
        <c:axId val="32972160"/>
        <c:scaling>
          <c:orientation val="minMax"/>
        </c:scaling>
        <c:delete val="0"/>
        <c:axPos val="l"/>
        <c:majorGridlines/>
        <c:numFmt formatCode="&quot;$&quot;#,##0.00_);[Red]\(&quot;$&quot;#,##0.00\)" sourceLinked="1"/>
        <c:majorTickMark val="out"/>
        <c:minorTickMark val="none"/>
        <c:tickLblPos val="nextTo"/>
        <c:crossAx val="329706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CA" sz="1600"/>
              <a:t>RPP</a:t>
            </a:r>
            <a:r>
              <a:rPr lang="en-CA" sz="1600" baseline="0"/>
              <a:t> Supply Cost Summary</a:t>
            </a:r>
            <a:endParaRPr lang="en-CA" sz="1600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'#4'!$B$36</c:f>
              <c:strCache>
                <c:ptCount val="1"/>
                <c:pt idx="0">
                  <c:v>Forecasted Load Weighted Average HOEP for RPP Customers</c:v>
                </c:pt>
              </c:strCache>
            </c:strRef>
          </c:tx>
          <c:invertIfNegative val="0"/>
          <c:val>
            <c:numRef>
              <c:f>'#4'!$C$36</c:f>
              <c:numCache>
                <c:formatCode>General</c:formatCode>
                <c:ptCount val="1"/>
                <c:pt idx="0">
                  <c:v>2.1680000000000001</c:v>
                </c:pt>
              </c:numCache>
            </c:numRef>
          </c:val>
        </c:ser>
        <c:ser>
          <c:idx val="1"/>
          <c:order val="1"/>
          <c:tx>
            <c:strRef>
              <c:f>'#4'!$B$37</c:f>
              <c:strCache>
                <c:ptCount val="1"/>
                <c:pt idx="0">
                  <c:v>Impact of Global Adjustment </c:v>
                </c:pt>
              </c:strCache>
            </c:strRef>
          </c:tx>
          <c:invertIfNegative val="0"/>
          <c:val>
            <c:numRef>
              <c:f>'#4'!$C$37</c:f>
              <c:numCache>
                <c:formatCode>General</c:formatCode>
                <c:ptCount val="1"/>
                <c:pt idx="0">
                  <c:v>8.1939999999999991</c:v>
                </c:pt>
              </c:numCache>
            </c:numRef>
          </c:val>
        </c:ser>
        <c:ser>
          <c:idx val="2"/>
          <c:order val="2"/>
          <c:tx>
            <c:strRef>
              <c:f>'#4'!$B$38</c:f>
              <c:strCache>
                <c:ptCount val="1"/>
                <c:pt idx="0">
                  <c:v>Adjustment to address bias towards unfavorable variance </c:v>
                </c:pt>
              </c:strCache>
            </c:strRef>
          </c:tx>
          <c:invertIfNegative val="0"/>
          <c:val>
            <c:numRef>
              <c:f>'#4'!$C$38</c:f>
              <c:numCache>
                <c:formatCode>General</c:formatCode>
                <c:ptCount val="1"/>
                <c:pt idx="0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'#4'!$B$39</c:f>
              <c:strCache>
                <c:ptCount val="1"/>
                <c:pt idx="0">
                  <c:v>Adjustment to clear existing variance or 10.21 cents/kWh</c:v>
                </c:pt>
              </c:strCache>
            </c:strRef>
          </c:tx>
          <c:invertIfNegative val="0"/>
          <c:val>
            <c:numRef>
              <c:f>'#4'!$C$39</c:f>
              <c:numCache>
                <c:formatCode>General</c:formatCode>
                <c:ptCount val="1"/>
                <c:pt idx="0">
                  <c:v>-0.252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011584"/>
        <c:axId val="33013120"/>
      </c:barChart>
      <c:catAx>
        <c:axId val="33011584"/>
        <c:scaling>
          <c:orientation val="minMax"/>
        </c:scaling>
        <c:delete val="1"/>
        <c:axPos val="b"/>
        <c:majorTickMark val="out"/>
        <c:minorTickMark val="none"/>
        <c:tickLblPos val="nextTo"/>
        <c:crossAx val="33013120"/>
        <c:crosses val="autoZero"/>
        <c:auto val="1"/>
        <c:lblAlgn val="ctr"/>
        <c:lblOffset val="100"/>
        <c:noMultiLvlLbl val="0"/>
      </c:catAx>
      <c:valAx>
        <c:axId val="3301312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/>
                </a:pPr>
                <a:r>
                  <a:rPr lang="en-CA" sz="1100"/>
                  <a:t>¢/KWh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0115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903722744541391"/>
          <c:y val="0.17743556566595511"/>
          <c:w val="0.34086858699308908"/>
          <c:h val="0.64265706282513002"/>
        </c:manualLayout>
      </c:layout>
      <c:overlay val="0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 sz="1600"/>
              <a:t>Ontario Supply Mix</a:t>
            </a:r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'#3'!$A$20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'#3'!$B$19:$G$19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'#3'!$B$20:$G$20</c:f>
              <c:numCache>
                <c:formatCode>General</c:formatCode>
                <c:ptCount val="6"/>
                <c:pt idx="0">
                  <c:v>82.5</c:v>
                </c:pt>
                <c:pt idx="1">
                  <c:v>82.9</c:v>
                </c:pt>
                <c:pt idx="2">
                  <c:v>85.3</c:v>
                </c:pt>
                <c:pt idx="3">
                  <c:v>85.6</c:v>
                </c:pt>
                <c:pt idx="4">
                  <c:v>91.1</c:v>
                </c:pt>
                <c:pt idx="5">
                  <c:v>94.9</c:v>
                </c:pt>
              </c:numCache>
            </c:numRef>
          </c:val>
        </c:ser>
        <c:ser>
          <c:idx val="1"/>
          <c:order val="1"/>
          <c:tx>
            <c:strRef>
              <c:f>'#3'!$A$21</c:f>
              <c:strCache>
                <c:ptCount val="1"/>
                <c:pt idx="0">
                  <c:v>Hydro 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cat>
            <c:numRef>
              <c:f>'#3'!$B$19:$G$19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'#3'!$B$21:$G$21</c:f>
              <c:numCache>
                <c:formatCode>General</c:formatCode>
                <c:ptCount val="6"/>
                <c:pt idx="0">
                  <c:v>38.1</c:v>
                </c:pt>
                <c:pt idx="1">
                  <c:v>30.7</c:v>
                </c:pt>
                <c:pt idx="2">
                  <c:v>33.299999999999997</c:v>
                </c:pt>
                <c:pt idx="3">
                  <c:v>33.799999999999997</c:v>
                </c:pt>
                <c:pt idx="4">
                  <c:v>36.1</c:v>
                </c:pt>
                <c:pt idx="5">
                  <c:v>37.1</c:v>
                </c:pt>
              </c:numCache>
            </c:numRef>
          </c:val>
        </c:ser>
        <c:ser>
          <c:idx val="2"/>
          <c:order val="2"/>
          <c:tx>
            <c:strRef>
              <c:f>'#3'!$A$22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'#3'!$B$19:$G$19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'#3'!$B$22:$G$22</c:f>
              <c:numCache>
                <c:formatCode>General</c:formatCode>
                <c:ptCount val="6"/>
                <c:pt idx="0">
                  <c:v>15.4</c:v>
                </c:pt>
                <c:pt idx="1">
                  <c:v>20.5</c:v>
                </c:pt>
                <c:pt idx="2">
                  <c:v>22</c:v>
                </c:pt>
                <c:pt idx="3">
                  <c:v>22.2</c:v>
                </c:pt>
                <c:pt idx="4">
                  <c:v>18.2</c:v>
                </c:pt>
                <c:pt idx="5">
                  <c:v>14.8</c:v>
                </c:pt>
              </c:numCache>
            </c:numRef>
          </c:val>
        </c:ser>
        <c:ser>
          <c:idx val="3"/>
          <c:order val="3"/>
          <c:tx>
            <c:strRef>
              <c:f>'#3'!$A$23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'#3'!$B$19:$G$19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'#3'!$B$23:$G$23</c:f>
              <c:numCache>
                <c:formatCode>General</c:formatCode>
                <c:ptCount val="6"/>
                <c:pt idx="0">
                  <c:v>9.8000000000000007</c:v>
                </c:pt>
                <c:pt idx="1">
                  <c:v>12.6</c:v>
                </c:pt>
                <c:pt idx="2">
                  <c:v>4.0999999999999996</c:v>
                </c:pt>
                <c:pt idx="3">
                  <c:v>4.3</c:v>
                </c:pt>
                <c:pt idx="4">
                  <c:v>3.2</c:v>
                </c:pt>
                <c:pt idx="5">
                  <c:v>0</c:v>
                </c:pt>
              </c:numCache>
            </c:numRef>
          </c:val>
        </c:ser>
        <c:ser>
          <c:idx val="4"/>
          <c:order val="4"/>
          <c:tx>
            <c:strRef>
              <c:f>'#3'!$A$24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00B050"/>
            </a:solidFill>
          </c:spPr>
          <c:cat>
            <c:numRef>
              <c:f>'#3'!$B$19:$G$19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'#3'!$B$24:$G$24</c:f>
              <c:numCache>
                <c:formatCode>General</c:formatCode>
                <c:ptCount val="6"/>
                <c:pt idx="0">
                  <c:v>2.2999999999999998</c:v>
                </c:pt>
                <c:pt idx="1">
                  <c:v>2.8</c:v>
                </c:pt>
                <c:pt idx="2">
                  <c:v>3.9</c:v>
                </c:pt>
                <c:pt idx="3">
                  <c:v>4.5999999999999996</c:v>
                </c:pt>
                <c:pt idx="4">
                  <c:v>5.2</c:v>
                </c:pt>
                <c:pt idx="5">
                  <c:v>6.8</c:v>
                </c:pt>
              </c:numCache>
            </c:numRef>
          </c:val>
        </c:ser>
        <c:ser>
          <c:idx val="5"/>
          <c:order val="5"/>
          <c:tx>
            <c:strRef>
              <c:f>'#3'!$A$25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2"/>
            </a:solidFill>
          </c:spPr>
          <c:cat>
            <c:numRef>
              <c:f>'#3'!$B$19:$G$19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'#3'!$B$25:$G$25</c:f>
              <c:numCache>
                <c:formatCode>General</c:formatCode>
                <c:ptCount val="6"/>
                <c:pt idx="0">
                  <c:v>1.2</c:v>
                </c:pt>
                <c:pt idx="1">
                  <c:v>1.3</c:v>
                </c:pt>
                <c:pt idx="2">
                  <c:v>1.2</c:v>
                </c:pt>
                <c:pt idx="3">
                  <c:v>1.3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084160"/>
        <c:axId val="33085696"/>
      </c:areaChart>
      <c:catAx>
        <c:axId val="3308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3085696"/>
        <c:crosses val="autoZero"/>
        <c:auto val="1"/>
        <c:lblAlgn val="ctr"/>
        <c:lblOffset val="100"/>
        <c:noMultiLvlLbl val="0"/>
      </c:catAx>
      <c:valAx>
        <c:axId val="3308569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CA"/>
                  <a:t>TWh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084160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'#5'!$B$5</c:f>
              <c:strCache>
                <c:ptCount val="1"/>
                <c:pt idx="0">
                  <c:v>Average RPP Price</c:v>
                </c:pt>
              </c:strCache>
            </c:strRef>
          </c:tx>
          <c:cat>
            <c:numRef>
              <c:f>'#5'!$A$6:$A$25</c:f>
              <c:numCache>
                <c:formatCode>mmm\-yy</c:formatCode>
                <c:ptCount val="20"/>
                <c:pt idx="0">
                  <c:v>38443</c:v>
                </c:pt>
                <c:pt idx="1">
                  <c:v>38838</c:v>
                </c:pt>
                <c:pt idx="2">
                  <c:v>39022</c:v>
                </c:pt>
                <c:pt idx="3">
                  <c:v>39203</c:v>
                </c:pt>
                <c:pt idx="4">
                  <c:v>39387</c:v>
                </c:pt>
                <c:pt idx="5">
                  <c:v>39569</c:v>
                </c:pt>
                <c:pt idx="6">
                  <c:v>39753</c:v>
                </c:pt>
                <c:pt idx="7">
                  <c:v>39934</c:v>
                </c:pt>
                <c:pt idx="8">
                  <c:v>40118</c:v>
                </c:pt>
                <c:pt idx="9">
                  <c:v>40299</c:v>
                </c:pt>
                <c:pt idx="10">
                  <c:v>40483</c:v>
                </c:pt>
                <c:pt idx="11">
                  <c:v>40664</c:v>
                </c:pt>
                <c:pt idx="12">
                  <c:v>40848</c:v>
                </c:pt>
                <c:pt idx="13">
                  <c:v>41030</c:v>
                </c:pt>
                <c:pt idx="14">
                  <c:v>41214</c:v>
                </c:pt>
                <c:pt idx="15">
                  <c:v>41395</c:v>
                </c:pt>
                <c:pt idx="16">
                  <c:v>41579</c:v>
                </c:pt>
                <c:pt idx="17">
                  <c:v>41760</c:v>
                </c:pt>
                <c:pt idx="18">
                  <c:v>41944</c:v>
                </c:pt>
                <c:pt idx="19">
                  <c:v>42125</c:v>
                </c:pt>
              </c:numCache>
            </c:numRef>
          </c:cat>
          <c:val>
            <c:numRef>
              <c:f>'#5'!$B$6:$B$25</c:f>
              <c:numCache>
                <c:formatCode>General</c:formatCode>
                <c:ptCount val="20"/>
                <c:pt idx="0">
                  <c:v>5.3179999999999996</c:v>
                </c:pt>
                <c:pt idx="1">
                  <c:v>6.2560000000000002</c:v>
                </c:pt>
                <c:pt idx="2">
                  <c:v>5.8959999999999999</c:v>
                </c:pt>
                <c:pt idx="3">
                  <c:v>5.7039999999999997</c:v>
                </c:pt>
                <c:pt idx="4">
                  <c:v>5.4290000000000003</c:v>
                </c:pt>
                <c:pt idx="5">
                  <c:v>5.45</c:v>
                </c:pt>
                <c:pt idx="6">
                  <c:v>6.02</c:v>
                </c:pt>
                <c:pt idx="7">
                  <c:v>6.0720000000000001</c:v>
                </c:pt>
                <c:pt idx="8">
                  <c:v>6.2149999999999999</c:v>
                </c:pt>
                <c:pt idx="9">
                  <c:v>6.9379999999999997</c:v>
                </c:pt>
                <c:pt idx="10">
                  <c:v>6.8380000000000001</c:v>
                </c:pt>
                <c:pt idx="11">
                  <c:v>7.298</c:v>
                </c:pt>
                <c:pt idx="12">
                  <c:v>7.5650000000000004</c:v>
                </c:pt>
                <c:pt idx="13">
                  <c:v>8.0690000000000008</c:v>
                </c:pt>
                <c:pt idx="14">
                  <c:v>7.9320000000000004</c:v>
                </c:pt>
                <c:pt idx="15">
                  <c:v>8.3949999999999996</c:v>
                </c:pt>
                <c:pt idx="16">
                  <c:v>8.9</c:v>
                </c:pt>
                <c:pt idx="17">
                  <c:v>9.25</c:v>
                </c:pt>
                <c:pt idx="18">
                  <c:v>9.5</c:v>
                </c:pt>
                <c:pt idx="19">
                  <c:v>10.210000000000001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11424"/>
        <c:axId val="33129600"/>
      </c:lineChart>
      <c:dateAx>
        <c:axId val="3311142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crossAx val="33129600"/>
        <c:crosses val="autoZero"/>
        <c:auto val="1"/>
        <c:lblOffset val="100"/>
        <c:baseTimeUnit val="months"/>
      </c:dateAx>
      <c:valAx>
        <c:axId val="33129600"/>
        <c:scaling>
          <c:orientation val="minMax"/>
        </c:scaling>
        <c:delete val="0"/>
        <c:axPos val="l"/>
        <c:majorGridlines/>
        <c:title>
          <c:overlay val="0"/>
          <c:txPr>
            <a:bodyPr rot="0" vert="horz"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crossAx val="331114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Commodity</a:t>
            </a:r>
            <a:r>
              <a:rPr lang="en-US" sz="1600" baseline="0"/>
              <a:t> Prices Reflecting RPP Customers</a:t>
            </a:r>
            <a:endParaRPr lang="en-US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618706154695297"/>
          <c:y val="0.10277724528826565"/>
          <c:w val="0.66704577970789913"/>
          <c:h val="0.8279953949388280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'#5'!$C$48</c:f>
              <c:strCache>
                <c:ptCount val="1"/>
                <c:pt idx="0">
                  <c:v>Price  ($)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7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</c:spPr>
          </c:dPt>
          <c:cat>
            <c:numRef>
              <c:f>'#5'!$B$49:$B$59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'#5'!$C$49:$C$59</c:f>
              <c:numCache>
                <c:formatCode>General</c:formatCode>
                <c:ptCount val="11"/>
                <c:pt idx="0">
                  <c:v>46</c:v>
                </c:pt>
                <c:pt idx="1">
                  <c:v>52</c:v>
                </c:pt>
                <c:pt idx="2">
                  <c:v>59</c:v>
                </c:pt>
                <c:pt idx="3">
                  <c:v>64</c:v>
                </c:pt>
                <c:pt idx="4">
                  <c:v>69</c:v>
                </c:pt>
                <c:pt idx="5">
                  <c:v>74</c:v>
                </c:pt>
                <c:pt idx="6">
                  <c:v>81</c:v>
                </c:pt>
                <c:pt idx="7">
                  <c:v>87</c:v>
                </c:pt>
                <c:pt idx="8">
                  <c:v>88</c:v>
                </c:pt>
                <c:pt idx="9">
                  <c:v>93</c:v>
                </c:pt>
                <c:pt idx="10">
                  <c:v>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156096"/>
        <c:axId val="33161984"/>
      </c:barChart>
      <c:catAx>
        <c:axId val="3315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3161984"/>
        <c:crosses val="autoZero"/>
        <c:auto val="1"/>
        <c:lblAlgn val="ctr"/>
        <c:lblOffset val="100"/>
        <c:noMultiLvlLbl val="0"/>
      </c:catAx>
      <c:valAx>
        <c:axId val="3316198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CA" sz="1200"/>
                  <a:t>Price ($)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331560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Electricity Prices in Other Jurisdiction</a:t>
            </a:r>
            <a:r>
              <a:rPr lang="en-US" baseline="0"/>
              <a:t>s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701276133586749"/>
          <c:y val="0.12823635506725398"/>
          <c:w val="0.63235917118400398"/>
          <c:h val="0.622520990173709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'#7'!$B$1</c:f>
              <c:strCache>
                <c:ptCount val="1"/>
                <c:pt idx="0">
                  <c:v>¢Can/kWh</c:v>
                </c:pt>
              </c:strCache>
            </c:strRef>
          </c:tx>
          <c:invertIfNegative val="0"/>
          <c:dPt>
            <c:idx val="7"/>
            <c:invertIfNegative val="0"/>
            <c:bubble3D val="0"/>
            <c:spPr>
              <a:pattFill prst="wdUpDiag">
                <a:fgClr>
                  <a:schemeClr val="accent1"/>
                </a:fgClr>
                <a:bgClr>
                  <a:schemeClr val="bg1"/>
                </a:bgClr>
              </a:pattFill>
            </c:spPr>
          </c:dPt>
          <c:cat>
            <c:strRef>
              <c:f>'#7'!$A$2:$A$20</c:f>
              <c:strCache>
                <c:ptCount val="19"/>
                <c:pt idx="0">
                  <c:v>Seattle-3</c:v>
                </c:pt>
                <c:pt idx="1">
                  <c:v>Winnipeg-3</c:v>
                </c:pt>
                <c:pt idx="2">
                  <c:v>Montreal-3</c:v>
                </c:pt>
                <c:pt idx="3">
                  <c:v>Vancouver-3</c:v>
                </c:pt>
                <c:pt idx="4">
                  <c:v>Calgary-3</c:v>
                </c:pt>
                <c:pt idx="5">
                  <c:v>Sweden-2</c:v>
                </c:pt>
                <c:pt idx="6">
                  <c:v>Denmark-2</c:v>
                </c:pt>
                <c:pt idx="7">
                  <c:v>Oshawa-1</c:v>
                </c:pt>
                <c:pt idx="8">
                  <c:v>Ottawa-1</c:v>
                </c:pt>
                <c:pt idx="9">
                  <c:v>Toronto-1</c:v>
                </c:pt>
                <c:pt idx="10">
                  <c:v>Halifax-3</c:v>
                </c:pt>
                <c:pt idx="11">
                  <c:v>France-2</c:v>
                </c:pt>
                <c:pt idx="12">
                  <c:v>HONI-1</c:v>
                </c:pt>
                <c:pt idx="13">
                  <c:v>Boston-3</c:v>
                </c:pt>
                <c:pt idx="14">
                  <c:v>UK-2</c:v>
                </c:pt>
                <c:pt idx="15">
                  <c:v>Spain-2</c:v>
                </c:pt>
                <c:pt idx="16">
                  <c:v>Germany-2</c:v>
                </c:pt>
                <c:pt idx="17">
                  <c:v>New York City-3</c:v>
                </c:pt>
                <c:pt idx="18">
                  <c:v>Italy-2</c:v>
                </c:pt>
              </c:strCache>
            </c:strRef>
          </c:cat>
          <c:val>
            <c:numRef>
              <c:f>'#7'!$B$2:$B$20</c:f>
              <c:numCache>
                <c:formatCode>General</c:formatCode>
                <c:ptCount val="19"/>
                <c:pt idx="0">
                  <c:v>8</c:v>
                </c:pt>
                <c:pt idx="1">
                  <c:v>9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13</c:v>
                </c:pt>
                <c:pt idx="6">
                  <c:v>15</c:v>
                </c:pt>
                <c:pt idx="7">
                  <c:v>17</c:v>
                </c:pt>
                <c:pt idx="8">
                  <c:v>17</c:v>
                </c:pt>
                <c:pt idx="9">
                  <c:v>18</c:v>
                </c:pt>
                <c:pt idx="10">
                  <c:v>18</c:v>
                </c:pt>
                <c:pt idx="11">
                  <c:v>19</c:v>
                </c:pt>
                <c:pt idx="12">
                  <c:v>20</c:v>
                </c:pt>
                <c:pt idx="13">
                  <c:v>22</c:v>
                </c:pt>
                <c:pt idx="14">
                  <c:v>23</c:v>
                </c:pt>
                <c:pt idx="15">
                  <c:v>25</c:v>
                </c:pt>
                <c:pt idx="16">
                  <c:v>29</c:v>
                </c:pt>
                <c:pt idx="17">
                  <c:v>31</c:v>
                </c:pt>
                <c:pt idx="18">
                  <c:v>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235328"/>
        <c:axId val="33236864"/>
      </c:barChart>
      <c:catAx>
        <c:axId val="332353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en-US"/>
          </a:p>
        </c:txPr>
        <c:crossAx val="33236864"/>
        <c:crosses val="autoZero"/>
        <c:auto val="1"/>
        <c:lblAlgn val="ctr"/>
        <c:lblOffset val="100"/>
        <c:noMultiLvlLbl val="0"/>
      </c:catAx>
      <c:valAx>
        <c:axId val="3323686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500"/>
                </a:pPr>
                <a:r>
                  <a:rPr lang="en-US" sz="1050" b="1" i="0" baseline="0">
                    <a:effectLst/>
                    <a:latin typeface="Arial" pitchFamily="34" charset="0"/>
                    <a:cs typeface="Arial" pitchFamily="34" charset="0"/>
                  </a:rPr>
                  <a:t>¢Can/kWh</a:t>
                </a:r>
                <a:endParaRPr lang="en-CA" sz="500">
                  <a:effectLst/>
                  <a:latin typeface="Arial" pitchFamily="34" charset="0"/>
                  <a:cs typeface="Arial" pitchFamily="34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235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Time</a:t>
            </a:r>
            <a:r>
              <a:rPr lang="en-US" sz="1600" baseline="0"/>
              <a:t>-of-use (TOU) Prices</a:t>
            </a:r>
            <a:endParaRPr lang="en-US" sz="16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9903705213349144E-2"/>
          <c:y val="0.18348388743073782"/>
          <c:w val="0.78136931613706473"/>
          <c:h val="0.6023647564887721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Sheet1!$B$10</c:f>
              <c:strCache>
                <c:ptCount val="1"/>
                <c:pt idx="0">
                  <c:v>Price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Sheet1!$A$11:$A$35</c:f>
              <c:strCache>
                <c:ptCount val="25"/>
                <c:pt idx="0">
                  <c:v>12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Noon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</c:strCache>
            </c:strRef>
          </c:cat>
          <c:val>
            <c:numRef>
              <c:f>Sheet1!$B$11:$B$35</c:f>
              <c:numCache>
                <c:formatCode>General</c:formatCode>
                <c:ptCount val="25"/>
                <c:pt idx="0">
                  <c:v>8.6999999999999993</c:v>
                </c:pt>
                <c:pt idx="1">
                  <c:v>8.6999999999999993</c:v>
                </c:pt>
                <c:pt idx="2">
                  <c:v>8.6999999999999993</c:v>
                </c:pt>
                <c:pt idx="3">
                  <c:v>8.6999999999999993</c:v>
                </c:pt>
                <c:pt idx="4">
                  <c:v>8.6999999999999993</c:v>
                </c:pt>
                <c:pt idx="5">
                  <c:v>8.6999999999999993</c:v>
                </c:pt>
                <c:pt idx="6">
                  <c:v>8.6999999999999993</c:v>
                </c:pt>
                <c:pt idx="7">
                  <c:v>8.6999999999999993</c:v>
                </c:pt>
                <c:pt idx="8">
                  <c:v>8.6999999999999993</c:v>
                </c:pt>
                <c:pt idx="9">
                  <c:v>8.6999999999999993</c:v>
                </c:pt>
                <c:pt idx="10">
                  <c:v>8.6999999999999993</c:v>
                </c:pt>
                <c:pt idx="11">
                  <c:v>8.6999999999999993</c:v>
                </c:pt>
                <c:pt idx="12">
                  <c:v>8.6999999999999993</c:v>
                </c:pt>
                <c:pt idx="13">
                  <c:v>8.6999999999999993</c:v>
                </c:pt>
                <c:pt idx="14">
                  <c:v>8.6999999999999993</c:v>
                </c:pt>
                <c:pt idx="15">
                  <c:v>8.6999999999999993</c:v>
                </c:pt>
                <c:pt idx="16">
                  <c:v>8.6999999999999993</c:v>
                </c:pt>
                <c:pt idx="17">
                  <c:v>8.6999999999999993</c:v>
                </c:pt>
                <c:pt idx="18">
                  <c:v>8.6999999999999993</c:v>
                </c:pt>
                <c:pt idx="19">
                  <c:v>8.6999999999999993</c:v>
                </c:pt>
                <c:pt idx="20">
                  <c:v>8.6999999999999993</c:v>
                </c:pt>
                <c:pt idx="21">
                  <c:v>8.6999999999999993</c:v>
                </c:pt>
                <c:pt idx="22">
                  <c:v>8.6999999999999993</c:v>
                </c:pt>
                <c:pt idx="23">
                  <c:v>8.6999999999999993</c:v>
                </c:pt>
                <c:pt idx="24">
                  <c:v>8.6999999999999993</c:v>
                </c:pt>
              </c:numCache>
            </c:numRef>
          </c:val>
        </c:ser>
        <c:ser>
          <c:idx val="0"/>
          <c:order val="1"/>
          <c:tx>
            <c:strRef>
              <c:f>Sheet1!$C$10</c:f>
              <c:strCache>
                <c:ptCount val="1"/>
                <c:pt idx="0">
                  <c:v>Mid</c:v>
                </c:pt>
              </c:strCache>
            </c:strRef>
          </c:tx>
          <c:invertIfNegative val="0"/>
          <c:val>
            <c:numRef>
              <c:f>Sheet1!$C$11:$C$35</c:f>
              <c:numCache>
                <c:formatCode>General</c:formatCode>
                <c:ptCount val="25"/>
                <c:pt idx="7">
                  <c:v>4.5</c:v>
                </c:pt>
                <c:pt idx="8">
                  <c:v>4.5</c:v>
                </c:pt>
                <c:pt idx="9">
                  <c:v>4.5</c:v>
                </c:pt>
                <c:pt idx="10">
                  <c:v>4.5</c:v>
                </c:pt>
                <c:pt idx="11">
                  <c:v>4.5</c:v>
                </c:pt>
                <c:pt idx="12">
                  <c:v>4.5</c:v>
                </c:pt>
                <c:pt idx="13">
                  <c:v>4.5</c:v>
                </c:pt>
                <c:pt idx="14">
                  <c:v>4.5</c:v>
                </c:pt>
                <c:pt idx="15">
                  <c:v>4.5</c:v>
                </c:pt>
                <c:pt idx="16">
                  <c:v>4.5</c:v>
                </c:pt>
                <c:pt idx="17">
                  <c:v>4.5</c:v>
                </c:pt>
                <c:pt idx="18">
                  <c:v>4.5</c:v>
                </c:pt>
              </c:numCache>
            </c:numRef>
          </c:val>
        </c:ser>
        <c:ser>
          <c:idx val="2"/>
          <c:order val="2"/>
          <c:tx>
            <c:strRef>
              <c:f>Sheet1!$D$10</c:f>
              <c:strCache>
                <c:ptCount val="1"/>
                <c:pt idx="0">
                  <c:v>On</c:v>
                </c:pt>
              </c:strCache>
            </c:strRef>
          </c:tx>
          <c:invertIfNegative val="0"/>
          <c:val>
            <c:numRef>
              <c:f>Sheet1!$D$11:$D$35</c:f>
              <c:numCache>
                <c:formatCode>General</c:formatCode>
                <c:ptCount val="25"/>
                <c:pt idx="11">
                  <c:v>4.8</c:v>
                </c:pt>
                <c:pt idx="12">
                  <c:v>4.8</c:v>
                </c:pt>
                <c:pt idx="13">
                  <c:v>4.8</c:v>
                </c:pt>
                <c:pt idx="14">
                  <c:v>4.8</c:v>
                </c:pt>
                <c:pt idx="15">
                  <c:v>4.8</c:v>
                </c:pt>
                <c:pt idx="16">
                  <c:v>4.8</c:v>
                </c:pt>
                <c:pt idx="17">
                  <c:v>4.8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3278592"/>
        <c:axId val="33362688"/>
      </c:barChart>
      <c:catAx>
        <c:axId val="33278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Hour</a:t>
                </a:r>
              </a:p>
            </c:rich>
          </c:tx>
          <c:layout>
            <c:manualLayout>
              <c:xMode val="edge"/>
              <c:yMode val="edge"/>
              <c:x val="0.51083380241491128"/>
              <c:y val="0.90182852143482062"/>
            </c:manualLayout>
          </c:layout>
          <c:overlay val="0"/>
        </c:title>
        <c:majorTickMark val="out"/>
        <c:minorTickMark val="none"/>
        <c:tickLblPos val="nextTo"/>
        <c:crossAx val="33362688"/>
        <c:crosses val="autoZero"/>
        <c:auto val="1"/>
        <c:lblAlgn val="ctr"/>
        <c:lblOffset val="100"/>
        <c:noMultiLvlLbl val="0"/>
      </c:catAx>
      <c:valAx>
        <c:axId val="3336268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CA"/>
                  <a:t>Price (</a:t>
                </a:r>
                <a:r>
                  <a:rPr lang="en-CA" sz="1000" b="1" i="0" u="none" strike="noStrike" baseline="0">
                    <a:effectLst/>
                  </a:rPr>
                  <a:t>¢)</a:t>
                </a:r>
                <a:endParaRPr lang="en-CA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2785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19</xdr:row>
      <xdr:rowOff>47625</xdr:rowOff>
    </xdr:from>
    <xdr:to>
      <xdr:col>20</xdr:col>
      <xdr:colOff>66675</xdr:colOff>
      <xdr:row>44</xdr:row>
      <xdr:rowOff>171449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0.77763</cdr:x>
      <cdr:y>0.57159</cdr:y>
    </cdr:from>
    <cdr:to>
      <cdr:x>0.86734</cdr:x>
      <cdr:y>0.708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7902121" y="1567996"/>
          <a:ext cx="911679" cy="3741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b="1"/>
            <a:t>Off Peak</a:t>
          </a:r>
        </a:p>
        <a:p xmlns:a="http://schemas.openxmlformats.org/drawingml/2006/main">
          <a:r>
            <a:rPr lang="en-CA" sz="1200" b="1"/>
            <a:t>8.7 </a:t>
          </a:r>
          <a:r>
            <a:rPr lang="en-CA" sz="1100" b="1" i="0" baseline="0">
              <a:effectLst/>
            </a:rPr>
            <a:t>¢/kWh</a:t>
          </a:r>
          <a:endParaRPr lang="en-CA" sz="1200" b="1"/>
        </a:p>
      </cdr:txBody>
    </cdr:sp>
  </cdr:relSizeAnchor>
  <cdr:relSizeAnchor xmlns:cdr="http://schemas.openxmlformats.org/drawingml/2006/chartDrawing">
    <cdr:from>
      <cdr:x>0.33909</cdr:x>
      <cdr:y>0.37566</cdr:y>
    </cdr:from>
    <cdr:to>
      <cdr:x>0.4288</cdr:x>
      <cdr:y>0.51207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3445816" y="1030502"/>
          <a:ext cx="911616" cy="374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b="1"/>
            <a:t>Mid Peak</a:t>
          </a:r>
        </a:p>
        <a:p xmlns:a="http://schemas.openxmlformats.org/drawingml/2006/main">
          <a:r>
            <a:rPr lang="en-CA" sz="1200" b="1"/>
            <a:t>13.2 </a:t>
          </a:r>
          <a:r>
            <a:rPr lang="en-CA" sz="1100" b="1" i="0" baseline="0">
              <a:effectLst/>
            </a:rPr>
            <a:t>¢/kWh</a:t>
          </a:r>
          <a:endParaRPr lang="en-CA" sz="1200" b="1"/>
        </a:p>
      </cdr:txBody>
    </cdr:sp>
  </cdr:relSizeAnchor>
  <cdr:relSizeAnchor xmlns:cdr="http://schemas.openxmlformats.org/drawingml/2006/chartDrawing">
    <cdr:from>
      <cdr:x>0.49375</cdr:x>
      <cdr:y>0.24917</cdr:y>
    </cdr:from>
    <cdr:to>
      <cdr:x>0.58346</cdr:x>
      <cdr:y>0.38558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5017408" y="683522"/>
          <a:ext cx="911617" cy="3741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100" b="1"/>
            <a:t>On Peak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050" b="1">
              <a:effectLst/>
              <a:latin typeface="+mn-lt"/>
              <a:ea typeface="+mn-ea"/>
              <a:cs typeface="+mn-cs"/>
            </a:rPr>
            <a:t>18.0 </a:t>
          </a:r>
          <a:r>
            <a:rPr lang="en-CA" sz="1050" b="1" i="0" baseline="0">
              <a:effectLst/>
              <a:latin typeface="+mn-lt"/>
              <a:ea typeface="+mn-ea"/>
              <a:cs typeface="+mn-cs"/>
            </a:rPr>
            <a:t>¢/kWh</a:t>
          </a:r>
          <a:endParaRPr lang="en-CA" sz="1100">
            <a:effectLst/>
          </a:endParaRPr>
        </a:p>
        <a:p xmlns:a="http://schemas.openxmlformats.org/drawingml/2006/main">
          <a:endParaRPr lang="en-CA" sz="1100" b="1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0.80247</cdr:x>
      <cdr:y>0.26675</cdr:y>
    </cdr:from>
    <cdr:to>
      <cdr:x>0.89095</cdr:x>
      <cdr:y>0.72268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429500" y="1081089"/>
          <a:ext cx="819150" cy="1847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CA" sz="1100"/>
        </a:p>
      </cdr:txBody>
    </cdr:sp>
  </cdr:relSizeAnchor>
  <cdr:relSizeAnchor xmlns:cdr="http://schemas.openxmlformats.org/drawingml/2006/chartDrawing">
    <cdr:from>
      <cdr:x>0.52301</cdr:x>
      <cdr:y>0.12102</cdr:y>
    </cdr:from>
    <cdr:to>
      <cdr:x>0.65841</cdr:x>
      <cdr:y>0.23203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5629275" y="633415"/>
          <a:ext cx="1457325" cy="581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CA" sz="1100"/>
        </a:p>
      </cdr:txBody>
    </cdr:sp>
  </cdr:relSizeAnchor>
  <cdr:relSizeAnchor xmlns:cdr="http://schemas.openxmlformats.org/drawingml/2006/chartDrawing">
    <cdr:from>
      <cdr:x>0.48024</cdr:x>
      <cdr:y>0.17471</cdr:y>
    </cdr:from>
    <cdr:to>
      <cdr:x>0.77074</cdr:x>
      <cdr:y>0.22748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3819525" y="853681"/>
          <a:ext cx="2310487" cy="2578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200" b="1">
              <a:effectLst/>
              <a:latin typeface="+mn-lt"/>
              <a:ea typeface="+mn-ea"/>
              <a:cs typeface="+mn-cs"/>
            </a:rPr>
            <a:t> Rate</a:t>
          </a:r>
          <a:r>
            <a:rPr lang="en-CA" sz="1200" b="1" baseline="0">
              <a:effectLst/>
              <a:latin typeface="+mn-lt"/>
              <a:ea typeface="+mn-ea"/>
              <a:cs typeface="+mn-cs"/>
            </a:rPr>
            <a:t> Class and </a:t>
          </a:r>
          <a:r>
            <a:rPr lang="en-CA" sz="1200" b="1">
              <a:effectLst/>
              <a:latin typeface="+mn-lt"/>
              <a:ea typeface="+mn-ea"/>
              <a:cs typeface="+mn-cs"/>
            </a:rPr>
            <a:t>Customer Counts</a:t>
          </a:r>
          <a:endParaRPr lang="en-CA" sz="1200">
            <a:effectLst/>
          </a:endParaRPr>
        </a:p>
        <a:p xmlns:a="http://schemas.openxmlformats.org/drawingml/2006/main">
          <a:endParaRPr lang="en-CA" sz="1100"/>
        </a:p>
      </cdr:txBody>
    </cdr:sp>
  </cdr:relSizeAnchor>
  <cdr:relSizeAnchor xmlns:cdr="http://schemas.openxmlformats.org/drawingml/2006/chartDrawing">
    <cdr:from>
      <cdr:x>0.55157</cdr:x>
      <cdr:y>0.28035</cdr:y>
    </cdr:from>
    <cdr:to>
      <cdr:x>0.679</cdr:x>
      <cdr:y>0.36224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4386838" y="1369883"/>
          <a:ext cx="1013528" cy="4001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400" b="0">
              <a:effectLst/>
              <a:latin typeface="+mn-lt"/>
              <a:ea typeface="+mn-ea"/>
              <a:cs typeface="+mn-cs"/>
            </a:rPr>
            <a:t>4,460,593</a:t>
          </a:r>
          <a:endParaRPr lang="en-CA" sz="1400" b="0">
            <a:effectLst/>
          </a:endParaRPr>
        </a:p>
        <a:p xmlns:a="http://schemas.openxmlformats.org/drawingml/2006/main">
          <a:endParaRPr lang="en-CA" sz="1100"/>
        </a:p>
      </cdr:txBody>
    </cdr:sp>
  </cdr:relSizeAnchor>
  <cdr:relSizeAnchor xmlns:cdr="http://schemas.openxmlformats.org/drawingml/2006/chartDrawing">
    <cdr:from>
      <cdr:x>0.55044</cdr:x>
      <cdr:y>0.45587</cdr:y>
    </cdr:from>
    <cdr:to>
      <cdr:x>0.65487</cdr:x>
      <cdr:y>0.54322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5924550" y="2386015"/>
          <a:ext cx="1123950" cy="457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400">
              <a:effectLst/>
              <a:latin typeface="+mn-lt"/>
              <a:ea typeface="+mn-ea"/>
              <a:cs typeface="+mn-cs"/>
            </a:rPr>
            <a:t>426,819</a:t>
          </a:r>
          <a:endParaRPr lang="en-CA" sz="1400">
            <a:effectLst/>
          </a:endParaRPr>
        </a:p>
        <a:p xmlns:a="http://schemas.openxmlformats.org/drawingml/2006/main">
          <a:endParaRPr lang="en-CA" sz="1100"/>
        </a:p>
      </cdr:txBody>
    </cdr:sp>
  </cdr:relSizeAnchor>
  <cdr:relSizeAnchor xmlns:cdr="http://schemas.openxmlformats.org/drawingml/2006/chartDrawing">
    <cdr:from>
      <cdr:x>0.68962</cdr:x>
      <cdr:y>0.65137</cdr:y>
    </cdr:from>
    <cdr:to>
      <cdr:x>0.77635</cdr:x>
      <cdr:y>0.74418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5484841" y="3182798"/>
          <a:ext cx="689761" cy="4535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400">
              <a:effectLst/>
              <a:latin typeface="+mn-lt"/>
              <a:ea typeface="+mn-ea"/>
              <a:cs typeface="+mn-cs"/>
            </a:rPr>
            <a:t>57,076</a:t>
          </a:r>
          <a:endParaRPr lang="en-CA" sz="1400">
            <a:effectLst/>
          </a:endParaRPr>
        </a:p>
        <a:p xmlns:a="http://schemas.openxmlformats.org/drawingml/2006/main">
          <a:endParaRPr lang="en-CA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5</xdr:row>
      <xdr:rowOff>138112</xdr:rowOff>
    </xdr:from>
    <xdr:to>
      <xdr:col>15</xdr:col>
      <xdr:colOff>19050</xdr:colOff>
      <xdr:row>20</xdr:row>
      <xdr:rowOff>23812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341313</xdr:colOff>
      <xdr:row>23</xdr:row>
      <xdr:rowOff>180181</xdr:rowOff>
    </xdr:from>
    <xdr:to>
      <xdr:col>14</xdr:col>
      <xdr:colOff>373062</xdr:colOff>
      <xdr:row>50</xdr:row>
      <xdr:rowOff>174625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</xdr:colOff>
      <xdr:row>27</xdr:row>
      <xdr:rowOff>141287</xdr:rowOff>
    </xdr:from>
    <xdr:to>
      <xdr:col>13</xdr:col>
      <xdr:colOff>522287</xdr:colOff>
      <xdr:row>44</xdr:row>
      <xdr:rowOff>84137</xdr:rowOff>
    </xdr:to>
    <xdr:pic>
      <xdr:nvPicPr>
        <xdr:cNvPr id="3" name="Picture 2" descr="http://www.ieso.ca/PublishingImages/Pages/Power-Data/Supply/Q4-Energy-Output-by-Fuel-Type_MWh_data-DC_March-25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5284787"/>
          <a:ext cx="8451850" cy="3181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260348</xdr:colOff>
      <xdr:row>1</xdr:row>
      <xdr:rowOff>157956</xdr:rowOff>
    </xdr:from>
    <xdr:to>
      <xdr:col>17</xdr:col>
      <xdr:colOff>444499</xdr:colOff>
      <xdr:row>18</xdr:row>
      <xdr:rowOff>126999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4</xdr:row>
      <xdr:rowOff>109537</xdr:rowOff>
    </xdr:from>
    <xdr:to>
      <xdr:col>17</xdr:col>
      <xdr:colOff>542924</xdr:colOff>
      <xdr:row>26</xdr:row>
      <xdr:rowOff>104775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161925</xdr:colOff>
      <xdr:row>33</xdr:row>
      <xdr:rowOff>128586</xdr:rowOff>
    </xdr:from>
    <xdr:to>
      <xdr:col>19</xdr:col>
      <xdr:colOff>476249</xdr:colOff>
      <xdr:row>57</xdr:row>
      <xdr:rowOff>152399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0.8084</cdr:x>
      <cdr:y>0.27876</cdr:y>
    </cdr:from>
    <cdr:to>
      <cdr:x>0.95264</cdr:x>
      <cdr:y>0.72021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153275" y="1281114"/>
          <a:ext cx="1276350" cy="2028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CA" sz="1100"/>
        </a:p>
      </cdr:txBody>
    </cdr:sp>
  </cdr:relSizeAnchor>
  <cdr:relSizeAnchor xmlns:cdr="http://schemas.openxmlformats.org/drawingml/2006/chartDrawing">
    <cdr:from>
      <cdr:x>0.8127</cdr:x>
      <cdr:y>0.33679</cdr:y>
    </cdr:from>
    <cdr:to>
      <cdr:x>0.85899</cdr:x>
      <cdr:y>0.40311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7191375" y="1547815"/>
          <a:ext cx="409575" cy="3048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0.81306</cdr:x>
      <cdr:y>0.48981</cdr:y>
    </cdr:from>
    <cdr:to>
      <cdr:x>0.86006</cdr:x>
      <cdr:y>0.56269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7194550" y="2251076"/>
          <a:ext cx="415925" cy="334964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0.87621</cdr:x>
      <cdr:y>0.32021</cdr:y>
    </cdr:from>
    <cdr:to>
      <cdr:x>0.98493</cdr:x>
      <cdr:y>0.42383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53350" y="1471613"/>
          <a:ext cx="962025" cy="476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CA" sz="1100" b="1"/>
            <a:t>Historical</a:t>
          </a:r>
          <a:r>
            <a:rPr lang="en-CA" sz="1100" b="1" baseline="0"/>
            <a:t> Prices</a:t>
          </a:r>
          <a:endParaRPr lang="en-CA" sz="1100" b="1"/>
        </a:p>
      </cdr:txBody>
    </cdr:sp>
  </cdr:relSizeAnchor>
  <cdr:relSizeAnchor xmlns:cdr="http://schemas.openxmlformats.org/drawingml/2006/chartDrawing">
    <cdr:from>
      <cdr:x>0.87442</cdr:x>
      <cdr:y>0.47945</cdr:y>
    </cdr:from>
    <cdr:to>
      <cdr:x>0.98314</cdr:x>
      <cdr:y>0.59378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7737475" y="2203451"/>
          <a:ext cx="962025" cy="5254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100" b="1"/>
            <a:t>Forecasted </a:t>
          </a:r>
          <a:r>
            <a:rPr lang="en-CA" sz="1100" b="1" baseline="0"/>
            <a:t>Prices</a:t>
          </a:r>
          <a:endParaRPr lang="en-CA" sz="1100" b="1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1311729</xdr:colOff>
      <xdr:row>12</xdr:row>
      <xdr:rowOff>22453</xdr:rowOff>
    </xdr:from>
    <xdr:to>
      <xdr:col>14</xdr:col>
      <xdr:colOff>504826</xdr:colOff>
      <xdr:row>33</xdr:row>
      <xdr:rowOff>189141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0.82214</cdr:x>
      <cdr:y>0.23527</cdr:y>
    </cdr:from>
    <cdr:to>
      <cdr:x>0.96385</cdr:x>
      <cdr:y>0.85339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816363" y="980394"/>
          <a:ext cx="1347267" cy="25758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CA" sz="1100" b="1"/>
            <a:t>References</a:t>
          </a:r>
        </a:p>
        <a:p xmlns:a="http://schemas.openxmlformats.org/drawingml/2006/main">
          <a:endParaRPr lang="en-CA" sz="1100"/>
        </a:p>
        <a:p xmlns:a="http://schemas.openxmlformats.org/drawingml/2006/main">
          <a:r>
            <a:rPr lang="en-CA" sz="1100" b="1"/>
            <a:t>1</a:t>
          </a:r>
          <a:r>
            <a:rPr lang="en-CA" sz="1100" b="1" baseline="0"/>
            <a:t> -</a:t>
          </a:r>
          <a:r>
            <a:rPr lang="en-CA" sz="1100"/>
            <a:t>May 2015 rates, OEB</a:t>
          </a:r>
          <a:r>
            <a:rPr lang="en-CA" sz="1100" baseline="0"/>
            <a:t> Web Calculator</a:t>
          </a:r>
        </a:p>
        <a:p xmlns:a="http://schemas.openxmlformats.org/drawingml/2006/main">
          <a:endParaRPr lang="en-CA" sz="1100" baseline="0"/>
        </a:p>
        <a:p xmlns:a="http://schemas.openxmlformats.org/drawingml/2006/main">
          <a:r>
            <a:rPr lang="en-CA" sz="1100" b="1" baseline="0"/>
            <a:t>2 - </a:t>
          </a:r>
          <a:r>
            <a:rPr lang="en-CA" sz="1100" baseline="0"/>
            <a:t>2014 Rates, UK Dept of Energy &amp; Climate Change, March 2015</a:t>
          </a:r>
        </a:p>
        <a:p xmlns:a="http://schemas.openxmlformats.org/drawingml/2006/main">
          <a:endParaRPr lang="en-CA" sz="1100" baseline="0"/>
        </a:p>
        <a:p xmlns:a="http://schemas.openxmlformats.org/drawingml/2006/main">
          <a:r>
            <a:rPr lang="en-CA" sz="1100" b="1" baseline="0"/>
            <a:t>3 - </a:t>
          </a:r>
          <a:r>
            <a:rPr lang="en-CA" sz="1100" baseline="0"/>
            <a:t>Hydro Quebec Comparision of Electricity Prices, April 2014</a:t>
          </a:r>
          <a:endParaRPr lang="en-CA" sz="1100"/>
        </a:p>
      </cdr:txBody>
    </cdr:sp>
  </cdr:relSizeAnchor>
  <cdr:relSizeAnchor xmlns:cdr="http://schemas.openxmlformats.org/drawingml/2006/chartDrawing">
    <cdr:from>
      <cdr:x>0.0438</cdr:x>
      <cdr:y>0.10073</cdr:y>
    </cdr:from>
    <cdr:to>
      <cdr:x>0.06956</cdr:x>
      <cdr:y>0.15951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16380" y="419781"/>
          <a:ext cx="244928" cy="244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CA" sz="1000" b="1"/>
        </a:p>
      </cdr:txBody>
    </cdr:sp>
  </cdr:relSizeAnchor>
  <cdr:relSizeAnchor xmlns:cdr="http://schemas.openxmlformats.org/drawingml/2006/chartDrawing">
    <cdr:from>
      <cdr:x>0.78947</cdr:x>
      <cdr:y>0.84359</cdr:y>
    </cdr:from>
    <cdr:to>
      <cdr:x>0.9834</cdr:x>
      <cdr:y>0.95624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7505700" y="3515405"/>
          <a:ext cx="1843767" cy="469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CA" sz="1100"/>
        </a:p>
      </cdr:txBody>
    </cdr:sp>
  </cdr:relSizeAnchor>
  <cdr:relSizeAnchor xmlns:cdr="http://schemas.openxmlformats.org/drawingml/2006/chartDrawing">
    <cdr:from>
      <cdr:x>0.78517</cdr:x>
      <cdr:y>0.78482</cdr:y>
    </cdr:from>
    <cdr:to>
      <cdr:x>0.97481</cdr:x>
      <cdr:y>0.96767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7464878" y="3270476"/>
          <a:ext cx="1802947" cy="762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CA" sz="1100"/>
        </a:p>
      </cdr:txBody>
    </cdr:sp>
  </cdr:relSizeAnchor>
  <cdr:relSizeAnchor xmlns:cdr="http://schemas.openxmlformats.org/drawingml/2006/chartDrawing">
    <cdr:from>
      <cdr:x>0.82238</cdr:x>
      <cdr:y>0.03216</cdr:y>
    </cdr:from>
    <cdr:to>
      <cdr:x>0.97338</cdr:x>
      <cdr:y>0.23135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7818665" y="134029"/>
          <a:ext cx="1435554" cy="8300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>
              <a:effectLst/>
              <a:latin typeface="+mn-lt"/>
              <a:ea typeface="+mn-ea"/>
              <a:cs typeface="+mn-cs"/>
            </a:rPr>
            <a:t>*For</a:t>
          </a:r>
          <a:r>
            <a:rPr lang="en-CA" sz="1100" baseline="0">
              <a:effectLst/>
              <a:latin typeface="+mn-lt"/>
              <a:ea typeface="+mn-ea"/>
              <a:cs typeface="+mn-cs"/>
            </a:rPr>
            <a:t> </a:t>
          </a:r>
          <a:r>
            <a:rPr lang="en-CA" sz="1100">
              <a:effectLst/>
              <a:latin typeface="+mn-lt"/>
              <a:ea typeface="+mn-ea"/>
              <a:cs typeface="+mn-cs"/>
            </a:rPr>
            <a:t>a small commercial customer using 10,000 kWh/month</a:t>
          </a:r>
          <a:endParaRPr lang="en-CA">
            <a:effectLst/>
          </a:endParaRPr>
        </a:p>
        <a:p xmlns:a="http://schemas.openxmlformats.org/drawingml/2006/main">
          <a:endParaRPr lang="en-CA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592014</xdr:colOff>
      <xdr:row>8</xdr:row>
      <xdr:rowOff>10624</xdr:rowOff>
    </xdr:from>
    <xdr:to>
      <xdr:col>25</xdr:col>
      <xdr:colOff>344366</xdr:colOff>
      <xdr:row>22</xdr:row>
      <xdr:rowOff>86824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40821</xdr:colOff>
      <xdr:row>24</xdr:row>
      <xdr:rowOff>74839</xdr:rowOff>
    </xdr:from>
    <xdr:to>
      <xdr:col>22</xdr:col>
      <xdr:colOff>128743</xdr:colOff>
      <xdr:row>26</xdr:row>
      <xdr:rowOff>89492</xdr:rowOff>
    </xdr:to>
    <xdr:sp macro="" textlink="">
      <xdr:nvSpPr>
        <xdr:cNvPr id="6" name="Rectangle 5"/>
        <xdr:cNvSpPr/>
      </xdr:nvSpPr>
      <xdr:spPr>
        <a:xfrm>
          <a:off x="11212285" y="4646839"/>
          <a:ext cx="4374172" cy="395653"/>
        </a:xfrm>
        <a:prstGeom prst="rect">
          <a:avLst/>
        </a:prstGeom>
        <a:solidFill>
          <a:srgbClr val="D6E32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C19"/>
  <sheetViews>
    <sheetView topLeftCell="E13" workbookViewId="0">
      <selection activeCell="Y32" sqref="Y32"/>
    </sheetView>
  </sheetViews>
  <sheetFormatPr defaultRowHeight="15" x14ac:dyDescent="0.25"/>
  <cols>
    <col min="1" max="1" width="40.140625" customWidth="1"/>
  </cols>
  <sheetData>
    <row r="3" spans="1:3" x14ac:dyDescent="0.25">
      <c r="A3" t="s">
        <v>22</v>
      </c>
      <c r="B3" s="7">
        <v>4460593</v>
      </c>
    </row>
    <row r="4" spans="1:3" x14ac:dyDescent="0.25">
      <c r="A4" t="s">
        <v>23</v>
      </c>
      <c r="B4" s="7">
        <v>426819</v>
      </c>
    </row>
    <row r="5" spans="1:3" x14ac:dyDescent="0.25">
      <c r="A5" t="s">
        <v>24</v>
      </c>
      <c r="B5" s="7">
        <v>56411</v>
      </c>
    </row>
    <row r="6" spans="1:3" x14ac:dyDescent="0.25">
      <c r="A6" t="s">
        <v>25</v>
      </c>
      <c r="B6" s="7">
        <v>132</v>
      </c>
    </row>
    <row r="7" spans="1:3" x14ac:dyDescent="0.25">
      <c r="A7" t="s">
        <v>26</v>
      </c>
      <c r="B7" s="7">
        <v>533</v>
      </c>
      <c r="C7" s="7">
        <f>SUM(B5:B7)</f>
        <v>57076</v>
      </c>
    </row>
    <row r="12" spans="1:3" x14ac:dyDescent="0.25">
      <c r="A12" t="s">
        <v>33</v>
      </c>
      <c r="B12" s="2">
        <v>40</v>
      </c>
      <c r="C12" t="s">
        <v>27</v>
      </c>
    </row>
    <row r="13" spans="1:3" x14ac:dyDescent="0.25">
      <c r="A13" t="s">
        <v>32</v>
      </c>
      <c r="B13" s="2">
        <v>13</v>
      </c>
      <c r="C13" t="s">
        <v>27</v>
      </c>
    </row>
    <row r="14" spans="1:3" x14ac:dyDescent="0.25">
      <c r="A14" t="s">
        <v>34</v>
      </c>
      <c r="B14" s="2">
        <v>63</v>
      </c>
      <c r="C14" t="s">
        <v>27</v>
      </c>
    </row>
    <row r="15" spans="1:3" x14ac:dyDescent="0.25">
      <c r="A15" t="s">
        <v>31</v>
      </c>
      <c r="B15" s="2">
        <v>19</v>
      </c>
      <c r="C15" t="s">
        <v>27</v>
      </c>
    </row>
    <row r="17" spans="1:2" x14ac:dyDescent="0.25">
      <c r="A17" t="s">
        <v>28</v>
      </c>
      <c r="B17" t="s">
        <v>30</v>
      </c>
    </row>
    <row r="19" spans="1:2" x14ac:dyDescent="0.25">
      <c r="A19" t="s">
        <v>29</v>
      </c>
      <c r="B19">
        <v>19.11698578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activeCell="B36" sqref="B3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E39"/>
  <sheetViews>
    <sheetView topLeftCell="D24" zoomScale="120" zoomScaleNormal="120" workbookViewId="0">
      <selection activeCell="B39" sqref="B39"/>
    </sheetView>
  </sheetViews>
  <sheetFormatPr defaultRowHeight="15" x14ac:dyDescent="0.25"/>
  <cols>
    <col min="1" max="1" width="28.140625" customWidth="1"/>
    <col min="2" max="2" width="63.7109375" customWidth="1"/>
  </cols>
  <sheetData>
    <row r="2" spans="1:5" x14ac:dyDescent="0.25">
      <c r="B2" t="s">
        <v>5</v>
      </c>
    </row>
    <row r="3" spans="1:5" x14ac:dyDescent="0.25">
      <c r="A3" t="s">
        <v>0</v>
      </c>
      <c r="B3" s="2">
        <v>21.68</v>
      </c>
    </row>
    <row r="4" spans="1:5" x14ac:dyDescent="0.25">
      <c r="A4" t="s">
        <v>1</v>
      </c>
      <c r="B4" s="2">
        <v>81.94</v>
      </c>
    </row>
    <row r="5" spans="1:5" x14ac:dyDescent="0.25">
      <c r="A5" t="s">
        <v>2</v>
      </c>
      <c r="B5" s="2">
        <v>1</v>
      </c>
    </row>
    <row r="6" spans="1:5" x14ac:dyDescent="0.25">
      <c r="A6" t="s">
        <v>3</v>
      </c>
      <c r="B6" s="2">
        <v>-2.52</v>
      </c>
    </row>
    <row r="7" spans="1:5" x14ac:dyDescent="0.25">
      <c r="A7" t="s">
        <v>4</v>
      </c>
      <c r="B7" s="2">
        <f>SUM(B3:B6)</f>
        <v>102.10000000000001</v>
      </c>
    </row>
    <row r="13" spans="1:5" x14ac:dyDescent="0.25">
      <c r="B13" t="s">
        <v>0</v>
      </c>
      <c r="C13" t="s">
        <v>1</v>
      </c>
      <c r="D13" t="s">
        <v>2</v>
      </c>
      <c r="E13" t="s">
        <v>3</v>
      </c>
    </row>
    <row r="14" spans="1:5" x14ac:dyDescent="0.25">
      <c r="A14" t="s">
        <v>5</v>
      </c>
      <c r="B14" s="1">
        <v>21.68</v>
      </c>
      <c r="C14" s="1">
        <v>81.94</v>
      </c>
      <c r="D14" s="1">
        <v>1</v>
      </c>
      <c r="E14" s="1">
        <v>-2.52</v>
      </c>
    </row>
    <row r="35" spans="2:3" x14ac:dyDescent="0.25">
      <c r="C35" s="3"/>
    </row>
    <row r="36" spans="2:3" x14ac:dyDescent="0.25">
      <c r="B36" t="s">
        <v>35</v>
      </c>
      <c r="C36" s="2">
        <f>(21.68/1000)*100</f>
        <v>2.1680000000000001</v>
      </c>
    </row>
    <row r="37" spans="2:3" x14ac:dyDescent="0.25">
      <c r="B37" t="s">
        <v>1</v>
      </c>
      <c r="C37" s="2">
        <f>81.94/10</f>
        <v>8.1939999999999991</v>
      </c>
    </row>
    <row r="38" spans="2:3" x14ac:dyDescent="0.25">
      <c r="B38" t="s">
        <v>2</v>
      </c>
      <c r="C38" s="2">
        <f>1/10</f>
        <v>0.1</v>
      </c>
    </row>
    <row r="39" spans="2:3" x14ac:dyDescent="0.25">
      <c r="B39" t="s">
        <v>3</v>
      </c>
      <c r="C39" s="2">
        <f>-2.52/10</f>
        <v>-0.252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53"/>
  <sheetViews>
    <sheetView topLeftCell="C1" zoomScale="150" zoomScaleNormal="150" workbookViewId="0">
      <selection activeCell="G27" sqref="G27"/>
    </sheetView>
  </sheetViews>
  <sheetFormatPr defaultRowHeight="15" x14ac:dyDescent="0.25"/>
  <sheetData>
    <row r="1" spans="1:8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</row>
    <row r="2" spans="1:8" x14ac:dyDescent="0.25">
      <c r="A2">
        <v>2010</v>
      </c>
      <c r="B2">
        <v>55</v>
      </c>
      <c r="C2">
        <v>20.399999999999999</v>
      </c>
      <c r="D2">
        <v>8.3000000000000007</v>
      </c>
      <c r="E2">
        <v>13.6</v>
      </c>
      <c r="F2">
        <v>1.9</v>
      </c>
      <c r="G2">
        <v>0</v>
      </c>
    </row>
    <row r="3" spans="1:8" x14ac:dyDescent="0.25">
      <c r="A3">
        <v>2011</v>
      </c>
      <c r="B3">
        <v>56.9</v>
      </c>
      <c r="C3">
        <v>22.2</v>
      </c>
      <c r="D3">
        <v>2.7</v>
      </c>
      <c r="E3">
        <v>14.7</v>
      </c>
      <c r="F3">
        <v>2.6</v>
      </c>
    </row>
    <row r="4" spans="1:8" x14ac:dyDescent="0.25">
      <c r="A4">
        <v>2012</v>
      </c>
      <c r="B4">
        <v>56.4</v>
      </c>
      <c r="C4">
        <v>22.3</v>
      </c>
      <c r="D4">
        <v>2.8</v>
      </c>
      <c r="E4">
        <v>14.6</v>
      </c>
      <c r="F4">
        <v>3</v>
      </c>
    </row>
    <row r="5" spans="1:8" x14ac:dyDescent="0.25">
      <c r="A5">
        <v>2013</v>
      </c>
      <c r="B5">
        <v>59</v>
      </c>
      <c r="C5">
        <v>23</v>
      </c>
      <c r="D5">
        <v>2</v>
      </c>
      <c r="E5">
        <v>12</v>
      </c>
      <c r="F5">
        <v>3</v>
      </c>
    </row>
    <row r="6" spans="1:8" x14ac:dyDescent="0.25">
      <c r="A6">
        <v>2014</v>
      </c>
      <c r="B6">
        <v>62</v>
      </c>
      <c r="C6">
        <v>24</v>
      </c>
      <c r="D6">
        <v>0</v>
      </c>
      <c r="E6">
        <v>10</v>
      </c>
      <c r="F6">
        <v>4</v>
      </c>
    </row>
    <row r="8" spans="1:8" x14ac:dyDescent="0.25">
      <c r="B8">
        <v>2009</v>
      </c>
      <c r="C8">
        <v>2010</v>
      </c>
      <c r="D8">
        <v>2011</v>
      </c>
      <c r="E8">
        <v>2012</v>
      </c>
      <c r="F8">
        <v>2013</v>
      </c>
      <c r="G8">
        <v>2014</v>
      </c>
    </row>
    <row r="9" spans="1:8" x14ac:dyDescent="0.25">
      <c r="A9" t="s">
        <v>14</v>
      </c>
      <c r="B9">
        <v>55.2</v>
      </c>
      <c r="C9">
        <v>55</v>
      </c>
      <c r="D9">
        <v>56.9</v>
      </c>
      <c r="E9">
        <v>56.4</v>
      </c>
      <c r="F9">
        <v>59</v>
      </c>
      <c r="G9">
        <v>62</v>
      </c>
    </row>
    <row r="10" spans="1:8" x14ac:dyDescent="0.25">
      <c r="A10" t="s">
        <v>15</v>
      </c>
      <c r="B10">
        <v>25.5</v>
      </c>
      <c r="C10">
        <v>20.399999999999999</v>
      </c>
      <c r="D10">
        <v>22.2</v>
      </c>
      <c r="E10">
        <v>22.3</v>
      </c>
      <c r="F10">
        <v>23</v>
      </c>
      <c r="G10">
        <v>24</v>
      </c>
    </row>
    <row r="11" spans="1:8" x14ac:dyDescent="0.25">
      <c r="A11" t="s">
        <v>10</v>
      </c>
      <c r="B11">
        <v>10.3</v>
      </c>
      <c r="C11">
        <v>13.6</v>
      </c>
      <c r="D11">
        <v>14.7</v>
      </c>
      <c r="E11">
        <v>14.6</v>
      </c>
      <c r="F11">
        <v>12</v>
      </c>
      <c r="G11">
        <v>10</v>
      </c>
    </row>
    <row r="12" spans="1:8" x14ac:dyDescent="0.25">
      <c r="A12" t="s">
        <v>9</v>
      </c>
      <c r="B12">
        <v>6.6</v>
      </c>
      <c r="C12">
        <v>8.3000000000000007</v>
      </c>
      <c r="D12">
        <v>2.7</v>
      </c>
      <c r="E12">
        <v>2.8</v>
      </c>
      <c r="F12">
        <v>2</v>
      </c>
      <c r="G12">
        <v>0</v>
      </c>
    </row>
    <row r="13" spans="1:8" x14ac:dyDescent="0.25">
      <c r="A13" t="s">
        <v>16</v>
      </c>
      <c r="B13">
        <v>1.6</v>
      </c>
      <c r="C13">
        <v>1.9</v>
      </c>
      <c r="D13">
        <v>2.6</v>
      </c>
      <c r="E13">
        <v>3</v>
      </c>
      <c r="F13">
        <v>3</v>
      </c>
      <c r="G13">
        <v>4</v>
      </c>
    </row>
    <row r="14" spans="1:8" x14ac:dyDescent="0.25">
      <c r="A14" t="s">
        <v>17</v>
      </c>
      <c r="B14">
        <v>0.8</v>
      </c>
      <c r="C14">
        <v>0.8</v>
      </c>
      <c r="D14">
        <v>0.8</v>
      </c>
      <c r="E14">
        <v>0.8</v>
      </c>
      <c r="F14">
        <v>1</v>
      </c>
      <c r="G14">
        <v>1.1000000000000001</v>
      </c>
    </row>
    <row r="15" spans="1:8" x14ac:dyDescent="0.25">
      <c r="D15" s="4"/>
    </row>
    <row r="19" spans="1:7" x14ac:dyDescent="0.25">
      <c r="B19">
        <v>2009</v>
      </c>
      <c r="C19">
        <v>2010</v>
      </c>
      <c r="D19">
        <v>2011</v>
      </c>
      <c r="E19">
        <v>2012</v>
      </c>
      <c r="F19">
        <v>2013</v>
      </c>
      <c r="G19">
        <v>2014</v>
      </c>
    </row>
    <row r="20" spans="1:7" x14ac:dyDescent="0.25">
      <c r="A20" t="s">
        <v>14</v>
      </c>
      <c r="B20">
        <v>82.5</v>
      </c>
      <c r="C20">
        <v>82.9</v>
      </c>
      <c r="D20">
        <v>85.3</v>
      </c>
      <c r="E20">
        <v>85.6</v>
      </c>
      <c r="F20">
        <v>91.1</v>
      </c>
      <c r="G20">
        <v>94.9</v>
      </c>
    </row>
    <row r="21" spans="1:7" x14ac:dyDescent="0.25">
      <c r="A21" t="s">
        <v>15</v>
      </c>
      <c r="B21">
        <v>38.1</v>
      </c>
      <c r="C21">
        <v>30.7</v>
      </c>
      <c r="D21">
        <v>33.299999999999997</v>
      </c>
      <c r="E21">
        <v>33.799999999999997</v>
      </c>
      <c r="F21">
        <v>36.1</v>
      </c>
      <c r="G21">
        <v>37.1</v>
      </c>
    </row>
    <row r="22" spans="1:7" x14ac:dyDescent="0.25">
      <c r="A22" t="s">
        <v>10</v>
      </c>
      <c r="B22">
        <v>15.4</v>
      </c>
      <c r="C22">
        <v>20.5</v>
      </c>
      <c r="D22">
        <v>22</v>
      </c>
      <c r="E22">
        <v>22.2</v>
      </c>
      <c r="F22">
        <v>18.2</v>
      </c>
      <c r="G22">
        <v>14.8</v>
      </c>
    </row>
    <row r="23" spans="1:7" x14ac:dyDescent="0.25">
      <c r="A23" t="s">
        <v>9</v>
      </c>
      <c r="B23">
        <v>9.8000000000000007</v>
      </c>
      <c r="C23">
        <v>12.6</v>
      </c>
      <c r="D23">
        <v>4.0999999999999996</v>
      </c>
      <c r="E23">
        <v>4.3</v>
      </c>
      <c r="F23">
        <v>3.2</v>
      </c>
      <c r="G23">
        <v>0</v>
      </c>
    </row>
    <row r="24" spans="1:7" x14ac:dyDescent="0.25">
      <c r="A24" t="s">
        <v>16</v>
      </c>
      <c r="B24">
        <v>2.2999999999999998</v>
      </c>
      <c r="C24">
        <v>2.8</v>
      </c>
      <c r="D24">
        <v>3.9</v>
      </c>
      <c r="E24">
        <v>4.5999999999999996</v>
      </c>
      <c r="F24">
        <v>5.2</v>
      </c>
      <c r="G24">
        <v>6.8</v>
      </c>
    </row>
    <row r="25" spans="1:7" x14ac:dyDescent="0.25">
      <c r="A25" t="s">
        <v>17</v>
      </c>
      <c r="B25">
        <v>1.2</v>
      </c>
      <c r="C25">
        <v>1.3</v>
      </c>
      <c r="D25">
        <v>1.2</v>
      </c>
      <c r="E25">
        <v>1.3</v>
      </c>
      <c r="F25">
        <v>1</v>
      </c>
      <c r="G25">
        <v>1</v>
      </c>
    </row>
    <row r="52" spans="1:1" x14ac:dyDescent="0.25">
      <c r="A52">
        <f>255*2*1.13</f>
        <v>576.29999999999995</v>
      </c>
    </row>
    <row r="53" spans="1:1" x14ac:dyDescent="0.25">
      <c r="A53">
        <f>A52/65</f>
        <v>8.8661538461538463</v>
      </c>
    </row>
  </sheetData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5:P59"/>
  <sheetViews>
    <sheetView topLeftCell="E29" workbookViewId="0">
      <selection activeCell="B48" sqref="B48:C59"/>
    </sheetView>
  </sheetViews>
  <sheetFormatPr defaultRowHeight="15" x14ac:dyDescent="0.25"/>
  <cols>
    <col min="2" max="2" width="17.28515625" bestFit="1" customWidth="1"/>
    <col min="3" max="3" width="22" customWidth="1"/>
  </cols>
  <sheetData>
    <row r="5" spans="1:2" x14ac:dyDescent="0.25">
      <c r="A5" t="s">
        <v>18</v>
      </c>
      <c r="B5" t="s">
        <v>19</v>
      </c>
    </row>
    <row r="6" spans="1:2" x14ac:dyDescent="0.25">
      <c r="A6" s="5">
        <v>38443</v>
      </c>
      <c r="B6">
        <v>5.3179999999999996</v>
      </c>
    </row>
    <row r="7" spans="1:2" x14ac:dyDescent="0.25">
      <c r="A7" s="5">
        <v>38838</v>
      </c>
      <c r="B7">
        <v>6.2560000000000002</v>
      </c>
    </row>
    <row r="8" spans="1:2" x14ac:dyDescent="0.25">
      <c r="A8" s="5">
        <v>39022</v>
      </c>
      <c r="B8">
        <v>5.8959999999999999</v>
      </c>
    </row>
    <row r="9" spans="1:2" x14ac:dyDescent="0.25">
      <c r="A9" s="5">
        <v>39203</v>
      </c>
      <c r="B9">
        <v>5.7039999999999997</v>
      </c>
    </row>
    <row r="10" spans="1:2" x14ac:dyDescent="0.25">
      <c r="A10" s="5">
        <v>39387</v>
      </c>
      <c r="B10">
        <v>5.4290000000000003</v>
      </c>
    </row>
    <row r="11" spans="1:2" x14ac:dyDescent="0.25">
      <c r="A11" s="5">
        <v>39569</v>
      </c>
      <c r="B11">
        <v>5.45</v>
      </c>
    </row>
    <row r="12" spans="1:2" x14ac:dyDescent="0.25">
      <c r="A12" s="5">
        <v>39753</v>
      </c>
      <c r="B12">
        <v>6.02</v>
      </c>
    </row>
    <row r="13" spans="1:2" x14ac:dyDescent="0.25">
      <c r="A13" s="5">
        <v>39934</v>
      </c>
      <c r="B13">
        <v>6.0720000000000001</v>
      </c>
    </row>
    <row r="14" spans="1:2" x14ac:dyDescent="0.25">
      <c r="A14" s="5">
        <v>40118</v>
      </c>
      <c r="B14">
        <v>6.2149999999999999</v>
      </c>
    </row>
    <row r="15" spans="1:2" x14ac:dyDescent="0.25">
      <c r="A15" s="5">
        <v>40299</v>
      </c>
      <c r="B15">
        <v>6.9379999999999997</v>
      </c>
    </row>
    <row r="16" spans="1:2" x14ac:dyDescent="0.25">
      <c r="A16" s="5">
        <v>40483</v>
      </c>
      <c r="B16">
        <v>6.8380000000000001</v>
      </c>
    </row>
    <row r="17" spans="1:16" x14ac:dyDescent="0.25">
      <c r="A17" s="5">
        <v>40664</v>
      </c>
      <c r="B17">
        <v>7.298</v>
      </c>
    </row>
    <row r="18" spans="1:16" x14ac:dyDescent="0.25">
      <c r="A18" s="5">
        <v>40848</v>
      </c>
      <c r="B18">
        <v>7.5650000000000004</v>
      </c>
    </row>
    <row r="19" spans="1:16" x14ac:dyDescent="0.25">
      <c r="A19" s="5">
        <v>41030</v>
      </c>
      <c r="B19">
        <v>8.0690000000000008</v>
      </c>
    </row>
    <row r="20" spans="1:16" x14ac:dyDescent="0.25">
      <c r="A20" s="5">
        <v>41214</v>
      </c>
      <c r="B20">
        <v>7.9320000000000004</v>
      </c>
    </row>
    <row r="21" spans="1:16" x14ac:dyDescent="0.25">
      <c r="A21" s="5">
        <v>41395</v>
      </c>
      <c r="B21">
        <v>8.3949999999999996</v>
      </c>
    </row>
    <row r="22" spans="1:16" x14ac:dyDescent="0.25">
      <c r="A22" s="5">
        <v>41579</v>
      </c>
      <c r="B22">
        <v>8.9</v>
      </c>
    </row>
    <row r="23" spans="1:16" x14ac:dyDescent="0.25">
      <c r="A23" s="5">
        <v>41760</v>
      </c>
      <c r="B23">
        <v>9.25</v>
      </c>
    </row>
    <row r="24" spans="1:16" x14ac:dyDescent="0.25">
      <c r="A24" s="5">
        <v>41944</v>
      </c>
      <c r="B24">
        <v>9.5</v>
      </c>
    </row>
    <row r="25" spans="1:16" x14ac:dyDescent="0.25">
      <c r="A25" s="5">
        <v>42125</v>
      </c>
      <c r="B25">
        <v>10.210000000000001</v>
      </c>
    </row>
    <row r="32" spans="1:16" x14ac:dyDescent="0.25">
      <c r="C32" s="5">
        <v>39753</v>
      </c>
      <c r="D32" s="5">
        <v>39934</v>
      </c>
      <c r="E32" s="5">
        <v>40118</v>
      </c>
      <c r="F32" s="5">
        <v>40299</v>
      </c>
      <c r="G32" s="5">
        <v>40483</v>
      </c>
      <c r="H32" s="5">
        <v>40664</v>
      </c>
      <c r="I32" s="5">
        <v>40848</v>
      </c>
      <c r="J32" s="5">
        <v>41030</v>
      </c>
      <c r="K32" s="5">
        <v>41214</v>
      </c>
      <c r="L32" s="5">
        <v>41395</v>
      </c>
      <c r="M32" s="5">
        <v>41579</v>
      </c>
      <c r="N32" s="5">
        <v>41760</v>
      </c>
      <c r="O32" s="5">
        <v>41944</v>
      </c>
      <c r="P32" s="5">
        <v>42125</v>
      </c>
    </row>
    <row r="33" spans="2:16" x14ac:dyDescent="0.25">
      <c r="B33" t="s">
        <v>36</v>
      </c>
      <c r="C33">
        <v>3.9</v>
      </c>
      <c r="D33">
        <v>4.2</v>
      </c>
      <c r="E33">
        <v>4.4000000000000004</v>
      </c>
      <c r="F33">
        <v>5.3</v>
      </c>
      <c r="G33">
        <v>5.0999999999999996</v>
      </c>
      <c r="H33">
        <v>5.9</v>
      </c>
      <c r="I33">
        <v>6.2</v>
      </c>
      <c r="J33">
        <v>6.5</v>
      </c>
      <c r="K33">
        <v>6.3</v>
      </c>
      <c r="L33">
        <v>6.7</v>
      </c>
      <c r="M33">
        <v>7.2</v>
      </c>
      <c r="N33">
        <v>7.5</v>
      </c>
      <c r="O33">
        <v>7.7</v>
      </c>
      <c r="P33">
        <v>8</v>
      </c>
    </row>
    <row r="34" spans="2:16" x14ac:dyDescent="0.25">
      <c r="B34" t="s">
        <v>37</v>
      </c>
      <c r="C34">
        <v>7.3</v>
      </c>
      <c r="D34">
        <v>7.6</v>
      </c>
      <c r="E34">
        <v>8</v>
      </c>
      <c r="F34">
        <v>8</v>
      </c>
      <c r="G34">
        <v>8.1</v>
      </c>
      <c r="H34">
        <v>8.9</v>
      </c>
      <c r="I34">
        <v>9.1999999999999993</v>
      </c>
      <c r="J34">
        <v>10</v>
      </c>
      <c r="K34">
        <v>9.9</v>
      </c>
      <c r="L34">
        <v>10.4</v>
      </c>
      <c r="M34">
        <v>10.9</v>
      </c>
      <c r="N34">
        <v>11.2</v>
      </c>
      <c r="O34">
        <v>11.4</v>
      </c>
      <c r="P34">
        <v>12.2</v>
      </c>
    </row>
    <row r="35" spans="2:16" x14ac:dyDescent="0.25">
      <c r="B35" t="s">
        <v>38</v>
      </c>
      <c r="C35">
        <v>8.8000000000000007</v>
      </c>
      <c r="D35">
        <v>9.1</v>
      </c>
      <c r="E35">
        <v>9.3000000000000007</v>
      </c>
      <c r="F35">
        <v>9.9</v>
      </c>
      <c r="G35">
        <v>9.9</v>
      </c>
      <c r="H35">
        <v>10.7</v>
      </c>
      <c r="I35">
        <v>10.8</v>
      </c>
      <c r="J35">
        <v>11.7</v>
      </c>
      <c r="K35">
        <v>11.8</v>
      </c>
      <c r="L35">
        <v>12.4</v>
      </c>
      <c r="M35">
        <v>12.9</v>
      </c>
      <c r="N35">
        <v>13.5</v>
      </c>
      <c r="O35">
        <v>14</v>
      </c>
      <c r="P35">
        <v>16.100000000000001</v>
      </c>
    </row>
    <row r="37" spans="2:16" x14ac:dyDescent="0.25">
      <c r="B37" s="11" t="s">
        <v>39</v>
      </c>
      <c r="C37">
        <f xml:space="preserve"> 800*0.64*C33</f>
        <v>1996.8</v>
      </c>
      <c r="D37">
        <f t="shared" ref="D37:P37" si="0" xml:space="preserve"> 800*0.64*D33</f>
        <v>2150.4</v>
      </c>
      <c r="E37">
        <f t="shared" si="0"/>
        <v>2252.8000000000002</v>
      </c>
      <c r="F37">
        <f t="shared" si="0"/>
        <v>2713.6</v>
      </c>
      <c r="G37">
        <f t="shared" si="0"/>
        <v>2611.1999999999998</v>
      </c>
      <c r="H37">
        <f t="shared" si="0"/>
        <v>3020.8</v>
      </c>
      <c r="I37">
        <f t="shared" si="0"/>
        <v>3174.4</v>
      </c>
      <c r="J37">
        <f t="shared" si="0"/>
        <v>3328</v>
      </c>
      <c r="K37">
        <f t="shared" si="0"/>
        <v>3225.6</v>
      </c>
      <c r="L37">
        <f t="shared" si="0"/>
        <v>3430.4</v>
      </c>
      <c r="M37">
        <f t="shared" si="0"/>
        <v>3686.4</v>
      </c>
      <c r="N37">
        <f t="shared" si="0"/>
        <v>3840</v>
      </c>
      <c r="O37">
        <f t="shared" si="0"/>
        <v>3942.4</v>
      </c>
      <c r="P37">
        <f t="shared" si="0"/>
        <v>4096</v>
      </c>
    </row>
    <row r="38" spans="2:16" x14ac:dyDescent="0.25">
      <c r="B38" s="11"/>
      <c r="C38">
        <f>800*0.18*C34</f>
        <v>1051.2</v>
      </c>
      <c r="D38">
        <f t="shared" ref="D38:P38" si="1">800*0.18*D34</f>
        <v>1094.3999999999999</v>
      </c>
      <c r="E38">
        <f t="shared" si="1"/>
        <v>1152</v>
      </c>
      <c r="F38">
        <f t="shared" si="1"/>
        <v>1152</v>
      </c>
      <c r="G38">
        <f t="shared" si="1"/>
        <v>1166.3999999999999</v>
      </c>
      <c r="H38">
        <f t="shared" si="1"/>
        <v>1281.6000000000001</v>
      </c>
      <c r="I38">
        <f t="shared" si="1"/>
        <v>1324.8</v>
      </c>
      <c r="J38">
        <f t="shared" si="1"/>
        <v>1440</v>
      </c>
      <c r="K38">
        <f t="shared" si="1"/>
        <v>1425.6000000000001</v>
      </c>
      <c r="L38">
        <f t="shared" si="1"/>
        <v>1497.6000000000001</v>
      </c>
      <c r="M38">
        <f t="shared" si="1"/>
        <v>1569.6000000000001</v>
      </c>
      <c r="N38">
        <f t="shared" si="1"/>
        <v>1612.8</v>
      </c>
      <c r="O38">
        <f t="shared" si="1"/>
        <v>1641.6000000000001</v>
      </c>
      <c r="P38">
        <f t="shared" si="1"/>
        <v>1756.8</v>
      </c>
    </row>
    <row r="39" spans="2:16" x14ac:dyDescent="0.25">
      <c r="B39" s="11"/>
      <c r="C39">
        <f>800*0.18*C35</f>
        <v>1267.2</v>
      </c>
      <c r="D39">
        <f t="shared" ref="D39:P39" si="2">800*0.18*D35</f>
        <v>1310.3999999999999</v>
      </c>
      <c r="E39">
        <f t="shared" si="2"/>
        <v>1339.2</v>
      </c>
      <c r="F39">
        <f t="shared" si="2"/>
        <v>1425.6000000000001</v>
      </c>
      <c r="G39">
        <f t="shared" si="2"/>
        <v>1425.6000000000001</v>
      </c>
      <c r="H39">
        <f t="shared" si="2"/>
        <v>1540.8</v>
      </c>
      <c r="I39">
        <f t="shared" si="2"/>
        <v>1555.2</v>
      </c>
      <c r="J39">
        <f t="shared" si="2"/>
        <v>1684.8</v>
      </c>
      <c r="K39">
        <f t="shared" si="2"/>
        <v>1699.2</v>
      </c>
      <c r="L39">
        <f t="shared" si="2"/>
        <v>1785.6000000000001</v>
      </c>
      <c r="M39">
        <f t="shared" si="2"/>
        <v>1857.6000000000001</v>
      </c>
      <c r="N39">
        <f t="shared" si="2"/>
        <v>1944</v>
      </c>
      <c r="O39">
        <f t="shared" si="2"/>
        <v>2016</v>
      </c>
      <c r="P39">
        <f t="shared" si="2"/>
        <v>2318.4</v>
      </c>
    </row>
    <row r="40" spans="2:16" x14ac:dyDescent="0.25">
      <c r="B40" t="s">
        <v>4</v>
      </c>
      <c r="C40">
        <f>SUM(C37:C39)</f>
        <v>4315.2</v>
      </c>
      <c r="D40">
        <f t="shared" ref="D40:P40" si="3">SUM(D37:D39)</f>
        <v>4555.2</v>
      </c>
      <c r="E40">
        <f t="shared" si="3"/>
        <v>4744</v>
      </c>
      <c r="F40">
        <f t="shared" si="3"/>
        <v>5291.2</v>
      </c>
      <c r="G40">
        <f t="shared" si="3"/>
        <v>5203.2</v>
      </c>
      <c r="H40">
        <f t="shared" si="3"/>
        <v>5843.2000000000007</v>
      </c>
      <c r="I40">
        <f t="shared" si="3"/>
        <v>6054.4</v>
      </c>
      <c r="J40">
        <f t="shared" si="3"/>
        <v>6452.8</v>
      </c>
      <c r="K40">
        <f t="shared" si="3"/>
        <v>6350.4</v>
      </c>
      <c r="L40">
        <f t="shared" si="3"/>
        <v>6713.6</v>
      </c>
      <c r="M40">
        <f t="shared" si="3"/>
        <v>7113.6</v>
      </c>
      <c r="N40">
        <f t="shared" si="3"/>
        <v>7396.8</v>
      </c>
      <c r="O40">
        <f t="shared" si="3"/>
        <v>7600</v>
      </c>
      <c r="P40">
        <f t="shared" si="3"/>
        <v>8171.2000000000007</v>
      </c>
    </row>
    <row r="41" spans="2:16" x14ac:dyDescent="0.25">
      <c r="B41" t="s">
        <v>40</v>
      </c>
      <c r="C41">
        <f>C40/100</f>
        <v>43.152000000000001</v>
      </c>
      <c r="D41">
        <f t="shared" ref="D41:P41" si="4">D40/100</f>
        <v>45.552</v>
      </c>
      <c r="E41">
        <f t="shared" si="4"/>
        <v>47.44</v>
      </c>
      <c r="F41">
        <f t="shared" si="4"/>
        <v>52.911999999999999</v>
      </c>
      <c r="G41">
        <f t="shared" si="4"/>
        <v>52.031999999999996</v>
      </c>
      <c r="H41">
        <f t="shared" si="4"/>
        <v>58.432000000000009</v>
      </c>
      <c r="I41">
        <f t="shared" si="4"/>
        <v>60.543999999999997</v>
      </c>
      <c r="J41">
        <f t="shared" si="4"/>
        <v>64.528000000000006</v>
      </c>
      <c r="K41">
        <f t="shared" si="4"/>
        <v>63.503999999999998</v>
      </c>
      <c r="L41">
        <f t="shared" si="4"/>
        <v>67.13600000000001</v>
      </c>
      <c r="M41">
        <f t="shared" si="4"/>
        <v>71.13600000000001</v>
      </c>
      <c r="N41">
        <f t="shared" si="4"/>
        <v>73.968000000000004</v>
      </c>
      <c r="O41">
        <f t="shared" si="4"/>
        <v>76</v>
      </c>
      <c r="P41">
        <f t="shared" si="4"/>
        <v>81.712000000000003</v>
      </c>
    </row>
    <row r="43" spans="2:16" x14ac:dyDescent="0.25">
      <c r="D43">
        <f>(D41+E41)/2</f>
        <v>46.495999999999995</v>
      </c>
      <c r="F43">
        <f>(F41+G41)/2</f>
        <v>52.471999999999994</v>
      </c>
      <c r="H43">
        <f>(H41+I41)/2</f>
        <v>59.488</v>
      </c>
      <c r="J43">
        <f>(J41+K41)/2</f>
        <v>64.016000000000005</v>
      </c>
      <c r="L43">
        <f>(L41+M41)/2</f>
        <v>69.13600000000001</v>
      </c>
      <c r="N43">
        <f>(N41+O41)/2</f>
        <v>74.984000000000009</v>
      </c>
    </row>
    <row r="48" spans="2:16" x14ac:dyDescent="0.25">
      <c r="B48" t="s">
        <v>6</v>
      </c>
      <c r="C48" t="s">
        <v>41</v>
      </c>
    </row>
    <row r="49" spans="2:3" x14ac:dyDescent="0.25">
      <c r="B49">
        <v>2009</v>
      </c>
      <c r="C49">
        <v>46</v>
      </c>
    </row>
    <row r="50" spans="2:3" x14ac:dyDescent="0.25">
      <c r="B50">
        <v>2010</v>
      </c>
      <c r="C50">
        <v>52</v>
      </c>
    </row>
    <row r="51" spans="2:3" x14ac:dyDescent="0.25">
      <c r="B51">
        <v>2011</v>
      </c>
      <c r="C51">
        <v>59</v>
      </c>
    </row>
    <row r="52" spans="2:3" x14ac:dyDescent="0.25">
      <c r="B52">
        <v>2012</v>
      </c>
      <c r="C52">
        <v>64</v>
      </c>
    </row>
    <row r="53" spans="2:3" x14ac:dyDescent="0.25">
      <c r="B53">
        <v>2013</v>
      </c>
      <c r="C53">
        <v>69</v>
      </c>
    </row>
    <row r="54" spans="2:3" x14ac:dyDescent="0.25">
      <c r="B54">
        <v>2014</v>
      </c>
      <c r="C54">
        <v>74</v>
      </c>
    </row>
    <row r="55" spans="2:3" x14ac:dyDescent="0.25">
      <c r="B55">
        <v>2015</v>
      </c>
      <c r="C55">
        <v>81</v>
      </c>
    </row>
    <row r="56" spans="2:3" x14ac:dyDescent="0.25">
      <c r="B56">
        <v>2016</v>
      </c>
      <c r="C56">
        <v>87</v>
      </c>
    </row>
    <row r="57" spans="2:3" x14ac:dyDescent="0.25">
      <c r="B57">
        <v>2017</v>
      </c>
      <c r="C57">
        <v>88</v>
      </c>
    </row>
    <row r="58" spans="2:3" x14ac:dyDescent="0.25">
      <c r="B58">
        <v>2018</v>
      </c>
      <c r="C58">
        <v>93</v>
      </c>
    </row>
    <row r="59" spans="2:3" x14ac:dyDescent="0.25">
      <c r="B59">
        <v>2019</v>
      </c>
      <c r="C59">
        <v>95</v>
      </c>
    </row>
  </sheetData>
  <mergeCells count="1">
    <mergeCell ref="B37:B3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20"/>
  <sheetViews>
    <sheetView topLeftCell="A11" zoomScale="140" zoomScaleNormal="140" workbookViewId="0">
      <selection activeCell="P31" sqref="P31"/>
    </sheetView>
  </sheetViews>
  <sheetFormatPr defaultRowHeight="15" x14ac:dyDescent="0.25"/>
  <cols>
    <col min="1" max="1" width="22.85546875" customWidth="1"/>
    <col min="2" max="2" width="10.140625" bestFit="1" customWidth="1"/>
    <col min="3" max="3" width="20.7109375" bestFit="1" customWidth="1"/>
  </cols>
  <sheetData>
    <row r="1" spans="1:2" x14ac:dyDescent="0.25">
      <c r="A1" s="6" t="s">
        <v>20</v>
      </c>
      <c r="B1" s="6" t="s">
        <v>21</v>
      </c>
    </row>
    <row r="2" spans="1:2" x14ac:dyDescent="0.25">
      <c r="A2" s="8" t="s">
        <v>42</v>
      </c>
      <c r="B2">
        <v>8</v>
      </c>
    </row>
    <row r="3" spans="1:2" x14ac:dyDescent="0.25">
      <c r="A3" s="8" t="s">
        <v>43</v>
      </c>
      <c r="B3">
        <v>9</v>
      </c>
    </row>
    <row r="4" spans="1:2" x14ac:dyDescent="0.25">
      <c r="A4" s="8" t="s">
        <v>44</v>
      </c>
      <c r="B4">
        <v>11</v>
      </c>
    </row>
    <row r="5" spans="1:2" x14ac:dyDescent="0.25">
      <c r="A5" s="8" t="s">
        <v>45</v>
      </c>
      <c r="B5">
        <v>11</v>
      </c>
    </row>
    <row r="6" spans="1:2" x14ac:dyDescent="0.25">
      <c r="A6" s="8" t="s">
        <v>46</v>
      </c>
      <c r="B6">
        <v>11</v>
      </c>
    </row>
    <row r="7" spans="1:2" x14ac:dyDescent="0.25">
      <c r="A7" s="8" t="s">
        <v>47</v>
      </c>
      <c r="B7">
        <v>13</v>
      </c>
    </row>
    <row r="8" spans="1:2" x14ac:dyDescent="0.25">
      <c r="A8" s="8" t="s">
        <v>48</v>
      </c>
      <c r="B8">
        <v>15</v>
      </c>
    </row>
    <row r="9" spans="1:2" x14ac:dyDescent="0.25">
      <c r="A9" s="8" t="s">
        <v>49</v>
      </c>
      <c r="B9">
        <v>17</v>
      </c>
    </row>
    <row r="10" spans="1:2" x14ac:dyDescent="0.25">
      <c r="A10" s="8" t="s">
        <v>50</v>
      </c>
      <c r="B10">
        <v>17</v>
      </c>
    </row>
    <row r="11" spans="1:2" x14ac:dyDescent="0.25">
      <c r="A11" s="8" t="s">
        <v>51</v>
      </c>
      <c r="B11">
        <v>18</v>
      </c>
    </row>
    <row r="12" spans="1:2" x14ac:dyDescent="0.25">
      <c r="A12" s="8" t="s">
        <v>52</v>
      </c>
      <c r="B12">
        <v>18</v>
      </c>
    </row>
    <row r="13" spans="1:2" x14ac:dyDescent="0.25">
      <c r="A13" s="8" t="s">
        <v>53</v>
      </c>
      <c r="B13">
        <v>19</v>
      </c>
    </row>
    <row r="14" spans="1:2" x14ac:dyDescent="0.25">
      <c r="A14" s="9" t="s">
        <v>54</v>
      </c>
      <c r="B14">
        <v>20</v>
      </c>
    </row>
    <row r="15" spans="1:2" x14ac:dyDescent="0.25">
      <c r="A15" s="8" t="s">
        <v>55</v>
      </c>
      <c r="B15">
        <v>22</v>
      </c>
    </row>
    <row r="16" spans="1:2" x14ac:dyDescent="0.25">
      <c r="A16" s="8" t="s">
        <v>56</v>
      </c>
      <c r="B16">
        <v>23</v>
      </c>
    </row>
    <row r="17" spans="1:2" x14ac:dyDescent="0.25">
      <c r="A17" s="8" t="s">
        <v>57</v>
      </c>
      <c r="B17">
        <v>25</v>
      </c>
    </row>
    <row r="18" spans="1:2" x14ac:dyDescent="0.25">
      <c r="A18" s="8" t="s">
        <v>58</v>
      </c>
      <c r="B18">
        <v>29</v>
      </c>
    </row>
    <row r="19" spans="1:2" x14ac:dyDescent="0.25">
      <c r="A19" s="8" t="s">
        <v>59</v>
      </c>
      <c r="B19">
        <v>31</v>
      </c>
    </row>
    <row r="20" spans="1:2" x14ac:dyDescent="0.25">
      <c r="A20" s="8" t="s">
        <v>60</v>
      </c>
      <c r="B20">
        <v>32</v>
      </c>
    </row>
  </sheetData>
  <autoFilter ref="A1:B20">
    <sortState ref="A2:B20">
      <sortCondition ref="B1:B20"/>
    </sortState>
  </autoFilter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0:AK35"/>
  <sheetViews>
    <sheetView tabSelected="1" topLeftCell="Q9" zoomScale="140" zoomScaleNormal="140" workbookViewId="0">
      <selection activeCell="X25" sqref="X25"/>
    </sheetView>
  </sheetViews>
  <sheetFormatPr defaultRowHeight="15" x14ac:dyDescent="0.25"/>
  <cols>
    <col min="1" max="1" width="39" bestFit="1" customWidth="1"/>
  </cols>
  <sheetData>
    <row r="10" spans="1:4" x14ac:dyDescent="0.25">
      <c r="A10" s="3" t="s">
        <v>61</v>
      </c>
      <c r="B10" t="s">
        <v>63</v>
      </c>
      <c r="C10" t="s">
        <v>64</v>
      </c>
      <c r="D10" t="s">
        <v>65</v>
      </c>
    </row>
    <row r="11" spans="1:4" x14ac:dyDescent="0.25">
      <c r="A11">
        <v>12</v>
      </c>
      <c r="B11">
        <v>8.6999999999999993</v>
      </c>
    </row>
    <row r="12" spans="1:4" x14ac:dyDescent="0.25">
      <c r="A12">
        <v>1</v>
      </c>
      <c r="B12">
        <v>8.6999999999999993</v>
      </c>
    </row>
    <row r="13" spans="1:4" x14ac:dyDescent="0.25">
      <c r="A13">
        <v>2</v>
      </c>
      <c r="B13">
        <v>8.6999999999999993</v>
      </c>
    </row>
    <row r="14" spans="1:4" x14ac:dyDescent="0.25">
      <c r="A14">
        <v>3</v>
      </c>
      <c r="B14">
        <v>8.6999999999999993</v>
      </c>
    </row>
    <row r="15" spans="1:4" x14ac:dyDescent="0.25">
      <c r="A15">
        <v>4</v>
      </c>
      <c r="B15">
        <v>8.6999999999999993</v>
      </c>
    </row>
    <row r="16" spans="1:4" x14ac:dyDescent="0.25">
      <c r="A16">
        <v>5</v>
      </c>
      <c r="B16">
        <v>8.6999999999999993</v>
      </c>
    </row>
    <row r="17" spans="1:37" x14ac:dyDescent="0.25">
      <c r="A17">
        <v>6</v>
      </c>
      <c r="B17">
        <v>8.6999999999999993</v>
      </c>
    </row>
    <row r="18" spans="1:37" x14ac:dyDescent="0.25">
      <c r="A18">
        <v>7</v>
      </c>
      <c r="B18">
        <v>8.6999999999999993</v>
      </c>
      <c r="C18">
        <v>4.5</v>
      </c>
    </row>
    <row r="19" spans="1:37" x14ac:dyDescent="0.25">
      <c r="A19">
        <v>8</v>
      </c>
      <c r="B19">
        <v>8.6999999999999993</v>
      </c>
      <c r="C19">
        <v>4.5</v>
      </c>
    </row>
    <row r="20" spans="1:37" x14ac:dyDescent="0.25">
      <c r="A20">
        <v>9</v>
      </c>
      <c r="B20">
        <v>8.6999999999999993</v>
      </c>
      <c r="C20">
        <v>4.5</v>
      </c>
    </row>
    <row r="21" spans="1:37" x14ac:dyDescent="0.25">
      <c r="A21">
        <v>10</v>
      </c>
      <c r="B21">
        <v>8.6999999999999993</v>
      </c>
      <c r="C21">
        <v>4.5</v>
      </c>
    </row>
    <row r="22" spans="1:37" x14ac:dyDescent="0.25">
      <c r="A22">
        <v>11</v>
      </c>
      <c r="B22">
        <v>8.6999999999999993</v>
      </c>
      <c r="C22">
        <v>4.5</v>
      </c>
      <c r="D22">
        <v>4.8</v>
      </c>
    </row>
    <row r="23" spans="1:37" x14ac:dyDescent="0.25">
      <c r="A23" s="10" t="s">
        <v>62</v>
      </c>
      <c r="B23">
        <v>8.6999999999999993</v>
      </c>
      <c r="C23">
        <v>4.5</v>
      </c>
      <c r="D23">
        <v>4.8</v>
      </c>
    </row>
    <row r="24" spans="1:37" x14ac:dyDescent="0.25">
      <c r="A24">
        <v>1</v>
      </c>
      <c r="B24">
        <v>8.6999999999999993</v>
      </c>
      <c r="C24">
        <v>4.5</v>
      </c>
      <c r="D24">
        <v>4.8</v>
      </c>
    </row>
    <row r="25" spans="1:37" x14ac:dyDescent="0.25">
      <c r="A25">
        <v>2</v>
      </c>
      <c r="B25">
        <v>8.6999999999999993</v>
      </c>
      <c r="C25">
        <v>4.5</v>
      </c>
      <c r="D25">
        <v>4.8</v>
      </c>
    </row>
    <row r="26" spans="1:37" x14ac:dyDescent="0.25">
      <c r="A26">
        <v>3</v>
      </c>
      <c r="B26">
        <v>8.6999999999999993</v>
      </c>
      <c r="C26">
        <v>4.5</v>
      </c>
      <c r="D26">
        <v>4.8</v>
      </c>
    </row>
    <row r="27" spans="1:37" x14ac:dyDescent="0.25">
      <c r="A27">
        <v>4</v>
      </c>
      <c r="B27">
        <v>8.6999999999999993</v>
      </c>
      <c r="C27">
        <v>4.5</v>
      </c>
      <c r="D27">
        <v>4.8</v>
      </c>
    </row>
    <row r="28" spans="1:37" x14ac:dyDescent="0.25">
      <c r="A28">
        <v>5</v>
      </c>
      <c r="B28">
        <v>8.6999999999999993</v>
      </c>
      <c r="C28">
        <v>4.5</v>
      </c>
      <c r="D28">
        <v>4.8</v>
      </c>
    </row>
    <row r="29" spans="1:37" x14ac:dyDescent="0.25">
      <c r="A29">
        <v>6</v>
      </c>
      <c r="B29">
        <v>8.6999999999999993</v>
      </c>
      <c r="C29">
        <v>4.5</v>
      </c>
      <c r="K29" t="s">
        <v>61</v>
      </c>
      <c r="L29">
        <v>12</v>
      </c>
      <c r="M29">
        <v>1</v>
      </c>
      <c r="N29">
        <v>2</v>
      </c>
      <c r="O29">
        <v>3</v>
      </c>
      <c r="P29">
        <v>4</v>
      </c>
      <c r="Q29">
        <v>5</v>
      </c>
      <c r="R29">
        <v>6</v>
      </c>
      <c r="S29">
        <v>7</v>
      </c>
      <c r="T29">
        <v>8</v>
      </c>
      <c r="U29">
        <v>9</v>
      </c>
      <c r="V29">
        <v>10</v>
      </c>
      <c r="W29">
        <v>11</v>
      </c>
      <c r="X29">
        <v>12</v>
      </c>
      <c r="Y29">
        <v>1</v>
      </c>
      <c r="Z29">
        <v>2</v>
      </c>
      <c r="AA29">
        <v>3</v>
      </c>
      <c r="AB29">
        <v>4</v>
      </c>
      <c r="AC29">
        <v>5</v>
      </c>
      <c r="AD29">
        <v>6</v>
      </c>
      <c r="AE29">
        <v>7</v>
      </c>
      <c r="AF29">
        <v>8</v>
      </c>
      <c r="AG29">
        <v>9</v>
      </c>
      <c r="AH29">
        <v>10</v>
      </c>
      <c r="AI29">
        <v>11</v>
      </c>
      <c r="AJ29">
        <v>12</v>
      </c>
    </row>
    <row r="30" spans="1:37" x14ac:dyDescent="0.25">
      <c r="A30">
        <v>7</v>
      </c>
      <c r="B30">
        <v>8.6999999999999993</v>
      </c>
    </row>
    <row r="31" spans="1:37" x14ac:dyDescent="0.25">
      <c r="A31">
        <v>8</v>
      </c>
      <c r="B31">
        <v>8.6999999999999993</v>
      </c>
    </row>
    <row r="32" spans="1:37" x14ac:dyDescent="0.25">
      <c r="A32">
        <v>9</v>
      </c>
      <c r="B32">
        <v>8.6999999999999993</v>
      </c>
    </row>
    <row r="33" spans="1:2" x14ac:dyDescent="0.25">
      <c r="A33">
        <v>10</v>
      </c>
      <c r="B33">
        <v>8.6999999999999993</v>
      </c>
    </row>
    <row r="34" spans="1:2" x14ac:dyDescent="0.25">
      <c r="A34">
        <v>11</v>
      </c>
      <c r="B34">
        <v>8.6999999999999993</v>
      </c>
    </row>
    <row r="35" spans="1:2" x14ac:dyDescent="0.25">
      <c r="A35">
        <v>12</v>
      </c>
      <c r="B35">
        <v>8.6999999999999993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6" sqref="E3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#1</vt:lpstr>
      <vt:lpstr>#2</vt:lpstr>
      <vt:lpstr>#4</vt:lpstr>
      <vt:lpstr>#3</vt:lpstr>
      <vt:lpstr>#5</vt:lpstr>
      <vt:lpstr>#7</vt:lpstr>
      <vt:lpstr>Sheet1</vt:lpstr>
      <vt:lpstr>Sheet2</vt:lpstr>
    </vt:vector>
  </TitlesOfParts>
  <Company>Ontario Energy Board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Danl Romlewski</dc:creator>
  <cp:lastModifiedBy>Stephen Vetsis</cp:lastModifiedBy>
  <dcterms:created xsi:type="dcterms:W3CDTF">2015-06-08T18:27:53Z</dcterms:created>
  <dcterms:modified xsi:type="dcterms:W3CDTF">2016-04-18T17:53:39Z</dcterms:modified>
</cp:coreProperties>
</file>