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visibility="veryHidden" xWindow="75" yWindow="75" windowWidth="15195" windowHeight="8055"/>
  </bookViews>
  <sheets>
    <sheet name="Sheet1" sheetId="1" r:id="rId1"/>
  </sheets>
  <calcPr calcId="152511"/>
  <oleSize ref="A1:F1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<sst xmlns="http://schemas.openxmlformats.org/spreadsheetml/2006/main" count="34" uniqueCount="25">
  <si>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2016-17 Actuals</t>
  </si>
  <si>
    <t>2017-18 Budget</t>
  </si>
  <si>
    <t>2018-19 Budget</t>
  </si>
  <si>
    <t>2019-20 Budget</t>
  </si>
  <si>
    <t>(in millions)</t>
  </si>
  <si>
    <t>Vote 2901 - Ministry Administration Program</t>
  </si>
  <si>
    <t>Vote 2902 - Energy Development and Management</t>
  </si>
  <si>
    <t>Vote 2905 - Electricity Price Mitigation</t>
  </si>
  <si>
    <t>Vote 2906 - Strategic Asset Management</t>
  </si>
  <si>
    <t xml:space="preserve">-   </t>
  </si>
  <si>
    <t>Total Ministry Operating and Capital Allocation</t>
  </si>
  <si>
    <t>Independent Electricity System Operator</t>
  </si>
  <si>
    <t>Ontario Energy Board</t>
  </si>
  <si>
    <t>GGRA Adjustment - EV Overnight Charging Rebate Program</t>
  </si>
  <si>
    <t xml:space="preserve">- </t>
  </si>
  <si>
    <t>Consolidation and Other Adjustments</t>
  </si>
  <si>
    <t>Total Consolidation and Other Adjustments</t>
  </si>
  <si>
    <t>2017-18 to 2019-20 Budget numbers based on Ministry's 2017-18 PRRT Submission</t>
  </si>
  <si>
    <t>Ministry Operating Asset</t>
  </si>
  <si>
    <t>Total Operating and Capital Expense (including Consolidation and Other Adjustments)</t>
  </si>
  <si>
    <t xml:space="preserve">Operating and Capital Expense </t>
  </si>
  <si>
    <t>Ministry Programs</t>
  </si>
  <si>
    <t>-</t>
  </si>
  <si>
    <t>Total Operating Asset</t>
  </si>
  <si>
    <t>2020-21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</si>
</sst>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left" wrapText="1" readingOrder="1"/>
    </xf>
    <xf numFmtId="0" fontId="0" fillId="5" borderId="0" xfId="0" applyFill="1"/>
    <xf numFmtId="0" fontId="2" fillId="2" borderId="2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left" wrapText="1" readingOrder="1"/>
    </xf>
    <xf numFmtId="164" fontId="3" fillId="5" borderId="5" xfId="1" applyNumberFormat="1" applyFont="1" applyFill="1" applyBorder="1" applyAlignment="1">
      <alignment horizontal="right" vertical="center" wrapText="1" readingOrder="1"/>
    </xf>
    <xf numFmtId="164" fontId="3" fillId="5" borderId="12" xfId="1" applyNumberFormat="1" applyFont="1" applyFill="1" applyBorder="1" applyAlignment="1">
      <alignment horizontal="right" vertical="center" wrapText="1" readingOrder="1"/>
    </xf>
    <xf numFmtId="0" fontId="4" fillId="5" borderId="9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wrapText="1" indent="1" readingOrder="1"/>
    </xf>
    <xf numFmtId="164" fontId="3" fillId="5" borderId="9" xfId="1" applyNumberFormat="1" applyFont="1" applyFill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left" wrapText="1" indent="1" readingOrder="1"/>
    </xf>
    <xf numFmtId="164" fontId="3" fillId="5" borderId="3" xfId="1" applyNumberFormat="1" applyFont="1" applyFill="1" applyBorder="1" applyAlignment="1">
      <alignment horizontal="right" vertical="center" wrapText="1" readingOrder="1"/>
    </xf>
    <xf numFmtId="164" fontId="3" fillId="5" borderId="13" xfId="1" applyNumberFormat="1" applyFont="1" applyFill="1" applyBorder="1" applyAlignment="1">
      <alignment horizontal="right" vertical="center" wrapText="1" readingOrder="1"/>
    </xf>
    <xf numFmtId="43" fontId="4" fillId="5" borderId="9" xfId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 wrapText="1" readingOrder="1"/>
    </xf>
    <xf numFmtId="164" fontId="2" fillId="3" borderId="4" xfId="1" applyNumberFormat="1" applyFont="1" applyFill="1" applyBorder="1" applyAlignment="1">
      <alignment horizontal="right" vertical="center" wrapText="1" readingOrder="1"/>
    </xf>
    <xf numFmtId="164" fontId="2" fillId="3" borderId="14" xfId="1" applyNumberFormat="1" applyFont="1" applyFill="1" applyBorder="1" applyAlignment="1">
      <alignment horizontal="right" vertical="center" wrapText="1" readingOrder="1"/>
    </xf>
    <xf numFmtId="0" fontId="3" fillId="5" borderId="2" xfId="0" applyFont="1" applyFill="1" applyBorder="1" applyAlignment="1">
      <alignment horizontal="left" wrapText="1" readingOrder="1"/>
    </xf>
    <xf numFmtId="164" fontId="3" fillId="5" borderId="2" xfId="1" applyNumberFormat="1" applyFont="1" applyFill="1" applyBorder="1" applyAlignment="1">
      <alignment horizontal="right" vertical="center" wrapText="1" readingOrder="1"/>
    </xf>
    <xf numFmtId="164" fontId="3" fillId="5" borderId="6" xfId="1" applyNumberFormat="1" applyFont="1" applyFill="1" applyBorder="1" applyAlignment="1">
      <alignment horizontal="right" vertical="center" wrapText="1" readingOrder="1"/>
    </xf>
    <xf numFmtId="0" fontId="2" fillId="5" borderId="5" xfId="0" applyFont="1" applyFill="1" applyBorder="1" applyAlignment="1">
      <alignment horizontal="left" wrapText="1" readingOrder="1"/>
    </xf>
    <xf numFmtId="0" fontId="2" fillId="4" borderId="2" xfId="0" applyFont="1" applyFill="1" applyBorder="1" applyAlignment="1">
      <alignment horizontal="left" wrapText="1" readingOrder="1"/>
    </xf>
    <xf numFmtId="164" fontId="2" fillId="4" borderId="2" xfId="1" applyNumberFormat="1" applyFont="1" applyFill="1" applyBorder="1" applyAlignment="1">
      <alignment horizontal="right" vertical="center" wrapText="1" readingOrder="1"/>
    </xf>
    <xf numFmtId="164" fontId="2" fillId="4" borderId="6" xfId="1" applyNumberFormat="1" applyFont="1" applyFill="1" applyBorder="1" applyAlignment="1">
      <alignment horizontal="right" vertical="center" wrapText="1" readingOrder="1"/>
    </xf>
    <xf numFmtId="164" fontId="2" fillId="4" borderId="14" xfId="1" applyNumberFormat="1" applyFont="1" applyFill="1" applyBorder="1" applyAlignment="1">
      <alignment horizontal="right" vertical="center" wrapText="1" readingOrder="1"/>
    </xf>
    <xf numFmtId="0" fontId="2" fillId="5" borderId="10" xfId="0" applyFont="1" applyFill="1" applyBorder="1" applyAlignment="1">
      <alignment horizontal="left" wrapText="1" readingOrder="1"/>
    </xf>
    <xf numFmtId="43" fontId="4" fillId="5" borderId="8" xfId="1" applyFont="1" applyFill="1" applyBorder="1" applyAlignment="1">
      <alignment horizontal="right" vertical="center"/>
    </xf>
    <xf numFmtId="43" fontId="4" fillId="5" borderId="10" xfId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left" wrapText="1" indent="1" readingOrder="1"/>
    </xf>
    <xf numFmtId="43" fontId="4" fillId="5" borderId="11" xfId="1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left" wrapText="1" readingOrder="1"/>
    </xf>
    <xf numFmtId="43" fontId="5" fillId="4" borderId="7" xfId="1" applyFont="1" applyFill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 wrapText="1" readingOrder="1"/>
    </xf>
    <xf numFmtId="43" fontId="5" fillId="4" borderId="15" xfId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 wrapText="1" readingOrder="1"/>
    </xf>
    <xf numFmtId="0" fontId="2" fillId="2" borderId="15" xfId="0" applyFont="1" applyFill="1" applyBorder="1" applyAlignment="1">
      <alignment horizontal="center" vertical="center" wrapText="1" readingOrder="1"/>
    </xf>
    <xf numFmtId="0" fontId="2" fillId="2" borderId="16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23" workbookViewId="0">
      <selection activeCell="F1" sqref="F1"/>
    </sheetView>
  </sheetViews>
  <sheetFormatPr defaultRowHeight="15" x14ac:dyDescent="0.25"/>
  <cols>
    <col min="1" max="1" width="59.5703125" customWidth="1"/>
    <col min="2" max="6" width="10.28515625" customWidth="1"/>
  </cols>
  <sheetData>
    <row r="1" spans="1:6" ht="25.5" x14ac:dyDescent="0.25">
      <c r="A1" s="3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24</v>
      </c>
    </row>
    <row r="2" spans="1:6" ht="15.75" customHeight="1" x14ac:dyDescent="0.25">
      <c r="A2" s="34" t="s">
        <v>17</v>
      </c>
      <c r="B2" s="35" t="s">
        <v>4</v>
      </c>
      <c r="C2" s="36"/>
      <c r="D2" s="36"/>
      <c r="E2" s="36"/>
      <c r="F2" s="37"/>
    </row>
    <row r="3" spans="1:6" s="2" customFormat="1" x14ac:dyDescent="0.25">
      <c r="A3" s="4" t="s">
        <v>20</v>
      </c>
      <c r="B3" s="5"/>
      <c r="C3" s="5"/>
      <c r="D3" s="5"/>
      <c r="E3" s="6"/>
      <c r="F3" s="7"/>
    </row>
    <row r="4" spans="1:6" s="2" customFormat="1" x14ac:dyDescent="0.25">
      <c r="A4" s="8" t="s">
        <v>5</v>
      </c>
      <c r="B4" s="5">
        <v>14.1</v>
      </c>
      <c r="C4" s="5">
        <v>15.1</v>
      </c>
      <c r="D4" s="5">
        <v>15.1</v>
      </c>
      <c r="E4" s="6">
        <v>15.1</v>
      </c>
      <c r="F4" s="9">
        <v>15.1</v>
      </c>
    </row>
    <row r="5" spans="1:6" s="2" customFormat="1" x14ac:dyDescent="0.25">
      <c r="A5" s="8" t="s">
        <v>6</v>
      </c>
      <c r="B5" s="5">
        <v>257.2</v>
      </c>
      <c r="C5" s="5">
        <v>24.5</v>
      </c>
      <c r="D5" s="5">
        <v>24.5</v>
      </c>
      <c r="E5" s="6">
        <v>24.5</v>
      </c>
      <c r="F5" s="9">
        <v>24.5</v>
      </c>
    </row>
    <row r="6" spans="1:6" s="2" customFormat="1" x14ac:dyDescent="0.25">
      <c r="A6" s="8" t="s">
        <v>7</v>
      </c>
      <c r="B6" s="5">
        <v>346.3</v>
      </c>
      <c r="C6" s="5">
        <v>1464</v>
      </c>
      <c r="D6" s="5">
        <v>1661</v>
      </c>
      <c r="E6" s="6">
        <v>1737</v>
      </c>
      <c r="F6" s="9">
        <v>1813</v>
      </c>
    </row>
    <row r="7" spans="1:6" s="2" customFormat="1" x14ac:dyDescent="0.25">
      <c r="A7" s="10" t="s">
        <v>8</v>
      </c>
      <c r="B7" s="11">
        <v>42.9</v>
      </c>
      <c r="C7" s="11">
        <v>280</v>
      </c>
      <c r="D7" s="11">
        <v>70</v>
      </c>
      <c r="E7" s="12" t="s">
        <v>9</v>
      </c>
      <c r="F7" s="13" t="s">
        <v>22</v>
      </c>
    </row>
    <row r="8" spans="1:6" x14ac:dyDescent="0.25">
      <c r="A8" s="1" t="s">
        <v>10</v>
      </c>
      <c r="B8" s="14">
        <f>SUM(B4:B7)</f>
        <v>660.5</v>
      </c>
      <c r="C8" s="14">
        <f t="shared" ref="C8:F8" si="0">SUM(C4:C7)</f>
        <v>1783.6</v>
      </c>
      <c r="D8" s="14">
        <f t="shared" si="0"/>
        <v>1770.6</v>
      </c>
      <c r="E8" s="15">
        <f t="shared" si="0"/>
        <v>1776.6</v>
      </c>
      <c r="F8" s="16">
        <f t="shared" si="0"/>
        <v>1852.6</v>
      </c>
    </row>
    <row r="9" spans="1:6" s="2" customFormat="1" x14ac:dyDescent="0.25">
      <c r="A9" s="17"/>
      <c r="B9" s="18"/>
      <c r="C9" s="18"/>
      <c r="D9" s="18"/>
      <c r="E9" s="19"/>
      <c r="F9" s="7"/>
    </row>
    <row r="10" spans="1:6" s="2" customFormat="1" x14ac:dyDescent="0.25">
      <c r="A10" s="20" t="s">
        <v>15</v>
      </c>
      <c r="B10" s="5"/>
      <c r="C10" s="5"/>
      <c r="D10" s="5"/>
      <c r="E10" s="6"/>
      <c r="F10" s="7"/>
    </row>
    <row r="11" spans="1:6" s="2" customFormat="1" x14ac:dyDescent="0.25">
      <c r="A11" s="8" t="s">
        <v>11</v>
      </c>
      <c r="B11" s="5">
        <v>220.7</v>
      </c>
      <c r="C11" s="5">
        <v>218.4</v>
      </c>
      <c r="D11" s="5">
        <v>222.9</v>
      </c>
      <c r="E11" s="6">
        <v>225.7</v>
      </c>
      <c r="F11" s="9">
        <f>193.9674+8.4592+23.3268</f>
        <v>225.7534</v>
      </c>
    </row>
    <row r="12" spans="1:6" s="2" customFormat="1" x14ac:dyDescent="0.25">
      <c r="A12" s="8" t="s">
        <v>12</v>
      </c>
      <c r="B12" s="5">
        <v>38.5</v>
      </c>
      <c r="C12" s="5">
        <v>45.7</v>
      </c>
      <c r="D12" s="5">
        <v>46</v>
      </c>
      <c r="E12" s="6">
        <v>46</v>
      </c>
      <c r="F12" s="9">
        <f>38.464+6.24+0.7625</f>
        <v>45.466500000000003</v>
      </c>
    </row>
    <row r="13" spans="1:6" s="2" customFormat="1" x14ac:dyDescent="0.25">
      <c r="A13" s="10" t="s">
        <v>13</v>
      </c>
      <c r="B13" s="11" t="s">
        <v>14</v>
      </c>
      <c r="C13" s="11">
        <v>2.2000000000000002</v>
      </c>
      <c r="D13" s="11">
        <v>2.2000000000000002</v>
      </c>
      <c r="E13" s="12">
        <v>1.9</v>
      </c>
      <c r="F13" s="9">
        <v>2.5</v>
      </c>
    </row>
    <row r="14" spans="1:6" x14ac:dyDescent="0.25">
      <c r="A14" s="1" t="s">
        <v>16</v>
      </c>
      <c r="B14" s="14">
        <f>SUM(B11:B13)</f>
        <v>259.2</v>
      </c>
      <c r="C14" s="14">
        <f t="shared" ref="C14:F14" si="1">SUM(C11:C13)</f>
        <v>266.3</v>
      </c>
      <c r="D14" s="14">
        <f t="shared" si="1"/>
        <v>271.09999999999997</v>
      </c>
      <c r="E14" s="15">
        <f t="shared" si="1"/>
        <v>273.59999999999997</v>
      </c>
      <c r="F14" s="16">
        <f t="shared" si="1"/>
        <v>273.7199</v>
      </c>
    </row>
    <row r="15" spans="1:6" ht="26.25" x14ac:dyDescent="0.25">
      <c r="A15" s="21" t="s">
        <v>19</v>
      </c>
      <c r="B15" s="22">
        <f>SUM(B8,B14)</f>
        <v>919.7</v>
      </c>
      <c r="C15" s="22">
        <f>SUM(C8,C14)</f>
        <v>2049.9</v>
      </c>
      <c r="D15" s="22">
        <f>SUM(D8,D14)</f>
        <v>2041.6999999999998</v>
      </c>
      <c r="E15" s="23">
        <f>SUM(E8,E14)</f>
        <v>2050.1999999999998</v>
      </c>
      <c r="F15" s="24">
        <f>SUM(F8,F14)</f>
        <v>2126.3199</v>
      </c>
    </row>
    <row r="16" spans="1:6" customFormat="1" x14ac:dyDescent="0.25">
      <c r="A16" s="25" t="s">
        <v>18</v>
      </c>
      <c r="B16" s="26"/>
      <c r="C16" s="26"/>
      <c r="D16" s="26"/>
      <c r="E16" s="27"/>
      <c r="F16" s="13"/>
    </row>
    <row r="17" spans="1:6" customFormat="1" x14ac:dyDescent="0.25">
      <c r="A17" s="28" t="s">
        <v>7</v>
      </c>
      <c r="B17" s="13" t="s">
        <v>22</v>
      </c>
      <c r="C17" s="9">
        <v>1100</v>
      </c>
      <c r="D17" s="13" t="s">
        <v>22</v>
      </c>
      <c r="E17" s="29" t="s">
        <v>22</v>
      </c>
      <c r="F17" s="13" t="s">
        <v>22</v>
      </c>
    </row>
    <row r="18" spans="1:6" customFormat="1" x14ac:dyDescent="0.25">
      <c r="A18" s="30" t="s">
        <v>23</v>
      </c>
      <c r="B18" s="31" t="s">
        <v>22</v>
      </c>
      <c r="C18" s="32">
        <f>SUM(C17)</f>
        <v>1100</v>
      </c>
      <c r="D18" s="31" t="s">
        <v>22</v>
      </c>
      <c r="E18" s="33" t="s">
        <v>22</v>
      </c>
      <c r="F18" s="31" t="s">
        <v>22</v>
      </c>
    </row>
  </sheetData>
  <mergeCells count="1"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Gounden, Pratima (ENERGY)</cp:lastModifiedBy>
  <dcterms:created xsi:type="dcterms:W3CDTF">2018-01-16T03:07:39Z</dcterms:created>
  <dcterms:modified xsi:type="dcterms:W3CDTF">2018-01-16T15:48:59Z</dcterms:modified>
</cp:coreProperties>
</file>