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xlsx" ContentType="application/vnd.openxmlformats-officedocument.spreadsheetml.sheet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05" windowWidth="21075" windowHeight="10245" activeTab="4"/>
  </bookViews>
  <sheets>
    <sheet name="Sheet1" sheetId="1" r:id="rId1"/>
    <sheet name="Sheet2" sheetId="2" r:id="rId2"/>
    <sheet name="HOEP" sheetId="3" r:id="rId3"/>
    <sheet name="GA components" sheetId="5" r:id="rId4"/>
    <sheet name="Class A and B" sheetId="6" r:id="rId5"/>
  </sheets>
  <definedNames>
    <definedName name="_xlnm._FilterDatabase" localSheetId="3" hidden="1">'GA components'!$A$42:$A$100</definedName>
  </definedNames>
  <calcPr calcId="145621"/>
  <oleSize ref="A2:I27"/>
</workbook>
</file>

<file path=xl/sharedStrings.xml><?xml version="1.0" encoding="utf-8"?>
<sst xmlns="http://schemas.openxmlformats.org/spreadsheetml/2006/main" count="221" uniqueCount="192">
  <si>
    <t>Global Adjustment Components 2013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</si>
  <si>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</si>
  <si>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</si>
  <si>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</si>
  <si>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</si>
  <si>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</si>
  <si>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</si>
  <si>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</si>
  <si>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</si>
  <si>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</si>
  <si>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</si>
  <si>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</si>
  <si>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</si>
  <si>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GA-OEFC-NUG (M$)</t>
  </si>
  <si>
    <t>GA-OPG (M$)</t>
  </si>
  <si>
    <t>GA-OPA (M$)</t>
  </si>
  <si>
    <t>Total GA (M$)</t>
  </si>
  <si>
    <t>Class A Total (M$)</t>
  </si>
  <si>
    <t>Class B Total (M$)</t>
  </si>
  <si>
    <t>2013*</t>
  </si>
  <si>
    <t>n/a</t>
  </si>
  <si>
    <t>$/MWh</t>
  </si>
  <si>
    <t>Global Adjustment (1)</t>
  </si>
  <si>
    <t>HOEP (2)</t>
  </si>
  <si>
    <t>Commodity Charge (3) = (1)+(2)</t>
  </si>
  <si>
    <t>Note: For 2011 to 2013 year-to-date, Class B GA is shown</t>
  </si>
  <si>
    <t>Month</t>
  </si>
  <si>
    <t>Arithmetic Ave</t>
  </si>
  <si>
    <t>Arithmetic On Peak Ave</t>
  </si>
  <si>
    <t>Arithmetic Off Peak Ave</t>
  </si>
  <si>
    <t>Weighted On Peak Ave</t>
  </si>
  <si>
    <t>Weighted Off Peak Ave</t>
  </si>
  <si>
    <t>2002-May</t>
  </si>
  <si>
    <t>2002-Jun</t>
  </si>
  <si>
    <t>2002-Jul</t>
  </si>
  <si>
    <t>2002-Aug</t>
  </si>
  <si>
    <t>2002-Sep</t>
  </si>
  <si>
    <t>2002-Oct</t>
  </si>
  <si>
    <t>2002-Nov</t>
  </si>
  <si>
    <t>2002-Dec</t>
  </si>
  <si>
    <t>2003-Jan</t>
  </si>
  <si>
    <t>2003-Feb</t>
  </si>
  <si>
    <t>2003-Mar</t>
  </si>
  <si>
    <t>2003-Apr</t>
  </si>
  <si>
    <t>2003-May</t>
  </si>
  <si>
    <t>2003-Jun</t>
  </si>
  <si>
    <t>2003-Jul</t>
  </si>
  <si>
    <t>2003-Aug</t>
  </si>
  <si>
    <t>2003-Sep</t>
  </si>
  <si>
    <t>2003-Oct</t>
  </si>
  <si>
    <t>2003-Nov</t>
  </si>
  <si>
    <t>2003-Dec</t>
  </si>
  <si>
    <t>2004-Jan</t>
  </si>
  <si>
    <t>2004-Feb</t>
  </si>
  <si>
    <t>2004-Mar</t>
  </si>
  <si>
    <t>2004-Apr</t>
  </si>
  <si>
    <t>2004-May</t>
  </si>
  <si>
    <t>2004-Jun</t>
  </si>
  <si>
    <t>2004-Jul</t>
  </si>
  <si>
    <t>2004-Aug</t>
  </si>
  <si>
    <t>2004-Sep</t>
  </si>
  <si>
    <t>2004-Oct</t>
  </si>
  <si>
    <t>2004-Nov</t>
  </si>
  <si>
    <t>2004-Dec</t>
  </si>
  <si>
    <t>2005-Jan</t>
  </si>
  <si>
    <t>2005-Feb</t>
  </si>
  <si>
    <t>2005-Mar</t>
  </si>
  <si>
    <t>2005-Apr</t>
  </si>
  <si>
    <t>2005-May</t>
  </si>
  <si>
    <t>2005-Jun</t>
  </si>
  <si>
    <t>2005-Jul</t>
  </si>
  <si>
    <t>2005-Aug</t>
  </si>
  <si>
    <t>2005-Sep</t>
  </si>
  <si>
    <t>2005-Oct</t>
  </si>
  <si>
    <t>2005-Nov</t>
  </si>
  <si>
    <t>2005-Dec</t>
  </si>
  <si>
    <t>2006-Jan</t>
  </si>
  <si>
    <t>2006-Feb</t>
  </si>
  <si>
    <t>2006-Mar</t>
  </si>
  <si>
    <t>2006-Apr</t>
  </si>
  <si>
    <t>2006-May</t>
  </si>
  <si>
    <t>2006-Jun</t>
  </si>
  <si>
    <t>2006-Jul</t>
  </si>
  <si>
    <t>2006-Aug</t>
  </si>
  <si>
    <t>2006-Sep</t>
  </si>
  <si>
    <t>2006-Oct</t>
  </si>
  <si>
    <t>2006-Nov</t>
  </si>
  <si>
    <t>2006-Dec</t>
  </si>
  <si>
    <t>2007-Jan</t>
  </si>
  <si>
    <t>2007-Feb</t>
  </si>
  <si>
    <t>2007-Mar</t>
  </si>
  <si>
    <t>2007-Apr</t>
  </si>
  <si>
    <t>2007-May</t>
  </si>
  <si>
    <t>2007-Jun</t>
  </si>
  <si>
    <t>2007-Jul</t>
  </si>
  <si>
    <t>2007-Aug</t>
  </si>
  <si>
    <t>2007-Sep</t>
  </si>
  <si>
    <t>2007-Oct</t>
  </si>
  <si>
    <t>2007-Nov</t>
  </si>
  <si>
    <t>2007-Dec</t>
  </si>
  <si>
    <t>2008-Jan</t>
  </si>
  <si>
    <t>2008-Feb</t>
  </si>
  <si>
    <t>2008-Mar</t>
  </si>
  <si>
    <t>2008-Apr</t>
  </si>
  <si>
    <t>2008-May</t>
  </si>
  <si>
    <t>2008-Jun</t>
  </si>
  <si>
    <t>2008-Jul</t>
  </si>
  <si>
    <t>2008-Aug</t>
  </si>
  <si>
    <t>2008-Sep</t>
  </si>
  <si>
    <t>2008-Oct</t>
  </si>
  <si>
    <t>2008-Nov</t>
  </si>
  <si>
    <t>2008-Dec</t>
  </si>
  <si>
    <t>2009-Jan</t>
  </si>
  <si>
    <t>2009-Feb</t>
  </si>
  <si>
    <t>2009-Mar</t>
  </si>
  <si>
    <t>2009-Apr</t>
  </si>
  <si>
    <t>2009-May</t>
  </si>
  <si>
    <t>2009-Jun</t>
  </si>
  <si>
    <t>2009-Jul</t>
  </si>
  <si>
    <t>2009-Aug</t>
  </si>
  <si>
    <t>2009-Sep</t>
  </si>
  <si>
    <t>2009-Oct</t>
  </si>
  <si>
    <t>2009-Nov</t>
  </si>
  <si>
    <t>2009-Dec</t>
  </si>
  <si>
    <t>2010-Jan</t>
  </si>
  <si>
    <t>2010-Feb</t>
  </si>
  <si>
    <t>2010-Mar</t>
  </si>
  <si>
    <t>2010-Apr</t>
  </si>
  <si>
    <t>2010-May</t>
  </si>
  <si>
    <t>2010-Jun</t>
  </si>
  <si>
    <t>2010-Jul</t>
  </si>
  <si>
    <t>2010-Aug</t>
  </si>
  <si>
    <t>2010-Sep</t>
  </si>
  <si>
    <t>2010-Oct</t>
  </si>
  <si>
    <t>2010-Nov</t>
  </si>
  <si>
    <t>2010-Dec</t>
  </si>
  <si>
    <t>2011-Jan</t>
  </si>
  <si>
    <t>2011-Feb</t>
  </si>
  <si>
    <t>2011-Mar</t>
  </si>
  <si>
    <t>2011-Apr</t>
  </si>
  <si>
    <t>2011-May</t>
  </si>
  <si>
    <t>2011-Jun</t>
  </si>
  <si>
    <t>2011-Jul</t>
  </si>
  <si>
    <t>2011-Aug</t>
  </si>
  <si>
    <t>2011-Sep</t>
  </si>
  <si>
    <t>2011-Oct</t>
  </si>
  <si>
    <t>2011-Nov</t>
  </si>
  <si>
    <t>2011-Dec</t>
  </si>
  <si>
    <t>2012-Jan</t>
  </si>
  <si>
    <t>2012-Feb</t>
  </si>
  <si>
    <t>2012-Mar</t>
  </si>
  <si>
    <t>2012-Apr</t>
  </si>
  <si>
    <t>2012-May</t>
  </si>
  <si>
    <t>2012-Jun</t>
  </si>
  <si>
    <t>2012-Jul</t>
  </si>
  <si>
    <t>2012-Aug</t>
  </si>
  <si>
    <t>2012-Sep</t>
  </si>
  <si>
    <t>2012-Oct</t>
  </si>
  <si>
    <t>2012-Nov</t>
  </si>
  <si>
    <t>2012-Dec</t>
  </si>
  <si>
    <t>2013-Jan</t>
  </si>
  <si>
    <t>2013-Feb</t>
  </si>
  <si>
    <t>2013-Mar</t>
  </si>
  <si>
    <t xml:space="preserve">2013-April </t>
  </si>
  <si>
    <t>2013-May</t>
  </si>
  <si>
    <t>2013-June</t>
  </si>
  <si>
    <t>2013-July</t>
  </si>
  <si>
    <t>2013-Aug</t>
  </si>
  <si>
    <t>2013-Sep</t>
  </si>
  <si>
    <t>2013-Oct</t>
  </si>
  <si>
    <t>2013-Nov</t>
  </si>
  <si>
    <t>Weighted Average HOEP</t>
  </si>
  <si>
    <t>12-month Rolling Average</t>
  </si>
  <si>
    <t>*December GA is based on 2nd estimate</t>
  </si>
  <si>
    <t>2013-Dec</t>
  </si>
  <si>
    <t>2014-Jan</t>
  </si>
  <si>
    <t>2014-Feb</t>
  </si>
  <si>
    <t>2014-Mar</t>
  </si>
  <si>
    <t>2014-Apr</t>
  </si>
  <si>
    <t>GA ($/MWh)</t>
  </si>
  <si>
    <t>Since Jan 1 GA ($/MWh)</t>
  </si>
  <si>
    <t>HOEP</t>
  </si>
  <si>
    <t>All-in energy price</t>
  </si>
  <si>
    <t>Year</t>
  </si>
  <si>
    <t>Class A</t>
  </si>
  <si>
    <t>Class B</t>
  </si>
  <si>
    <t>Proportion of load</t>
  </si>
  <si>
    <t>Total load</t>
  </si>
  <si>
    <t>Proportion of cost</t>
  </si>
  <si>
    <t>Total GA</t>
  </si>
  <si>
    <t>Proportion of customers</t>
  </si>
  <si>
    <t>Total customers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</si>
</sst>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9.9"/>
      <color theme="1"/>
      <name val="Calibri"/>
      <family val="2"/>
      <scheme val="minor"/>
    </font>
    <font>
      <b/>
      <sz val="9.9"/>
      <color theme="1"/>
      <name val="Calibri"/>
      <family val="2"/>
      <scheme val="minor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EEEDD"/>
        <bgColor indexed="64"/>
      </patternFill>
    </fill>
    <fill>
      <patternFill patternType="solid">
        <fgColor rgb="FFF8F8E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CCCC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vertical="center"/>
    </xf>
    <xf numFmtId="0" fontId="2" fillId="0" borderId="1" xfId="0" applyFont="1" applyBorder="1" applyAlignment="1">
      <alignment horizontal="left" vertical="center"/>
    </xf>
    <xf numFmtId="3" fontId="2" fillId="0" borderId="0" xfId="0" applyNumberFormat="1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3" fontId="2" fillId="0" borderId="4" xfId="0" applyNumberFormat="1" applyFont="1" applyBorder="1" applyAlignment="1">
      <alignment horizontal="center" vertical="center"/>
    </xf>
    <xf numFmtId="3" fontId="2" fillId="0" borderId="5" xfId="0" applyNumberFormat="1" applyFont="1" applyBorder="1" applyAlignment="1">
      <alignment horizontal="center" vertical="center"/>
    </xf>
    <xf numFmtId="0" fontId="2" fillId="4" borderId="6" xfId="0" applyFont="1" applyFill="1" applyBorder="1"/>
    <xf numFmtId="0" fontId="2" fillId="4" borderId="7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left" vertical="center"/>
    </xf>
    <xf numFmtId="3" fontId="2" fillId="4" borderId="7" xfId="0" applyNumberFormat="1" applyFont="1" applyFill="1" applyBorder="1" applyAlignment="1">
      <alignment horizontal="center" vertical="center"/>
    </xf>
    <xf numFmtId="3" fontId="2" fillId="4" borderId="8" xfId="0" applyNumberFormat="1" applyFont="1" applyFill="1" applyBorder="1" applyAlignment="1">
      <alignment horizontal="center" vertical="center"/>
    </xf>
    <xf numFmtId="0" fontId="0" fillId="0" borderId="9" xfId="0" applyBorder="1"/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/>
    <xf numFmtId="0" fontId="0" fillId="0" borderId="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/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0" xfId="0" applyFill="1" applyBorder="1"/>
    <xf numFmtId="0" fontId="0" fillId="0" borderId="0" xfId="0" applyAlignment="1">
      <alignment vertical="center" wrapText="1"/>
    </xf>
    <xf numFmtId="0" fontId="6" fillId="5" borderId="0" xfId="0" applyFont="1" applyFill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2" fontId="0" fillId="0" borderId="0" xfId="0" applyNumberFormat="1" applyAlignment="1">
      <alignment vertical="center"/>
    </xf>
    <xf numFmtId="17" fontId="6" fillId="5" borderId="0" xfId="0" applyNumberFormat="1" applyFont="1" applyFill="1" applyAlignment="1">
      <alignment vertical="center" wrapText="1"/>
    </xf>
    <xf numFmtId="0" fontId="0" fillId="0" borderId="17" xfId="0" applyBorder="1"/>
    <xf numFmtId="3" fontId="0" fillId="0" borderId="0" xfId="0" applyNumberFormat="1"/>
    <xf numFmtId="3" fontId="7" fillId="0" borderId="17" xfId="0" applyNumberFormat="1" applyFont="1" applyBorder="1"/>
    <xf numFmtId="0" fontId="1" fillId="2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Weighted</a:t>
            </a:r>
            <a:r>
              <a:rPr lang="en-US" sz="1200" baseline="0"/>
              <a:t> Monthly Average Hourly Ontario Energy Price</a:t>
            </a:r>
          </a:p>
        </c:rich>
      </c:tx>
      <c:layout>
        <c:manualLayout>
          <c:xMode val="edge"/>
          <c:yMode val="edge"/>
          <c:x val="6.2489063867017503E-4"/>
          <c:y val="1.851851851851851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0875728427243446E-2"/>
          <c:y val="0.10996536891221931"/>
          <c:w val="0.91413547670798156"/>
          <c:h val="0.7981351369540346"/>
        </c:manualLayout>
      </c:layout>
      <c:lineChart>
        <c:grouping val="standard"/>
        <c:varyColors val="0"/>
        <c:ser>
          <c:idx val="0"/>
          <c:order val="0"/>
          <c:tx>
            <c:strRef>
              <c:f>HOEP!$D$1</c:f>
              <c:strCache>
                <c:ptCount val="1"/>
                <c:pt idx="0">
                  <c:v>Weighted Average HOEP</c:v>
                </c:pt>
              </c:strCache>
            </c:strRef>
          </c:tx>
          <c:marker>
            <c:symbol val="none"/>
          </c:marker>
          <c:cat>
            <c:numRef>
              <c:f>HOEP!$A$2:$A$145</c:f>
              <c:numCache>
                <c:formatCode>General</c:formatCode>
                <c:ptCount val="144"/>
                <c:pt idx="0">
                  <c:v>2002</c:v>
                </c:pt>
                <c:pt idx="1">
                  <c:v>2002</c:v>
                </c:pt>
                <c:pt idx="2">
                  <c:v>2002</c:v>
                </c:pt>
                <c:pt idx="3">
                  <c:v>2002</c:v>
                </c:pt>
                <c:pt idx="4">
                  <c:v>2002</c:v>
                </c:pt>
                <c:pt idx="5">
                  <c:v>2002</c:v>
                </c:pt>
                <c:pt idx="6">
                  <c:v>2002</c:v>
                </c:pt>
                <c:pt idx="7">
                  <c:v>2002</c:v>
                </c:pt>
                <c:pt idx="8">
                  <c:v>2003</c:v>
                </c:pt>
                <c:pt idx="9">
                  <c:v>2003</c:v>
                </c:pt>
                <c:pt idx="10">
                  <c:v>2003</c:v>
                </c:pt>
                <c:pt idx="11">
                  <c:v>2003</c:v>
                </c:pt>
                <c:pt idx="12">
                  <c:v>2003</c:v>
                </c:pt>
                <c:pt idx="13">
                  <c:v>2003</c:v>
                </c:pt>
                <c:pt idx="14">
                  <c:v>2003</c:v>
                </c:pt>
                <c:pt idx="15">
                  <c:v>2003</c:v>
                </c:pt>
                <c:pt idx="16">
                  <c:v>2003</c:v>
                </c:pt>
                <c:pt idx="17">
                  <c:v>2003</c:v>
                </c:pt>
                <c:pt idx="18">
                  <c:v>2003</c:v>
                </c:pt>
                <c:pt idx="19">
                  <c:v>2003</c:v>
                </c:pt>
                <c:pt idx="20">
                  <c:v>2004</c:v>
                </c:pt>
                <c:pt idx="21">
                  <c:v>2004</c:v>
                </c:pt>
                <c:pt idx="22">
                  <c:v>2004</c:v>
                </c:pt>
                <c:pt idx="23">
                  <c:v>2004</c:v>
                </c:pt>
                <c:pt idx="24">
                  <c:v>2004</c:v>
                </c:pt>
                <c:pt idx="25">
                  <c:v>2004</c:v>
                </c:pt>
                <c:pt idx="26">
                  <c:v>2004</c:v>
                </c:pt>
                <c:pt idx="27">
                  <c:v>2004</c:v>
                </c:pt>
                <c:pt idx="28">
                  <c:v>2004</c:v>
                </c:pt>
                <c:pt idx="29">
                  <c:v>2004</c:v>
                </c:pt>
                <c:pt idx="30">
                  <c:v>2004</c:v>
                </c:pt>
                <c:pt idx="31">
                  <c:v>2004</c:v>
                </c:pt>
                <c:pt idx="32">
                  <c:v>2005</c:v>
                </c:pt>
                <c:pt idx="33">
                  <c:v>2005</c:v>
                </c:pt>
                <c:pt idx="34">
                  <c:v>2005</c:v>
                </c:pt>
                <c:pt idx="35">
                  <c:v>2005</c:v>
                </c:pt>
                <c:pt idx="36">
                  <c:v>2005</c:v>
                </c:pt>
                <c:pt idx="37">
                  <c:v>2005</c:v>
                </c:pt>
                <c:pt idx="38">
                  <c:v>2005</c:v>
                </c:pt>
                <c:pt idx="39">
                  <c:v>2005</c:v>
                </c:pt>
                <c:pt idx="40">
                  <c:v>2005</c:v>
                </c:pt>
                <c:pt idx="41">
                  <c:v>2005</c:v>
                </c:pt>
                <c:pt idx="42">
                  <c:v>2005</c:v>
                </c:pt>
                <c:pt idx="43">
                  <c:v>2005</c:v>
                </c:pt>
                <c:pt idx="44">
                  <c:v>2006</c:v>
                </c:pt>
                <c:pt idx="45">
                  <c:v>2006</c:v>
                </c:pt>
                <c:pt idx="46">
                  <c:v>2006</c:v>
                </c:pt>
                <c:pt idx="47">
                  <c:v>2006</c:v>
                </c:pt>
                <c:pt idx="48">
                  <c:v>2006</c:v>
                </c:pt>
                <c:pt idx="49">
                  <c:v>2006</c:v>
                </c:pt>
                <c:pt idx="50">
                  <c:v>2006</c:v>
                </c:pt>
                <c:pt idx="51">
                  <c:v>2006</c:v>
                </c:pt>
                <c:pt idx="52">
                  <c:v>2006</c:v>
                </c:pt>
                <c:pt idx="53">
                  <c:v>2006</c:v>
                </c:pt>
                <c:pt idx="54">
                  <c:v>2006</c:v>
                </c:pt>
                <c:pt idx="55">
                  <c:v>2006</c:v>
                </c:pt>
                <c:pt idx="56">
                  <c:v>2007</c:v>
                </c:pt>
                <c:pt idx="57">
                  <c:v>2007</c:v>
                </c:pt>
                <c:pt idx="58">
                  <c:v>2007</c:v>
                </c:pt>
                <c:pt idx="59">
                  <c:v>2007</c:v>
                </c:pt>
                <c:pt idx="60">
                  <c:v>2007</c:v>
                </c:pt>
                <c:pt idx="61">
                  <c:v>2007</c:v>
                </c:pt>
                <c:pt idx="62">
                  <c:v>2007</c:v>
                </c:pt>
                <c:pt idx="63">
                  <c:v>2007</c:v>
                </c:pt>
                <c:pt idx="64">
                  <c:v>2007</c:v>
                </c:pt>
                <c:pt idx="65">
                  <c:v>2007</c:v>
                </c:pt>
                <c:pt idx="66">
                  <c:v>2007</c:v>
                </c:pt>
                <c:pt idx="67">
                  <c:v>2007</c:v>
                </c:pt>
                <c:pt idx="68">
                  <c:v>2008</c:v>
                </c:pt>
                <c:pt idx="69">
                  <c:v>2008</c:v>
                </c:pt>
                <c:pt idx="70">
                  <c:v>2008</c:v>
                </c:pt>
                <c:pt idx="71">
                  <c:v>2008</c:v>
                </c:pt>
                <c:pt idx="72">
                  <c:v>2008</c:v>
                </c:pt>
                <c:pt idx="73">
                  <c:v>2008</c:v>
                </c:pt>
                <c:pt idx="74">
                  <c:v>2008</c:v>
                </c:pt>
                <c:pt idx="75">
                  <c:v>2008</c:v>
                </c:pt>
                <c:pt idx="76">
                  <c:v>2008</c:v>
                </c:pt>
                <c:pt idx="77">
                  <c:v>2008</c:v>
                </c:pt>
                <c:pt idx="78">
                  <c:v>2008</c:v>
                </c:pt>
                <c:pt idx="79">
                  <c:v>2008</c:v>
                </c:pt>
                <c:pt idx="80">
                  <c:v>2009</c:v>
                </c:pt>
                <c:pt idx="81">
                  <c:v>2009</c:v>
                </c:pt>
                <c:pt idx="82">
                  <c:v>2009</c:v>
                </c:pt>
                <c:pt idx="83">
                  <c:v>2009</c:v>
                </c:pt>
                <c:pt idx="84">
                  <c:v>2009</c:v>
                </c:pt>
                <c:pt idx="85">
                  <c:v>2009</c:v>
                </c:pt>
                <c:pt idx="86">
                  <c:v>2009</c:v>
                </c:pt>
                <c:pt idx="87">
                  <c:v>2009</c:v>
                </c:pt>
                <c:pt idx="88">
                  <c:v>2009</c:v>
                </c:pt>
                <c:pt idx="89">
                  <c:v>2009</c:v>
                </c:pt>
                <c:pt idx="90">
                  <c:v>2009</c:v>
                </c:pt>
                <c:pt idx="91">
                  <c:v>2009</c:v>
                </c:pt>
                <c:pt idx="92">
                  <c:v>2010</c:v>
                </c:pt>
                <c:pt idx="93">
                  <c:v>2010</c:v>
                </c:pt>
                <c:pt idx="94">
                  <c:v>2010</c:v>
                </c:pt>
                <c:pt idx="95">
                  <c:v>2010</c:v>
                </c:pt>
                <c:pt idx="96">
                  <c:v>2010</c:v>
                </c:pt>
                <c:pt idx="97">
                  <c:v>2010</c:v>
                </c:pt>
                <c:pt idx="98">
                  <c:v>2010</c:v>
                </c:pt>
                <c:pt idx="99">
                  <c:v>2010</c:v>
                </c:pt>
                <c:pt idx="100">
                  <c:v>2010</c:v>
                </c:pt>
                <c:pt idx="101">
                  <c:v>2010</c:v>
                </c:pt>
                <c:pt idx="102">
                  <c:v>2010</c:v>
                </c:pt>
                <c:pt idx="103">
                  <c:v>2010</c:v>
                </c:pt>
                <c:pt idx="104">
                  <c:v>2011</c:v>
                </c:pt>
                <c:pt idx="105">
                  <c:v>2011</c:v>
                </c:pt>
                <c:pt idx="106">
                  <c:v>2011</c:v>
                </c:pt>
                <c:pt idx="107">
                  <c:v>2011</c:v>
                </c:pt>
                <c:pt idx="108">
                  <c:v>2011</c:v>
                </c:pt>
                <c:pt idx="109">
                  <c:v>2011</c:v>
                </c:pt>
                <c:pt idx="110">
                  <c:v>2011</c:v>
                </c:pt>
                <c:pt idx="111">
                  <c:v>2011</c:v>
                </c:pt>
                <c:pt idx="112">
                  <c:v>2011</c:v>
                </c:pt>
                <c:pt idx="113">
                  <c:v>2011</c:v>
                </c:pt>
                <c:pt idx="114">
                  <c:v>2011</c:v>
                </c:pt>
                <c:pt idx="115">
                  <c:v>2011</c:v>
                </c:pt>
                <c:pt idx="116">
                  <c:v>2012</c:v>
                </c:pt>
                <c:pt idx="117">
                  <c:v>2012</c:v>
                </c:pt>
                <c:pt idx="118">
                  <c:v>2012</c:v>
                </c:pt>
                <c:pt idx="119">
                  <c:v>2012</c:v>
                </c:pt>
                <c:pt idx="120">
                  <c:v>2012</c:v>
                </c:pt>
                <c:pt idx="121">
                  <c:v>2012</c:v>
                </c:pt>
                <c:pt idx="122">
                  <c:v>2012</c:v>
                </c:pt>
                <c:pt idx="123">
                  <c:v>2012</c:v>
                </c:pt>
                <c:pt idx="124">
                  <c:v>2012</c:v>
                </c:pt>
                <c:pt idx="125">
                  <c:v>2012</c:v>
                </c:pt>
                <c:pt idx="126">
                  <c:v>2012</c:v>
                </c:pt>
                <c:pt idx="127">
                  <c:v>2012</c:v>
                </c:pt>
                <c:pt idx="128">
                  <c:v>2013</c:v>
                </c:pt>
                <c:pt idx="129">
                  <c:v>2013</c:v>
                </c:pt>
                <c:pt idx="130">
                  <c:v>2013</c:v>
                </c:pt>
                <c:pt idx="131">
                  <c:v>2013</c:v>
                </c:pt>
                <c:pt idx="132">
                  <c:v>2013</c:v>
                </c:pt>
                <c:pt idx="133">
                  <c:v>2013</c:v>
                </c:pt>
                <c:pt idx="134">
                  <c:v>2013</c:v>
                </c:pt>
                <c:pt idx="135">
                  <c:v>2013</c:v>
                </c:pt>
                <c:pt idx="136">
                  <c:v>2013</c:v>
                </c:pt>
                <c:pt idx="137">
                  <c:v>2013</c:v>
                </c:pt>
                <c:pt idx="138">
                  <c:v>2013</c:v>
                </c:pt>
                <c:pt idx="139">
                  <c:v>2013</c:v>
                </c:pt>
                <c:pt idx="140">
                  <c:v>2014</c:v>
                </c:pt>
                <c:pt idx="141">
                  <c:v>2014</c:v>
                </c:pt>
                <c:pt idx="142">
                  <c:v>2014</c:v>
                </c:pt>
                <c:pt idx="143">
                  <c:v>2014</c:v>
                </c:pt>
              </c:numCache>
            </c:numRef>
          </c:cat>
          <c:val>
            <c:numRef>
              <c:f>HOEP!$D$2:$D$145</c:f>
              <c:numCache>
                <c:formatCode>General</c:formatCode>
                <c:ptCount val="144"/>
                <c:pt idx="0">
                  <c:v>30.09</c:v>
                </c:pt>
                <c:pt idx="1">
                  <c:v>37.1</c:v>
                </c:pt>
                <c:pt idx="2">
                  <c:v>62.02</c:v>
                </c:pt>
                <c:pt idx="3">
                  <c:v>69.41</c:v>
                </c:pt>
                <c:pt idx="4">
                  <c:v>83.11</c:v>
                </c:pt>
                <c:pt idx="5">
                  <c:v>50.86</c:v>
                </c:pt>
                <c:pt idx="6">
                  <c:v>51.19</c:v>
                </c:pt>
                <c:pt idx="7">
                  <c:v>59.26</c:v>
                </c:pt>
                <c:pt idx="8">
                  <c:v>62.29</c:v>
                </c:pt>
                <c:pt idx="9">
                  <c:v>88.59</c:v>
                </c:pt>
                <c:pt idx="10">
                  <c:v>84.79</c:v>
                </c:pt>
                <c:pt idx="11">
                  <c:v>61.61</c:v>
                </c:pt>
                <c:pt idx="12">
                  <c:v>45.12</c:v>
                </c:pt>
                <c:pt idx="13">
                  <c:v>45.31</c:v>
                </c:pt>
                <c:pt idx="14">
                  <c:v>42.71</c:v>
                </c:pt>
                <c:pt idx="15">
                  <c:v>51.5</c:v>
                </c:pt>
                <c:pt idx="16">
                  <c:v>50.5</c:v>
                </c:pt>
                <c:pt idx="17">
                  <c:v>59.01</c:v>
                </c:pt>
                <c:pt idx="18">
                  <c:v>41.93</c:v>
                </c:pt>
                <c:pt idx="19">
                  <c:v>46.82</c:v>
                </c:pt>
                <c:pt idx="20">
                  <c:v>69.540000000000006</c:v>
                </c:pt>
                <c:pt idx="21">
                  <c:v>54.26</c:v>
                </c:pt>
                <c:pt idx="22">
                  <c:v>50.23</c:v>
                </c:pt>
                <c:pt idx="23">
                  <c:v>47.34</c:v>
                </c:pt>
                <c:pt idx="24">
                  <c:v>50.53</c:v>
                </c:pt>
                <c:pt idx="25">
                  <c:v>49.44</c:v>
                </c:pt>
                <c:pt idx="26">
                  <c:v>47.81</c:v>
                </c:pt>
                <c:pt idx="27">
                  <c:v>45.54</c:v>
                </c:pt>
                <c:pt idx="28">
                  <c:v>51.33</c:v>
                </c:pt>
                <c:pt idx="29">
                  <c:v>50.42</c:v>
                </c:pt>
                <c:pt idx="30">
                  <c:v>53.8</c:v>
                </c:pt>
                <c:pt idx="31">
                  <c:v>52.75</c:v>
                </c:pt>
                <c:pt idx="32">
                  <c:v>59.83</c:v>
                </c:pt>
                <c:pt idx="33">
                  <c:v>50.45</c:v>
                </c:pt>
                <c:pt idx="34">
                  <c:v>61.01</c:v>
                </c:pt>
                <c:pt idx="35">
                  <c:v>63.59</c:v>
                </c:pt>
                <c:pt idx="36">
                  <c:v>54.7</c:v>
                </c:pt>
                <c:pt idx="37">
                  <c:v>71.209999999999994</c:v>
                </c:pt>
                <c:pt idx="38">
                  <c:v>82.04</c:v>
                </c:pt>
                <c:pt idx="39">
                  <c:v>95.23</c:v>
                </c:pt>
                <c:pt idx="40">
                  <c:v>99.72</c:v>
                </c:pt>
                <c:pt idx="41">
                  <c:v>80.150000000000006</c:v>
                </c:pt>
                <c:pt idx="42">
                  <c:v>60.67</c:v>
                </c:pt>
                <c:pt idx="43">
                  <c:v>83.86</c:v>
                </c:pt>
                <c:pt idx="44">
                  <c:v>57.1</c:v>
                </c:pt>
                <c:pt idx="45">
                  <c:v>49.01</c:v>
                </c:pt>
                <c:pt idx="46">
                  <c:v>50.09</c:v>
                </c:pt>
                <c:pt idx="47">
                  <c:v>45.43</c:v>
                </c:pt>
                <c:pt idx="48">
                  <c:v>49.59</c:v>
                </c:pt>
                <c:pt idx="49">
                  <c:v>48.2</c:v>
                </c:pt>
                <c:pt idx="50">
                  <c:v>54.29</c:v>
                </c:pt>
                <c:pt idx="51">
                  <c:v>56.67</c:v>
                </c:pt>
                <c:pt idx="52">
                  <c:v>36.79</c:v>
                </c:pt>
                <c:pt idx="53">
                  <c:v>41.66</c:v>
                </c:pt>
                <c:pt idx="54">
                  <c:v>51.42</c:v>
                </c:pt>
                <c:pt idx="55">
                  <c:v>41.7</c:v>
                </c:pt>
                <c:pt idx="56">
                  <c:v>46.24</c:v>
                </c:pt>
                <c:pt idx="57">
                  <c:v>60.8</c:v>
                </c:pt>
                <c:pt idx="58">
                  <c:v>56.93</c:v>
                </c:pt>
                <c:pt idx="59">
                  <c:v>47.96</c:v>
                </c:pt>
                <c:pt idx="60">
                  <c:v>41.08</c:v>
                </c:pt>
                <c:pt idx="61">
                  <c:v>48</c:v>
                </c:pt>
                <c:pt idx="62">
                  <c:v>47.16</c:v>
                </c:pt>
                <c:pt idx="63">
                  <c:v>57.3</c:v>
                </c:pt>
                <c:pt idx="64">
                  <c:v>47.57</c:v>
                </c:pt>
                <c:pt idx="65">
                  <c:v>51.2</c:v>
                </c:pt>
                <c:pt idx="66">
                  <c:v>48.48</c:v>
                </c:pt>
                <c:pt idx="67">
                  <c:v>51.8</c:v>
                </c:pt>
                <c:pt idx="68">
                  <c:v>42.46</c:v>
                </c:pt>
                <c:pt idx="69">
                  <c:v>54.35</c:v>
                </c:pt>
                <c:pt idx="70">
                  <c:v>58.21</c:v>
                </c:pt>
                <c:pt idx="71">
                  <c:v>51.42</c:v>
                </c:pt>
                <c:pt idx="72">
                  <c:v>36.51</c:v>
                </c:pt>
                <c:pt idx="73">
                  <c:v>62.29</c:v>
                </c:pt>
                <c:pt idx="74">
                  <c:v>62.26</c:v>
                </c:pt>
                <c:pt idx="75">
                  <c:v>50.01</c:v>
                </c:pt>
                <c:pt idx="76">
                  <c:v>52.28</c:v>
                </c:pt>
                <c:pt idx="77">
                  <c:v>47.07</c:v>
                </c:pt>
                <c:pt idx="78">
                  <c:v>53.63</c:v>
                </c:pt>
                <c:pt idx="79">
                  <c:v>48.34</c:v>
                </c:pt>
                <c:pt idx="80">
                  <c:v>54.77</c:v>
                </c:pt>
                <c:pt idx="81">
                  <c:v>48.6</c:v>
                </c:pt>
                <c:pt idx="82">
                  <c:v>30.64</c:v>
                </c:pt>
                <c:pt idx="83">
                  <c:v>19.63</c:v>
                </c:pt>
                <c:pt idx="84">
                  <c:v>29.14</c:v>
                </c:pt>
                <c:pt idx="85">
                  <c:v>24.83</c:v>
                </c:pt>
                <c:pt idx="86">
                  <c:v>20.09</c:v>
                </c:pt>
                <c:pt idx="87">
                  <c:v>28.44</c:v>
                </c:pt>
                <c:pt idx="88">
                  <c:v>22.1</c:v>
                </c:pt>
                <c:pt idx="89">
                  <c:v>30.32</c:v>
                </c:pt>
                <c:pt idx="90">
                  <c:v>27.6</c:v>
                </c:pt>
                <c:pt idx="91">
                  <c:v>35.979999999999997</c:v>
                </c:pt>
                <c:pt idx="92">
                  <c:v>38.25</c:v>
                </c:pt>
                <c:pt idx="93">
                  <c:v>36.43</c:v>
                </c:pt>
                <c:pt idx="94">
                  <c:v>28.76</c:v>
                </c:pt>
                <c:pt idx="95">
                  <c:v>31.71</c:v>
                </c:pt>
                <c:pt idx="96">
                  <c:v>40.39</c:v>
                </c:pt>
                <c:pt idx="97">
                  <c:v>41.58</c:v>
                </c:pt>
                <c:pt idx="98">
                  <c:v>54.29</c:v>
                </c:pt>
                <c:pt idx="99">
                  <c:v>46.75</c:v>
                </c:pt>
                <c:pt idx="100">
                  <c:v>34.299999999999997</c:v>
                </c:pt>
                <c:pt idx="101">
                  <c:v>30.18</c:v>
                </c:pt>
                <c:pt idx="102">
                  <c:v>32.47</c:v>
                </c:pt>
                <c:pt idx="103">
                  <c:v>34.76</c:v>
                </c:pt>
                <c:pt idx="104">
                  <c:v>32.99</c:v>
                </c:pt>
                <c:pt idx="105">
                  <c:v>33.68</c:v>
                </c:pt>
                <c:pt idx="106">
                  <c:v>31.62</c:v>
                </c:pt>
                <c:pt idx="107">
                  <c:v>29.71</c:v>
                </c:pt>
                <c:pt idx="108">
                  <c:v>25.89</c:v>
                </c:pt>
                <c:pt idx="109">
                  <c:v>34.549999999999997</c:v>
                </c:pt>
                <c:pt idx="110">
                  <c:v>37.08</c:v>
                </c:pt>
                <c:pt idx="111">
                  <c:v>34.51</c:v>
                </c:pt>
                <c:pt idx="112">
                  <c:v>31.88</c:v>
                </c:pt>
                <c:pt idx="113">
                  <c:v>29.38</c:v>
                </c:pt>
                <c:pt idx="114">
                  <c:v>28.76</c:v>
                </c:pt>
                <c:pt idx="115">
                  <c:v>25.79</c:v>
                </c:pt>
                <c:pt idx="116">
                  <c:v>25.55</c:v>
                </c:pt>
                <c:pt idx="117">
                  <c:v>22.32</c:v>
                </c:pt>
                <c:pt idx="118">
                  <c:v>15.45</c:v>
                </c:pt>
                <c:pt idx="119">
                  <c:v>17.18</c:v>
                </c:pt>
                <c:pt idx="120">
                  <c:v>20.11</c:v>
                </c:pt>
                <c:pt idx="121">
                  <c:v>21.94</c:v>
                </c:pt>
                <c:pt idx="122">
                  <c:v>33.65</c:v>
                </c:pt>
                <c:pt idx="123">
                  <c:v>29.31</c:v>
                </c:pt>
                <c:pt idx="124">
                  <c:v>26.12</c:v>
                </c:pt>
                <c:pt idx="125">
                  <c:v>22.41</c:v>
                </c:pt>
                <c:pt idx="126">
                  <c:v>26.64</c:v>
                </c:pt>
                <c:pt idx="127">
                  <c:v>25.51</c:v>
                </c:pt>
                <c:pt idx="128">
                  <c:v>31.59</c:v>
                </c:pt>
                <c:pt idx="129">
                  <c:v>29.31</c:v>
                </c:pt>
                <c:pt idx="130">
                  <c:v>29.26</c:v>
                </c:pt>
                <c:pt idx="131">
                  <c:v>28.86</c:v>
                </c:pt>
                <c:pt idx="132">
                  <c:v>25.38</c:v>
                </c:pt>
                <c:pt idx="133">
                  <c:v>23.77</c:v>
                </c:pt>
                <c:pt idx="134">
                  <c:v>31.6</c:v>
                </c:pt>
                <c:pt idx="135">
                  <c:v>23.75</c:v>
                </c:pt>
                <c:pt idx="136">
                  <c:v>22.26</c:v>
                </c:pt>
                <c:pt idx="137">
                  <c:v>22.43</c:v>
                </c:pt>
                <c:pt idx="138">
                  <c:v>16.079999999999998</c:v>
                </c:pt>
                <c:pt idx="139">
                  <c:v>31.26</c:v>
                </c:pt>
                <c:pt idx="140">
                  <c:v>65.430000000000007</c:v>
                </c:pt>
                <c:pt idx="141">
                  <c:v>81.83</c:v>
                </c:pt>
                <c:pt idx="142">
                  <c:v>80.41</c:v>
                </c:pt>
                <c:pt idx="143">
                  <c:v>33.299999999999997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0946432"/>
        <c:axId val="140966144"/>
      </c:lineChart>
      <c:catAx>
        <c:axId val="140946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40966144"/>
        <c:crosses val="autoZero"/>
        <c:auto val="1"/>
        <c:lblAlgn val="ctr"/>
        <c:lblOffset val="100"/>
        <c:tickLblSkip val="11"/>
        <c:noMultiLvlLbl val="0"/>
      </c:catAx>
      <c:valAx>
        <c:axId val="14096614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4094643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48415080023691676"/>
          <c:y val="7.7509477981918928E-2"/>
          <c:w val="0.4808151908491094"/>
          <c:h val="0.13022585139820486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635715204187374E-2"/>
          <c:y val="9.1196149343543351E-2"/>
          <c:w val="0.86207462539805002"/>
          <c:h val="0.8598264803459844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'GA components'!$A$3</c:f>
              <c:strCache>
                <c:ptCount val="1"/>
                <c:pt idx="0">
                  <c:v>GA-OEFC-NUG (M$)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HOEP!$B$70:$B$141</c:f>
              <c:strCache>
                <c:ptCount val="72"/>
                <c:pt idx="0">
                  <c:v>2008-Jan</c:v>
                </c:pt>
                <c:pt idx="1">
                  <c:v>2008-Feb</c:v>
                </c:pt>
                <c:pt idx="2">
                  <c:v>2008-Mar</c:v>
                </c:pt>
                <c:pt idx="3">
                  <c:v>2008-Apr</c:v>
                </c:pt>
                <c:pt idx="4">
                  <c:v>2008-May</c:v>
                </c:pt>
                <c:pt idx="5">
                  <c:v>2008-Jun</c:v>
                </c:pt>
                <c:pt idx="6">
                  <c:v>2008-Jul</c:v>
                </c:pt>
                <c:pt idx="7">
                  <c:v>2008-Aug</c:v>
                </c:pt>
                <c:pt idx="8">
                  <c:v>2008-Sep</c:v>
                </c:pt>
                <c:pt idx="9">
                  <c:v>2008-Oct</c:v>
                </c:pt>
                <c:pt idx="10">
                  <c:v>2008-Nov</c:v>
                </c:pt>
                <c:pt idx="11">
                  <c:v>2008-Dec</c:v>
                </c:pt>
                <c:pt idx="12">
                  <c:v>2009-Jan</c:v>
                </c:pt>
                <c:pt idx="13">
                  <c:v>2009-Feb</c:v>
                </c:pt>
                <c:pt idx="14">
                  <c:v>2009-Mar</c:v>
                </c:pt>
                <c:pt idx="15">
                  <c:v>2009-Apr</c:v>
                </c:pt>
                <c:pt idx="16">
                  <c:v>2009-May</c:v>
                </c:pt>
                <c:pt idx="17">
                  <c:v>2009-Jun</c:v>
                </c:pt>
                <c:pt idx="18">
                  <c:v>2009-Jul</c:v>
                </c:pt>
                <c:pt idx="19">
                  <c:v>2009-Aug</c:v>
                </c:pt>
                <c:pt idx="20">
                  <c:v>2009-Sep</c:v>
                </c:pt>
                <c:pt idx="21">
                  <c:v>2009-Oct</c:v>
                </c:pt>
                <c:pt idx="22">
                  <c:v>2009-Nov</c:v>
                </c:pt>
                <c:pt idx="23">
                  <c:v>2009-Dec</c:v>
                </c:pt>
                <c:pt idx="24">
                  <c:v>2010-Jan</c:v>
                </c:pt>
                <c:pt idx="25">
                  <c:v>2010-Feb</c:v>
                </c:pt>
                <c:pt idx="26">
                  <c:v>2010-Mar</c:v>
                </c:pt>
                <c:pt idx="27">
                  <c:v>2010-Apr</c:v>
                </c:pt>
                <c:pt idx="28">
                  <c:v>2010-May</c:v>
                </c:pt>
                <c:pt idx="29">
                  <c:v>2010-Jun</c:v>
                </c:pt>
                <c:pt idx="30">
                  <c:v>2010-Jul</c:v>
                </c:pt>
                <c:pt idx="31">
                  <c:v>2010-Aug</c:v>
                </c:pt>
                <c:pt idx="32">
                  <c:v>2010-Sep</c:v>
                </c:pt>
                <c:pt idx="33">
                  <c:v>2010-Oct</c:v>
                </c:pt>
                <c:pt idx="34">
                  <c:v>2010-Nov</c:v>
                </c:pt>
                <c:pt idx="35">
                  <c:v>2010-Dec</c:v>
                </c:pt>
                <c:pt idx="36">
                  <c:v>2011-Jan</c:v>
                </c:pt>
                <c:pt idx="37">
                  <c:v>2011-Feb</c:v>
                </c:pt>
                <c:pt idx="38">
                  <c:v>2011-Mar</c:v>
                </c:pt>
                <c:pt idx="39">
                  <c:v>2011-Apr</c:v>
                </c:pt>
                <c:pt idx="40">
                  <c:v>2011-May</c:v>
                </c:pt>
                <c:pt idx="41">
                  <c:v>2011-Jun</c:v>
                </c:pt>
                <c:pt idx="42">
                  <c:v>2011-Jul</c:v>
                </c:pt>
                <c:pt idx="43">
                  <c:v>2011-Aug</c:v>
                </c:pt>
                <c:pt idx="44">
                  <c:v>2011-Sep</c:v>
                </c:pt>
                <c:pt idx="45">
                  <c:v>2011-Oct</c:v>
                </c:pt>
                <c:pt idx="46">
                  <c:v>2011-Nov</c:v>
                </c:pt>
                <c:pt idx="47">
                  <c:v>2011-Dec</c:v>
                </c:pt>
                <c:pt idx="48">
                  <c:v>2012-Jan</c:v>
                </c:pt>
                <c:pt idx="49">
                  <c:v>2012-Feb</c:v>
                </c:pt>
                <c:pt idx="50">
                  <c:v>2012-Mar</c:v>
                </c:pt>
                <c:pt idx="51">
                  <c:v>2012-Apr</c:v>
                </c:pt>
                <c:pt idx="52">
                  <c:v>2012-May</c:v>
                </c:pt>
                <c:pt idx="53">
                  <c:v>2012-Jun</c:v>
                </c:pt>
                <c:pt idx="54">
                  <c:v>2012-Jul</c:v>
                </c:pt>
                <c:pt idx="55">
                  <c:v>2012-Aug</c:v>
                </c:pt>
                <c:pt idx="56">
                  <c:v>2012-Sep</c:v>
                </c:pt>
                <c:pt idx="57">
                  <c:v>2012-Oct</c:v>
                </c:pt>
                <c:pt idx="58">
                  <c:v>2012-Nov</c:v>
                </c:pt>
                <c:pt idx="59">
                  <c:v>2012-Dec</c:v>
                </c:pt>
                <c:pt idx="60">
                  <c:v>2013-Jan</c:v>
                </c:pt>
                <c:pt idx="61">
                  <c:v>2013-Feb</c:v>
                </c:pt>
                <c:pt idx="62">
                  <c:v>2013-Mar</c:v>
                </c:pt>
                <c:pt idx="63">
                  <c:v>2013-April </c:v>
                </c:pt>
                <c:pt idx="64">
                  <c:v>2013-May</c:v>
                </c:pt>
                <c:pt idx="65">
                  <c:v>2013-June</c:v>
                </c:pt>
                <c:pt idx="66">
                  <c:v>2013-July</c:v>
                </c:pt>
                <c:pt idx="67">
                  <c:v>2013-Aug</c:v>
                </c:pt>
                <c:pt idx="68">
                  <c:v>2013-Sep</c:v>
                </c:pt>
                <c:pt idx="69">
                  <c:v>2013-Oct</c:v>
                </c:pt>
                <c:pt idx="70">
                  <c:v>2013-Nov</c:v>
                </c:pt>
                <c:pt idx="71">
                  <c:v>2013-Dec</c:v>
                </c:pt>
              </c:strCache>
            </c:strRef>
          </c:cat>
          <c:val>
            <c:numRef>
              <c:f>'GA components'!$B$3:$BU$3</c:f>
              <c:numCache>
                <c:formatCode>General</c:formatCode>
                <c:ptCount val="72"/>
                <c:pt idx="0">
                  <c:v>56.9</c:v>
                </c:pt>
                <c:pt idx="1">
                  <c:v>46.5</c:v>
                </c:pt>
                <c:pt idx="2">
                  <c:v>40.1</c:v>
                </c:pt>
                <c:pt idx="3">
                  <c:v>43.1</c:v>
                </c:pt>
                <c:pt idx="4">
                  <c:v>44.8</c:v>
                </c:pt>
                <c:pt idx="5">
                  <c:v>24.8</c:v>
                </c:pt>
                <c:pt idx="6">
                  <c:v>26.1</c:v>
                </c:pt>
                <c:pt idx="7">
                  <c:v>31.1</c:v>
                </c:pt>
                <c:pt idx="8">
                  <c:v>25</c:v>
                </c:pt>
                <c:pt idx="9">
                  <c:v>47.1</c:v>
                </c:pt>
                <c:pt idx="10">
                  <c:v>42.4</c:v>
                </c:pt>
                <c:pt idx="11">
                  <c:v>51.6</c:v>
                </c:pt>
                <c:pt idx="12">
                  <c:v>41.9</c:v>
                </c:pt>
                <c:pt idx="13">
                  <c:v>40.299999999999997</c:v>
                </c:pt>
                <c:pt idx="14">
                  <c:v>64</c:v>
                </c:pt>
                <c:pt idx="15">
                  <c:v>69.900000000000006</c:v>
                </c:pt>
                <c:pt idx="16">
                  <c:v>76.7</c:v>
                </c:pt>
                <c:pt idx="17">
                  <c:v>91.9</c:v>
                </c:pt>
                <c:pt idx="18">
                  <c:v>89.8</c:v>
                </c:pt>
                <c:pt idx="19">
                  <c:v>106.7</c:v>
                </c:pt>
                <c:pt idx="20">
                  <c:v>72.400000000000006</c:v>
                </c:pt>
                <c:pt idx="21">
                  <c:v>106.6</c:v>
                </c:pt>
                <c:pt idx="22">
                  <c:v>106.3</c:v>
                </c:pt>
                <c:pt idx="23">
                  <c:v>95</c:v>
                </c:pt>
                <c:pt idx="24">
                  <c:v>96.8</c:v>
                </c:pt>
                <c:pt idx="25">
                  <c:v>108.9</c:v>
                </c:pt>
                <c:pt idx="26">
                  <c:v>111.2</c:v>
                </c:pt>
                <c:pt idx="27">
                  <c:v>97.7</c:v>
                </c:pt>
                <c:pt idx="28">
                  <c:v>77.099999999999994</c:v>
                </c:pt>
                <c:pt idx="29">
                  <c:v>49.7</c:v>
                </c:pt>
                <c:pt idx="30">
                  <c:v>47.4</c:v>
                </c:pt>
                <c:pt idx="31">
                  <c:v>31</c:v>
                </c:pt>
                <c:pt idx="32">
                  <c:v>43.4</c:v>
                </c:pt>
                <c:pt idx="33">
                  <c:v>99.2</c:v>
                </c:pt>
                <c:pt idx="34">
                  <c:v>92.4</c:v>
                </c:pt>
                <c:pt idx="35">
                  <c:v>104.8</c:v>
                </c:pt>
                <c:pt idx="36">
                  <c:v>110.1</c:v>
                </c:pt>
                <c:pt idx="37">
                  <c:v>94.2</c:v>
                </c:pt>
                <c:pt idx="38">
                  <c:v>101.2</c:v>
                </c:pt>
                <c:pt idx="39">
                  <c:v>82.2</c:v>
                </c:pt>
                <c:pt idx="40">
                  <c:v>82.1</c:v>
                </c:pt>
                <c:pt idx="41">
                  <c:v>102</c:v>
                </c:pt>
                <c:pt idx="42">
                  <c:v>87</c:v>
                </c:pt>
                <c:pt idx="43">
                  <c:v>64.5</c:v>
                </c:pt>
                <c:pt idx="44">
                  <c:v>50.5</c:v>
                </c:pt>
                <c:pt idx="45">
                  <c:v>88.9</c:v>
                </c:pt>
                <c:pt idx="46">
                  <c:v>103.6</c:v>
                </c:pt>
                <c:pt idx="47">
                  <c:v>116.6</c:v>
                </c:pt>
                <c:pt idx="48">
                  <c:v>105.9</c:v>
                </c:pt>
                <c:pt idx="49">
                  <c:v>103.4</c:v>
                </c:pt>
                <c:pt idx="50">
                  <c:v>119.4</c:v>
                </c:pt>
                <c:pt idx="51">
                  <c:v>91.3</c:v>
                </c:pt>
                <c:pt idx="52">
                  <c:v>92.3</c:v>
                </c:pt>
                <c:pt idx="53">
                  <c:v>82</c:v>
                </c:pt>
                <c:pt idx="54">
                  <c:v>61.9</c:v>
                </c:pt>
                <c:pt idx="55">
                  <c:v>73.099999999999994</c:v>
                </c:pt>
                <c:pt idx="56">
                  <c:v>78</c:v>
                </c:pt>
                <c:pt idx="57">
                  <c:v>78</c:v>
                </c:pt>
                <c:pt idx="58">
                  <c:v>108.9</c:v>
                </c:pt>
                <c:pt idx="59">
                  <c:v>96.9</c:v>
                </c:pt>
                <c:pt idx="60" formatCode="0.00">
                  <c:v>100.6</c:v>
                </c:pt>
                <c:pt idx="61" formatCode="0.00">
                  <c:v>93.2</c:v>
                </c:pt>
                <c:pt idx="62" formatCode="0.00">
                  <c:v>112.7</c:v>
                </c:pt>
                <c:pt idx="63" formatCode="0.00">
                  <c:v>90.1</c:v>
                </c:pt>
                <c:pt idx="64" formatCode="0.00">
                  <c:v>90.7</c:v>
                </c:pt>
                <c:pt idx="65" formatCode="0.00">
                  <c:v>90.5</c:v>
                </c:pt>
                <c:pt idx="66" formatCode="0.00">
                  <c:v>79.400000000000006</c:v>
                </c:pt>
                <c:pt idx="67" formatCode="0.00">
                  <c:v>89.2</c:v>
                </c:pt>
                <c:pt idx="68" formatCode="0.00">
                  <c:v>86.1</c:v>
                </c:pt>
                <c:pt idx="69" formatCode="0.00">
                  <c:v>99.1</c:v>
                </c:pt>
                <c:pt idx="70" formatCode="0.00">
                  <c:v>112.1</c:v>
                </c:pt>
                <c:pt idx="71" formatCode="0.00">
                  <c:v>88.9</c:v>
                </c:pt>
              </c:numCache>
            </c:numRef>
          </c:val>
        </c:ser>
        <c:ser>
          <c:idx val="1"/>
          <c:order val="1"/>
          <c:tx>
            <c:strRef>
              <c:f>'GA components'!$A$4</c:f>
              <c:strCache>
                <c:ptCount val="1"/>
                <c:pt idx="0">
                  <c:v>GA-OPG (M$)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</c:spPr>
          <c:invertIfNegative val="0"/>
          <c:cat>
            <c:strRef>
              <c:f>HOEP!$B$70:$B$141</c:f>
              <c:strCache>
                <c:ptCount val="72"/>
                <c:pt idx="0">
                  <c:v>2008-Jan</c:v>
                </c:pt>
                <c:pt idx="1">
                  <c:v>2008-Feb</c:v>
                </c:pt>
                <c:pt idx="2">
                  <c:v>2008-Mar</c:v>
                </c:pt>
                <c:pt idx="3">
                  <c:v>2008-Apr</c:v>
                </c:pt>
                <c:pt idx="4">
                  <c:v>2008-May</c:v>
                </c:pt>
                <c:pt idx="5">
                  <c:v>2008-Jun</c:v>
                </c:pt>
                <c:pt idx="6">
                  <c:v>2008-Jul</c:v>
                </c:pt>
                <c:pt idx="7">
                  <c:v>2008-Aug</c:v>
                </c:pt>
                <c:pt idx="8">
                  <c:v>2008-Sep</c:v>
                </c:pt>
                <c:pt idx="9">
                  <c:v>2008-Oct</c:v>
                </c:pt>
                <c:pt idx="10">
                  <c:v>2008-Nov</c:v>
                </c:pt>
                <c:pt idx="11">
                  <c:v>2008-Dec</c:v>
                </c:pt>
                <c:pt idx="12">
                  <c:v>2009-Jan</c:v>
                </c:pt>
                <c:pt idx="13">
                  <c:v>2009-Feb</c:v>
                </c:pt>
                <c:pt idx="14">
                  <c:v>2009-Mar</c:v>
                </c:pt>
                <c:pt idx="15">
                  <c:v>2009-Apr</c:v>
                </c:pt>
                <c:pt idx="16">
                  <c:v>2009-May</c:v>
                </c:pt>
                <c:pt idx="17">
                  <c:v>2009-Jun</c:v>
                </c:pt>
                <c:pt idx="18">
                  <c:v>2009-Jul</c:v>
                </c:pt>
                <c:pt idx="19">
                  <c:v>2009-Aug</c:v>
                </c:pt>
                <c:pt idx="20">
                  <c:v>2009-Sep</c:v>
                </c:pt>
                <c:pt idx="21">
                  <c:v>2009-Oct</c:v>
                </c:pt>
                <c:pt idx="22">
                  <c:v>2009-Nov</c:v>
                </c:pt>
                <c:pt idx="23">
                  <c:v>2009-Dec</c:v>
                </c:pt>
                <c:pt idx="24">
                  <c:v>2010-Jan</c:v>
                </c:pt>
                <c:pt idx="25">
                  <c:v>2010-Feb</c:v>
                </c:pt>
                <c:pt idx="26">
                  <c:v>2010-Mar</c:v>
                </c:pt>
                <c:pt idx="27">
                  <c:v>2010-Apr</c:v>
                </c:pt>
                <c:pt idx="28">
                  <c:v>2010-May</c:v>
                </c:pt>
                <c:pt idx="29">
                  <c:v>2010-Jun</c:v>
                </c:pt>
                <c:pt idx="30">
                  <c:v>2010-Jul</c:v>
                </c:pt>
                <c:pt idx="31">
                  <c:v>2010-Aug</c:v>
                </c:pt>
                <c:pt idx="32">
                  <c:v>2010-Sep</c:v>
                </c:pt>
                <c:pt idx="33">
                  <c:v>2010-Oct</c:v>
                </c:pt>
                <c:pt idx="34">
                  <c:v>2010-Nov</c:v>
                </c:pt>
                <c:pt idx="35">
                  <c:v>2010-Dec</c:v>
                </c:pt>
                <c:pt idx="36">
                  <c:v>2011-Jan</c:v>
                </c:pt>
                <c:pt idx="37">
                  <c:v>2011-Feb</c:v>
                </c:pt>
                <c:pt idx="38">
                  <c:v>2011-Mar</c:v>
                </c:pt>
                <c:pt idx="39">
                  <c:v>2011-Apr</c:v>
                </c:pt>
                <c:pt idx="40">
                  <c:v>2011-May</c:v>
                </c:pt>
                <c:pt idx="41">
                  <c:v>2011-Jun</c:v>
                </c:pt>
                <c:pt idx="42">
                  <c:v>2011-Jul</c:v>
                </c:pt>
                <c:pt idx="43">
                  <c:v>2011-Aug</c:v>
                </c:pt>
                <c:pt idx="44">
                  <c:v>2011-Sep</c:v>
                </c:pt>
                <c:pt idx="45">
                  <c:v>2011-Oct</c:v>
                </c:pt>
                <c:pt idx="46">
                  <c:v>2011-Nov</c:v>
                </c:pt>
                <c:pt idx="47">
                  <c:v>2011-Dec</c:v>
                </c:pt>
                <c:pt idx="48">
                  <c:v>2012-Jan</c:v>
                </c:pt>
                <c:pt idx="49">
                  <c:v>2012-Feb</c:v>
                </c:pt>
                <c:pt idx="50">
                  <c:v>2012-Mar</c:v>
                </c:pt>
                <c:pt idx="51">
                  <c:v>2012-Apr</c:v>
                </c:pt>
                <c:pt idx="52">
                  <c:v>2012-May</c:v>
                </c:pt>
                <c:pt idx="53">
                  <c:v>2012-Jun</c:v>
                </c:pt>
                <c:pt idx="54">
                  <c:v>2012-Jul</c:v>
                </c:pt>
                <c:pt idx="55">
                  <c:v>2012-Aug</c:v>
                </c:pt>
                <c:pt idx="56">
                  <c:v>2012-Sep</c:v>
                </c:pt>
                <c:pt idx="57">
                  <c:v>2012-Oct</c:v>
                </c:pt>
                <c:pt idx="58">
                  <c:v>2012-Nov</c:v>
                </c:pt>
                <c:pt idx="59">
                  <c:v>2012-Dec</c:v>
                </c:pt>
                <c:pt idx="60">
                  <c:v>2013-Jan</c:v>
                </c:pt>
                <c:pt idx="61">
                  <c:v>2013-Feb</c:v>
                </c:pt>
                <c:pt idx="62">
                  <c:v>2013-Mar</c:v>
                </c:pt>
                <c:pt idx="63">
                  <c:v>2013-April </c:v>
                </c:pt>
                <c:pt idx="64">
                  <c:v>2013-May</c:v>
                </c:pt>
                <c:pt idx="65">
                  <c:v>2013-June</c:v>
                </c:pt>
                <c:pt idx="66">
                  <c:v>2013-July</c:v>
                </c:pt>
                <c:pt idx="67">
                  <c:v>2013-Aug</c:v>
                </c:pt>
                <c:pt idx="68">
                  <c:v>2013-Sep</c:v>
                </c:pt>
                <c:pt idx="69">
                  <c:v>2013-Oct</c:v>
                </c:pt>
                <c:pt idx="70">
                  <c:v>2013-Nov</c:v>
                </c:pt>
                <c:pt idx="71">
                  <c:v>2013-Dec</c:v>
                </c:pt>
              </c:strCache>
            </c:strRef>
          </c:cat>
          <c:val>
            <c:numRef>
              <c:f>'GA components'!$B$4:$BU$4</c:f>
              <c:numCache>
                <c:formatCode>General</c:formatCode>
                <c:ptCount val="72"/>
                <c:pt idx="0">
                  <c:v>30.4</c:v>
                </c:pt>
                <c:pt idx="1">
                  <c:v>-36.5</c:v>
                </c:pt>
                <c:pt idx="2">
                  <c:v>-64.099999999999994</c:v>
                </c:pt>
                <c:pt idx="3">
                  <c:v>-21.1</c:v>
                </c:pt>
                <c:pt idx="4">
                  <c:v>45.8</c:v>
                </c:pt>
                <c:pt idx="5">
                  <c:v>-64.599999999999994</c:v>
                </c:pt>
                <c:pt idx="6">
                  <c:v>-63.7</c:v>
                </c:pt>
                <c:pt idx="7">
                  <c:v>-7.9</c:v>
                </c:pt>
                <c:pt idx="8">
                  <c:v>-20.3</c:v>
                </c:pt>
                <c:pt idx="9">
                  <c:v>1.7</c:v>
                </c:pt>
                <c:pt idx="10">
                  <c:v>-33.9</c:v>
                </c:pt>
                <c:pt idx="11">
                  <c:v>43.8</c:v>
                </c:pt>
                <c:pt idx="12">
                  <c:v>0.1</c:v>
                </c:pt>
                <c:pt idx="13">
                  <c:v>28.4</c:v>
                </c:pt>
                <c:pt idx="14">
                  <c:v>136.9</c:v>
                </c:pt>
                <c:pt idx="15">
                  <c:v>167.3</c:v>
                </c:pt>
                <c:pt idx="16">
                  <c:v>99.7</c:v>
                </c:pt>
                <c:pt idx="17">
                  <c:v>167.3</c:v>
                </c:pt>
                <c:pt idx="18">
                  <c:v>202.3</c:v>
                </c:pt>
                <c:pt idx="19">
                  <c:v>168.3</c:v>
                </c:pt>
                <c:pt idx="20">
                  <c:v>189.9</c:v>
                </c:pt>
                <c:pt idx="21">
                  <c:v>133.5</c:v>
                </c:pt>
                <c:pt idx="22">
                  <c:v>148.6</c:v>
                </c:pt>
                <c:pt idx="23">
                  <c:v>109.1</c:v>
                </c:pt>
                <c:pt idx="24">
                  <c:v>77.5</c:v>
                </c:pt>
                <c:pt idx="25">
                  <c:v>71.599999999999994</c:v>
                </c:pt>
                <c:pt idx="26">
                  <c:v>124.1</c:v>
                </c:pt>
                <c:pt idx="27">
                  <c:v>89.4</c:v>
                </c:pt>
                <c:pt idx="28">
                  <c:v>41.4</c:v>
                </c:pt>
                <c:pt idx="29">
                  <c:v>50.8</c:v>
                </c:pt>
                <c:pt idx="30">
                  <c:v>-5.3</c:v>
                </c:pt>
                <c:pt idx="31">
                  <c:v>27.8</c:v>
                </c:pt>
                <c:pt idx="32">
                  <c:v>97.8</c:v>
                </c:pt>
                <c:pt idx="33">
                  <c:v>108.9</c:v>
                </c:pt>
                <c:pt idx="34">
                  <c:v>101.5</c:v>
                </c:pt>
                <c:pt idx="35">
                  <c:v>103.9</c:v>
                </c:pt>
                <c:pt idx="36">
                  <c:v>118.6</c:v>
                </c:pt>
                <c:pt idx="37">
                  <c:v>94.3</c:v>
                </c:pt>
                <c:pt idx="38">
                  <c:v>96.7</c:v>
                </c:pt>
                <c:pt idx="39">
                  <c:v>114.9</c:v>
                </c:pt>
                <c:pt idx="40">
                  <c:v>147</c:v>
                </c:pt>
                <c:pt idx="41">
                  <c:v>92.6</c:v>
                </c:pt>
                <c:pt idx="42">
                  <c:v>80.400000000000006</c:v>
                </c:pt>
                <c:pt idx="43">
                  <c:v>112</c:v>
                </c:pt>
                <c:pt idx="44">
                  <c:v>105</c:v>
                </c:pt>
                <c:pt idx="45">
                  <c:v>118.9</c:v>
                </c:pt>
                <c:pt idx="46">
                  <c:v>119.5</c:v>
                </c:pt>
                <c:pt idx="47">
                  <c:v>147</c:v>
                </c:pt>
                <c:pt idx="48">
                  <c:v>152</c:v>
                </c:pt>
                <c:pt idx="49">
                  <c:v>160.19999999999999</c:v>
                </c:pt>
                <c:pt idx="50">
                  <c:v>202.4</c:v>
                </c:pt>
                <c:pt idx="51">
                  <c:v>167.5</c:v>
                </c:pt>
                <c:pt idx="52">
                  <c:v>170.9</c:v>
                </c:pt>
                <c:pt idx="53">
                  <c:v>176.1</c:v>
                </c:pt>
                <c:pt idx="54">
                  <c:v>114.1</c:v>
                </c:pt>
                <c:pt idx="55">
                  <c:v>142.19999999999999</c:v>
                </c:pt>
                <c:pt idx="56">
                  <c:v>131.5</c:v>
                </c:pt>
                <c:pt idx="57">
                  <c:v>152.5</c:v>
                </c:pt>
                <c:pt idx="58">
                  <c:v>132.6</c:v>
                </c:pt>
                <c:pt idx="59">
                  <c:v>146.30000000000001</c:v>
                </c:pt>
                <c:pt idx="60" formatCode="0.00">
                  <c:v>127.7</c:v>
                </c:pt>
                <c:pt idx="61" formatCode="0.00">
                  <c:v>106.4</c:v>
                </c:pt>
                <c:pt idx="62" formatCode="0.00">
                  <c:v>111.8</c:v>
                </c:pt>
                <c:pt idx="63" formatCode="0.00">
                  <c:v>136.30000000000001</c:v>
                </c:pt>
                <c:pt idx="64" formatCode="0.00">
                  <c:v>155.1</c:v>
                </c:pt>
                <c:pt idx="65" formatCode="0.00">
                  <c:v>161.1</c:v>
                </c:pt>
                <c:pt idx="66" formatCode="0.00">
                  <c:v>139.1</c:v>
                </c:pt>
                <c:pt idx="67" formatCode="0.00">
                  <c:v>180.1</c:v>
                </c:pt>
                <c:pt idx="68" formatCode="0.00">
                  <c:v>163.19999999999999</c:v>
                </c:pt>
                <c:pt idx="69" formatCode="0.00">
                  <c:v>157</c:v>
                </c:pt>
                <c:pt idx="70" formatCode="0.00">
                  <c:v>197.2</c:v>
                </c:pt>
                <c:pt idx="71" formatCode="0.00">
                  <c:v>117.9</c:v>
                </c:pt>
              </c:numCache>
            </c:numRef>
          </c:val>
        </c:ser>
        <c:ser>
          <c:idx val="2"/>
          <c:order val="2"/>
          <c:tx>
            <c:strRef>
              <c:f>'GA components'!$A$5</c:f>
              <c:strCache>
                <c:ptCount val="1"/>
                <c:pt idx="0">
                  <c:v>GA-OPA (M$)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</c:spPr>
          <c:invertIfNegative val="0"/>
          <c:cat>
            <c:strRef>
              <c:f>HOEP!$B$70:$B$141</c:f>
              <c:strCache>
                <c:ptCount val="72"/>
                <c:pt idx="0">
                  <c:v>2008-Jan</c:v>
                </c:pt>
                <c:pt idx="1">
                  <c:v>2008-Feb</c:v>
                </c:pt>
                <c:pt idx="2">
                  <c:v>2008-Mar</c:v>
                </c:pt>
                <c:pt idx="3">
                  <c:v>2008-Apr</c:v>
                </c:pt>
                <c:pt idx="4">
                  <c:v>2008-May</c:v>
                </c:pt>
                <c:pt idx="5">
                  <c:v>2008-Jun</c:v>
                </c:pt>
                <c:pt idx="6">
                  <c:v>2008-Jul</c:v>
                </c:pt>
                <c:pt idx="7">
                  <c:v>2008-Aug</c:v>
                </c:pt>
                <c:pt idx="8">
                  <c:v>2008-Sep</c:v>
                </c:pt>
                <c:pt idx="9">
                  <c:v>2008-Oct</c:v>
                </c:pt>
                <c:pt idx="10">
                  <c:v>2008-Nov</c:v>
                </c:pt>
                <c:pt idx="11">
                  <c:v>2008-Dec</c:v>
                </c:pt>
                <c:pt idx="12">
                  <c:v>2009-Jan</c:v>
                </c:pt>
                <c:pt idx="13">
                  <c:v>2009-Feb</c:v>
                </c:pt>
                <c:pt idx="14">
                  <c:v>2009-Mar</c:v>
                </c:pt>
                <c:pt idx="15">
                  <c:v>2009-Apr</c:v>
                </c:pt>
                <c:pt idx="16">
                  <c:v>2009-May</c:v>
                </c:pt>
                <c:pt idx="17">
                  <c:v>2009-Jun</c:v>
                </c:pt>
                <c:pt idx="18">
                  <c:v>2009-Jul</c:v>
                </c:pt>
                <c:pt idx="19">
                  <c:v>2009-Aug</c:v>
                </c:pt>
                <c:pt idx="20">
                  <c:v>2009-Sep</c:v>
                </c:pt>
                <c:pt idx="21">
                  <c:v>2009-Oct</c:v>
                </c:pt>
                <c:pt idx="22">
                  <c:v>2009-Nov</c:v>
                </c:pt>
                <c:pt idx="23">
                  <c:v>2009-Dec</c:v>
                </c:pt>
                <c:pt idx="24">
                  <c:v>2010-Jan</c:v>
                </c:pt>
                <c:pt idx="25">
                  <c:v>2010-Feb</c:v>
                </c:pt>
                <c:pt idx="26">
                  <c:v>2010-Mar</c:v>
                </c:pt>
                <c:pt idx="27">
                  <c:v>2010-Apr</c:v>
                </c:pt>
                <c:pt idx="28">
                  <c:v>2010-May</c:v>
                </c:pt>
                <c:pt idx="29">
                  <c:v>2010-Jun</c:v>
                </c:pt>
                <c:pt idx="30">
                  <c:v>2010-Jul</c:v>
                </c:pt>
                <c:pt idx="31">
                  <c:v>2010-Aug</c:v>
                </c:pt>
                <c:pt idx="32">
                  <c:v>2010-Sep</c:v>
                </c:pt>
                <c:pt idx="33">
                  <c:v>2010-Oct</c:v>
                </c:pt>
                <c:pt idx="34">
                  <c:v>2010-Nov</c:v>
                </c:pt>
                <c:pt idx="35">
                  <c:v>2010-Dec</c:v>
                </c:pt>
                <c:pt idx="36">
                  <c:v>2011-Jan</c:v>
                </c:pt>
                <c:pt idx="37">
                  <c:v>2011-Feb</c:v>
                </c:pt>
                <c:pt idx="38">
                  <c:v>2011-Mar</c:v>
                </c:pt>
                <c:pt idx="39">
                  <c:v>2011-Apr</c:v>
                </c:pt>
                <c:pt idx="40">
                  <c:v>2011-May</c:v>
                </c:pt>
                <c:pt idx="41">
                  <c:v>2011-Jun</c:v>
                </c:pt>
                <c:pt idx="42">
                  <c:v>2011-Jul</c:v>
                </c:pt>
                <c:pt idx="43">
                  <c:v>2011-Aug</c:v>
                </c:pt>
                <c:pt idx="44">
                  <c:v>2011-Sep</c:v>
                </c:pt>
                <c:pt idx="45">
                  <c:v>2011-Oct</c:v>
                </c:pt>
                <c:pt idx="46">
                  <c:v>2011-Nov</c:v>
                </c:pt>
                <c:pt idx="47">
                  <c:v>2011-Dec</c:v>
                </c:pt>
                <c:pt idx="48">
                  <c:v>2012-Jan</c:v>
                </c:pt>
                <c:pt idx="49">
                  <c:v>2012-Feb</c:v>
                </c:pt>
                <c:pt idx="50">
                  <c:v>2012-Mar</c:v>
                </c:pt>
                <c:pt idx="51">
                  <c:v>2012-Apr</c:v>
                </c:pt>
                <c:pt idx="52">
                  <c:v>2012-May</c:v>
                </c:pt>
                <c:pt idx="53">
                  <c:v>2012-Jun</c:v>
                </c:pt>
                <c:pt idx="54">
                  <c:v>2012-Jul</c:v>
                </c:pt>
                <c:pt idx="55">
                  <c:v>2012-Aug</c:v>
                </c:pt>
                <c:pt idx="56">
                  <c:v>2012-Sep</c:v>
                </c:pt>
                <c:pt idx="57">
                  <c:v>2012-Oct</c:v>
                </c:pt>
                <c:pt idx="58">
                  <c:v>2012-Nov</c:v>
                </c:pt>
                <c:pt idx="59">
                  <c:v>2012-Dec</c:v>
                </c:pt>
                <c:pt idx="60">
                  <c:v>2013-Jan</c:v>
                </c:pt>
                <c:pt idx="61">
                  <c:v>2013-Feb</c:v>
                </c:pt>
                <c:pt idx="62">
                  <c:v>2013-Mar</c:v>
                </c:pt>
                <c:pt idx="63">
                  <c:v>2013-April </c:v>
                </c:pt>
                <c:pt idx="64">
                  <c:v>2013-May</c:v>
                </c:pt>
                <c:pt idx="65">
                  <c:v>2013-June</c:v>
                </c:pt>
                <c:pt idx="66">
                  <c:v>2013-July</c:v>
                </c:pt>
                <c:pt idx="67">
                  <c:v>2013-Aug</c:v>
                </c:pt>
                <c:pt idx="68">
                  <c:v>2013-Sep</c:v>
                </c:pt>
                <c:pt idx="69">
                  <c:v>2013-Oct</c:v>
                </c:pt>
                <c:pt idx="70">
                  <c:v>2013-Nov</c:v>
                </c:pt>
                <c:pt idx="71">
                  <c:v>2013-Dec</c:v>
                </c:pt>
              </c:strCache>
            </c:strRef>
          </c:cat>
          <c:val>
            <c:numRef>
              <c:f>'GA components'!$B$5:$BU$5</c:f>
              <c:numCache>
                <c:formatCode>General</c:formatCode>
                <c:ptCount val="72"/>
                <c:pt idx="0">
                  <c:v>30.2</c:v>
                </c:pt>
                <c:pt idx="1">
                  <c:v>34.1</c:v>
                </c:pt>
                <c:pt idx="2">
                  <c:v>37.200000000000003</c:v>
                </c:pt>
                <c:pt idx="3">
                  <c:v>43.4</c:v>
                </c:pt>
                <c:pt idx="4">
                  <c:v>83.5</c:v>
                </c:pt>
                <c:pt idx="5">
                  <c:v>38.6</c:v>
                </c:pt>
                <c:pt idx="6">
                  <c:v>79.8</c:v>
                </c:pt>
                <c:pt idx="7">
                  <c:v>66.8</c:v>
                </c:pt>
                <c:pt idx="8">
                  <c:v>30.3</c:v>
                </c:pt>
                <c:pt idx="9">
                  <c:v>44.1</c:v>
                </c:pt>
                <c:pt idx="10">
                  <c:v>49.8</c:v>
                </c:pt>
                <c:pt idx="11">
                  <c:v>74</c:v>
                </c:pt>
                <c:pt idx="12">
                  <c:v>-25.5</c:v>
                </c:pt>
                <c:pt idx="13">
                  <c:v>80.2</c:v>
                </c:pt>
                <c:pt idx="14">
                  <c:v>134.30000000000001</c:v>
                </c:pt>
                <c:pt idx="15">
                  <c:v>168.8</c:v>
                </c:pt>
                <c:pt idx="16">
                  <c:v>152</c:v>
                </c:pt>
                <c:pt idx="17">
                  <c:v>146.69999999999999</c:v>
                </c:pt>
                <c:pt idx="18">
                  <c:v>174.8</c:v>
                </c:pt>
                <c:pt idx="19">
                  <c:v>178.4</c:v>
                </c:pt>
                <c:pt idx="20">
                  <c:v>168.8</c:v>
                </c:pt>
                <c:pt idx="21">
                  <c:v>142.6</c:v>
                </c:pt>
                <c:pt idx="22">
                  <c:v>197.6</c:v>
                </c:pt>
                <c:pt idx="23">
                  <c:v>187</c:v>
                </c:pt>
                <c:pt idx="24">
                  <c:v>178</c:v>
                </c:pt>
                <c:pt idx="25">
                  <c:v>121.7</c:v>
                </c:pt>
                <c:pt idx="26">
                  <c:v>214.6</c:v>
                </c:pt>
                <c:pt idx="27">
                  <c:v>183.9</c:v>
                </c:pt>
                <c:pt idx="28">
                  <c:v>154.69999999999999</c:v>
                </c:pt>
                <c:pt idx="29">
                  <c:v>181.9</c:v>
                </c:pt>
                <c:pt idx="30">
                  <c:v>56.8</c:v>
                </c:pt>
                <c:pt idx="31">
                  <c:v>99</c:v>
                </c:pt>
                <c:pt idx="32">
                  <c:v>172.5</c:v>
                </c:pt>
                <c:pt idx="33">
                  <c:v>236.1</c:v>
                </c:pt>
                <c:pt idx="34">
                  <c:v>195.5</c:v>
                </c:pt>
                <c:pt idx="35">
                  <c:v>203.7</c:v>
                </c:pt>
                <c:pt idx="36">
                  <c:v>240.4</c:v>
                </c:pt>
                <c:pt idx="37">
                  <c:v>205</c:v>
                </c:pt>
                <c:pt idx="38">
                  <c:v>229.8</c:v>
                </c:pt>
                <c:pt idx="39">
                  <c:v>243.3</c:v>
                </c:pt>
                <c:pt idx="40">
                  <c:v>269.10000000000002</c:v>
                </c:pt>
                <c:pt idx="41">
                  <c:v>228.5</c:v>
                </c:pt>
                <c:pt idx="42">
                  <c:v>224.3</c:v>
                </c:pt>
                <c:pt idx="43">
                  <c:v>249.6</c:v>
                </c:pt>
                <c:pt idx="44">
                  <c:v>235.9</c:v>
                </c:pt>
                <c:pt idx="45">
                  <c:v>249.1</c:v>
                </c:pt>
                <c:pt idx="46">
                  <c:v>227.9</c:v>
                </c:pt>
                <c:pt idx="47">
                  <c:v>276.89999999999998</c:v>
                </c:pt>
                <c:pt idx="48">
                  <c:v>254.4</c:v>
                </c:pt>
                <c:pt idx="49">
                  <c:v>286.39999999999998</c:v>
                </c:pt>
                <c:pt idx="50">
                  <c:v>344.7</c:v>
                </c:pt>
                <c:pt idx="51">
                  <c:v>335.9</c:v>
                </c:pt>
                <c:pt idx="52">
                  <c:v>315</c:v>
                </c:pt>
                <c:pt idx="53">
                  <c:v>326.7</c:v>
                </c:pt>
                <c:pt idx="54">
                  <c:v>245.7</c:v>
                </c:pt>
                <c:pt idx="55">
                  <c:v>269.5</c:v>
                </c:pt>
                <c:pt idx="56">
                  <c:v>269.39999999999998</c:v>
                </c:pt>
                <c:pt idx="57">
                  <c:v>315.10000000000002</c:v>
                </c:pt>
                <c:pt idx="58">
                  <c:v>333.7</c:v>
                </c:pt>
                <c:pt idx="59">
                  <c:v>219.8</c:v>
                </c:pt>
                <c:pt idx="60" formatCode="0.00">
                  <c:v>380.2</c:v>
                </c:pt>
                <c:pt idx="61" formatCode="0.00">
                  <c:v>328.1</c:v>
                </c:pt>
                <c:pt idx="62" formatCode="0.00">
                  <c:v>330.3</c:v>
                </c:pt>
                <c:pt idx="63" formatCode="0.00">
                  <c:v>388.4</c:v>
                </c:pt>
                <c:pt idx="64" formatCode="0.00">
                  <c:v>411.4</c:v>
                </c:pt>
                <c:pt idx="65" formatCode="0.00">
                  <c:v>473</c:v>
                </c:pt>
                <c:pt idx="66" formatCode="0.00">
                  <c:v>391.1</c:v>
                </c:pt>
                <c:pt idx="67" formatCode="0.00">
                  <c:v>430.5</c:v>
                </c:pt>
                <c:pt idx="68" formatCode="0.00">
                  <c:v>408.1</c:v>
                </c:pt>
                <c:pt idx="69" formatCode="0.00">
                  <c:v>378.1</c:v>
                </c:pt>
                <c:pt idx="70" formatCode="0.00">
                  <c:v>537.70000000000005</c:v>
                </c:pt>
                <c:pt idx="71" formatCode="0.00">
                  <c:v>384.9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46007936"/>
        <c:axId val="159252864"/>
      </c:barChart>
      <c:lineChart>
        <c:grouping val="standard"/>
        <c:varyColors val="0"/>
        <c:ser>
          <c:idx val="3"/>
          <c:order val="3"/>
          <c:tx>
            <c:strRef>
              <c:f>HOEP!$D$1</c:f>
              <c:strCache>
                <c:ptCount val="1"/>
                <c:pt idx="0">
                  <c:v>Weighted Average HOEP</c:v>
                </c:pt>
              </c:strCache>
            </c:strRef>
          </c:tx>
          <c:spPr>
            <a:ln>
              <a:solidFill>
                <a:schemeClr val="tx1"/>
              </a:solidFill>
              <a:prstDash val="sysDash"/>
            </a:ln>
          </c:spPr>
          <c:marker>
            <c:symbol val="none"/>
          </c:marker>
          <c:cat>
            <c:numRef>
              <c:f>'GA components'!$B$2:$BU$2</c:f>
              <c:numCache>
                <c:formatCode>mmm\-yy</c:formatCode>
                <c:ptCount val="72"/>
                <c:pt idx="0">
                  <c:v>39448</c:v>
                </c:pt>
                <c:pt idx="1">
                  <c:v>39479</c:v>
                </c:pt>
                <c:pt idx="2">
                  <c:v>39508</c:v>
                </c:pt>
                <c:pt idx="3">
                  <c:v>39539</c:v>
                </c:pt>
                <c:pt idx="4">
                  <c:v>39569</c:v>
                </c:pt>
                <c:pt idx="5">
                  <c:v>39600</c:v>
                </c:pt>
                <c:pt idx="6">
                  <c:v>39630</c:v>
                </c:pt>
                <c:pt idx="7">
                  <c:v>39661</c:v>
                </c:pt>
                <c:pt idx="8">
                  <c:v>39692</c:v>
                </c:pt>
                <c:pt idx="9">
                  <c:v>39722</c:v>
                </c:pt>
                <c:pt idx="10">
                  <c:v>39753</c:v>
                </c:pt>
                <c:pt idx="11">
                  <c:v>39783</c:v>
                </c:pt>
                <c:pt idx="12">
                  <c:v>39814</c:v>
                </c:pt>
                <c:pt idx="13">
                  <c:v>39845</c:v>
                </c:pt>
                <c:pt idx="14">
                  <c:v>39873</c:v>
                </c:pt>
                <c:pt idx="15">
                  <c:v>39904</c:v>
                </c:pt>
                <c:pt idx="16">
                  <c:v>39934</c:v>
                </c:pt>
                <c:pt idx="17">
                  <c:v>39965</c:v>
                </c:pt>
                <c:pt idx="18">
                  <c:v>39995</c:v>
                </c:pt>
                <c:pt idx="19">
                  <c:v>40026</c:v>
                </c:pt>
                <c:pt idx="20">
                  <c:v>40057</c:v>
                </c:pt>
                <c:pt idx="21">
                  <c:v>40087</c:v>
                </c:pt>
                <c:pt idx="22">
                  <c:v>40118</c:v>
                </c:pt>
                <c:pt idx="23">
                  <c:v>40148</c:v>
                </c:pt>
                <c:pt idx="24">
                  <c:v>40179</c:v>
                </c:pt>
                <c:pt idx="25">
                  <c:v>40210</c:v>
                </c:pt>
                <c:pt idx="26">
                  <c:v>40238</c:v>
                </c:pt>
                <c:pt idx="27">
                  <c:v>40269</c:v>
                </c:pt>
                <c:pt idx="28">
                  <c:v>40299</c:v>
                </c:pt>
                <c:pt idx="29">
                  <c:v>40330</c:v>
                </c:pt>
                <c:pt idx="30">
                  <c:v>40360</c:v>
                </c:pt>
                <c:pt idx="31">
                  <c:v>40391</c:v>
                </c:pt>
                <c:pt idx="32">
                  <c:v>40422</c:v>
                </c:pt>
                <c:pt idx="33">
                  <c:v>40452</c:v>
                </c:pt>
                <c:pt idx="34">
                  <c:v>40483</c:v>
                </c:pt>
                <c:pt idx="35">
                  <c:v>40513</c:v>
                </c:pt>
                <c:pt idx="36">
                  <c:v>40544</c:v>
                </c:pt>
                <c:pt idx="37">
                  <c:v>40575</c:v>
                </c:pt>
                <c:pt idx="38">
                  <c:v>40603</c:v>
                </c:pt>
                <c:pt idx="39">
                  <c:v>40634</c:v>
                </c:pt>
                <c:pt idx="40">
                  <c:v>40664</c:v>
                </c:pt>
                <c:pt idx="41">
                  <c:v>40695</c:v>
                </c:pt>
                <c:pt idx="42">
                  <c:v>40725</c:v>
                </c:pt>
                <c:pt idx="43">
                  <c:v>40756</c:v>
                </c:pt>
                <c:pt idx="44">
                  <c:v>40787</c:v>
                </c:pt>
                <c:pt idx="45">
                  <c:v>40817</c:v>
                </c:pt>
                <c:pt idx="46">
                  <c:v>40848</c:v>
                </c:pt>
                <c:pt idx="47">
                  <c:v>40878</c:v>
                </c:pt>
                <c:pt idx="48">
                  <c:v>40909</c:v>
                </c:pt>
                <c:pt idx="49">
                  <c:v>40940</c:v>
                </c:pt>
                <c:pt idx="50">
                  <c:v>40969</c:v>
                </c:pt>
                <c:pt idx="51">
                  <c:v>41000</c:v>
                </c:pt>
                <c:pt idx="52">
                  <c:v>41030</c:v>
                </c:pt>
                <c:pt idx="53">
                  <c:v>41061</c:v>
                </c:pt>
                <c:pt idx="54">
                  <c:v>41091</c:v>
                </c:pt>
                <c:pt idx="55">
                  <c:v>41122</c:v>
                </c:pt>
                <c:pt idx="56">
                  <c:v>41153</c:v>
                </c:pt>
                <c:pt idx="57">
                  <c:v>41183</c:v>
                </c:pt>
                <c:pt idx="58">
                  <c:v>41214</c:v>
                </c:pt>
                <c:pt idx="59">
                  <c:v>41244</c:v>
                </c:pt>
                <c:pt idx="60">
                  <c:v>41275</c:v>
                </c:pt>
                <c:pt idx="61">
                  <c:v>41306</c:v>
                </c:pt>
                <c:pt idx="62">
                  <c:v>41334</c:v>
                </c:pt>
                <c:pt idx="63">
                  <c:v>41365</c:v>
                </c:pt>
                <c:pt idx="64">
                  <c:v>41395</c:v>
                </c:pt>
                <c:pt idx="65">
                  <c:v>41426</c:v>
                </c:pt>
                <c:pt idx="66">
                  <c:v>41456</c:v>
                </c:pt>
                <c:pt idx="67">
                  <c:v>41487</c:v>
                </c:pt>
                <c:pt idx="68">
                  <c:v>41518</c:v>
                </c:pt>
                <c:pt idx="69">
                  <c:v>41548</c:v>
                </c:pt>
                <c:pt idx="70">
                  <c:v>41579</c:v>
                </c:pt>
                <c:pt idx="71">
                  <c:v>41609</c:v>
                </c:pt>
              </c:numCache>
            </c:numRef>
          </c:cat>
          <c:val>
            <c:numRef>
              <c:f>HOEP!$D$70:$D$141</c:f>
              <c:numCache>
                <c:formatCode>General</c:formatCode>
                <c:ptCount val="72"/>
                <c:pt idx="0">
                  <c:v>42.46</c:v>
                </c:pt>
                <c:pt idx="1">
                  <c:v>54.35</c:v>
                </c:pt>
                <c:pt idx="2">
                  <c:v>58.21</c:v>
                </c:pt>
                <c:pt idx="3">
                  <c:v>51.42</c:v>
                </c:pt>
                <c:pt idx="4">
                  <c:v>36.51</c:v>
                </c:pt>
                <c:pt idx="5">
                  <c:v>62.29</c:v>
                </c:pt>
                <c:pt idx="6">
                  <c:v>62.26</c:v>
                </c:pt>
                <c:pt idx="7">
                  <c:v>50.01</c:v>
                </c:pt>
                <c:pt idx="8">
                  <c:v>52.28</c:v>
                </c:pt>
                <c:pt idx="9">
                  <c:v>47.07</c:v>
                </c:pt>
                <c:pt idx="10">
                  <c:v>53.63</c:v>
                </c:pt>
                <c:pt idx="11">
                  <c:v>48.34</c:v>
                </c:pt>
                <c:pt idx="12">
                  <c:v>54.77</c:v>
                </c:pt>
                <c:pt idx="13">
                  <c:v>48.6</c:v>
                </c:pt>
                <c:pt idx="14">
                  <c:v>30.64</c:v>
                </c:pt>
                <c:pt idx="15">
                  <c:v>19.63</c:v>
                </c:pt>
                <c:pt idx="16">
                  <c:v>29.14</c:v>
                </c:pt>
                <c:pt idx="17">
                  <c:v>24.83</c:v>
                </c:pt>
                <c:pt idx="18">
                  <c:v>20.09</c:v>
                </c:pt>
                <c:pt idx="19">
                  <c:v>28.44</c:v>
                </c:pt>
                <c:pt idx="20">
                  <c:v>22.1</c:v>
                </c:pt>
                <c:pt idx="21">
                  <c:v>30.32</c:v>
                </c:pt>
                <c:pt idx="22">
                  <c:v>27.6</c:v>
                </c:pt>
                <c:pt idx="23">
                  <c:v>35.979999999999997</c:v>
                </c:pt>
                <c:pt idx="24">
                  <c:v>38.25</c:v>
                </c:pt>
                <c:pt idx="25">
                  <c:v>36.43</c:v>
                </c:pt>
                <c:pt idx="26">
                  <c:v>28.76</c:v>
                </c:pt>
                <c:pt idx="27">
                  <c:v>31.71</c:v>
                </c:pt>
                <c:pt idx="28">
                  <c:v>40.39</c:v>
                </c:pt>
                <c:pt idx="29">
                  <c:v>41.58</c:v>
                </c:pt>
                <c:pt idx="30">
                  <c:v>54.29</c:v>
                </c:pt>
                <c:pt idx="31">
                  <c:v>46.75</c:v>
                </c:pt>
                <c:pt idx="32">
                  <c:v>34.299999999999997</c:v>
                </c:pt>
                <c:pt idx="33">
                  <c:v>30.18</c:v>
                </c:pt>
                <c:pt idx="34">
                  <c:v>32.47</c:v>
                </c:pt>
                <c:pt idx="35">
                  <c:v>34.76</c:v>
                </c:pt>
                <c:pt idx="36">
                  <c:v>32.99</c:v>
                </c:pt>
                <c:pt idx="37">
                  <c:v>33.68</c:v>
                </c:pt>
                <c:pt idx="38">
                  <c:v>31.62</c:v>
                </c:pt>
                <c:pt idx="39">
                  <c:v>29.71</c:v>
                </c:pt>
                <c:pt idx="40">
                  <c:v>25.89</c:v>
                </c:pt>
                <c:pt idx="41">
                  <c:v>34.549999999999997</c:v>
                </c:pt>
                <c:pt idx="42">
                  <c:v>37.08</c:v>
                </c:pt>
                <c:pt idx="43">
                  <c:v>34.51</c:v>
                </c:pt>
                <c:pt idx="44">
                  <c:v>31.88</c:v>
                </c:pt>
                <c:pt idx="45">
                  <c:v>29.38</c:v>
                </c:pt>
                <c:pt idx="46">
                  <c:v>28.76</c:v>
                </c:pt>
                <c:pt idx="47">
                  <c:v>25.79</c:v>
                </c:pt>
                <c:pt idx="48">
                  <c:v>25.55</c:v>
                </c:pt>
                <c:pt idx="49">
                  <c:v>22.32</c:v>
                </c:pt>
                <c:pt idx="50">
                  <c:v>15.45</c:v>
                </c:pt>
                <c:pt idx="51">
                  <c:v>17.18</c:v>
                </c:pt>
                <c:pt idx="52">
                  <c:v>20.11</c:v>
                </c:pt>
                <c:pt idx="53">
                  <c:v>21.94</c:v>
                </c:pt>
                <c:pt idx="54">
                  <c:v>33.65</c:v>
                </c:pt>
                <c:pt idx="55">
                  <c:v>29.31</c:v>
                </c:pt>
                <c:pt idx="56">
                  <c:v>26.12</c:v>
                </c:pt>
                <c:pt idx="57">
                  <c:v>22.41</c:v>
                </c:pt>
                <c:pt idx="58">
                  <c:v>26.64</c:v>
                </c:pt>
                <c:pt idx="59">
                  <c:v>25.51</c:v>
                </c:pt>
                <c:pt idx="60">
                  <c:v>31.59</c:v>
                </c:pt>
                <c:pt idx="61">
                  <c:v>29.31</c:v>
                </c:pt>
                <c:pt idx="62">
                  <c:v>29.26</c:v>
                </c:pt>
                <c:pt idx="63">
                  <c:v>28.86</c:v>
                </c:pt>
                <c:pt idx="64">
                  <c:v>25.38</c:v>
                </c:pt>
                <c:pt idx="65">
                  <c:v>23.77</c:v>
                </c:pt>
                <c:pt idx="66">
                  <c:v>31.6</c:v>
                </c:pt>
                <c:pt idx="67">
                  <c:v>23.75</c:v>
                </c:pt>
                <c:pt idx="68">
                  <c:v>22.26</c:v>
                </c:pt>
                <c:pt idx="69">
                  <c:v>22.43</c:v>
                </c:pt>
                <c:pt idx="70">
                  <c:v>16.079999999999998</c:v>
                </c:pt>
                <c:pt idx="71">
                  <c:v>31.26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'GA components'!$A$10</c:f>
              <c:strCache>
                <c:ptCount val="1"/>
                <c:pt idx="0">
                  <c:v>All-in energy price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numRef>
              <c:f>'GA components'!$B$2:$BU$2</c:f>
              <c:numCache>
                <c:formatCode>mmm\-yy</c:formatCode>
                <c:ptCount val="72"/>
                <c:pt idx="0">
                  <c:v>39448</c:v>
                </c:pt>
                <c:pt idx="1">
                  <c:v>39479</c:v>
                </c:pt>
                <c:pt idx="2">
                  <c:v>39508</c:v>
                </c:pt>
                <c:pt idx="3">
                  <c:v>39539</c:v>
                </c:pt>
                <c:pt idx="4">
                  <c:v>39569</c:v>
                </c:pt>
                <c:pt idx="5">
                  <c:v>39600</c:v>
                </c:pt>
                <c:pt idx="6">
                  <c:v>39630</c:v>
                </c:pt>
                <c:pt idx="7">
                  <c:v>39661</c:v>
                </c:pt>
                <c:pt idx="8">
                  <c:v>39692</c:v>
                </c:pt>
                <c:pt idx="9">
                  <c:v>39722</c:v>
                </c:pt>
                <c:pt idx="10">
                  <c:v>39753</c:v>
                </c:pt>
                <c:pt idx="11">
                  <c:v>39783</c:v>
                </c:pt>
                <c:pt idx="12">
                  <c:v>39814</c:v>
                </c:pt>
                <c:pt idx="13">
                  <c:v>39845</c:v>
                </c:pt>
                <c:pt idx="14">
                  <c:v>39873</c:v>
                </c:pt>
                <c:pt idx="15">
                  <c:v>39904</c:v>
                </c:pt>
                <c:pt idx="16">
                  <c:v>39934</c:v>
                </c:pt>
                <c:pt idx="17">
                  <c:v>39965</c:v>
                </c:pt>
                <c:pt idx="18">
                  <c:v>39995</c:v>
                </c:pt>
                <c:pt idx="19">
                  <c:v>40026</c:v>
                </c:pt>
                <c:pt idx="20">
                  <c:v>40057</c:v>
                </c:pt>
                <c:pt idx="21">
                  <c:v>40087</c:v>
                </c:pt>
                <c:pt idx="22">
                  <c:v>40118</c:v>
                </c:pt>
                <c:pt idx="23">
                  <c:v>40148</c:v>
                </c:pt>
                <c:pt idx="24">
                  <c:v>40179</c:v>
                </c:pt>
                <c:pt idx="25">
                  <c:v>40210</c:v>
                </c:pt>
                <c:pt idx="26">
                  <c:v>40238</c:v>
                </c:pt>
                <c:pt idx="27">
                  <c:v>40269</c:v>
                </c:pt>
                <c:pt idx="28">
                  <c:v>40299</c:v>
                </c:pt>
                <c:pt idx="29">
                  <c:v>40330</c:v>
                </c:pt>
                <c:pt idx="30">
                  <c:v>40360</c:v>
                </c:pt>
                <c:pt idx="31">
                  <c:v>40391</c:v>
                </c:pt>
                <c:pt idx="32">
                  <c:v>40422</c:v>
                </c:pt>
                <c:pt idx="33">
                  <c:v>40452</c:v>
                </c:pt>
                <c:pt idx="34">
                  <c:v>40483</c:v>
                </c:pt>
                <c:pt idx="35">
                  <c:v>40513</c:v>
                </c:pt>
                <c:pt idx="36">
                  <c:v>40544</c:v>
                </c:pt>
                <c:pt idx="37">
                  <c:v>40575</c:v>
                </c:pt>
                <c:pt idx="38">
                  <c:v>40603</c:v>
                </c:pt>
                <c:pt idx="39">
                  <c:v>40634</c:v>
                </c:pt>
                <c:pt idx="40">
                  <c:v>40664</c:v>
                </c:pt>
                <c:pt idx="41">
                  <c:v>40695</c:v>
                </c:pt>
                <c:pt idx="42">
                  <c:v>40725</c:v>
                </c:pt>
                <c:pt idx="43">
                  <c:v>40756</c:v>
                </c:pt>
                <c:pt idx="44">
                  <c:v>40787</c:v>
                </c:pt>
                <c:pt idx="45">
                  <c:v>40817</c:v>
                </c:pt>
                <c:pt idx="46">
                  <c:v>40848</c:v>
                </c:pt>
                <c:pt idx="47">
                  <c:v>40878</c:v>
                </c:pt>
                <c:pt idx="48">
                  <c:v>40909</c:v>
                </c:pt>
                <c:pt idx="49">
                  <c:v>40940</c:v>
                </c:pt>
                <c:pt idx="50">
                  <c:v>40969</c:v>
                </c:pt>
                <c:pt idx="51">
                  <c:v>41000</c:v>
                </c:pt>
                <c:pt idx="52">
                  <c:v>41030</c:v>
                </c:pt>
                <c:pt idx="53">
                  <c:v>41061</c:v>
                </c:pt>
                <c:pt idx="54">
                  <c:v>41091</c:v>
                </c:pt>
                <c:pt idx="55">
                  <c:v>41122</c:v>
                </c:pt>
                <c:pt idx="56">
                  <c:v>41153</c:v>
                </c:pt>
                <c:pt idx="57">
                  <c:v>41183</c:v>
                </c:pt>
                <c:pt idx="58">
                  <c:v>41214</c:v>
                </c:pt>
                <c:pt idx="59">
                  <c:v>41244</c:v>
                </c:pt>
                <c:pt idx="60">
                  <c:v>41275</c:v>
                </c:pt>
                <c:pt idx="61">
                  <c:v>41306</c:v>
                </c:pt>
                <c:pt idx="62">
                  <c:v>41334</c:v>
                </c:pt>
                <c:pt idx="63">
                  <c:v>41365</c:v>
                </c:pt>
                <c:pt idx="64">
                  <c:v>41395</c:v>
                </c:pt>
                <c:pt idx="65">
                  <c:v>41426</c:v>
                </c:pt>
                <c:pt idx="66">
                  <c:v>41456</c:v>
                </c:pt>
                <c:pt idx="67">
                  <c:v>41487</c:v>
                </c:pt>
                <c:pt idx="68">
                  <c:v>41518</c:v>
                </c:pt>
                <c:pt idx="69">
                  <c:v>41548</c:v>
                </c:pt>
                <c:pt idx="70">
                  <c:v>41579</c:v>
                </c:pt>
                <c:pt idx="71">
                  <c:v>41609</c:v>
                </c:pt>
              </c:numCache>
            </c:numRef>
          </c:cat>
          <c:val>
            <c:numRef>
              <c:f>'GA components'!$B$10:$BU$10</c:f>
              <c:numCache>
                <c:formatCode>General</c:formatCode>
                <c:ptCount val="72"/>
                <c:pt idx="0">
                  <c:v>51.15</c:v>
                </c:pt>
                <c:pt idx="1">
                  <c:v>60.49</c:v>
                </c:pt>
                <c:pt idx="2">
                  <c:v>62.660000000000004</c:v>
                </c:pt>
                <c:pt idx="3">
                  <c:v>56.160000000000004</c:v>
                </c:pt>
                <c:pt idx="4">
                  <c:v>43.199999999999996</c:v>
                </c:pt>
                <c:pt idx="5">
                  <c:v>67.87</c:v>
                </c:pt>
                <c:pt idx="6">
                  <c:v>67.489999999999995</c:v>
                </c:pt>
                <c:pt idx="7">
                  <c:v>55.5</c:v>
                </c:pt>
                <c:pt idx="8">
                  <c:v>57.510000000000005</c:v>
                </c:pt>
                <c:pt idx="9">
                  <c:v>51.61</c:v>
                </c:pt>
                <c:pt idx="10">
                  <c:v>59.080000000000005</c:v>
                </c:pt>
                <c:pt idx="11">
                  <c:v>54.46</c:v>
                </c:pt>
                <c:pt idx="12">
                  <c:v>55.980000000000004</c:v>
                </c:pt>
                <c:pt idx="13">
                  <c:v>55.160000000000004</c:v>
                </c:pt>
                <c:pt idx="14">
                  <c:v>44.07</c:v>
                </c:pt>
                <c:pt idx="15">
                  <c:v>38.53</c:v>
                </c:pt>
                <c:pt idx="16">
                  <c:v>50.269999999999996</c:v>
                </c:pt>
                <c:pt idx="17">
                  <c:v>48.55</c:v>
                </c:pt>
                <c:pt idx="18">
                  <c:v>46.31</c:v>
                </c:pt>
                <c:pt idx="19">
                  <c:v>56.14</c:v>
                </c:pt>
                <c:pt idx="20">
                  <c:v>51.07</c:v>
                </c:pt>
                <c:pt idx="21">
                  <c:v>59.83</c:v>
                </c:pt>
                <c:pt idx="22">
                  <c:v>58.11</c:v>
                </c:pt>
                <c:pt idx="23">
                  <c:v>66.539999999999992</c:v>
                </c:pt>
                <c:pt idx="24">
                  <c:v>65.25</c:v>
                </c:pt>
                <c:pt idx="25">
                  <c:v>62.92</c:v>
                </c:pt>
                <c:pt idx="26">
                  <c:v>59.25</c:v>
                </c:pt>
                <c:pt idx="27">
                  <c:v>63.34</c:v>
                </c:pt>
                <c:pt idx="28">
                  <c:v>70.61</c:v>
                </c:pt>
                <c:pt idx="29">
                  <c:v>70.88</c:v>
                </c:pt>
                <c:pt idx="30">
                  <c:v>80.11</c:v>
                </c:pt>
                <c:pt idx="31">
                  <c:v>70.760000000000005</c:v>
                </c:pt>
                <c:pt idx="32">
                  <c:v>58.76</c:v>
                </c:pt>
                <c:pt idx="33">
                  <c:v>56.129999999999995</c:v>
                </c:pt>
                <c:pt idx="34">
                  <c:v>59.14</c:v>
                </c:pt>
                <c:pt idx="35">
                  <c:v>61.94</c:v>
                </c:pt>
                <c:pt idx="36">
                  <c:v>84.09</c:v>
                </c:pt>
                <c:pt idx="37">
                  <c:v>76.58</c:v>
                </c:pt>
                <c:pt idx="38">
                  <c:v>78.22</c:v>
                </c:pt>
                <c:pt idx="39">
                  <c:v>77.61</c:v>
                </c:pt>
                <c:pt idx="40">
                  <c:v>80.09</c:v>
                </c:pt>
                <c:pt idx="41">
                  <c:v>80.55</c:v>
                </c:pt>
                <c:pt idx="42">
                  <c:v>76.08</c:v>
                </c:pt>
                <c:pt idx="43">
                  <c:v>76.91</c:v>
                </c:pt>
                <c:pt idx="44">
                  <c:v>70.78</c:v>
                </c:pt>
                <c:pt idx="45">
                  <c:v>74.88</c:v>
                </c:pt>
                <c:pt idx="46">
                  <c:v>73.66</c:v>
                </c:pt>
                <c:pt idx="47">
                  <c:v>79.59</c:v>
                </c:pt>
                <c:pt idx="48">
                  <c:v>76.55</c:v>
                </c:pt>
                <c:pt idx="49">
                  <c:v>77.12</c:v>
                </c:pt>
                <c:pt idx="50">
                  <c:v>81.850000000000009</c:v>
                </c:pt>
                <c:pt idx="51">
                  <c:v>76.38</c:v>
                </c:pt>
                <c:pt idx="52">
                  <c:v>77.710000000000008</c:v>
                </c:pt>
                <c:pt idx="53">
                  <c:v>80.14</c:v>
                </c:pt>
                <c:pt idx="54">
                  <c:v>76.05</c:v>
                </c:pt>
                <c:pt idx="55">
                  <c:v>78.31</c:v>
                </c:pt>
                <c:pt idx="56">
                  <c:v>74.52</c:v>
                </c:pt>
                <c:pt idx="57">
                  <c:v>77.709999999999994</c:v>
                </c:pt>
                <c:pt idx="58">
                  <c:v>85.84</c:v>
                </c:pt>
                <c:pt idx="59">
                  <c:v>73.31</c:v>
                </c:pt>
                <c:pt idx="60">
                  <c:v>94.39</c:v>
                </c:pt>
                <c:pt idx="61">
                  <c:v>83.81</c:v>
                </c:pt>
                <c:pt idx="62">
                  <c:v>86.56</c:v>
                </c:pt>
                <c:pt idx="63">
                  <c:v>92.460000000000008</c:v>
                </c:pt>
                <c:pt idx="64">
                  <c:v>93.28</c:v>
                </c:pt>
                <c:pt idx="65">
                  <c:v>98.67</c:v>
                </c:pt>
                <c:pt idx="66">
                  <c:v>95</c:v>
                </c:pt>
                <c:pt idx="67">
                  <c:v>96.55</c:v>
                </c:pt>
                <c:pt idx="68">
                  <c:v>90.660000000000011</c:v>
                </c:pt>
                <c:pt idx="69">
                  <c:v>88.43</c:v>
                </c:pt>
                <c:pt idx="70">
                  <c:v>104.17999999999999</c:v>
                </c:pt>
                <c:pt idx="71">
                  <c:v>92.86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6872960"/>
        <c:axId val="166871040"/>
      </c:lineChart>
      <c:catAx>
        <c:axId val="146007936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crossAx val="159252864"/>
        <c:crosses val="autoZero"/>
        <c:auto val="1"/>
        <c:lblAlgn val="ctr"/>
        <c:lblOffset val="100"/>
        <c:tickLblSkip val="10"/>
        <c:noMultiLvlLbl val="0"/>
      </c:catAx>
      <c:valAx>
        <c:axId val="159252864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CA"/>
                  <a:t>$M </a:t>
                </a:r>
                <a:r>
                  <a:rPr lang="en-CA" baseline="0"/>
                  <a:t> (Nominal)</a:t>
                </a:r>
                <a:endParaRPr lang="en-CA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46007936"/>
        <c:crosses val="autoZero"/>
        <c:crossBetween val="between"/>
      </c:valAx>
      <c:valAx>
        <c:axId val="166871040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CA"/>
                  <a:t>$/MWh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66872960"/>
        <c:crosses val="max"/>
        <c:crossBetween val="between"/>
      </c:valAx>
      <c:dateAx>
        <c:axId val="166872960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extTo"/>
        <c:crossAx val="166871040"/>
        <c:crosses val="autoZero"/>
        <c:auto val="1"/>
        <c:lblOffset val="100"/>
        <c:baseTimeUnit val="months"/>
      </c:dateAx>
    </c:plotArea>
    <c:legend>
      <c:legendPos val="r"/>
      <c:layout>
        <c:manualLayout>
          <c:xMode val="edge"/>
          <c:yMode val="edge"/>
          <c:x val="5.6675365147079965E-2"/>
          <c:y val="1.9134102492578617E-3"/>
          <c:w val="0.86478809745323626"/>
          <c:h val="0.10619093390826609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1"/>
          <c:order val="0"/>
          <c:tx>
            <c:strRef>
              <c:f>'Class A and B'!$A$7</c:f>
              <c:strCache>
                <c:ptCount val="1"/>
                <c:pt idx="0">
                  <c:v>Class B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</c:spPr>
          <c:invertIfNegative val="0"/>
          <c:cat>
            <c:strRef>
              <c:f>'Class A and B'!$B$5:$D$5</c:f>
              <c:strCache>
                <c:ptCount val="3"/>
                <c:pt idx="0">
                  <c:v>Proportion of load</c:v>
                </c:pt>
                <c:pt idx="1">
                  <c:v>Proportion of cost</c:v>
                </c:pt>
                <c:pt idx="2">
                  <c:v>Proportion of customers</c:v>
                </c:pt>
              </c:strCache>
            </c:strRef>
          </c:cat>
          <c:val>
            <c:numRef>
              <c:f>'Class A and B'!$B$7:$D$7</c:f>
              <c:numCache>
                <c:formatCode>General</c:formatCode>
                <c:ptCount val="3"/>
                <c:pt idx="0">
                  <c:v>117.86</c:v>
                </c:pt>
                <c:pt idx="1">
                  <c:v>6926</c:v>
                </c:pt>
                <c:pt idx="2" formatCode="#,##0">
                  <c:v>4836620</c:v>
                </c:pt>
              </c:numCache>
            </c:numRef>
          </c:val>
        </c:ser>
        <c:ser>
          <c:idx val="0"/>
          <c:order val="1"/>
          <c:tx>
            <c:strRef>
              <c:f>'Class A and B'!$A$6</c:f>
              <c:strCache>
                <c:ptCount val="1"/>
                <c:pt idx="0">
                  <c:v>Class A</c:v>
                </c:pt>
              </c:strCache>
            </c:strRef>
          </c:tx>
          <c:spPr>
            <a:solidFill>
              <a:schemeClr val="accent2">
                <a:lumMod val="50000"/>
              </a:schemeClr>
            </a:solidFill>
          </c:spPr>
          <c:invertIfNegative val="0"/>
          <c:cat>
            <c:strRef>
              <c:f>'Class A and B'!$B$5:$D$5</c:f>
              <c:strCache>
                <c:ptCount val="3"/>
                <c:pt idx="0">
                  <c:v>Proportion of load</c:v>
                </c:pt>
                <c:pt idx="1">
                  <c:v>Proportion of cost</c:v>
                </c:pt>
                <c:pt idx="2">
                  <c:v>Proportion of customers</c:v>
                </c:pt>
              </c:strCache>
            </c:strRef>
          </c:cat>
          <c:val>
            <c:numRef>
              <c:f>'Class A and B'!$B$6:$D$6</c:f>
              <c:numCache>
                <c:formatCode>General</c:formatCode>
                <c:ptCount val="3"/>
                <c:pt idx="0">
                  <c:v>24.14</c:v>
                </c:pt>
                <c:pt idx="1">
                  <c:v>801</c:v>
                </c:pt>
                <c:pt idx="2">
                  <c:v>200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68614528"/>
        <c:axId val="168776064"/>
      </c:barChart>
      <c:catAx>
        <c:axId val="168614528"/>
        <c:scaling>
          <c:orientation val="minMax"/>
        </c:scaling>
        <c:delete val="0"/>
        <c:axPos val="b"/>
        <c:majorTickMark val="out"/>
        <c:minorTickMark val="none"/>
        <c:tickLblPos val="nextTo"/>
        <c:crossAx val="168776064"/>
        <c:crosses val="autoZero"/>
        <c:auto val="1"/>
        <c:lblAlgn val="ctr"/>
        <c:lblOffset val="100"/>
        <c:noMultiLvlLbl val="0"/>
      </c:catAx>
      <c:valAx>
        <c:axId val="168776064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168614528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800100</xdr:colOff>
          <xdr:row>20</xdr:row>
          <xdr:rowOff>38100</xdr:rowOff>
        </xdr:from>
        <xdr:to>
          <xdr:col>12</xdr:col>
          <xdr:colOff>142875</xdr:colOff>
          <xdr:row>31</xdr:row>
          <xdr:rowOff>0</xdr:rowOff>
        </xdr:to>
        <xdr:sp macro="" textlink="">
          <xdr:nvSpPr>
            <xdr:cNvPr id="1025" name="Object 3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457200</xdr:colOff>
          <xdr:row>3</xdr:row>
          <xdr:rowOff>152400</xdr:rowOff>
        </xdr:from>
        <xdr:to>
          <xdr:col>15</xdr:col>
          <xdr:colOff>247650</xdr:colOff>
          <xdr:row>11</xdr:row>
          <xdr:rowOff>38100</xdr:rowOff>
        </xdr:to>
        <xdr:sp macro="" textlink="">
          <xdr:nvSpPr>
            <xdr:cNvPr id="2049" name="Object 2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638174</xdr:colOff>
      <xdr:row>6</xdr:row>
      <xdr:rowOff>171450</xdr:rowOff>
    </xdr:from>
    <xdr:to>
      <xdr:col>10</xdr:col>
      <xdr:colOff>561975</xdr:colOff>
      <xdr:row>31</xdr:row>
      <xdr:rowOff>38100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228600</xdr:colOff>
      <xdr:row>3</xdr:row>
      <xdr:rowOff>285750</xdr:rowOff>
    </xdr:from>
    <xdr:to>
      <xdr:col>17</xdr:col>
      <xdr:colOff>288925</xdr:colOff>
      <xdr:row>21</xdr:row>
      <xdr:rowOff>46038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62425" y="990600"/>
          <a:ext cx="6765925" cy="385603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  <xdr:twoCellAnchor>
    <xdr:from>
      <xdr:col>0</xdr:col>
      <xdr:colOff>123825</xdr:colOff>
      <xdr:row>12</xdr:row>
      <xdr:rowOff>57149</xdr:rowOff>
    </xdr:from>
    <xdr:to>
      <xdr:col>10</xdr:col>
      <xdr:colOff>361950</xdr:colOff>
      <xdr:row>33</xdr:row>
      <xdr:rowOff>38100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1123950</xdr:colOff>
      <xdr:row>12</xdr:row>
      <xdr:rowOff>71437</xdr:rowOff>
    </xdr:from>
    <xdr:to>
      <xdr:col>8</xdr:col>
      <xdr:colOff>190500</xdr:colOff>
      <xdr:row>26</xdr:row>
      <xdr:rowOff>147637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Excel_Worksheet1.xlsx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Microsoft_Excel_Worksheet2.xlsx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4" Type="http://schemas.openxmlformats.org/officeDocument/2006/relationships/image" Target="../media/image2.emf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N18"/>
  <sheetViews>
    <sheetView workbookViewId="0">
      <selection activeCell="A16" sqref="A16:G18"/>
    </sheetView>
  </sheetViews>
  <sheetFormatPr defaultRowHeight="15.75" x14ac:dyDescent="0.25"/>
  <cols>
    <col min="1" max="1" width="19.7109375" style="1" bestFit="1" customWidth="1"/>
    <col min="2" max="16384" width="9.140625" style="1"/>
  </cols>
  <sheetData>
    <row r="2" spans="1:14" x14ac:dyDescent="0.25">
      <c r="A2" s="42" t="s">
        <v>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</row>
    <row r="3" spans="1:14" x14ac:dyDescent="0.25">
      <c r="A3" s="2"/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</row>
    <row r="4" spans="1:14" x14ac:dyDescent="0.25">
      <c r="A4" s="4" t="s">
        <v>13</v>
      </c>
      <c r="B4" s="5">
        <v>-100.6</v>
      </c>
      <c r="C4" s="5">
        <v>-93.2</v>
      </c>
      <c r="D4" s="5">
        <v>-112.7</v>
      </c>
      <c r="E4" s="5">
        <v>-90.1</v>
      </c>
      <c r="F4" s="5">
        <v>-90.7</v>
      </c>
      <c r="G4" s="5">
        <v>-90.5</v>
      </c>
      <c r="H4" s="5">
        <v>-79.400000000000006</v>
      </c>
      <c r="I4" s="5">
        <v>-89.2</v>
      </c>
      <c r="J4" s="5">
        <v>-86.1</v>
      </c>
      <c r="K4" s="5">
        <v>-99.1</v>
      </c>
      <c r="L4" s="5">
        <v>-112.1</v>
      </c>
      <c r="M4" s="5">
        <v>-88.9</v>
      </c>
      <c r="N4" s="1">
        <f>SUM(B4:M4)</f>
        <v>-1132.6000000000001</v>
      </c>
    </row>
    <row r="5" spans="1:14" x14ac:dyDescent="0.25">
      <c r="A5" s="4" t="s">
        <v>14</v>
      </c>
      <c r="B5" s="5">
        <v>-127.7</v>
      </c>
      <c r="C5" s="5">
        <v>-106.4</v>
      </c>
      <c r="D5" s="5">
        <v>-111.8</v>
      </c>
      <c r="E5" s="5">
        <v>-136.30000000000001</v>
      </c>
      <c r="F5" s="5">
        <v>-155.1</v>
      </c>
      <c r="G5" s="5">
        <v>-161.1</v>
      </c>
      <c r="H5" s="5">
        <v>-139.1</v>
      </c>
      <c r="I5" s="5">
        <v>-180.1</v>
      </c>
      <c r="J5" s="5">
        <v>-163.19999999999999</v>
      </c>
      <c r="K5" s="5">
        <v>-157</v>
      </c>
      <c r="L5" s="5">
        <v>-197.2</v>
      </c>
      <c r="M5" s="5">
        <v>-117.9</v>
      </c>
      <c r="N5" s="1">
        <f t="shared" ref="N5:N9" si="0">SUM(B5:M5)</f>
        <v>-1752.9000000000003</v>
      </c>
    </row>
    <row r="6" spans="1:14" x14ac:dyDescent="0.25">
      <c r="A6" s="4" t="s">
        <v>15</v>
      </c>
      <c r="B6" s="5">
        <v>-380.2</v>
      </c>
      <c r="C6" s="5">
        <v>-328.1</v>
      </c>
      <c r="D6" s="5">
        <v>-330.3</v>
      </c>
      <c r="E6" s="5">
        <v>-388.4</v>
      </c>
      <c r="F6" s="5">
        <v>-411.4</v>
      </c>
      <c r="G6" s="5">
        <v>-473</v>
      </c>
      <c r="H6" s="5">
        <v>-391.1</v>
      </c>
      <c r="I6" s="5">
        <v>-430.5</v>
      </c>
      <c r="J6" s="5">
        <v>-408.1</v>
      </c>
      <c r="K6" s="5">
        <v>-378.1</v>
      </c>
      <c r="L6" s="5">
        <v>-537.70000000000005</v>
      </c>
      <c r="M6" s="5">
        <v>-384.9</v>
      </c>
      <c r="N6" s="1">
        <f t="shared" si="0"/>
        <v>-4841.7999999999993</v>
      </c>
    </row>
    <row r="7" spans="1:14" x14ac:dyDescent="0.25">
      <c r="A7" s="6" t="s">
        <v>16</v>
      </c>
      <c r="B7" s="7">
        <v>-608.5</v>
      </c>
      <c r="C7" s="7">
        <v>-527.70000000000005</v>
      </c>
      <c r="D7" s="7">
        <v>-554.79999999999995</v>
      </c>
      <c r="E7" s="7">
        <v>-614.79999999999995</v>
      </c>
      <c r="F7" s="7">
        <v>-657.2</v>
      </c>
      <c r="G7" s="7">
        <v>-724.6</v>
      </c>
      <c r="H7" s="7">
        <v>-609.6</v>
      </c>
      <c r="I7" s="7">
        <v>-699.8</v>
      </c>
      <c r="J7" s="7">
        <v>-657.4</v>
      </c>
      <c r="K7" s="7">
        <v>-634.20000000000005</v>
      </c>
      <c r="L7" s="7">
        <v>-847</v>
      </c>
      <c r="M7" s="7">
        <v>-591.70000000000005</v>
      </c>
      <c r="N7" s="1">
        <f t="shared" si="0"/>
        <v>-7727.2999999999993</v>
      </c>
    </row>
    <row r="8" spans="1:14" x14ac:dyDescent="0.25">
      <c r="A8" s="8" t="s">
        <v>17</v>
      </c>
      <c r="B8" s="9">
        <v>-62.8</v>
      </c>
      <c r="C8" s="9">
        <v>-54.5</v>
      </c>
      <c r="D8" s="9">
        <v>-57.3</v>
      </c>
      <c r="E8" s="9">
        <v>-63.6</v>
      </c>
      <c r="F8" s="9">
        <v>-67.900000000000006</v>
      </c>
      <c r="G8" s="9">
        <v>-74.900000000000006</v>
      </c>
      <c r="H8" s="9">
        <v>-63.4</v>
      </c>
      <c r="I8" s="9">
        <v>-72.8</v>
      </c>
      <c r="J8" s="9">
        <v>-68.400000000000006</v>
      </c>
      <c r="K8" s="9">
        <v>-66</v>
      </c>
      <c r="L8" s="9">
        <v>-88.1</v>
      </c>
      <c r="M8" s="9">
        <v>-61.6</v>
      </c>
      <c r="N8" s="1">
        <f t="shared" si="0"/>
        <v>-801.3</v>
      </c>
    </row>
    <row r="9" spans="1:14" x14ac:dyDescent="0.25">
      <c r="A9" s="8" t="s">
        <v>18</v>
      </c>
      <c r="B9" s="9">
        <v>-545.70000000000005</v>
      </c>
      <c r="C9" s="9">
        <v>-473.2</v>
      </c>
      <c r="D9" s="9">
        <v>-497.5</v>
      </c>
      <c r="E9" s="9">
        <v>-551.20000000000005</v>
      </c>
      <c r="F9" s="9">
        <v>-589.29999999999995</v>
      </c>
      <c r="G9" s="9">
        <v>-649.70000000000005</v>
      </c>
      <c r="H9" s="9">
        <v>-546.1</v>
      </c>
      <c r="I9" s="9">
        <v>-627</v>
      </c>
      <c r="J9" s="9">
        <v>-589</v>
      </c>
      <c r="K9" s="9">
        <v>-568.20000000000005</v>
      </c>
      <c r="L9" s="9">
        <v>-758.9</v>
      </c>
      <c r="M9" s="9">
        <v>-530.1</v>
      </c>
      <c r="N9" s="1">
        <f t="shared" si="0"/>
        <v>-6925.9000000000005</v>
      </c>
    </row>
    <row r="11" spans="1:14" ht="16.5" thickBot="1" x14ac:dyDescent="0.3"/>
    <row r="12" spans="1:14" ht="16.5" thickBot="1" x14ac:dyDescent="0.3">
      <c r="A12" s="17"/>
      <c r="B12" s="18">
        <v>2008</v>
      </c>
      <c r="C12" s="18">
        <v>2009</v>
      </c>
      <c r="D12" s="18">
        <v>2010</v>
      </c>
      <c r="E12" s="18">
        <v>2011</v>
      </c>
      <c r="F12" s="18">
        <v>2012</v>
      </c>
      <c r="G12" s="19">
        <v>2013</v>
      </c>
    </row>
    <row r="13" spans="1:14" x14ac:dyDescent="0.25">
      <c r="A13" s="10" t="s">
        <v>13</v>
      </c>
      <c r="B13" s="11">
        <v>480</v>
      </c>
      <c r="C13" s="11">
        <v>962</v>
      </c>
      <c r="D13" s="11">
        <v>960</v>
      </c>
      <c r="E13" s="11">
        <v>1083</v>
      </c>
      <c r="F13" s="11">
        <v>1091</v>
      </c>
      <c r="G13" s="12">
        <v>1133</v>
      </c>
    </row>
    <row r="14" spans="1:14" x14ac:dyDescent="0.25">
      <c r="A14" s="10" t="s">
        <v>14</v>
      </c>
      <c r="B14" s="11">
        <v>-190</v>
      </c>
      <c r="C14" s="11">
        <v>1551</v>
      </c>
      <c r="D14" s="11">
        <v>889</v>
      </c>
      <c r="E14" s="11">
        <v>1347</v>
      </c>
      <c r="F14" s="11">
        <v>1848</v>
      </c>
      <c r="G14" s="12">
        <v>1753</v>
      </c>
    </row>
    <row r="15" spans="1:14" ht="16.5" thickBot="1" x14ac:dyDescent="0.3">
      <c r="A15" s="10" t="s">
        <v>15</v>
      </c>
      <c r="B15" s="11">
        <v>612</v>
      </c>
      <c r="C15" s="11">
        <v>1706</v>
      </c>
      <c r="D15" s="11">
        <v>1998</v>
      </c>
      <c r="E15" s="11">
        <v>2880</v>
      </c>
      <c r="F15" s="11">
        <v>3516</v>
      </c>
      <c r="G15" s="12">
        <v>4842</v>
      </c>
    </row>
    <row r="16" spans="1:14" ht="16.5" thickBot="1" x14ac:dyDescent="0.3">
      <c r="A16" s="20" t="s">
        <v>16</v>
      </c>
      <c r="B16" s="21">
        <v>901</v>
      </c>
      <c r="C16" s="21">
        <v>4220</v>
      </c>
      <c r="D16" s="21">
        <v>3848</v>
      </c>
      <c r="E16" s="21">
        <v>5310</v>
      </c>
      <c r="F16" s="21">
        <v>6455</v>
      </c>
      <c r="G16" s="22">
        <v>7727</v>
      </c>
    </row>
    <row r="17" spans="1:7" x14ac:dyDescent="0.25">
      <c r="A17" s="13" t="s">
        <v>17</v>
      </c>
      <c r="B17" s="11" t="s">
        <v>20</v>
      </c>
      <c r="C17" s="11" t="s">
        <v>20</v>
      </c>
      <c r="D17" s="11" t="s">
        <v>20</v>
      </c>
      <c r="E17" s="11">
        <v>553</v>
      </c>
      <c r="F17" s="11">
        <v>649</v>
      </c>
      <c r="G17" s="12">
        <v>801.3</v>
      </c>
    </row>
    <row r="18" spans="1:7" ht="16.5" thickBot="1" x14ac:dyDescent="0.3">
      <c r="A18" s="14" t="s">
        <v>18</v>
      </c>
      <c r="B18" s="15" t="s">
        <v>20</v>
      </c>
      <c r="C18" s="15" t="s">
        <v>20</v>
      </c>
      <c r="D18" s="15" t="s">
        <v>20</v>
      </c>
      <c r="E18" s="15">
        <v>4756</v>
      </c>
      <c r="F18" s="15">
        <v>5806</v>
      </c>
      <c r="G18" s="16">
        <v>6925.9</v>
      </c>
    </row>
  </sheetData>
  <mergeCells count="1">
    <mergeCell ref="A2:M2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Excel.Sheet.12" shapeId="1025" r:id="rId4">
          <objectPr defaultSize="0" autoPict="0" r:id="rId5">
            <anchor moveWithCells="1" sizeWithCells="1">
              <from>
                <xdr:col>0</xdr:col>
                <xdr:colOff>800100</xdr:colOff>
                <xdr:row>20</xdr:row>
                <xdr:rowOff>38100</xdr:rowOff>
              </from>
              <to>
                <xdr:col>12</xdr:col>
                <xdr:colOff>142875</xdr:colOff>
                <xdr:row>31</xdr:row>
                <xdr:rowOff>0</xdr:rowOff>
              </to>
            </anchor>
          </objectPr>
        </oleObject>
      </mc:Choice>
      <mc:Fallback>
        <oleObject progId="Excel.Sheet.12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5:N36"/>
  <sheetViews>
    <sheetView workbookViewId="0">
      <selection activeCell="I30" sqref="I30"/>
    </sheetView>
  </sheetViews>
  <sheetFormatPr defaultRowHeight="15" x14ac:dyDescent="0.25"/>
  <cols>
    <col min="2" max="2" width="29" bestFit="1" customWidth="1"/>
    <col min="3" max="3" width="19.85546875" customWidth="1"/>
  </cols>
  <sheetData>
    <row r="15" spans="2:10" ht="15.75" thickBot="1" x14ac:dyDescent="0.3">
      <c r="B15" s="23" t="s">
        <v>21</v>
      </c>
      <c r="C15" s="24">
        <v>2006</v>
      </c>
      <c r="D15" s="24">
        <f>C15+1</f>
        <v>2007</v>
      </c>
      <c r="E15" s="24">
        <f t="shared" ref="E15:I15" si="0">D15+1</f>
        <v>2008</v>
      </c>
      <c r="F15" s="24">
        <f t="shared" si="0"/>
        <v>2009</v>
      </c>
      <c r="G15" s="24">
        <f t="shared" si="0"/>
        <v>2010</v>
      </c>
      <c r="H15" s="24">
        <f t="shared" si="0"/>
        <v>2011</v>
      </c>
      <c r="I15" s="24">
        <f t="shared" si="0"/>
        <v>2012</v>
      </c>
      <c r="J15" s="25" t="s">
        <v>19</v>
      </c>
    </row>
    <row r="16" spans="2:10" x14ac:dyDescent="0.25">
      <c r="B16" s="26" t="s">
        <v>22</v>
      </c>
      <c r="C16" s="27">
        <v>4.37</v>
      </c>
      <c r="D16" s="27">
        <v>3.95</v>
      </c>
      <c r="E16" s="27">
        <v>6.14</v>
      </c>
      <c r="F16" s="27">
        <v>30.6</v>
      </c>
      <c r="G16" s="27">
        <v>27.18</v>
      </c>
      <c r="H16" s="27">
        <v>40.479999999999997</v>
      </c>
      <c r="I16" s="27">
        <v>49.23</v>
      </c>
      <c r="J16" s="28">
        <v>59.02</v>
      </c>
    </row>
    <row r="17" spans="2:14" x14ac:dyDescent="0.25">
      <c r="B17" s="26" t="s">
        <v>23</v>
      </c>
      <c r="C17" s="27">
        <v>46.38</v>
      </c>
      <c r="D17" s="27">
        <v>47.81</v>
      </c>
      <c r="E17" s="27">
        <v>48.83</v>
      </c>
      <c r="F17" s="27">
        <v>29.52</v>
      </c>
      <c r="G17" s="27">
        <v>36.25</v>
      </c>
      <c r="H17" s="27">
        <v>30.15</v>
      </c>
      <c r="I17" s="27">
        <v>22.81</v>
      </c>
      <c r="J17" s="28">
        <v>26.3</v>
      </c>
    </row>
    <row r="18" spans="2:14" x14ac:dyDescent="0.25">
      <c r="B18" s="29" t="s">
        <v>24</v>
      </c>
      <c r="C18" s="30">
        <f>SUM(C16:C17)</f>
        <v>50.75</v>
      </c>
      <c r="D18" s="30">
        <f t="shared" ref="D18:J18" si="1">SUM(D16:D17)</f>
        <v>51.760000000000005</v>
      </c>
      <c r="E18" s="30">
        <f t="shared" si="1"/>
        <v>54.97</v>
      </c>
      <c r="F18" s="30">
        <f t="shared" si="1"/>
        <v>60.120000000000005</v>
      </c>
      <c r="G18" s="30">
        <f t="shared" si="1"/>
        <v>63.43</v>
      </c>
      <c r="H18" s="30">
        <f t="shared" si="1"/>
        <v>70.63</v>
      </c>
      <c r="I18" s="30">
        <f t="shared" si="1"/>
        <v>72.039999999999992</v>
      </c>
      <c r="J18" s="31">
        <f t="shared" si="1"/>
        <v>85.320000000000007</v>
      </c>
    </row>
    <row r="19" spans="2:14" x14ac:dyDescent="0.25">
      <c r="B19" s="32" t="s">
        <v>173</v>
      </c>
    </row>
    <row r="20" spans="2:14" x14ac:dyDescent="0.25">
      <c r="B20" s="32" t="s">
        <v>25</v>
      </c>
    </row>
    <row r="22" spans="2:14" x14ac:dyDescent="0.25">
      <c r="C22">
        <v>49.99</v>
      </c>
      <c r="D22">
        <v>48.14</v>
      </c>
      <c r="E22">
        <v>49.26</v>
      </c>
      <c r="F22">
        <v>58.59</v>
      </c>
      <c r="G22">
        <v>67.59</v>
      </c>
      <c r="H22">
        <v>70.430000000000007</v>
      </c>
      <c r="I22">
        <v>50.89</v>
      </c>
      <c r="J22">
        <v>62.45</v>
      </c>
      <c r="K22">
        <v>66.55</v>
      </c>
      <c r="L22">
        <v>63.12</v>
      </c>
      <c r="M22">
        <v>78.55</v>
      </c>
      <c r="N22">
        <v>42.69</v>
      </c>
    </row>
    <row r="27" spans="2:14" ht="15.75" thickBot="1" x14ac:dyDescent="0.3"/>
    <row r="28" spans="2:14" ht="16.5" thickBot="1" x14ac:dyDescent="0.3">
      <c r="D28" s="18">
        <v>2008</v>
      </c>
      <c r="E28" s="18">
        <v>2009</v>
      </c>
      <c r="F28" s="18">
        <v>2010</v>
      </c>
      <c r="G28" s="18">
        <v>2011</v>
      </c>
      <c r="H28" s="18">
        <v>2012</v>
      </c>
      <c r="I28" s="19" t="s">
        <v>19</v>
      </c>
    </row>
    <row r="29" spans="2:14" ht="15.75" x14ac:dyDescent="0.25">
      <c r="C29" s="13" t="s">
        <v>17</v>
      </c>
      <c r="D29" s="11" t="s">
        <v>20</v>
      </c>
      <c r="E29" s="11" t="s">
        <v>20</v>
      </c>
      <c r="F29" s="11" t="s">
        <v>20</v>
      </c>
      <c r="G29" s="11">
        <v>553</v>
      </c>
      <c r="H29" s="11">
        <v>649</v>
      </c>
      <c r="I29" s="12">
        <v>740</v>
      </c>
      <c r="J29">
        <f>H29/(141.3*0.17)</f>
        <v>27.018025894009405</v>
      </c>
    </row>
    <row r="30" spans="2:14" ht="16.5" thickBot="1" x14ac:dyDescent="0.3">
      <c r="C30" s="14" t="s">
        <v>18</v>
      </c>
      <c r="D30" s="15" t="s">
        <v>20</v>
      </c>
      <c r="E30" s="15" t="s">
        <v>20</v>
      </c>
      <c r="F30" s="15" t="s">
        <v>20</v>
      </c>
      <c r="G30" s="15">
        <v>4756</v>
      </c>
      <c r="H30" s="15">
        <v>5806</v>
      </c>
      <c r="I30" s="16">
        <v>6396</v>
      </c>
      <c r="J30">
        <f>H30/(141.3*0.83)</f>
        <v>49.505879142898557</v>
      </c>
    </row>
    <row r="33" spans="3:11" ht="15.75" thickBot="1" x14ac:dyDescent="0.3">
      <c r="C33" s="23" t="s">
        <v>21</v>
      </c>
      <c r="D33" s="24">
        <v>2006</v>
      </c>
      <c r="E33" s="24">
        <f t="shared" ref="E33:J33" si="2">D33+1</f>
        <v>2007</v>
      </c>
      <c r="F33" s="24">
        <f t="shared" si="2"/>
        <v>2008</v>
      </c>
      <c r="G33" s="24">
        <f t="shared" si="2"/>
        <v>2009</v>
      </c>
      <c r="H33" s="24">
        <f t="shared" si="2"/>
        <v>2010</v>
      </c>
      <c r="I33" s="24">
        <f t="shared" si="2"/>
        <v>2011</v>
      </c>
      <c r="J33" s="24">
        <f t="shared" si="2"/>
        <v>2012</v>
      </c>
      <c r="K33" s="25" t="s">
        <v>19</v>
      </c>
    </row>
    <row r="34" spans="3:11" x14ac:dyDescent="0.25">
      <c r="C34" s="26" t="s">
        <v>22</v>
      </c>
      <c r="D34" s="27">
        <v>4.37</v>
      </c>
      <c r="E34" s="27">
        <v>3.95</v>
      </c>
      <c r="F34" s="27">
        <v>6.14</v>
      </c>
      <c r="G34" s="27">
        <v>30.6</v>
      </c>
      <c r="H34" s="27">
        <v>27.18</v>
      </c>
      <c r="I34" s="27">
        <v>40.479999999999997</v>
      </c>
      <c r="J34" s="27">
        <v>49.23</v>
      </c>
      <c r="K34" s="28">
        <v>59.02</v>
      </c>
    </row>
    <row r="35" spans="3:11" x14ac:dyDescent="0.25">
      <c r="C35" s="26" t="s">
        <v>23</v>
      </c>
      <c r="D35" s="27">
        <v>46.38</v>
      </c>
      <c r="E35" s="27">
        <v>47.81</v>
      </c>
      <c r="F35" s="27">
        <v>48.83</v>
      </c>
      <c r="G35" s="27">
        <v>29.52</v>
      </c>
      <c r="H35" s="27">
        <v>36.25</v>
      </c>
      <c r="I35" s="27">
        <v>30.15</v>
      </c>
      <c r="J35" s="27">
        <v>22.81</v>
      </c>
      <c r="K35" s="28">
        <v>26.3</v>
      </c>
    </row>
    <row r="36" spans="3:11" x14ac:dyDescent="0.25">
      <c r="C36" s="29" t="s">
        <v>24</v>
      </c>
      <c r="D36" s="30">
        <f t="shared" ref="D36:K36" si="3">SUM(D34:D35)</f>
        <v>50.75</v>
      </c>
      <c r="E36" s="30">
        <f t="shared" si="3"/>
        <v>51.760000000000005</v>
      </c>
      <c r="F36" s="30">
        <f t="shared" si="3"/>
        <v>54.97</v>
      </c>
      <c r="G36" s="30">
        <f t="shared" si="3"/>
        <v>60.120000000000005</v>
      </c>
      <c r="H36" s="30">
        <f t="shared" si="3"/>
        <v>63.43</v>
      </c>
      <c r="I36" s="30">
        <f t="shared" si="3"/>
        <v>70.63</v>
      </c>
      <c r="J36" s="30">
        <f t="shared" si="3"/>
        <v>72.039999999999992</v>
      </c>
      <c r="K36" s="31">
        <f t="shared" si="3"/>
        <v>85.320000000000007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Excel.Sheet.12" shapeId="2049" r:id="rId3">
          <objectPr defaultSize="0" autoPict="0" r:id="rId4">
            <anchor moveWithCells="1" sizeWithCells="1">
              <from>
                <xdr:col>1</xdr:col>
                <xdr:colOff>457200</xdr:colOff>
                <xdr:row>3</xdr:row>
                <xdr:rowOff>152400</xdr:rowOff>
              </from>
              <to>
                <xdr:col>15</xdr:col>
                <xdr:colOff>247650</xdr:colOff>
                <xdr:row>11</xdr:row>
                <xdr:rowOff>38100</xdr:rowOff>
              </to>
            </anchor>
          </objectPr>
        </oleObject>
      </mc:Choice>
      <mc:Fallback>
        <oleObject progId="Excel.Sheet.12" shapeId="2049" r:id="rId3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5"/>
  <sheetViews>
    <sheetView zoomScaleNormal="100" workbookViewId="0">
      <selection activeCell="A142" sqref="A142:A145"/>
    </sheetView>
  </sheetViews>
  <sheetFormatPr defaultRowHeight="15" x14ac:dyDescent="0.25"/>
  <cols>
    <col min="1" max="2" width="10.42578125" bestFit="1" customWidth="1"/>
    <col min="3" max="3" width="14.42578125" bestFit="1" customWidth="1"/>
    <col min="4" max="4" width="13.7109375" bestFit="1" customWidth="1"/>
    <col min="5" max="6" width="24.28515625" bestFit="1" customWidth="1"/>
    <col min="7" max="7" width="22.42578125" bestFit="1" customWidth="1"/>
    <col min="8" max="8" width="22.7109375" bestFit="1" customWidth="1"/>
    <col min="9" max="9" width="21.7109375" bestFit="1" customWidth="1"/>
    <col min="10" max="10" width="22" bestFit="1" customWidth="1"/>
  </cols>
  <sheetData>
    <row r="1" spans="1:10" x14ac:dyDescent="0.25">
      <c r="A1" t="s">
        <v>183</v>
      </c>
      <c r="B1" t="s">
        <v>26</v>
      </c>
      <c r="C1" t="s">
        <v>27</v>
      </c>
      <c r="D1" t="s">
        <v>171</v>
      </c>
      <c r="E1" t="s">
        <v>172</v>
      </c>
      <c r="G1" t="s">
        <v>28</v>
      </c>
      <c r="H1" t="s">
        <v>29</v>
      </c>
      <c r="I1" t="s">
        <v>30</v>
      </c>
      <c r="J1" t="s">
        <v>31</v>
      </c>
    </row>
    <row r="2" spans="1:10" x14ac:dyDescent="0.25">
      <c r="A2">
        <v>2002</v>
      </c>
      <c r="B2" t="s">
        <v>32</v>
      </c>
      <c r="C2">
        <v>29.19</v>
      </c>
      <c r="D2">
        <v>30.09</v>
      </c>
      <c r="G2">
        <v>34.590000000000003</v>
      </c>
      <c r="H2">
        <v>24.35</v>
      </c>
      <c r="I2">
        <v>34.92</v>
      </c>
      <c r="J2">
        <v>24.75</v>
      </c>
    </row>
    <row r="3" spans="1:10" x14ac:dyDescent="0.25">
      <c r="A3">
        <v>2002</v>
      </c>
      <c r="B3" t="s">
        <v>33</v>
      </c>
      <c r="C3">
        <v>35.130000000000003</v>
      </c>
      <c r="D3">
        <v>37.1</v>
      </c>
      <c r="G3">
        <v>43.75</v>
      </c>
      <c r="H3">
        <v>28.24</v>
      </c>
      <c r="I3">
        <v>45.1</v>
      </c>
      <c r="J3">
        <v>29.11</v>
      </c>
    </row>
    <row r="4" spans="1:10" x14ac:dyDescent="0.25">
      <c r="A4">
        <v>2002</v>
      </c>
      <c r="B4" t="s">
        <v>34</v>
      </c>
      <c r="C4">
        <v>58.1</v>
      </c>
      <c r="D4">
        <v>62.02</v>
      </c>
      <c r="G4">
        <v>73</v>
      </c>
      <c r="H4">
        <v>44.71</v>
      </c>
      <c r="I4">
        <v>75.45</v>
      </c>
      <c r="J4">
        <v>46.75</v>
      </c>
    </row>
    <row r="5" spans="1:10" x14ac:dyDescent="0.25">
      <c r="A5">
        <v>2002</v>
      </c>
      <c r="B5" t="s">
        <v>35</v>
      </c>
      <c r="C5">
        <v>64.180000000000007</v>
      </c>
      <c r="D5">
        <v>69.41</v>
      </c>
      <c r="G5">
        <v>83.42</v>
      </c>
      <c r="H5">
        <v>48.34</v>
      </c>
      <c r="I5">
        <v>88.04</v>
      </c>
      <c r="J5">
        <v>50.43</v>
      </c>
    </row>
    <row r="6" spans="1:10" x14ac:dyDescent="0.25">
      <c r="A6">
        <v>2002</v>
      </c>
      <c r="B6" t="s">
        <v>36</v>
      </c>
      <c r="C6">
        <v>75.19</v>
      </c>
      <c r="D6">
        <v>83.11</v>
      </c>
      <c r="G6">
        <v>110.48</v>
      </c>
      <c r="H6">
        <v>46.96</v>
      </c>
      <c r="I6">
        <v>117.73</v>
      </c>
      <c r="J6">
        <v>48.96</v>
      </c>
    </row>
    <row r="7" spans="1:10" x14ac:dyDescent="0.25">
      <c r="A7">
        <v>2002</v>
      </c>
      <c r="B7" t="s">
        <v>37</v>
      </c>
      <c r="C7">
        <v>48.66</v>
      </c>
      <c r="D7">
        <v>50.86</v>
      </c>
      <c r="G7">
        <v>61.61</v>
      </c>
      <c r="H7">
        <v>37.020000000000003</v>
      </c>
      <c r="I7">
        <v>62.28</v>
      </c>
      <c r="J7">
        <v>38.19</v>
      </c>
    </row>
    <row r="8" spans="1:10" x14ac:dyDescent="0.25">
      <c r="A8">
        <v>2002</v>
      </c>
      <c r="B8" t="s">
        <v>38</v>
      </c>
      <c r="C8">
        <v>49.38</v>
      </c>
      <c r="D8">
        <v>51.19</v>
      </c>
      <c r="G8">
        <v>60.92</v>
      </c>
      <c r="H8">
        <v>39.270000000000003</v>
      </c>
      <c r="I8">
        <v>61.37</v>
      </c>
      <c r="J8">
        <v>40.450000000000003</v>
      </c>
    </row>
    <row r="9" spans="1:10" x14ac:dyDescent="0.25">
      <c r="A9">
        <v>2002</v>
      </c>
      <c r="B9" t="s">
        <v>39</v>
      </c>
      <c r="C9">
        <v>56.27</v>
      </c>
      <c r="D9">
        <v>59.26</v>
      </c>
      <c r="G9">
        <v>69.489999999999995</v>
      </c>
      <c r="H9">
        <v>46.3</v>
      </c>
      <c r="I9">
        <v>71.319999999999993</v>
      </c>
      <c r="J9">
        <v>48.06</v>
      </c>
    </row>
    <row r="10" spans="1:10" x14ac:dyDescent="0.25">
      <c r="A10">
        <v>2003</v>
      </c>
      <c r="B10" t="s">
        <v>40</v>
      </c>
      <c r="C10">
        <v>59.62</v>
      </c>
      <c r="D10">
        <v>62.29</v>
      </c>
      <c r="G10">
        <v>74.31</v>
      </c>
      <c r="H10">
        <v>46.42</v>
      </c>
      <c r="I10">
        <v>75.400000000000006</v>
      </c>
      <c r="J10">
        <v>48.11</v>
      </c>
    </row>
    <row r="11" spans="1:10" x14ac:dyDescent="0.25">
      <c r="A11">
        <v>2003</v>
      </c>
      <c r="B11" t="s">
        <v>41</v>
      </c>
      <c r="C11">
        <v>86.46</v>
      </c>
      <c r="D11">
        <v>88.59</v>
      </c>
      <c r="G11">
        <v>96.83</v>
      </c>
      <c r="H11">
        <v>77.03</v>
      </c>
      <c r="I11">
        <v>97.96</v>
      </c>
      <c r="J11">
        <v>78.650000000000006</v>
      </c>
    </row>
    <row r="12" spans="1:10" x14ac:dyDescent="0.25">
      <c r="A12">
        <v>2003</v>
      </c>
      <c r="B12" t="s">
        <v>42</v>
      </c>
      <c r="C12">
        <v>81.489999999999995</v>
      </c>
      <c r="D12">
        <v>84.79</v>
      </c>
      <c r="G12">
        <v>94.61</v>
      </c>
      <c r="H12">
        <v>70.69</v>
      </c>
      <c r="I12">
        <v>96.58</v>
      </c>
      <c r="J12">
        <v>73.349999999999994</v>
      </c>
    </row>
    <row r="13" spans="1:10" x14ac:dyDescent="0.25">
      <c r="A13">
        <v>2003</v>
      </c>
      <c r="B13" t="s">
        <v>43</v>
      </c>
      <c r="C13">
        <v>58.88</v>
      </c>
      <c r="D13">
        <v>61.61</v>
      </c>
      <c r="E13">
        <f>AVERAGE(D2:D13)</f>
        <v>61.693333333333335</v>
      </c>
      <c r="G13">
        <v>74.41</v>
      </c>
      <c r="H13">
        <v>46.46</v>
      </c>
      <c r="I13">
        <v>75.66</v>
      </c>
      <c r="J13">
        <v>48.12</v>
      </c>
    </row>
    <row r="14" spans="1:10" x14ac:dyDescent="0.25">
      <c r="A14">
        <v>2003</v>
      </c>
      <c r="B14" t="s">
        <v>44</v>
      </c>
      <c r="C14">
        <v>43.17</v>
      </c>
      <c r="D14">
        <v>45.12</v>
      </c>
      <c r="E14">
        <f t="shared" ref="E14:E77" si="0">AVERAGE(D3:D14)</f>
        <v>62.945833333333333</v>
      </c>
      <c r="G14">
        <v>56.53</v>
      </c>
      <c r="H14">
        <v>32.159999999999997</v>
      </c>
      <c r="I14">
        <v>57.08</v>
      </c>
      <c r="J14">
        <v>32.96</v>
      </c>
    </row>
    <row r="15" spans="1:10" x14ac:dyDescent="0.25">
      <c r="A15">
        <v>2003</v>
      </c>
      <c r="B15" t="s">
        <v>45</v>
      </c>
      <c r="C15">
        <v>41.64</v>
      </c>
      <c r="D15">
        <v>45.31</v>
      </c>
      <c r="E15">
        <f t="shared" si="0"/>
        <v>63.629999999999995</v>
      </c>
      <c r="G15">
        <v>55.54</v>
      </c>
      <c r="H15">
        <v>29.47</v>
      </c>
      <c r="I15">
        <v>58.62</v>
      </c>
      <c r="J15">
        <v>30.47</v>
      </c>
    </row>
    <row r="16" spans="1:10" x14ac:dyDescent="0.25">
      <c r="A16">
        <v>2003</v>
      </c>
      <c r="B16" t="s">
        <v>46</v>
      </c>
      <c r="C16">
        <v>40.08</v>
      </c>
      <c r="D16">
        <v>42.71</v>
      </c>
      <c r="E16">
        <f t="shared" si="0"/>
        <v>62.020833333333336</v>
      </c>
      <c r="G16">
        <v>53.14</v>
      </c>
      <c r="H16">
        <v>28.35</v>
      </c>
      <c r="I16">
        <v>54.26</v>
      </c>
      <c r="J16">
        <v>29.57</v>
      </c>
    </row>
    <row r="17" spans="1:10" x14ac:dyDescent="0.25">
      <c r="A17">
        <v>2003</v>
      </c>
      <c r="B17" t="s">
        <v>47</v>
      </c>
      <c r="C17">
        <v>48.97</v>
      </c>
      <c r="D17">
        <v>51.5</v>
      </c>
      <c r="E17">
        <f t="shared" si="0"/>
        <v>60.528333333333329</v>
      </c>
      <c r="G17">
        <v>65.77</v>
      </c>
      <c r="H17">
        <v>36.28</v>
      </c>
      <c r="I17">
        <v>66.510000000000005</v>
      </c>
      <c r="J17">
        <v>37.18</v>
      </c>
    </row>
    <row r="18" spans="1:10" x14ac:dyDescent="0.25">
      <c r="A18">
        <v>2003</v>
      </c>
      <c r="B18" t="s">
        <v>48</v>
      </c>
      <c r="C18">
        <v>48.56</v>
      </c>
      <c r="D18">
        <v>50.5</v>
      </c>
      <c r="E18">
        <f t="shared" si="0"/>
        <v>57.810833333333335</v>
      </c>
      <c r="G18">
        <v>58.63</v>
      </c>
      <c r="H18">
        <v>39.74</v>
      </c>
      <c r="I18">
        <v>59.37</v>
      </c>
      <c r="J18">
        <v>40.9</v>
      </c>
    </row>
    <row r="19" spans="1:10" x14ac:dyDescent="0.25">
      <c r="A19">
        <v>2003</v>
      </c>
      <c r="B19" t="s">
        <v>49</v>
      </c>
      <c r="C19">
        <v>57.09</v>
      </c>
      <c r="D19">
        <v>59.01</v>
      </c>
      <c r="E19">
        <f t="shared" si="0"/>
        <v>58.49</v>
      </c>
      <c r="G19">
        <v>68.42</v>
      </c>
      <c r="H19">
        <v>46.92</v>
      </c>
      <c r="I19">
        <v>68.95</v>
      </c>
      <c r="J19">
        <v>48.13</v>
      </c>
    </row>
    <row r="20" spans="1:10" x14ac:dyDescent="0.25">
      <c r="A20">
        <v>2003</v>
      </c>
      <c r="B20" t="s">
        <v>50</v>
      </c>
      <c r="C20">
        <v>40.450000000000003</v>
      </c>
      <c r="D20">
        <v>41.93</v>
      </c>
      <c r="E20">
        <f t="shared" si="0"/>
        <v>57.718333333333334</v>
      </c>
      <c r="G20">
        <v>50.29</v>
      </c>
      <c r="H20">
        <v>32.590000000000003</v>
      </c>
      <c r="I20">
        <v>50.91</v>
      </c>
      <c r="J20">
        <v>33.21</v>
      </c>
    </row>
    <row r="21" spans="1:10" x14ac:dyDescent="0.25">
      <c r="A21">
        <v>2003</v>
      </c>
      <c r="B21" t="s">
        <v>51</v>
      </c>
      <c r="C21">
        <v>44.42</v>
      </c>
      <c r="D21">
        <v>46.82</v>
      </c>
      <c r="E21">
        <f t="shared" si="0"/>
        <v>56.681666666666672</v>
      </c>
      <c r="G21">
        <v>54.55</v>
      </c>
      <c r="H21">
        <v>36.08</v>
      </c>
      <c r="I21">
        <v>55.92</v>
      </c>
      <c r="J21">
        <v>37.72</v>
      </c>
    </row>
    <row r="22" spans="1:10" x14ac:dyDescent="0.25">
      <c r="A22">
        <f>$A$21+1</f>
        <v>2004</v>
      </c>
      <c r="B22" t="s">
        <v>52</v>
      </c>
      <c r="C22">
        <v>66.22</v>
      </c>
      <c r="D22">
        <v>69.540000000000006</v>
      </c>
      <c r="E22">
        <f t="shared" si="0"/>
        <v>57.285833333333329</v>
      </c>
      <c r="G22">
        <v>84.76</v>
      </c>
      <c r="H22">
        <v>50.94</v>
      </c>
      <c r="I22">
        <v>86.34</v>
      </c>
      <c r="J22">
        <v>52.91</v>
      </c>
    </row>
    <row r="23" spans="1:10" x14ac:dyDescent="0.25">
      <c r="A23">
        <f t="shared" ref="A23:A33" si="1">$A$21+1</f>
        <v>2004</v>
      </c>
      <c r="B23" t="s">
        <v>53</v>
      </c>
      <c r="C23">
        <v>52.74</v>
      </c>
      <c r="D23">
        <v>54.26</v>
      </c>
      <c r="E23">
        <f t="shared" si="0"/>
        <v>54.425000000000004</v>
      </c>
      <c r="G23">
        <v>64.459999999999994</v>
      </c>
      <c r="H23">
        <v>42.77</v>
      </c>
      <c r="I23">
        <v>65.03</v>
      </c>
      <c r="J23">
        <v>43.44</v>
      </c>
    </row>
    <row r="24" spans="1:10" x14ac:dyDescent="0.25">
      <c r="A24">
        <f t="shared" si="1"/>
        <v>2004</v>
      </c>
      <c r="B24" t="s">
        <v>54</v>
      </c>
      <c r="C24">
        <v>48.9</v>
      </c>
      <c r="D24">
        <v>50.23</v>
      </c>
      <c r="E24">
        <f t="shared" si="0"/>
        <v>51.544999999999995</v>
      </c>
      <c r="G24">
        <v>57.33</v>
      </c>
      <c r="H24">
        <v>40.65</v>
      </c>
      <c r="I24">
        <v>57.76</v>
      </c>
      <c r="J24">
        <v>41.45</v>
      </c>
    </row>
    <row r="25" spans="1:10" x14ac:dyDescent="0.25">
      <c r="A25">
        <f t="shared" si="1"/>
        <v>2004</v>
      </c>
      <c r="B25" t="s">
        <v>55</v>
      </c>
      <c r="C25">
        <v>45.92</v>
      </c>
      <c r="D25">
        <v>47.34</v>
      </c>
      <c r="E25">
        <f t="shared" si="0"/>
        <v>50.355833333333344</v>
      </c>
      <c r="G25">
        <v>56.02</v>
      </c>
      <c r="H25">
        <v>37.840000000000003</v>
      </c>
      <c r="I25">
        <v>56.44</v>
      </c>
      <c r="J25">
        <v>38.67</v>
      </c>
    </row>
    <row r="26" spans="1:10" x14ac:dyDescent="0.25">
      <c r="A26">
        <f t="shared" si="1"/>
        <v>2004</v>
      </c>
      <c r="B26" t="s">
        <v>56</v>
      </c>
      <c r="C26">
        <v>48.06</v>
      </c>
      <c r="D26">
        <v>50.53</v>
      </c>
      <c r="E26">
        <f t="shared" si="0"/>
        <v>50.806666666666665</v>
      </c>
      <c r="G26">
        <v>63.89</v>
      </c>
      <c r="H26">
        <v>36.119999999999997</v>
      </c>
      <c r="I26">
        <v>64.680000000000007</v>
      </c>
      <c r="J26">
        <v>37.26</v>
      </c>
    </row>
    <row r="27" spans="1:10" x14ac:dyDescent="0.25">
      <c r="A27">
        <f t="shared" si="1"/>
        <v>2004</v>
      </c>
      <c r="B27" t="s">
        <v>57</v>
      </c>
      <c r="C27">
        <v>46.69</v>
      </c>
      <c r="D27">
        <v>49.44</v>
      </c>
      <c r="E27">
        <f t="shared" si="0"/>
        <v>51.150833333333331</v>
      </c>
      <c r="G27">
        <v>60.15</v>
      </c>
      <c r="H27">
        <v>33.81</v>
      </c>
      <c r="I27">
        <v>61.42</v>
      </c>
      <c r="J27">
        <v>34.78</v>
      </c>
    </row>
    <row r="28" spans="1:10" x14ac:dyDescent="0.25">
      <c r="A28">
        <f t="shared" si="1"/>
        <v>2004</v>
      </c>
      <c r="B28" t="s">
        <v>58</v>
      </c>
      <c r="C28">
        <v>45.58</v>
      </c>
      <c r="D28">
        <v>47.81</v>
      </c>
      <c r="E28">
        <f t="shared" si="0"/>
        <v>51.575833333333321</v>
      </c>
      <c r="G28">
        <v>55.55</v>
      </c>
      <c r="H28">
        <v>37.380000000000003</v>
      </c>
      <c r="I28">
        <v>56.42</v>
      </c>
      <c r="J28">
        <v>38.94</v>
      </c>
    </row>
    <row r="29" spans="1:10" x14ac:dyDescent="0.25">
      <c r="A29">
        <f t="shared" si="1"/>
        <v>2004</v>
      </c>
      <c r="B29" t="s">
        <v>59</v>
      </c>
      <c r="C29">
        <v>43.51</v>
      </c>
      <c r="D29">
        <v>45.54</v>
      </c>
      <c r="E29">
        <f t="shared" si="0"/>
        <v>51.079166666666652</v>
      </c>
      <c r="G29">
        <v>52.81</v>
      </c>
      <c r="H29">
        <v>35.840000000000003</v>
      </c>
      <c r="I29">
        <v>53.52</v>
      </c>
      <c r="J29">
        <v>37.299999999999997</v>
      </c>
    </row>
    <row r="30" spans="1:10" x14ac:dyDescent="0.25">
      <c r="A30">
        <f t="shared" si="1"/>
        <v>2004</v>
      </c>
      <c r="B30" t="s">
        <v>60</v>
      </c>
      <c r="C30">
        <v>49.57</v>
      </c>
      <c r="D30">
        <v>51.33</v>
      </c>
      <c r="E30">
        <f t="shared" si="0"/>
        <v>51.148333333333333</v>
      </c>
      <c r="G30">
        <v>59.17</v>
      </c>
      <c r="H30">
        <v>41.16</v>
      </c>
      <c r="I30">
        <v>59.72</v>
      </c>
      <c r="J30">
        <v>42.16</v>
      </c>
    </row>
    <row r="31" spans="1:10" x14ac:dyDescent="0.25">
      <c r="A31">
        <f t="shared" si="1"/>
        <v>2004</v>
      </c>
      <c r="B31" t="s">
        <v>61</v>
      </c>
      <c r="C31">
        <v>49.11</v>
      </c>
      <c r="D31">
        <v>50.42</v>
      </c>
      <c r="E31">
        <f t="shared" si="0"/>
        <v>50.432499999999997</v>
      </c>
      <c r="G31">
        <v>57.48</v>
      </c>
      <c r="H31">
        <v>42.8</v>
      </c>
      <c r="I31">
        <v>57.85</v>
      </c>
      <c r="J31">
        <v>43.59</v>
      </c>
    </row>
    <row r="32" spans="1:10" x14ac:dyDescent="0.25">
      <c r="A32">
        <f t="shared" si="1"/>
        <v>2004</v>
      </c>
      <c r="B32" t="s">
        <v>62</v>
      </c>
      <c r="C32">
        <v>52.28</v>
      </c>
      <c r="D32">
        <v>53.8</v>
      </c>
      <c r="E32">
        <f t="shared" si="0"/>
        <v>51.42166666666666</v>
      </c>
      <c r="G32">
        <v>62.14</v>
      </c>
      <c r="H32">
        <v>42.84</v>
      </c>
      <c r="I32">
        <v>62.52</v>
      </c>
      <c r="J32">
        <v>43.63</v>
      </c>
    </row>
    <row r="33" spans="1:10" x14ac:dyDescent="0.25">
      <c r="A33">
        <f t="shared" si="1"/>
        <v>2004</v>
      </c>
      <c r="B33" t="s">
        <v>63</v>
      </c>
      <c r="C33">
        <v>50.82</v>
      </c>
      <c r="D33">
        <v>52.75</v>
      </c>
      <c r="E33">
        <f t="shared" si="0"/>
        <v>51.915833333333325</v>
      </c>
      <c r="G33">
        <v>59.84</v>
      </c>
      <c r="H33">
        <v>43.4</v>
      </c>
      <c r="I33">
        <v>61.07</v>
      </c>
      <c r="J33">
        <v>44.62</v>
      </c>
    </row>
    <row r="34" spans="1:10" x14ac:dyDescent="0.25">
      <c r="A34">
        <f>$A$33+1</f>
        <v>2005</v>
      </c>
      <c r="B34" t="s">
        <v>64</v>
      </c>
      <c r="C34">
        <v>57.9</v>
      </c>
      <c r="D34">
        <v>59.83</v>
      </c>
      <c r="E34">
        <f t="shared" si="0"/>
        <v>51.106666666666676</v>
      </c>
      <c r="G34">
        <v>68.989999999999995</v>
      </c>
      <c r="H34">
        <v>49.53</v>
      </c>
      <c r="I34">
        <v>69.81</v>
      </c>
      <c r="J34">
        <v>50.85</v>
      </c>
    </row>
    <row r="35" spans="1:10" x14ac:dyDescent="0.25">
      <c r="A35">
        <f t="shared" ref="A35:A45" si="2">$A$33+1</f>
        <v>2005</v>
      </c>
      <c r="B35" t="s">
        <v>65</v>
      </c>
      <c r="C35">
        <v>49.58</v>
      </c>
      <c r="D35">
        <v>50.45</v>
      </c>
      <c r="E35">
        <f t="shared" si="0"/>
        <v>50.789166666666667</v>
      </c>
      <c r="G35">
        <v>56.51</v>
      </c>
      <c r="H35">
        <v>43.29</v>
      </c>
      <c r="I35">
        <v>56.83</v>
      </c>
      <c r="J35">
        <v>43.6</v>
      </c>
    </row>
    <row r="36" spans="1:10" x14ac:dyDescent="0.25">
      <c r="A36">
        <f t="shared" si="2"/>
        <v>2005</v>
      </c>
      <c r="B36" t="s">
        <v>66</v>
      </c>
      <c r="C36">
        <v>59.87</v>
      </c>
      <c r="D36">
        <v>61.01</v>
      </c>
      <c r="E36">
        <f t="shared" si="0"/>
        <v>51.6875</v>
      </c>
      <c r="G36">
        <v>67.86</v>
      </c>
      <c r="H36">
        <v>53.29</v>
      </c>
      <c r="I36">
        <v>68.2</v>
      </c>
      <c r="J36">
        <v>54.01</v>
      </c>
    </row>
    <row r="37" spans="1:10" x14ac:dyDescent="0.25">
      <c r="A37">
        <f t="shared" si="2"/>
        <v>2005</v>
      </c>
      <c r="B37" t="s">
        <v>67</v>
      </c>
      <c r="C37">
        <v>61.93</v>
      </c>
      <c r="D37">
        <v>63.59</v>
      </c>
      <c r="E37">
        <f t="shared" si="0"/>
        <v>53.041666666666664</v>
      </c>
      <c r="G37">
        <v>69.569999999999993</v>
      </c>
      <c r="H37">
        <v>55.24</v>
      </c>
      <c r="I37">
        <v>70.05</v>
      </c>
      <c r="J37">
        <v>56.92</v>
      </c>
    </row>
    <row r="38" spans="1:10" x14ac:dyDescent="0.25">
      <c r="A38">
        <f t="shared" si="2"/>
        <v>2005</v>
      </c>
      <c r="B38" t="s">
        <v>68</v>
      </c>
      <c r="C38">
        <v>53.05</v>
      </c>
      <c r="D38">
        <v>54.7</v>
      </c>
      <c r="E38">
        <f t="shared" si="0"/>
        <v>53.389166666666675</v>
      </c>
      <c r="G38">
        <v>63.78</v>
      </c>
      <c r="H38">
        <v>44.21</v>
      </c>
      <c r="I38">
        <v>64.19</v>
      </c>
      <c r="J38">
        <v>45.06</v>
      </c>
    </row>
    <row r="39" spans="1:10" x14ac:dyDescent="0.25">
      <c r="A39">
        <f t="shared" si="2"/>
        <v>2005</v>
      </c>
      <c r="B39" t="s">
        <v>69</v>
      </c>
      <c r="C39">
        <v>65.989999999999995</v>
      </c>
      <c r="D39">
        <v>71.209999999999994</v>
      </c>
      <c r="E39">
        <f t="shared" si="0"/>
        <v>55.20333333333334</v>
      </c>
      <c r="G39">
        <v>83.57</v>
      </c>
      <c r="H39">
        <v>49.19</v>
      </c>
      <c r="I39">
        <v>86.54</v>
      </c>
      <c r="J39">
        <v>52.68</v>
      </c>
    </row>
    <row r="40" spans="1:10" x14ac:dyDescent="0.25">
      <c r="A40">
        <f t="shared" si="2"/>
        <v>2005</v>
      </c>
      <c r="B40" t="s">
        <v>70</v>
      </c>
      <c r="C40">
        <v>76.05</v>
      </c>
      <c r="D40">
        <v>82.04</v>
      </c>
      <c r="E40">
        <f t="shared" si="0"/>
        <v>58.055833333333339</v>
      </c>
      <c r="G40">
        <v>102.84</v>
      </c>
      <c r="H40">
        <v>55.84</v>
      </c>
      <c r="I40">
        <v>106.11</v>
      </c>
      <c r="J40">
        <v>58.4</v>
      </c>
    </row>
    <row r="41" spans="1:10" x14ac:dyDescent="0.25">
      <c r="A41">
        <f t="shared" si="2"/>
        <v>2005</v>
      </c>
      <c r="B41" t="s">
        <v>71</v>
      </c>
      <c r="C41">
        <v>88.24</v>
      </c>
      <c r="D41">
        <v>95.23</v>
      </c>
      <c r="E41">
        <f t="shared" si="0"/>
        <v>62.196666666666658</v>
      </c>
      <c r="G41">
        <v>118.49</v>
      </c>
      <c r="H41">
        <v>61.08</v>
      </c>
      <c r="I41">
        <v>122.88</v>
      </c>
      <c r="J41">
        <v>64.06</v>
      </c>
    </row>
    <row r="42" spans="1:10" x14ac:dyDescent="0.25">
      <c r="A42">
        <f t="shared" si="2"/>
        <v>2005</v>
      </c>
      <c r="B42" t="s">
        <v>72</v>
      </c>
      <c r="C42">
        <v>93.7</v>
      </c>
      <c r="D42">
        <v>99.72</v>
      </c>
      <c r="E42">
        <f t="shared" si="0"/>
        <v>66.229166666666671</v>
      </c>
      <c r="G42">
        <v>123.65</v>
      </c>
      <c r="H42">
        <v>67.5</v>
      </c>
      <c r="I42">
        <v>126.44</v>
      </c>
      <c r="J42">
        <v>70.239999999999995</v>
      </c>
    </row>
    <row r="43" spans="1:10" x14ac:dyDescent="0.25">
      <c r="A43">
        <f t="shared" si="2"/>
        <v>2005</v>
      </c>
      <c r="B43" t="s">
        <v>73</v>
      </c>
      <c r="C43">
        <v>75.92</v>
      </c>
      <c r="D43">
        <v>80.150000000000006</v>
      </c>
      <c r="E43">
        <f t="shared" si="0"/>
        <v>68.706666666666663</v>
      </c>
      <c r="G43">
        <v>101.37</v>
      </c>
      <c r="H43">
        <v>56.71</v>
      </c>
      <c r="I43">
        <v>102.9</v>
      </c>
      <c r="J43">
        <v>58.98</v>
      </c>
    </row>
    <row r="44" spans="1:10" x14ac:dyDescent="0.25">
      <c r="A44">
        <f t="shared" si="2"/>
        <v>2005</v>
      </c>
      <c r="B44" t="s">
        <v>74</v>
      </c>
      <c r="C44">
        <v>58.25</v>
      </c>
      <c r="D44">
        <v>60.67</v>
      </c>
      <c r="E44">
        <f t="shared" si="0"/>
        <v>69.279166666666654</v>
      </c>
      <c r="G44">
        <v>73.73</v>
      </c>
      <c r="H44">
        <v>43.46</v>
      </c>
      <c r="I44">
        <v>74.489999999999995</v>
      </c>
      <c r="J44">
        <v>44.39</v>
      </c>
    </row>
    <row r="45" spans="1:10" x14ac:dyDescent="0.25">
      <c r="A45">
        <f t="shared" si="2"/>
        <v>2005</v>
      </c>
      <c r="B45" t="s">
        <v>75</v>
      </c>
      <c r="C45">
        <v>79.77</v>
      </c>
      <c r="D45">
        <v>83.86</v>
      </c>
      <c r="E45">
        <f t="shared" si="0"/>
        <v>71.871666666666655</v>
      </c>
      <c r="G45">
        <v>101.29</v>
      </c>
      <c r="H45">
        <v>63.52</v>
      </c>
      <c r="I45">
        <v>103.77</v>
      </c>
      <c r="J45">
        <v>65.5</v>
      </c>
    </row>
    <row r="46" spans="1:10" x14ac:dyDescent="0.25">
      <c r="A46">
        <f>$A$45+1</f>
        <v>2006</v>
      </c>
      <c r="B46" t="s">
        <v>76</v>
      </c>
      <c r="C46">
        <v>55.54</v>
      </c>
      <c r="D46">
        <v>57.1</v>
      </c>
      <c r="E46">
        <f t="shared" si="0"/>
        <v>71.644166666666663</v>
      </c>
      <c r="G46">
        <v>64.95</v>
      </c>
      <c r="H46">
        <v>47.79</v>
      </c>
      <c r="I46">
        <v>65.569999999999993</v>
      </c>
      <c r="J46">
        <v>48.71</v>
      </c>
    </row>
    <row r="47" spans="1:10" x14ac:dyDescent="0.25">
      <c r="A47">
        <f t="shared" ref="A47:A57" si="3">$A$45+1</f>
        <v>2006</v>
      </c>
      <c r="B47" t="s">
        <v>77</v>
      </c>
      <c r="C47">
        <v>48.12</v>
      </c>
      <c r="D47">
        <v>49.01</v>
      </c>
      <c r="E47">
        <f t="shared" si="0"/>
        <v>71.524166666666659</v>
      </c>
      <c r="G47">
        <v>53.98</v>
      </c>
      <c r="H47">
        <v>42.8</v>
      </c>
      <c r="I47">
        <v>54.27</v>
      </c>
      <c r="J47">
        <v>43.36</v>
      </c>
    </row>
    <row r="48" spans="1:10" x14ac:dyDescent="0.25">
      <c r="A48">
        <f t="shared" si="3"/>
        <v>2006</v>
      </c>
      <c r="B48" t="s">
        <v>78</v>
      </c>
      <c r="C48">
        <v>49.01</v>
      </c>
      <c r="D48">
        <v>50.09</v>
      </c>
      <c r="E48">
        <f t="shared" si="0"/>
        <v>70.614166666666662</v>
      </c>
      <c r="G48">
        <v>57.62</v>
      </c>
      <c r="H48">
        <v>40.590000000000003</v>
      </c>
      <c r="I48">
        <v>57.84</v>
      </c>
      <c r="J48">
        <v>41.01</v>
      </c>
    </row>
    <row r="49" spans="1:10" x14ac:dyDescent="0.25">
      <c r="A49">
        <f t="shared" si="3"/>
        <v>2006</v>
      </c>
      <c r="B49" t="s">
        <v>79</v>
      </c>
      <c r="C49">
        <v>43.52</v>
      </c>
      <c r="D49">
        <v>45.43</v>
      </c>
      <c r="E49">
        <f t="shared" si="0"/>
        <v>69.100833333333327</v>
      </c>
      <c r="G49">
        <v>55.96</v>
      </c>
      <c r="H49">
        <v>35.229999999999997</v>
      </c>
      <c r="I49">
        <v>56.42</v>
      </c>
      <c r="J49">
        <v>36.590000000000003</v>
      </c>
    </row>
    <row r="50" spans="1:10" x14ac:dyDescent="0.25">
      <c r="A50">
        <f t="shared" si="3"/>
        <v>2006</v>
      </c>
      <c r="B50" t="s">
        <v>80</v>
      </c>
      <c r="C50">
        <v>46.32</v>
      </c>
      <c r="D50">
        <v>49.59</v>
      </c>
      <c r="E50">
        <f t="shared" si="0"/>
        <v>68.674999999999997</v>
      </c>
      <c r="G50">
        <v>59.18</v>
      </c>
      <c r="H50">
        <v>34.770000000000003</v>
      </c>
      <c r="I50">
        <v>62.06</v>
      </c>
      <c r="J50">
        <v>35.44</v>
      </c>
    </row>
    <row r="51" spans="1:10" x14ac:dyDescent="0.25">
      <c r="A51">
        <f t="shared" si="3"/>
        <v>2006</v>
      </c>
      <c r="B51" t="s">
        <v>81</v>
      </c>
      <c r="C51">
        <v>46.08</v>
      </c>
      <c r="D51">
        <v>48.2</v>
      </c>
      <c r="E51">
        <f t="shared" si="0"/>
        <v>66.757500000000007</v>
      </c>
      <c r="G51">
        <v>55.01</v>
      </c>
      <c r="H51">
        <v>37.53</v>
      </c>
      <c r="I51">
        <v>55.89</v>
      </c>
      <c r="J51">
        <v>38.97</v>
      </c>
    </row>
    <row r="52" spans="1:10" x14ac:dyDescent="0.25">
      <c r="A52">
        <f t="shared" si="3"/>
        <v>2006</v>
      </c>
      <c r="B52" t="s">
        <v>82</v>
      </c>
      <c r="C52">
        <v>50.52</v>
      </c>
      <c r="D52">
        <v>54.29</v>
      </c>
      <c r="E52">
        <f t="shared" si="0"/>
        <v>64.445000000000007</v>
      </c>
      <c r="G52">
        <v>66.17</v>
      </c>
      <c r="H52">
        <v>38.71</v>
      </c>
      <c r="I52">
        <v>68.38</v>
      </c>
      <c r="J52">
        <v>40.799999999999997</v>
      </c>
    </row>
    <row r="53" spans="1:10" x14ac:dyDescent="0.25">
      <c r="A53">
        <f t="shared" si="3"/>
        <v>2006</v>
      </c>
      <c r="B53" t="s">
        <v>83</v>
      </c>
      <c r="C53">
        <v>52.72</v>
      </c>
      <c r="D53">
        <v>56.67</v>
      </c>
      <c r="E53">
        <f t="shared" si="0"/>
        <v>61.231666666666662</v>
      </c>
      <c r="G53">
        <v>65.05</v>
      </c>
      <c r="H53">
        <v>41.64</v>
      </c>
      <c r="I53">
        <v>68.069999999999993</v>
      </c>
      <c r="J53">
        <v>43.8</v>
      </c>
    </row>
    <row r="54" spans="1:10" x14ac:dyDescent="0.25">
      <c r="A54">
        <f t="shared" si="3"/>
        <v>2006</v>
      </c>
      <c r="B54" t="s">
        <v>84</v>
      </c>
      <c r="C54">
        <v>35.42</v>
      </c>
      <c r="D54">
        <v>36.79</v>
      </c>
      <c r="E54">
        <f t="shared" si="0"/>
        <v>55.98749999999999</v>
      </c>
      <c r="G54">
        <v>43.85</v>
      </c>
      <c r="H54">
        <v>28.67</v>
      </c>
      <c r="I54">
        <v>44.27</v>
      </c>
      <c r="J54">
        <v>29.43</v>
      </c>
    </row>
    <row r="55" spans="1:10" x14ac:dyDescent="0.25">
      <c r="A55">
        <f t="shared" si="3"/>
        <v>2006</v>
      </c>
      <c r="B55" t="s">
        <v>85</v>
      </c>
      <c r="C55">
        <v>40.200000000000003</v>
      </c>
      <c r="D55">
        <v>41.66</v>
      </c>
      <c r="E55">
        <f t="shared" si="0"/>
        <v>52.779999999999994</v>
      </c>
      <c r="G55">
        <v>49.64</v>
      </c>
      <c r="H55">
        <v>32.44</v>
      </c>
      <c r="I55">
        <v>50.1</v>
      </c>
      <c r="J55">
        <v>33.17</v>
      </c>
    </row>
    <row r="56" spans="1:10" x14ac:dyDescent="0.25">
      <c r="A56">
        <f t="shared" si="3"/>
        <v>2006</v>
      </c>
      <c r="B56" t="s">
        <v>86</v>
      </c>
      <c r="C56">
        <v>49.71</v>
      </c>
      <c r="D56">
        <v>51.42</v>
      </c>
      <c r="E56">
        <f t="shared" si="0"/>
        <v>52.009166666666665</v>
      </c>
      <c r="G56">
        <v>60.13</v>
      </c>
      <c r="H56">
        <v>39.75</v>
      </c>
      <c r="I56">
        <v>60.48</v>
      </c>
      <c r="J56">
        <v>40.78</v>
      </c>
    </row>
    <row r="57" spans="1:10" x14ac:dyDescent="0.25">
      <c r="A57">
        <f t="shared" si="3"/>
        <v>2006</v>
      </c>
      <c r="B57" t="s">
        <v>87</v>
      </c>
      <c r="C57">
        <v>39.25</v>
      </c>
      <c r="D57">
        <v>41.7</v>
      </c>
      <c r="E57">
        <f t="shared" si="0"/>
        <v>48.495833333333337</v>
      </c>
      <c r="G57">
        <v>53.06</v>
      </c>
      <c r="H57">
        <v>29.71</v>
      </c>
      <c r="I57">
        <v>54.26</v>
      </c>
      <c r="J57">
        <v>31</v>
      </c>
    </row>
    <row r="58" spans="1:10" x14ac:dyDescent="0.25">
      <c r="A58">
        <f>$A$57+1</f>
        <v>2007</v>
      </c>
      <c r="B58" t="s">
        <v>88</v>
      </c>
      <c r="C58">
        <v>44.48</v>
      </c>
      <c r="D58">
        <v>46.24</v>
      </c>
      <c r="E58">
        <f t="shared" si="0"/>
        <v>47.590833333333336</v>
      </c>
      <c r="G58">
        <v>53.44</v>
      </c>
      <c r="H58">
        <v>36.43</v>
      </c>
      <c r="I58">
        <v>54.34</v>
      </c>
      <c r="J58">
        <v>37.43</v>
      </c>
    </row>
    <row r="59" spans="1:10" x14ac:dyDescent="0.25">
      <c r="A59">
        <f t="shared" ref="A59:A69" si="4">$A$57+1</f>
        <v>2007</v>
      </c>
      <c r="B59" t="s">
        <v>89</v>
      </c>
      <c r="C59">
        <v>59.12</v>
      </c>
      <c r="D59">
        <v>60.8</v>
      </c>
      <c r="E59">
        <f t="shared" si="0"/>
        <v>48.573333333333331</v>
      </c>
      <c r="G59">
        <v>70.930000000000007</v>
      </c>
      <c r="H59">
        <v>48.39</v>
      </c>
      <c r="I59">
        <v>71.84</v>
      </c>
      <c r="J59">
        <v>49.05</v>
      </c>
    </row>
    <row r="60" spans="1:10" x14ac:dyDescent="0.25">
      <c r="A60">
        <f t="shared" si="4"/>
        <v>2007</v>
      </c>
      <c r="B60" t="s">
        <v>90</v>
      </c>
      <c r="C60">
        <v>54.85</v>
      </c>
      <c r="D60">
        <v>56.93</v>
      </c>
      <c r="E60">
        <f t="shared" si="0"/>
        <v>49.143333333333324</v>
      </c>
      <c r="G60">
        <v>68.31</v>
      </c>
      <c r="H60">
        <v>42.76</v>
      </c>
      <c r="I60">
        <v>69.459999999999994</v>
      </c>
      <c r="J60">
        <v>43.63</v>
      </c>
    </row>
    <row r="61" spans="1:10" x14ac:dyDescent="0.25">
      <c r="A61">
        <f t="shared" si="4"/>
        <v>2007</v>
      </c>
      <c r="B61" t="s">
        <v>91</v>
      </c>
      <c r="C61">
        <v>46.05</v>
      </c>
      <c r="D61">
        <v>47.96</v>
      </c>
      <c r="E61">
        <f t="shared" si="0"/>
        <v>49.354166666666664</v>
      </c>
      <c r="G61">
        <v>57.58</v>
      </c>
      <c r="H61">
        <v>37.630000000000003</v>
      </c>
      <c r="I61">
        <v>58.33</v>
      </c>
      <c r="J61">
        <v>38.979999999999997</v>
      </c>
    </row>
    <row r="62" spans="1:10" x14ac:dyDescent="0.25">
      <c r="A62">
        <f t="shared" si="4"/>
        <v>2007</v>
      </c>
      <c r="B62" t="s">
        <v>92</v>
      </c>
      <c r="C62">
        <v>38.5</v>
      </c>
      <c r="D62">
        <v>41.08</v>
      </c>
      <c r="E62">
        <f t="shared" si="0"/>
        <v>48.64500000000001</v>
      </c>
      <c r="G62">
        <v>53.78</v>
      </c>
      <c r="H62">
        <v>24.77</v>
      </c>
      <c r="I62">
        <v>54.86</v>
      </c>
      <c r="J62">
        <v>25.35</v>
      </c>
    </row>
    <row r="63" spans="1:10" x14ac:dyDescent="0.25">
      <c r="A63">
        <f t="shared" si="4"/>
        <v>2007</v>
      </c>
      <c r="B63" t="s">
        <v>93</v>
      </c>
      <c r="C63">
        <v>44.38</v>
      </c>
      <c r="D63">
        <v>48</v>
      </c>
      <c r="E63">
        <f t="shared" si="0"/>
        <v>48.62833333333333</v>
      </c>
      <c r="G63">
        <v>57.32</v>
      </c>
      <c r="H63">
        <v>33.06</v>
      </c>
      <c r="I63">
        <v>59.58</v>
      </c>
      <c r="J63">
        <v>34.909999999999997</v>
      </c>
    </row>
    <row r="64" spans="1:10" x14ac:dyDescent="0.25">
      <c r="A64">
        <f t="shared" si="4"/>
        <v>2007</v>
      </c>
      <c r="B64" t="s">
        <v>94</v>
      </c>
      <c r="C64">
        <v>43.9</v>
      </c>
      <c r="D64">
        <v>47.16</v>
      </c>
      <c r="E64">
        <f t="shared" si="0"/>
        <v>48.034166666666664</v>
      </c>
      <c r="G64">
        <v>57.7</v>
      </c>
      <c r="H64">
        <v>32.54</v>
      </c>
      <c r="I64">
        <v>59.38</v>
      </c>
      <c r="J64">
        <v>34.159999999999997</v>
      </c>
    </row>
    <row r="65" spans="1:10" x14ac:dyDescent="0.25">
      <c r="A65">
        <f t="shared" si="4"/>
        <v>2007</v>
      </c>
      <c r="B65" t="s">
        <v>95</v>
      </c>
      <c r="C65">
        <v>53.62</v>
      </c>
      <c r="D65">
        <v>57.3</v>
      </c>
      <c r="E65">
        <f t="shared" si="0"/>
        <v>48.086666666666666</v>
      </c>
      <c r="G65">
        <v>69.8</v>
      </c>
      <c r="H65">
        <v>39.1</v>
      </c>
      <c r="I65">
        <v>71.650000000000006</v>
      </c>
      <c r="J65">
        <v>40.880000000000003</v>
      </c>
    </row>
    <row r="66" spans="1:10" x14ac:dyDescent="0.25">
      <c r="A66">
        <f t="shared" si="4"/>
        <v>2007</v>
      </c>
      <c r="B66" t="s">
        <v>96</v>
      </c>
      <c r="C66">
        <v>44.63</v>
      </c>
      <c r="D66">
        <v>47.57</v>
      </c>
      <c r="E66">
        <f t="shared" si="0"/>
        <v>48.984999999999992</v>
      </c>
      <c r="G66">
        <v>58.27</v>
      </c>
      <c r="H66">
        <v>34.659999999999997</v>
      </c>
      <c r="I66">
        <v>59.8</v>
      </c>
      <c r="J66">
        <v>36.270000000000003</v>
      </c>
    </row>
    <row r="67" spans="1:10" x14ac:dyDescent="0.25">
      <c r="A67">
        <f t="shared" si="4"/>
        <v>2007</v>
      </c>
      <c r="B67" t="s">
        <v>97</v>
      </c>
      <c r="C67">
        <v>48.91</v>
      </c>
      <c r="D67">
        <v>51.2</v>
      </c>
      <c r="E67">
        <f t="shared" si="0"/>
        <v>49.78</v>
      </c>
      <c r="G67">
        <v>60.19</v>
      </c>
      <c r="H67">
        <v>38.770000000000003</v>
      </c>
      <c r="I67">
        <v>60.84</v>
      </c>
      <c r="J67">
        <v>40.68</v>
      </c>
    </row>
    <row r="68" spans="1:10" x14ac:dyDescent="0.25">
      <c r="A68">
        <f t="shared" si="4"/>
        <v>2007</v>
      </c>
      <c r="B68" t="s">
        <v>98</v>
      </c>
      <c r="C68">
        <v>46.95</v>
      </c>
      <c r="D68">
        <v>48.48</v>
      </c>
      <c r="E68">
        <f t="shared" si="0"/>
        <v>49.535000000000004</v>
      </c>
      <c r="G68">
        <v>56.35</v>
      </c>
      <c r="H68">
        <v>37.96</v>
      </c>
      <c r="I68">
        <v>56.75</v>
      </c>
      <c r="J68">
        <v>38.78</v>
      </c>
    </row>
    <row r="69" spans="1:10" x14ac:dyDescent="0.25">
      <c r="A69">
        <f t="shared" si="4"/>
        <v>2007</v>
      </c>
      <c r="B69" t="s">
        <v>99</v>
      </c>
      <c r="C69">
        <v>49.08</v>
      </c>
      <c r="D69">
        <v>51.8</v>
      </c>
      <c r="E69">
        <f t="shared" si="0"/>
        <v>50.376666666666658</v>
      </c>
      <c r="G69">
        <v>62.96</v>
      </c>
      <c r="H69">
        <v>39.479999999999997</v>
      </c>
      <c r="I69">
        <v>64.459999999999994</v>
      </c>
      <c r="J69">
        <v>41.4</v>
      </c>
    </row>
    <row r="70" spans="1:10" x14ac:dyDescent="0.25">
      <c r="A70">
        <f>$A$69+1</f>
        <v>2008</v>
      </c>
      <c r="B70" t="s">
        <v>100</v>
      </c>
      <c r="C70">
        <v>40.74</v>
      </c>
      <c r="D70">
        <v>42.46</v>
      </c>
      <c r="E70">
        <f t="shared" si="0"/>
        <v>50.061666666666667</v>
      </c>
      <c r="G70">
        <v>50.89</v>
      </c>
      <c r="H70">
        <v>31.62</v>
      </c>
      <c r="I70">
        <v>51.62</v>
      </c>
      <c r="J70">
        <v>32.56</v>
      </c>
    </row>
    <row r="71" spans="1:10" x14ac:dyDescent="0.25">
      <c r="A71">
        <f t="shared" ref="A71:A81" si="5">$A$69+1</f>
        <v>2008</v>
      </c>
      <c r="B71" t="s">
        <v>101</v>
      </c>
      <c r="C71">
        <v>52.38</v>
      </c>
      <c r="D71">
        <v>54.35</v>
      </c>
      <c r="E71">
        <f t="shared" si="0"/>
        <v>49.524166666666673</v>
      </c>
      <c r="G71">
        <v>67.48</v>
      </c>
      <c r="H71">
        <v>39.520000000000003</v>
      </c>
      <c r="I71">
        <v>68.239999999999995</v>
      </c>
      <c r="J71">
        <v>40.229999999999997</v>
      </c>
    </row>
    <row r="72" spans="1:10" x14ac:dyDescent="0.25">
      <c r="A72">
        <f t="shared" si="5"/>
        <v>2008</v>
      </c>
      <c r="B72" t="s">
        <v>102</v>
      </c>
      <c r="C72">
        <v>56.84</v>
      </c>
      <c r="D72">
        <v>58.21</v>
      </c>
      <c r="E72">
        <f t="shared" si="0"/>
        <v>49.630833333333335</v>
      </c>
      <c r="G72">
        <v>68.599999999999994</v>
      </c>
      <c r="H72">
        <v>48.72</v>
      </c>
      <c r="I72">
        <v>69.17</v>
      </c>
      <c r="J72">
        <v>49.39</v>
      </c>
    </row>
    <row r="73" spans="1:10" x14ac:dyDescent="0.25">
      <c r="A73">
        <f t="shared" si="5"/>
        <v>2008</v>
      </c>
      <c r="B73" t="s">
        <v>103</v>
      </c>
      <c r="C73">
        <v>48.98</v>
      </c>
      <c r="D73">
        <v>51.42</v>
      </c>
      <c r="E73">
        <f t="shared" si="0"/>
        <v>49.919166666666662</v>
      </c>
      <c r="G73">
        <v>63.61</v>
      </c>
      <c r="H73">
        <v>34.99</v>
      </c>
      <c r="I73">
        <v>64.28</v>
      </c>
      <c r="J73">
        <v>36.549999999999997</v>
      </c>
    </row>
    <row r="74" spans="1:10" x14ac:dyDescent="0.25">
      <c r="A74">
        <f t="shared" si="5"/>
        <v>2008</v>
      </c>
      <c r="B74" t="s">
        <v>104</v>
      </c>
      <c r="C74">
        <v>34.56</v>
      </c>
      <c r="D74">
        <v>36.51</v>
      </c>
      <c r="E74">
        <f t="shared" si="0"/>
        <v>49.538333333333327</v>
      </c>
      <c r="G74">
        <v>47.12</v>
      </c>
      <c r="H74">
        <v>24.21</v>
      </c>
      <c r="I74">
        <v>47.47</v>
      </c>
      <c r="J74">
        <v>25.45</v>
      </c>
    </row>
    <row r="75" spans="1:10" x14ac:dyDescent="0.25">
      <c r="A75">
        <f t="shared" si="5"/>
        <v>2008</v>
      </c>
      <c r="B75" t="s">
        <v>105</v>
      </c>
      <c r="C75">
        <v>57.44</v>
      </c>
      <c r="D75">
        <v>62.29</v>
      </c>
      <c r="E75">
        <f t="shared" si="0"/>
        <v>50.729166666666664</v>
      </c>
      <c r="G75">
        <v>77.239999999999995</v>
      </c>
      <c r="H75">
        <v>40.11</v>
      </c>
      <c r="I75">
        <v>79.91</v>
      </c>
      <c r="J75">
        <v>43.33</v>
      </c>
    </row>
    <row r="76" spans="1:10" x14ac:dyDescent="0.25">
      <c r="A76">
        <f t="shared" si="5"/>
        <v>2008</v>
      </c>
      <c r="B76" t="s">
        <v>106</v>
      </c>
      <c r="C76">
        <v>56.58</v>
      </c>
      <c r="D76">
        <v>62.26</v>
      </c>
      <c r="E76">
        <f t="shared" si="0"/>
        <v>51.98749999999999</v>
      </c>
      <c r="G76">
        <v>83.07</v>
      </c>
      <c r="H76">
        <v>32.79</v>
      </c>
      <c r="I76">
        <v>85.61</v>
      </c>
      <c r="J76">
        <v>35.43</v>
      </c>
    </row>
    <row r="77" spans="1:10" x14ac:dyDescent="0.25">
      <c r="A77">
        <f t="shared" si="5"/>
        <v>2008</v>
      </c>
      <c r="B77" t="s">
        <v>107</v>
      </c>
      <c r="C77">
        <v>46.57</v>
      </c>
      <c r="D77">
        <v>50.01</v>
      </c>
      <c r="E77">
        <f t="shared" si="0"/>
        <v>51.38</v>
      </c>
      <c r="G77">
        <v>60.63</v>
      </c>
      <c r="H77">
        <v>35.96</v>
      </c>
      <c r="I77">
        <v>62</v>
      </c>
      <c r="J77">
        <v>38.79</v>
      </c>
    </row>
    <row r="78" spans="1:10" x14ac:dyDescent="0.25">
      <c r="A78">
        <f t="shared" si="5"/>
        <v>2008</v>
      </c>
      <c r="B78" t="s">
        <v>108</v>
      </c>
      <c r="C78">
        <v>49.09</v>
      </c>
      <c r="D78">
        <v>52.28</v>
      </c>
      <c r="E78">
        <f t="shared" ref="E78:E142" si="6">AVERAGE(D67:D78)</f>
        <v>51.772500000000001</v>
      </c>
      <c r="G78">
        <v>58.58</v>
      </c>
      <c r="H78">
        <v>40.78</v>
      </c>
      <c r="I78">
        <v>59.85</v>
      </c>
      <c r="J78">
        <v>44.12</v>
      </c>
    </row>
    <row r="79" spans="1:10" x14ac:dyDescent="0.25">
      <c r="A79">
        <f t="shared" si="5"/>
        <v>2008</v>
      </c>
      <c r="B79" t="s">
        <v>109</v>
      </c>
      <c r="C79">
        <v>45.27</v>
      </c>
      <c r="D79">
        <v>47.07</v>
      </c>
      <c r="E79">
        <f t="shared" si="6"/>
        <v>51.428333333333342</v>
      </c>
      <c r="G79">
        <v>55.87</v>
      </c>
      <c r="H79">
        <v>35.75</v>
      </c>
      <c r="I79">
        <v>56.32</v>
      </c>
      <c r="J79">
        <v>36.950000000000003</v>
      </c>
    </row>
    <row r="80" spans="1:10" x14ac:dyDescent="0.25">
      <c r="A80">
        <f t="shared" si="5"/>
        <v>2008</v>
      </c>
      <c r="B80" t="s">
        <v>110</v>
      </c>
      <c r="C80">
        <v>51.78</v>
      </c>
      <c r="D80">
        <v>53.63</v>
      </c>
      <c r="E80">
        <f t="shared" si="6"/>
        <v>51.857500000000009</v>
      </c>
      <c r="G80">
        <v>59.98</v>
      </c>
      <c r="H80">
        <v>45.22</v>
      </c>
      <c r="I80">
        <v>60.74</v>
      </c>
      <c r="J80">
        <v>46.69</v>
      </c>
    </row>
    <row r="81" spans="1:10" x14ac:dyDescent="0.25">
      <c r="A81">
        <f t="shared" si="5"/>
        <v>2008</v>
      </c>
      <c r="B81" t="s">
        <v>111</v>
      </c>
      <c r="C81">
        <v>46.34</v>
      </c>
      <c r="D81">
        <v>48.34</v>
      </c>
      <c r="E81">
        <f t="shared" si="6"/>
        <v>51.569166666666668</v>
      </c>
      <c r="G81">
        <v>57.67</v>
      </c>
      <c r="H81">
        <v>37.020000000000003</v>
      </c>
      <c r="I81">
        <v>58.65</v>
      </c>
      <c r="J81">
        <v>38.090000000000003</v>
      </c>
    </row>
    <row r="82" spans="1:10" x14ac:dyDescent="0.25">
      <c r="A82">
        <f>$A$81+1</f>
        <v>2009</v>
      </c>
      <c r="B82" t="s">
        <v>112</v>
      </c>
      <c r="C82">
        <v>53.22</v>
      </c>
      <c r="D82">
        <v>54.77</v>
      </c>
      <c r="E82">
        <f t="shared" si="6"/>
        <v>52.595000000000006</v>
      </c>
      <c r="G82">
        <v>62.32</v>
      </c>
      <c r="H82">
        <v>45.73</v>
      </c>
      <c r="I82">
        <v>63.13</v>
      </c>
      <c r="J82">
        <v>46.65</v>
      </c>
    </row>
    <row r="83" spans="1:10" x14ac:dyDescent="0.25">
      <c r="A83">
        <f t="shared" ref="A83:A93" si="7">$A$81+1</f>
        <v>2009</v>
      </c>
      <c r="B83" t="s">
        <v>113</v>
      </c>
      <c r="C83">
        <v>47.24</v>
      </c>
      <c r="D83">
        <v>48.6</v>
      </c>
      <c r="E83">
        <f t="shared" si="6"/>
        <v>52.115833333333335</v>
      </c>
      <c r="G83">
        <v>57.78</v>
      </c>
      <c r="H83">
        <v>38.53</v>
      </c>
      <c r="I83">
        <v>58.35</v>
      </c>
      <c r="J83">
        <v>39</v>
      </c>
    </row>
    <row r="84" spans="1:10" x14ac:dyDescent="0.25">
      <c r="A84">
        <f t="shared" si="7"/>
        <v>2009</v>
      </c>
      <c r="B84" t="s">
        <v>114</v>
      </c>
      <c r="C84">
        <v>28.88</v>
      </c>
      <c r="D84">
        <v>30.64</v>
      </c>
      <c r="E84">
        <f t="shared" si="6"/>
        <v>49.818333333333328</v>
      </c>
      <c r="G84">
        <v>36.65</v>
      </c>
      <c r="H84">
        <v>21.9</v>
      </c>
      <c r="I84">
        <v>37.54</v>
      </c>
      <c r="J84">
        <v>23.26</v>
      </c>
    </row>
    <row r="85" spans="1:10" x14ac:dyDescent="0.25">
      <c r="A85">
        <f t="shared" si="7"/>
        <v>2009</v>
      </c>
      <c r="B85" t="s">
        <v>115</v>
      </c>
      <c r="C85">
        <v>18.399999999999999</v>
      </c>
      <c r="D85">
        <v>19.63</v>
      </c>
      <c r="E85">
        <f t="shared" si="6"/>
        <v>47.169166666666662</v>
      </c>
      <c r="G85">
        <v>28.62</v>
      </c>
      <c r="H85">
        <v>10.220000000000001</v>
      </c>
      <c r="I85">
        <v>28.85</v>
      </c>
      <c r="J85">
        <v>10.78</v>
      </c>
    </row>
    <row r="86" spans="1:10" x14ac:dyDescent="0.25">
      <c r="A86">
        <f t="shared" si="7"/>
        <v>2009</v>
      </c>
      <c r="B86" t="s">
        <v>116</v>
      </c>
      <c r="C86">
        <v>27.77</v>
      </c>
      <c r="D86">
        <v>29.14</v>
      </c>
      <c r="E86">
        <f t="shared" si="6"/>
        <v>46.555</v>
      </c>
      <c r="G86">
        <v>35.35</v>
      </c>
      <c r="H86">
        <v>22.04</v>
      </c>
      <c r="I86">
        <v>35.659999999999997</v>
      </c>
      <c r="J86">
        <v>23</v>
      </c>
    </row>
    <row r="87" spans="1:10" x14ac:dyDescent="0.25">
      <c r="A87">
        <f t="shared" si="7"/>
        <v>2009</v>
      </c>
      <c r="B87" t="s">
        <v>117</v>
      </c>
      <c r="C87">
        <v>22.84</v>
      </c>
      <c r="D87">
        <v>24.83</v>
      </c>
      <c r="E87">
        <f t="shared" si="6"/>
        <v>43.433333333333337</v>
      </c>
      <c r="G87">
        <v>30.58</v>
      </c>
      <c r="H87">
        <v>15.43</v>
      </c>
      <c r="I87">
        <v>31.57</v>
      </c>
      <c r="J87">
        <v>16.59</v>
      </c>
    </row>
    <row r="88" spans="1:10" x14ac:dyDescent="0.25">
      <c r="A88">
        <f t="shared" si="7"/>
        <v>2009</v>
      </c>
      <c r="B88" t="s">
        <v>118</v>
      </c>
      <c r="C88">
        <v>18.989999999999998</v>
      </c>
      <c r="D88">
        <v>20.09</v>
      </c>
      <c r="E88">
        <f t="shared" si="6"/>
        <v>39.919166666666662</v>
      </c>
      <c r="G88">
        <v>24.19</v>
      </c>
      <c r="H88">
        <v>14.31</v>
      </c>
      <c r="I88">
        <v>24.57</v>
      </c>
      <c r="J88">
        <v>14.95</v>
      </c>
    </row>
    <row r="89" spans="1:10" x14ac:dyDescent="0.25">
      <c r="A89">
        <f t="shared" si="7"/>
        <v>2009</v>
      </c>
      <c r="B89" t="s">
        <v>119</v>
      </c>
      <c r="C89">
        <v>26.07</v>
      </c>
      <c r="D89">
        <v>28.44</v>
      </c>
      <c r="E89">
        <f t="shared" si="6"/>
        <v>38.121666666666663</v>
      </c>
      <c r="G89">
        <v>34.92</v>
      </c>
      <c r="H89">
        <v>19.399999999999999</v>
      </c>
      <c r="I89">
        <v>36.46</v>
      </c>
      <c r="J89">
        <v>20.56</v>
      </c>
    </row>
    <row r="90" spans="1:10" x14ac:dyDescent="0.25">
      <c r="A90">
        <f t="shared" si="7"/>
        <v>2009</v>
      </c>
      <c r="B90" t="s">
        <v>120</v>
      </c>
      <c r="C90">
        <v>20.76</v>
      </c>
      <c r="D90">
        <v>22.1</v>
      </c>
      <c r="E90">
        <f t="shared" si="6"/>
        <v>35.606666666666662</v>
      </c>
      <c r="G90">
        <v>27.62</v>
      </c>
      <c r="H90">
        <v>14.75</v>
      </c>
      <c r="I90">
        <v>28</v>
      </c>
      <c r="J90">
        <v>15.57</v>
      </c>
    </row>
    <row r="91" spans="1:10" x14ac:dyDescent="0.25">
      <c r="A91">
        <f t="shared" si="7"/>
        <v>2009</v>
      </c>
      <c r="B91" t="s">
        <v>121</v>
      </c>
      <c r="C91">
        <v>29.22</v>
      </c>
      <c r="D91">
        <v>30.32</v>
      </c>
      <c r="E91">
        <f t="shared" si="6"/>
        <v>34.210833333333333</v>
      </c>
      <c r="G91">
        <v>34.92</v>
      </c>
      <c r="H91">
        <v>24.53</v>
      </c>
      <c r="I91">
        <v>35.26</v>
      </c>
      <c r="J91">
        <v>25.35</v>
      </c>
    </row>
    <row r="92" spans="1:10" x14ac:dyDescent="0.25">
      <c r="A92">
        <f t="shared" si="7"/>
        <v>2009</v>
      </c>
      <c r="B92" t="s">
        <v>122</v>
      </c>
      <c r="C92">
        <v>26.54</v>
      </c>
      <c r="D92">
        <v>27.6</v>
      </c>
      <c r="E92">
        <f t="shared" si="6"/>
        <v>32.041666666666664</v>
      </c>
      <c r="G92">
        <v>32.659999999999997</v>
      </c>
      <c r="H92">
        <v>21.18</v>
      </c>
      <c r="I92">
        <v>32.79</v>
      </c>
      <c r="J92">
        <v>21.93</v>
      </c>
    </row>
    <row r="93" spans="1:10" x14ac:dyDescent="0.25">
      <c r="A93">
        <f t="shared" si="7"/>
        <v>2009</v>
      </c>
      <c r="B93" t="s">
        <v>123</v>
      </c>
      <c r="C93">
        <v>35.049999999999997</v>
      </c>
      <c r="D93">
        <v>35.979999999999997</v>
      </c>
      <c r="E93">
        <f t="shared" si="6"/>
        <v>31.01166666666667</v>
      </c>
      <c r="G93">
        <v>39.619999999999997</v>
      </c>
      <c r="H93">
        <v>31.28</v>
      </c>
      <c r="I93">
        <v>40.049999999999997</v>
      </c>
      <c r="J93">
        <v>31.91</v>
      </c>
    </row>
    <row r="94" spans="1:10" x14ac:dyDescent="0.25">
      <c r="A94">
        <f>$A$93+1</f>
        <v>2010</v>
      </c>
      <c r="B94" t="s">
        <v>124</v>
      </c>
      <c r="C94">
        <v>37.4</v>
      </c>
      <c r="D94">
        <v>38.25</v>
      </c>
      <c r="E94">
        <f t="shared" si="6"/>
        <v>29.635000000000002</v>
      </c>
      <c r="G94">
        <v>40.93</v>
      </c>
      <c r="H94">
        <v>34.729999999999997</v>
      </c>
      <c r="I94">
        <v>41.14</v>
      </c>
      <c r="J94">
        <v>35.65</v>
      </c>
    </row>
    <row r="95" spans="1:10" x14ac:dyDescent="0.25">
      <c r="A95">
        <f t="shared" ref="A95:A105" si="8">$A$93+1</f>
        <v>2010</v>
      </c>
      <c r="B95" t="s">
        <v>125</v>
      </c>
      <c r="C95">
        <v>35.9</v>
      </c>
      <c r="D95">
        <v>36.43</v>
      </c>
      <c r="E95">
        <f t="shared" si="6"/>
        <v>28.620833333333334</v>
      </c>
      <c r="G95">
        <v>39.950000000000003</v>
      </c>
      <c r="H95">
        <v>32.56</v>
      </c>
      <c r="I95">
        <v>40.08</v>
      </c>
      <c r="J95">
        <v>32.82</v>
      </c>
    </row>
    <row r="96" spans="1:10" x14ac:dyDescent="0.25">
      <c r="A96">
        <f t="shared" si="8"/>
        <v>2010</v>
      </c>
      <c r="B96" t="s">
        <v>126</v>
      </c>
      <c r="C96">
        <v>28.22</v>
      </c>
      <c r="D96">
        <v>28.76</v>
      </c>
      <c r="E96">
        <f t="shared" si="6"/>
        <v>28.464166666666667</v>
      </c>
      <c r="G96">
        <v>30.89</v>
      </c>
      <c r="H96">
        <v>25.65</v>
      </c>
      <c r="I96">
        <v>31.14</v>
      </c>
      <c r="J96">
        <v>26.01</v>
      </c>
    </row>
    <row r="97" spans="1:10" x14ac:dyDescent="0.25">
      <c r="A97">
        <f t="shared" si="8"/>
        <v>2010</v>
      </c>
      <c r="B97" t="s">
        <v>127</v>
      </c>
      <c r="C97">
        <v>30.83</v>
      </c>
      <c r="D97">
        <v>31.71</v>
      </c>
      <c r="E97">
        <f t="shared" si="6"/>
        <v>29.470833333333331</v>
      </c>
      <c r="G97">
        <v>37.57</v>
      </c>
      <c r="H97">
        <v>24.43</v>
      </c>
      <c r="I97">
        <v>37.619999999999997</v>
      </c>
      <c r="J97">
        <v>25.97</v>
      </c>
    </row>
    <row r="98" spans="1:10" x14ac:dyDescent="0.25">
      <c r="A98">
        <f t="shared" si="8"/>
        <v>2010</v>
      </c>
      <c r="B98" t="s">
        <v>128</v>
      </c>
      <c r="C98">
        <v>38.770000000000003</v>
      </c>
      <c r="D98">
        <v>40.39</v>
      </c>
      <c r="E98">
        <f t="shared" si="6"/>
        <v>30.408333333333328</v>
      </c>
      <c r="G98">
        <v>45</v>
      </c>
      <c r="H98">
        <v>34.14</v>
      </c>
      <c r="I98">
        <v>46.35</v>
      </c>
      <c r="J98">
        <v>34.83</v>
      </c>
    </row>
    <row r="99" spans="1:10" x14ac:dyDescent="0.25">
      <c r="A99">
        <f t="shared" si="8"/>
        <v>2010</v>
      </c>
      <c r="B99" t="s">
        <v>129</v>
      </c>
      <c r="C99">
        <v>40.36</v>
      </c>
      <c r="D99">
        <v>41.58</v>
      </c>
      <c r="E99">
        <f t="shared" si="6"/>
        <v>31.80416666666666</v>
      </c>
      <c r="G99">
        <v>45.49</v>
      </c>
      <c r="H99">
        <v>35.44</v>
      </c>
      <c r="I99">
        <v>46.11</v>
      </c>
      <c r="J99">
        <v>36.15</v>
      </c>
    </row>
    <row r="100" spans="1:10" x14ac:dyDescent="0.25">
      <c r="A100">
        <f t="shared" si="8"/>
        <v>2010</v>
      </c>
      <c r="B100" t="s">
        <v>130</v>
      </c>
      <c r="C100">
        <v>50.83</v>
      </c>
      <c r="D100">
        <v>54.29</v>
      </c>
      <c r="E100">
        <f t="shared" si="6"/>
        <v>34.654166666666661</v>
      </c>
      <c r="G100">
        <v>66.239999999999995</v>
      </c>
      <c r="H100">
        <v>38.54</v>
      </c>
      <c r="I100">
        <v>68.27</v>
      </c>
      <c r="J100">
        <v>39.64</v>
      </c>
    </row>
    <row r="101" spans="1:10" x14ac:dyDescent="0.25">
      <c r="A101">
        <f t="shared" si="8"/>
        <v>2010</v>
      </c>
      <c r="B101" t="s">
        <v>131</v>
      </c>
      <c r="C101">
        <v>44.41</v>
      </c>
      <c r="D101">
        <v>46.75</v>
      </c>
      <c r="E101">
        <f t="shared" si="6"/>
        <v>36.18</v>
      </c>
      <c r="G101">
        <v>52.39</v>
      </c>
      <c r="H101">
        <v>37.840000000000003</v>
      </c>
      <c r="I101">
        <v>53.93</v>
      </c>
      <c r="J101">
        <v>39.130000000000003</v>
      </c>
    </row>
    <row r="102" spans="1:10" x14ac:dyDescent="0.25">
      <c r="A102">
        <f t="shared" si="8"/>
        <v>2010</v>
      </c>
      <c r="B102" t="s">
        <v>132</v>
      </c>
      <c r="C102">
        <v>32.909999999999997</v>
      </c>
      <c r="D102">
        <v>34.299999999999997</v>
      </c>
      <c r="E102">
        <f t="shared" si="6"/>
        <v>37.196666666666665</v>
      </c>
      <c r="G102">
        <v>37.880000000000003</v>
      </c>
      <c r="H102">
        <v>28.56</v>
      </c>
      <c r="I102">
        <v>38.51</v>
      </c>
      <c r="J102">
        <v>29.6</v>
      </c>
    </row>
    <row r="103" spans="1:10" x14ac:dyDescent="0.25">
      <c r="A103">
        <f t="shared" si="8"/>
        <v>2010</v>
      </c>
      <c r="B103" t="s">
        <v>133</v>
      </c>
      <c r="C103">
        <v>29.39</v>
      </c>
      <c r="D103">
        <v>30.18</v>
      </c>
      <c r="E103">
        <f t="shared" si="6"/>
        <v>37.185000000000002</v>
      </c>
      <c r="G103">
        <v>34.119999999999997</v>
      </c>
      <c r="H103">
        <v>25.82</v>
      </c>
      <c r="I103">
        <v>34.29</v>
      </c>
      <c r="J103">
        <v>26.46</v>
      </c>
    </row>
    <row r="104" spans="1:10" x14ac:dyDescent="0.25">
      <c r="A104">
        <f t="shared" si="8"/>
        <v>2010</v>
      </c>
      <c r="B104" t="s">
        <v>134</v>
      </c>
      <c r="C104">
        <v>31.89</v>
      </c>
      <c r="D104">
        <v>32.47</v>
      </c>
      <c r="E104">
        <f t="shared" si="6"/>
        <v>37.590833333333336</v>
      </c>
      <c r="G104">
        <v>34.97</v>
      </c>
      <c r="H104">
        <v>28.94</v>
      </c>
      <c r="I104">
        <v>35.049999999999997</v>
      </c>
      <c r="J104">
        <v>29.5</v>
      </c>
    </row>
    <row r="105" spans="1:10" x14ac:dyDescent="0.25">
      <c r="A105">
        <f t="shared" si="8"/>
        <v>2010</v>
      </c>
      <c r="B105" t="s">
        <v>135</v>
      </c>
      <c r="C105">
        <v>33.83</v>
      </c>
      <c r="D105">
        <v>34.76</v>
      </c>
      <c r="E105">
        <f t="shared" si="6"/>
        <v>37.489166666666669</v>
      </c>
      <c r="G105">
        <v>36.979999999999997</v>
      </c>
      <c r="H105">
        <v>31.23</v>
      </c>
      <c r="I105">
        <v>37.450000000000003</v>
      </c>
      <c r="J105">
        <v>32.130000000000003</v>
      </c>
    </row>
    <row r="106" spans="1:10" x14ac:dyDescent="0.25">
      <c r="A106">
        <f>$A$105+1</f>
        <v>2011</v>
      </c>
      <c r="B106" t="s">
        <v>136</v>
      </c>
      <c r="C106">
        <v>31.92</v>
      </c>
      <c r="D106">
        <v>32.99</v>
      </c>
      <c r="E106">
        <f t="shared" si="6"/>
        <v>37.050833333333337</v>
      </c>
      <c r="G106">
        <v>37.03</v>
      </c>
      <c r="H106">
        <v>27.72</v>
      </c>
      <c r="I106">
        <v>37.14</v>
      </c>
      <c r="J106">
        <v>28.93</v>
      </c>
    </row>
    <row r="107" spans="1:10" x14ac:dyDescent="0.25">
      <c r="A107">
        <f t="shared" ref="A107:A117" si="9">$A$105+1</f>
        <v>2011</v>
      </c>
      <c r="B107" t="s">
        <v>137</v>
      </c>
      <c r="C107">
        <v>33.29</v>
      </c>
      <c r="D107">
        <v>33.68</v>
      </c>
      <c r="E107">
        <f t="shared" si="6"/>
        <v>36.821666666666665</v>
      </c>
      <c r="G107">
        <v>34.840000000000003</v>
      </c>
      <c r="H107">
        <v>32.01</v>
      </c>
      <c r="I107">
        <v>35.07</v>
      </c>
      <c r="J107">
        <v>32.33</v>
      </c>
    </row>
    <row r="108" spans="1:10" x14ac:dyDescent="0.25">
      <c r="A108">
        <f t="shared" si="9"/>
        <v>2011</v>
      </c>
      <c r="B108" t="s">
        <v>138</v>
      </c>
      <c r="C108">
        <v>31.23</v>
      </c>
      <c r="D108">
        <v>31.62</v>
      </c>
      <c r="E108">
        <f t="shared" si="6"/>
        <v>37.059999999999995</v>
      </c>
      <c r="G108">
        <v>33.29</v>
      </c>
      <c r="H108">
        <v>29.2</v>
      </c>
      <c r="I108">
        <v>33.47</v>
      </c>
      <c r="J108">
        <v>29.52</v>
      </c>
    </row>
    <row r="109" spans="1:10" x14ac:dyDescent="0.25">
      <c r="A109">
        <f t="shared" si="9"/>
        <v>2011</v>
      </c>
      <c r="B109" t="s">
        <v>139</v>
      </c>
      <c r="C109">
        <v>28.37</v>
      </c>
      <c r="D109">
        <v>29.71</v>
      </c>
      <c r="E109">
        <f t="shared" si="6"/>
        <v>36.893333333333338</v>
      </c>
      <c r="G109">
        <v>35.71</v>
      </c>
      <c r="H109">
        <v>23.01</v>
      </c>
      <c r="I109">
        <v>35.94</v>
      </c>
      <c r="J109">
        <v>24.33</v>
      </c>
    </row>
    <row r="110" spans="1:10" x14ac:dyDescent="0.25">
      <c r="A110">
        <f t="shared" si="9"/>
        <v>2011</v>
      </c>
      <c r="B110" t="s">
        <v>140</v>
      </c>
      <c r="C110">
        <v>24.42</v>
      </c>
      <c r="D110">
        <v>25.89</v>
      </c>
      <c r="E110">
        <f t="shared" si="6"/>
        <v>35.685000000000002</v>
      </c>
      <c r="G110">
        <v>31.21</v>
      </c>
      <c r="H110">
        <v>18.829999999999998</v>
      </c>
      <c r="I110">
        <v>31.56</v>
      </c>
      <c r="J110">
        <v>20.11</v>
      </c>
    </row>
    <row r="111" spans="1:10" x14ac:dyDescent="0.25">
      <c r="A111">
        <f t="shared" si="9"/>
        <v>2011</v>
      </c>
      <c r="B111" t="s">
        <v>141</v>
      </c>
      <c r="C111">
        <v>32.090000000000003</v>
      </c>
      <c r="D111">
        <v>34.549999999999997</v>
      </c>
      <c r="E111">
        <f t="shared" si="6"/>
        <v>35.099166666666662</v>
      </c>
      <c r="G111">
        <v>42.49</v>
      </c>
      <c r="H111">
        <v>22.15</v>
      </c>
      <c r="I111">
        <v>43.66</v>
      </c>
      <c r="J111">
        <v>23.32</v>
      </c>
    </row>
    <row r="112" spans="1:10" x14ac:dyDescent="0.25">
      <c r="A112">
        <f t="shared" si="9"/>
        <v>2011</v>
      </c>
      <c r="B112" t="s">
        <v>142</v>
      </c>
      <c r="C112">
        <v>35.29</v>
      </c>
      <c r="D112">
        <v>37.08</v>
      </c>
      <c r="E112">
        <f t="shared" si="6"/>
        <v>33.664999999999999</v>
      </c>
      <c r="G112">
        <v>41.76</v>
      </c>
      <c r="H112">
        <v>30.41</v>
      </c>
      <c r="I112">
        <v>43.03</v>
      </c>
      <c r="J112">
        <v>31.41</v>
      </c>
    </row>
    <row r="113" spans="1:10" x14ac:dyDescent="0.25">
      <c r="A113">
        <f t="shared" si="9"/>
        <v>2011</v>
      </c>
      <c r="B113" t="s">
        <v>143</v>
      </c>
      <c r="C113">
        <v>32.619999999999997</v>
      </c>
      <c r="D113">
        <v>34.51</v>
      </c>
      <c r="E113">
        <f t="shared" si="6"/>
        <v>32.644999999999996</v>
      </c>
      <c r="G113">
        <v>39.25</v>
      </c>
      <c r="H113">
        <v>26.66</v>
      </c>
      <c r="I113">
        <v>39.909999999999997</v>
      </c>
      <c r="J113">
        <v>28.53</v>
      </c>
    </row>
    <row r="114" spans="1:10" x14ac:dyDescent="0.25">
      <c r="A114">
        <f t="shared" si="9"/>
        <v>2011</v>
      </c>
      <c r="B114" t="s">
        <v>144</v>
      </c>
      <c r="C114">
        <v>31.18</v>
      </c>
      <c r="D114">
        <v>31.88</v>
      </c>
      <c r="E114">
        <f t="shared" si="6"/>
        <v>32.443333333333335</v>
      </c>
      <c r="G114">
        <v>34.049999999999997</v>
      </c>
      <c r="H114">
        <v>28.68</v>
      </c>
      <c r="I114">
        <v>34.36</v>
      </c>
      <c r="J114">
        <v>29.25</v>
      </c>
    </row>
    <row r="115" spans="1:10" x14ac:dyDescent="0.25">
      <c r="A115">
        <f t="shared" si="9"/>
        <v>2011</v>
      </c>
      <c r="B115" t="s">
        <v>145</v>
      </c>
      <c r="C115">
        <v>28.53</v>
      </c>
      <c r="D115">
        <v>29.38</v>
      </c>
      <c r="E115">
        <f t="shared" si="6"/>
        <v>32.376666666666665</v>
      </c>
      <c r="G115">
        <v>32.14</v>
      </c>
      <c r="H115">
        <v>25.81</v>
      </c>
      <c r="I115">
        <v>32.25</v>
      </c>
      <c r="J115">
        <v>26.76</v>
      </c>
    </row>
    <row r="116" spans="1:10" x14ac:dyDescent="0.25">
      <c r="A116">
        <f t="shared" si="9"/>
        <v>2011</v>
      </c>
      <c r="B116" t="s">
        <v>146</v>
      </c>
      <c r="C116">
        <v>27.97</v>
      </c>
      <c r="D116">
        <v>28.76</v>
      </c>
      <c r="E116">
        <f t="shared" si="6"/>
        <v>32.067500000000003</v>
      </c>
      <c r="G116">
        <v>32.520000000000003</v>
      </c>
      <c r="H116">
        <v>23.61</v>
      </c>
      <c r="I116">
        <v>32.75</v>
      </c>
      <c r="J116">
        <v>24.1</v>
      </c>
    </row>
    <row r="117" spans="1:10" x14ac:dyDescent="0.25">
      <c r="A117">
        <f t="shared" si="9"/>
        <v>2011</v>
      </c>
      <c r="B117" t="s">
        <v>147</v>
      </c>
      <c r="C117">
        <v>25.18</v>
      </c>
      <c r="D117">
        <v>25.79</v>
      </c>
      <c r="E117">
        <f t="shared" si="6"/>
        <v>31.319999999999997</v>
      </c>
      <c r="G117">
        <v>28.78</v>
      </c>
      <c r="H117">
        <v>22.46</v>
      </c>
      <c r="I117">
        <v>28.92</v>
      </c>
      <c r="J117">
        <v>22.96</v>
      </c>
    </row>
    <row r="118" spans="1:10" x14ac:dyDescent="0.25">
      <c r="A118">
        <f>$A$117+1</f>
        <v>2012</v>
      </c>
      <c r="B118" t="s">
        <v>148</v>
      </c>
      <c r="C118">
        <v>24.83</v>
      </c>
      <c r="D118">
        <v>25.55</v>
      </c>
      <c r="E118">
        <f t="shared" si="6"/>
        <v>30.7</v>
      </c>
      <c r="G118">
        <v>28.35</v>
      </c>
      <c r="H118">
        <v>21.92</v>
      </c>
      <c r="I118">
        <v>28.64</v>
      </c>
      <c r="J118">
        <v>22.54</v>
      </c>
    </row>
    <row r="119" spans="1:10" x14ac:dyDescent="0.25">
      <c r="A119">
        <f t="shared" ref="A119:A129" si="10">$A$117+1</f>
        <v>2012</v>
      </c>
      <c r="B119" t="s">
        <v>149</v>
      </c>
      <c r="C119">
        <v>22.08</v>
      </c>
      <c r="D119">
        <v>22.32</v>
      </c>
      <c r="E119">
        <f t="shared" si="6"/>
        <v>29.753333333333334</v>
      </c>
      <c r="G119">
        <v>22.67</v>
      </c>
      <c r="H119">
        <v>21.59</v>
      </c>
      <c r="I119">
        <v>22.72</v>
      </c>
      <c r="J119">
        <v>21.92</v>
      </c>
    </row>
    <row r="120" spans="1:10" x14ac:dyDescent="0.25">
      <c r="A120">
        <f t="shared" si="10"/>
        <v>2012</v>
      </c>
      <c r="B120" t="s">
        <v>150</v>
      </c>
      <c r="C120">
        <v>14.33</v>
      </c>
      <c r="D120">
        <v>15.45</v>
      </c>
      <c r="E120">
        <f t="shared" si="6"/>
        <v>28.405833333333334</v>
      </c>
      <c r="G120">
        <v>17.46</v>
      </c>
      <c r="H120">
        <v>11.53</v>
      </c>
      <c r="I120">
        <v>17.71</v>
      </c>
      <c r="J120">
        <v>13.06</v>
      </c>
    </row>
    <row r="121" spans="1:10" x14ac:dyDescent="0.25">
      <c r="A121">
        <f t="shared" si="10"/>
        <v>2012</v>
      </c>
      <c r="B121" t="s">
        <v>151</v>
      </c>
      <c r="C121">
        <v>16.940000000000001</v>
      </c>
      <c r="D121">
        <v>17.18</v>
      </c>
      <c r="E121">
        <f t="shared" si="6"/>
        <v>27.361666666666665</v>
      </c>
      <c r="G121">
        <v>18.71</v>
      </c>
      <c r="H121">
        <v>15.64</v>
      </c>
      <c r="I121">
        <v>18.78</v>
      </c>
      <c r="J121">
        <v>15.82</v>
      </c>
    </row>
    <row r="122" spans="1:10" x14ac:dyDescent="0.25">
      <c r="A122">
        <f t="shared" si="10"/>
        <v>2012</v>
      </c>
      <c r="B122" t="s">
        <v>152</v>
      </c>
      <c r="C122">
        <v>19.260000000000002</v>
      </c>
      <c r="D122">
        <v>20.11</v>
      </c>
      <c r="E122">
        <f t="shared" si="6"/>
        <v>26.88</v>
      </c>
      <c r="G122">
        <v>21.87</v>
      </c>
      <c r="H122">
        <v>16.920000000000002</v>
      </c>
      <c r="I122">
        <v>22.2</v>
      </c>
      <c r="J122">
        <v>17.79</v>
      </c>
    </row>
    <row r="123" spans="1:10" x14ac:dyDescent="0.25">
      <c r="A123">
        <f t="shared" si="10"/>
        <v>2012</v>
      </c>
      <c r="B123" t="s">
        <v>153</v>
      </c>
      <c r="C123">
        <v>19.96</v>
      </c>
      <c r="D123">
        <v>21.94</v>
      </c>
      <c r="E123">
        <f t="shared" si="6"/>
        <v>25.829166666666666</v>
      </c>
      <c r="G123">
        <v>26.53</v>
      </c>
      <c r="H123">
        <v>14.22</v>
      </c>
      <c r="I123">
        <v>27.83</v>
      </c>
      <c r="J123">
        <v>15.47</v>
      </c>
    </row>
    <row r="124" spans="1:10" x14ac:dyDescent="0.25">
      <c r="A124">
        <f t="shared" si="10"/>
        <v>2012</v>
      </c>
      <c r="B124" t="s">
        <v>154</v>
      </c>
      <c r="C124">
        <v>31.39</v>
      </c>
      <c r="D124">
        <v>33.65</v>
      </c>
      <c r="E124">
        <f t="shared" si="6"/>
        <v>25.543333333333333</v>
      </c>
      <c r="G124">
        <v>39.44</v>
      </c>
      <c r="H124">
        <v>24.77</v>
      </c>
      <c r="I124">
        <v>41.01</v>
      </c>
      <c r="J124">
        <v>25.99</v>
      </c>
    </row>
    <row r="125" spans="1:10" x14ac:dyDescent="0.25">
      <c r="A125">
        <f t="shared" si="10"/>
        <v>2012</v>
      </c>
      <c r="B125" t="s">
        <v>155</v>
      </c>
      <c r="C125">
        <v>27.64</v>
      </c>
      <c r="D125">
        <v>29.31</v>
      </c>
      <c r="E125">
        <f t="shared" si="6"/>
        <v>25.11</v>
      </c>
      <c r="G125">
        <v>31.01</v>
      </c>
      <c r="H125">
        <v>24.61</v>
      </c>
      <c r="I125">
        <v>31.98</v>
      </c>
      <c r="J125">
        <v>26.35</v>
      </c>
    </row>
    <row r="126" spans="1:10" x14ac:dyDescent="0.25">
      <c r="A126">
        <f t="shared" si="10"/>
        <v>2012</v>
      </c>
      <c r="B126" t="s">
        <v>156</v>
      </c>
      <c r="C126">
        <v>24.89</v>
      </c>
      <c r="D126">
        <v>26.12</v>
      </c>
      <c r="E126">
        <f t="shared" si="6"/>
        <v>24.63</v>
      </c>
      <c r="G126">
        <v>28.91</v>
      </c>
      <c r="H126">
        <v>21.95</v>
      </c>
      <c r="I126">
        <v>29.78</v>
      </c>
      <c r="J126">
        <v>22.86</v>
      </c>
    </row>
    <row r="127" spans="1:10" x14ac:dyDescent="0.25">
      <c r="A127">
        <f t="shared" si="10"/>
        <v>2012</v>
      </c>
      <c r="B127" t="s">
        <v>157</v>
      </c>
      <c r="C127">
        <v>21.55</v>
      </c>
      <c r="D127">
        <v>22.41</v>
      </c>
      <c r="E127">
        <f t="shared" si="6"/>
        <v>24.049166666666665</v>
      </c>
      <c r="G127">
        <v>25.74</v>
      </c>
      <c r="H127">
        <v>17.78</v>
      </c>
      <c r="I127">
        <v>25.93</v>
      </c>
      <c r="J127">
        <v>18.62</v>
      </c>
    </row>
    <row r="128" spans="1:10" x14ac:dyDescent="0.25">
      <c r="A128">
        <f t="shared" si="10"/>
        <v>2012</v>
      </c>
      <c r="B128" t="s">
        <v>158</v>
      </c>
      <c r="C128">
        <v>25.79</v>
      </c>
      <c r="D128">
        <v>26.64</v>
      </c>
      <c r="E128">
        <f t="shared" si="6"/>
        <v>23.872500000000002</v>
      </c>
      <c r="G128">
        <v>29.41</v>
      </c>
      <c r="H128">
        <v>22.32</v>
      </c>
      <c r="I128">
        <v>29.6</v>
      </c>
      <c r="J128">
        <v>23.23</v>
      </c>
    </row>
    <row r="129" spans="1:10" x14ac:dyDescent="0.25">
      <c r="A129">
        <f t="shared" si="10"/>
        <v>2012</v>
      </c>
      <c r="B129" t="s">
        <v>159</v>
      </c>
      <c r="C129">
        <v>24.83</v>
      </c>
      <c r="D129">
        <v>25.51</v>
      </c>
      <c r="E129">
        <f t="shared" si="6"/>
        <v>23.849166666666665</v>
      </c>
      <c r="G129">
        <v>27.9</v>
      </c>
      <c r="H129">
        <v>22.71</v>
      </c>
      <c r="I129">
        <v>28.19</v>
      </c>
      <c r="J129">
        <v>23.35</v>
      </c>
    </row>
    <row r="130" spans="1:10" x14ac:dyDescent="0.25">
      <c r="A130">
        <f>$A$129+1</f>
        <v>2013</v>
      </c>
      <c r="B130" t="s">
        <v>160</v>
      </c>
      <c r="C130">
        <v>29.71</v>
      </c>
      <c r="D130">
        <v>31.59</v>
      </c>
      <c r="E130">
        <f t="shared" si="6"/>
        <v>24.352499999999996</v>
      </c>
      <c r="G130">
        <v>38.04</v>
      </c>
      <c r="H130">
        <v>22.23</v>
      </c>
      <c r="I130">
        <v>39.299999999999997</v>
      </c>
      <c r="J130">
        <v>23.29</v>
      </c>
    </row>
    <row r="131" spans="1:10" x14ac:dyDescent="0.25">
      <c r="A131">
        <f t="shared" ref="A131:A141" si="11">$A$129+1</f>
        <v>2013</v>
      </c>
      <c r="B131" t="s">
        <v>161</v>
      </c>
      <c r="C131">
        <v>28.78</v>
      </c>
      <c r="D131">
        <v>29.31</v>
      </c>
      <c r="E131">
        <f t="shared" si="6"/>
        <v>24.934999999999999</v>
      </c>
      <c r="G131">
        <v>31.01</v>
      </c>
      <c r="H131">
        <v>26.94</v>
      </c>
      <c r="I131">
        <v>31.27</v>
      </c>
      <c r="J131">
        <v>27.44</v>
      </c>
    </row>
    <row r="132" spans="1:10" x14ac:dyDescent="0.25">
      <c r="A132">
        <f t="shared" si="11"/>
        <v>2013</v>
      </c>
      <c r="B132" t="s">
        <v>162</v>
      </c>
      <c r="C132">
        <v>28.86</v>
      </c>
      <c r="D132">
        <v>29.26</v>
      </c>
      <c r="E132">
        <f t="shared" si="6"/>
        <v>26.08583333333333</v>
      </c>
      <c r="G132">
        <v>31.02</v>
      </c>
      <c r="H132">
        <v>27.23</v>
      </c>
      <c r="I132">
        <v>31.09</v>
      </c>
      <c r="J132">
        <v>27.64</v>
      </c>
    </row>
    <row r="133" spans="1:10" x14ac:dyDescent="0.25">
      <c r="A133">
        <f t="shared" si="11"/>
        <v>2013</v>
      </c>
      <c r="B133" t="s">
        <v>163</v>
      </c>
      <c r="C133">
        <v>28.02</v>
      </c>
      <c r="D133">
        <v>28.86</v>
      </c>
      <c r="E133">
        <f t="shared" si="6"/>
        <v>27.059166666666666</v>
      </c>
      <c r="G133">
        <v>32.200000000000003</v>
      </c>
      <c r="H133">
        <v>24.36</v>
      </c>
      <c r="I133">
        <v>32.520000000000003</v>
      </c>
      <c r="J133">
        <v>25.15</v>
      </c>
    </row>
    <row r="134" spans="1:10" x14ac:dyDescent="0.25">
      <c r="A134">
        <f t="shared" si="11"/>
        <v>2013</v>
      </c>
      <c r="B134" t="s">
        <v>164</v>
      </c>
      <c r="C134">
        <v>24.28</v>
      </c>
      <c r="D134">
        <v>25.38</v>
      </c>
      <c r="E134">
        <f t="shared" si="6"/>
        <v>27.498333333333335</v>
      </c>
      <c r="G134">
        <v>30.29</v>
      </c>
      <c r="H134">
        <v>18.88</v>
      </c>
      <c r="I134">
        <v>30.55</v>
      </c>
      <c r="J134">
        <v>19.600000000000001</v>
      </c>
    </row>
    <row r="135" spans="1:10" x14ac:dyDescent="0.25">
      <c r="A135">
        <f t="shared" si="11"/>
        <v>2013</v>
      </c>
      <c r="B135" t="s">
        <v>165</v>
      </c>
      <c r="C135">
        <v>22.56</v>
      </c>
      <c r="D135">
        <v>23.77</v>
      </c>
      <c r="E135">
        <f t="shared" si="6"/>
        <v>27.650833333333328</v>
      </c>
      <c r="G135">
        <v>27.28</v>
      </c>
      <c r="H135">
        <v>18.78</v>
      </c>
      <c r="I135">
        <v>27.14</v>
      </c>
      <c r="J135">
        <v>19.68</v>
      </c>
    </row>
    <row r="136" spans="1:10" x14ac:dyDescent="0.25">
      <c r="A136">
        <f t="shared" si="11"/>
        <v>2013</v>
      </c>
      <c r="B136" t="s">
        <v>166</v>
      </c>
      <c r="C136">
        <v>28.88</v>
      </c>
      <c r="D136">
        <v>31.6</v>
      </c>
      <c r="E136">
        <f t="shared" si="6"/>
        <v>27.48</v>
      </c>
      <c r="G136">
        <v>37.159999999999997</v>
      </c>
      <c r="H136">
        <v>21.44</v>
      </c>
      <c r="I136">
        <v>39.18</v>
      </c>
      <c r="J136">
        <v>23.02</v>
      </c>
    </row>
    <row r="137" spans="1:10" x14ac:dyDescent="0.25">
      <c r="A137">
        <f t="shared" si="11"/>
        <v>2013</v>
      </c>
      <c r="B137" t="s">
        <v>167</v>
      </c>
      <c r="C137">
        <v>22.36</v>
      </c>
      <c r="D137">
        <v>23.75</v>
      </c>
      <c r="E137">
        <f t="shared" si="6"/>
        <v>27.016666666666666</v>
      </c>
      <c r="G137">
        <v>28.09</v>
      </c>
      <c r="H137">
        <v>17.63</v>
      </c>
      <c r="I137">
        <v>28.72</v>
      </c>
      <c r="J137">
        <v>18.48</v>
      </c>
    </row>
    <row r="138" spans="1:10" x14ac:dyDescent="0.25">
      <c r="A138">
        <f t="shared" si="11"/>
        <v>2013</v>
      </c>
      <c r="B138" t="s">
        <v>168</v>
      </c>
      <c r="C138">
        <v>19.600000000000001</v>
      </c>
      <c r="D138">
        <v>22.26</v>
      </c>
      <c r="E138">
        <f t="shared" si="6"/>
        <v>26.694999999999997</v>
      </c>
      <c r="G138">
        <v>29</v>
      </c>
      <c r="H138">
        <v>12.08</v>
      </c>
      <c r="I138">
        <v>31.6</v>
      </c>
      <c r="J138">
        <v>13.16</v>
      </c>
    </row>
    <row r="139" spans="1:10" x14ac:dyDescent="0.25">
      <c r="A139">
        <f t="shared" si="11"/>
        <v>2013</v>
      </c>
      <c r="B139" t="s">
        <v>169</v>
      </c>
      <c r="C139">
        <v>21.55</v>
      </c>
      <c r="D139">
        <v>22.43</v>
      </c>
      <c r="E139">
        <f t="shared" si="6"/>
        <v>26.696666666666669</v>
      </c>
      <c r="G139">
        <v>26.78</v>
      </c>
      <c r="H139">
        <v>16.850000000000001</v>
      </c>
      <c r="I139">
        <v>27.04</v>
      </c>
      <c r="J139">
        <v>17.48</v>
      </c>
    </row>
    <row r="140" spans="1:10" x14ac:dyDescent="0.25">
      <c r="A140">
        <f t="shared" si="11"/>
        <v>2013</v>
      </c>
      <c r="B140" t="s">
        <v>170</v>
      </c>
      <c r="C140">
        <v>14.93</v>
      </c>
      <c r="D140">
        <v>16.079999999999998</v>
      </c>
      <c r="E140">
        <f t="shared" si="6"/>
        <v>25.816666666666666</v>
      </c>
      <c r="G140">
        <v>20.43</v>
      </c>
      <c r="H140">
        <v>10.11</v>
      </c>
      <c r="I140">
        <v>20.82</v>
      </c>
      <c r="J140">
        <v>11.13</v>
      </c>
    </row>
    <row r="141" spans="1:10" x14ac:dyDescent="0.25">
      <c r="A141">
        <f t="shared" si="11"/>
        <v>2013</v>
      </c>
      <c r="B141" t="s">
        <v>174</v>
      </c>
      <c r="C141">
        <v>30.12</v>
      </c>
      <c r="D141">
        <v>31.26</v>
      </c>
      <c r="E141">
        <f t="shared" si="6"/>
        <v>26.295833333333331</v>
      </c>
    </row>
    <row r="142" spans="1:10" x14ac:dyDescent="0.25">
      <c r="A142">
        <f>$A$141+1</f>
        <v>2014</v>
      </c>
      <c r="B142" t="s">
        <v>175</v>
      </c>
      <c r="C142">
        <v>61.44</v>
      </c>
      <c r="D142">
        <v>65.430000000000007</v>
      </c>
      <c r="E142">
        <f t="shared" si="6"/>
        <v>29.115833333333331</v>
      </c>
    </row>
    <row r="143" spans="1:10" x14ac:dyDescent="0.25">
      <c r="A143">
        <f t="shared" ref="A143:A145" si="12">$A$141+1</f>
        <v>2014</v>
      </c>
      <c r="B143" t="s">
        <v>176</v>
      </c>
      <c r="C143">
        <v>78.53</v>
      </c>
      <c r="D143">
        <v>81.83</v>
      </c>
      <c r="E143">
        <f t="shared" ref="E143:E145" si="13">AVERAGE(D132:D143)</f>
        <v>33.4925</v>
      </c>
    </row>
    <row r="144" spans="1:10" x14ac:dyDescent="0.25">
      <c r="A144">
        <f t="shared" si="12"/>
        <v>2014</v>
      </c>
      <c r="B144" t="s">
        <v>177</v>
      </c>
      <c r="C144">
        <v>76.59</v>
      </c>
      <c r="D144">
        <v>80.41</v>
      </c>
      <c r="E144">
        <f t="shared" si="13"/>
        <v>37.754999999999995</v>
      </c>
    </row>
    <row r="145" spans="1:5" x14ac:dyDescent="0.25">
      <c r="A145">
        <f t="shared" si="12"/>
        <v>2014</v>
      </c>
      <c r="B145" t="s">
        <v>178</v>
      </c>
      <c r="C145">
        <v>32.31</v>
      </c>
      <c r="D145">
        <v>33.299999999999997</v>
      </c>
      <c r="E145">
        <f t="shared" si="13"/>
        <v>38.124999999999993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U10"/>
  <sheetViews>
    <sheetView workbookViewId="0">
      <selection activeCell="B37" sqref="B37"/>
    </sheetView>
  </sheetViews>
  <sheetFormatPr defaultRowHeight="15" x14ac:dyDescent="0.25"/>
  <cols>
    <col min="1" max="1" width="11" customWidth="1"/>
    <col min="2" max="2" width="11.42578125" bestFit="1" customWidth="1"/>
  </cols>
  <sheetData>
    <row r="2" spans="1:73" x14ac:dyDescent="0.25">
      <c r="A2" s="34"/>
      <c r="B2" s="38">
        <v>39448</v>
      </c>
      <c r="C2" s="38">
        <v>39479</v>
      </c>
      <c r="D2" s="38">
        <v>39508</v>
      </c>
      <c r="E2" s="38">
        <v>39539</v>
      </c>
      <c r="F2" s="38">
        <v>39569</v>
      </c>
      <c r="G2" s="38">
        <v>39600</v>
      </c>
      <c r="H2" s="38">
        <v>39630</v>
      </c>
      <c r="I2" s="38">
        <v>39661</v>
      </c>
      <c r="J2" s="38">
        <v>39692</v>
      </c>
      <c r="K2" s="38">
        <v>39722</v>
      </c>
      <c r="L2" s="38">
        <v>39753</v>
      </c>
      <c r="M2" s="38">
        <v>39783</v>
      </c>
      <c r="N2" s="38">
        <v>39814</v>
      </c>
      <c r="O2" s="38">
        <v>39845</v>
      </c>
      <c r="P2" s="38">
        <v>39873</v>
      </c>
      <c r="Q2" s="38">
        <v>39904</v>
      </c>
      <c r="R2" s="38">
        <v>39934</v>
      </c>
      <c r="S2" s="38">
        <v>39965</v>
      </c>
      <c r="T2" s="38">
        <v>39995</v>
      </c>
      <c r="U2" s="38">
        <v>40026</v>
      </c>
      <c r="V2" s="38">
        <v>40057</v>
      </c>
      <c r="W2" s="38">
        <v>40087</v>
      </c>
      <c r="X2" s="38">
        <v>40118</v>
      </c>
      <c r="Y2" s="38">
        <v>40148</v>
      </c>
      <c r="Z2" s="38">
        <v>40179</v>
      </c>
      <c r="AA2" s="38">
        <v>40210</v>
      </c>
      <c r="AB2" s="38">
        <v>40238</v>
      </c>
      <c r="AC2" s="38">
        <v>40269</v>
      </c>
      <c r="AD2" s="38">
        <v>40299</v>
      </c>
      <c r="AE2" s="38">
        <v>40330</v>
      </c>
      <c r="AF2" s="38">
        <v>40360</v>
      </c>
      <c r="AG2" s="38">
        <v>40391</v>
      </c>
      <c r="AH2" s="38">
        <v>40422</v>
      </c>
      <c r="AI2" s="38">
        <v>40452</v>
      </c>
      <c r="AJ2" s="38">
        <v>40483</v>
      </c>
      <c r="AK2" s="38">
        <v>40513</v>
      </c>
      <c r="AL2" s="38">
        <v>40544</v>
      </c>
      <c r="AM2" s="38">
        <v>40575</v>
      </c>
      <c r="AN2" s="38">
        <v>40603</v>
      </c>
      <c r="AO2" s="38">
        <v>40634</v>
      </c>
      <c r="AP2" s="38">
        <v>40664</v>
      </c>
      <c r="AQ2" s="38">
        <v>40695</v>
      </c>
      <c r="AR2" s="38">
        <v>40725</v>
      </c>
      <c r="AS2" s="38">
        <v>40756</v>
      </c>
      <c r="AT2" s="38">
        <v>40787</v>
      </c>
      <c r="AU2" s="38">
        <v>40817</v>
      </c>
      <c r="AV2" s="38">
        <v>40848</v>
      </c>
      <c r="AW2" s="38">
        <v>40878</v>
      </c>
      <c r="AX2" s="38">
        <v>40909</v>
      </c>
      <c r="AY2" s="38">
        <v>40940</v>
      </c>
      <c r="AZ2" s="38">
        <v>40969</v>
      </c>
      <c r="BA2" s="38">
        <v>41000</v>
      </c>
      <c r="BB2" s="38">
        <v>41030</v>
      </c>
      <c r="BC2" s="38">
        <v>41061</v>
      </c>
      <c r="BD2" s="38">
        <v>41091</v>
      </c>
      <c r="BE2" s="38">
        <v>41122</v>
      </c>
      <c r="BF2" s="38">
        <v>41153</v>
      </c>
      <c r="BG2" s="38">
        <v>41183</v>
      </c>
      <c r="BH2" s="38">
        <v>41214</v>
      </c>
      <c r="BI2" s="38">
        <v>41244</v>
      </c>
      <c r="BJ2" s="38">
        <v>41275</v>
      </c>
      <c r="BK2" s="38">
        <v>41306</v>
      </c>
      <c r="BL2" s="38">
        <v>41334</v>
      </c>
      <c r="BM2" s="38">
        <v>41365</v>
      </c>
      <c r="BN2" s="38">
        <v>41395</v>
      </c>
      <c r="BO2" s="38">
        <v>41426</v>
      </c>
      <c r="BP2" s="38">
        <v>41456</v>
      </c>
      <c r="BQ2" s="38">
        <v>41487</v>
      </c>
      <c r="BR2" s="38">
        <v>41518</v>
      </c>
      <c r="BS2" s="38">
        <v>41548</v>
      </c>
      <c r="BT2" s="38">
        <v>41579</v>
      </c>
      <c r="BU2" s="38">
        <v>41609</v>
      </c>
    </row>
    <row r="3" spans="1:73" ht="25.5" x14ac:dyDescent="0.25">
      <c r="A3" s="35" t="s">
        <v>13</v>
      </c>
      <c r="B3" s="35">
        <v>56.9</v>
      </c>
      <c r="C3" s="35">
        <v>46.5</v>
      </c>
      <c r="D3" s="35">
        <v>40.1</v>
      </c>
      <c r="E3" s="35">
        <v>43.1</v>
      </c>
      <c r="F3" s="35">
        <v>44.8</v>
      </c>
      <c r="G3" s="35">
        <v>24.8</v>
      </c>
      <c r="H3" s="35">
        <v>26.1</v>
      </c>
      <c r="I3" s="35">
        <v>31.1</v>
      </c>
      <c r="J3" s="35">
        <v>25</v>
      </c>
      <c r="K3" s="35">
        <v>47.1</v>
      </c>
      <c r="L3" s="35">
        <v>42.4</v>
      </c>
      <c r="M3" s="35">
        <v>51.6</v>
      </c>
      <c r="N3" s="35">
        <v>41.9</v>
      </c>
      <c r="O3" s="35">
        <v>40.299999999999997</v>
      </c>
      <c r="P3" s="35">
        <v>64</v>
      </c>
      <c r="Q3" s="35">
        <v>69.900000000000006</v>
      </c>
      <c r="R3" s="35">
        <v>76.7</v>
      </c>
      <c r="S3" s="35">
        <v>91.9</v>
      </c>
      <c r="T3" s="35">
        <v>89.8</v>
      </c>
      <c r="U3" s="35">
        <v>106.7</v>
      </c>
      <c r="V3" s="35">
        <v>72.400000000000006</v>
      </c>
      <c r="W3" s="35">
        <v>106.6</v>
      </c>
      <c r="X3" s="35">
        <v>106.3</v>
      </c>
      <c r="Y3" s="35">
        <v>95</v>
      </c>
      <c r="Z3" s="35">
        <v>96.8</v>
      </c>
      <c r="AA3" s="35">
        <v>108.9</v>
      </c>
      <c r="AB3" s="35">
        <v>111.2</v>
      </c>
      <c r="AC3" s="35">
        <v>97.7</v>
      </c>
      <c r="AD3" s="35">
        <v>77.099999999999994</v>
      </c>
      <c r="AE3" s="35">
        <v>49.7</v>
      </c>
      <c r="AF3" s="35">
        <v>47.4</v>
      </c>
      <c r="AG3" s="35">
        <v>31</v>
      </c>
      <c r="AH3" s="35">
        <v>43.4</v>
      </c>
      <c r="AI3" s="35">
        <v>99.2</v>
      </c>
      <c r="AJ3" s="35">
        <v>92.4</v>
      </c>
      <c r="AK3" s="35">
        <v>104.8</v>
      </c>
      <c r="AL3" s="35">
        <v>110.1</v>
      </c>
      <c r="AM3" s="35">
        <v>94.2</v>
      </c>
      <c r="AN3" s="35">
        <v>101.2</v>
      </c>
      <c r="AO3" s="35">
        <v>82.2</v>
      </c>
      <c r="AP3" s="35">
        <v>82.1</v>
      </c>
      <c r="AQ3" s="35">
        <v>102</v>
      </c>
      <c r="AR3" s="35">
        <v>87</v>
      </c>
      <c r="AS3" s="35">
        <v>64.5</v>
      </c>
      <c r="AT3" s="35">
        <v>50.5</v>
      </c>
      <c r="AU3" s="35">
        <v>88.9</v>
      </c>
      <c r="AV3" s="35">
        <v>103.6</v>
      </c>
      <c r="AW3" s="35">
        <v>116.6</v>
      </c>
      <c r="AX3" s="35">
        <v>105.9</v>
      </c>
      <c r="AY3" s="35">
        <v>103.4</v>
      </c>
      <c r="AZ3" s="35">
        <v>119.4</v>
      </c>
      <c r="BA3" s="35">
        <v>91.3</v>
      </c>
      <c r="BB3" s="35">
        <v>92.3</v>
      </c>
      <c r="BC3" s="35">
        <v>82</v>
      </c>
      <c r="BD3" s="35">
        <v>61.9</v>
      </c>
      <c r="BE3" s="35">
        <v>73.099999999999994</v>
      </c>
      <c r="BF3" s="35">
        <v>78</v>
      </c>
      <c r="BG3" s="35">
        <v>78</v>
      </c>
      <c r="BH3" s="35">
        <v>108.9</v>
      </c>
      <c r="BI3" s="35">
        <v>96.9</v>
      </c>
      <c r="BJ3" s="37">
        <v>100.6</v>
      </c>
      <c r="BK3" s="37">
        <v>93.2</v>
      </c>
      <c r="BL3" s="37">
        <v>112.7</v>
      </c>
      <c r="BM3" s="37">
        <v>90.1</v>
      </c>
      <c r="BN3" s="37">
        <v>90.7</v>
      </c>
      <c r="BO3" s="37">
        <v>90.5</v>
      </c>
      <c r="BP3" s="37">
        <v>79.400000000000006</v>
      </c>
      <c r="BQ3" s="37">
        <v>89.2</v>
      </c>
      <c r="BR3" s="37">
        <v>86.1</v>
      </c>
      <c r="BS3" s="37">
        <v>99.1</v>
      </c>
      <c r="BT3" s="37">
        <v>112.1</v>
      </c>
      <c r="BU3" s="37">
        <v>88.9</v>
      </c>
    </row>
    <row r="4" spans="1:73" ht="25.5" x14ac:dyDescent="0.25">
      <c r="A4" s="35" t="s">
        <v>14</v>
      </c>
      <c r="B4" s="35">
        <v>30.4</v>
      </c>
      <c r="C4" s="33">
        <v>-36.5</v>
      </c>
      <c r="D4" s="33">
        <v>-64.099999999999994</v>
      </c>
      <c r="E4" s="33">
        <v>-21.1</v>
      </c>
      <c r="F4" s="35">
        <v>45.8</v>
      </c>
      <c r="G4" s="33">
        <v>-64.599999999999994</v>
      </c>
      <c r="H4" s="33">
        <v>-63.7</v>
      </c>
      <c r="I4" s="33">
        <v>-7.9</v>
      </c>
      <c r="J4" s="33">
        <v>-20.3</v>
      </c>
      <c r="K4" s="35">
        <v>1.7</v>
      </c>
      <c r="L4" s="33">
        <v>-33.9</v>
      </c>
      <c r="M4" s="35">
        <v>43.8</v>
      </c>
      <c r="N4" s="35">
        <v>0.1</v>
      </c>
      <c r="O4" s="35">
        <v>28.4</v>
      </c>
      <c r="P4" s="35">
        <v>136.9</v>
      </c>
      <c r="Q4" s="35">
        <v>167.3</v>
      </c>
      <c r="R4" s="35">
        <v>99.7</v>
      </c>
      <c r="S4" s="35">
        <v>167.3</v>
      </c>
      <c r="T4" s="35">
        <v>202.3</v>
      </c>
      <c r="U4" s="35">
        <v>168.3</v>
      </c>
      <c r="V4" s="35">
        <v>189.9</v>
      </c>
      <c r="W4" s="35">
        <v>133.5</v>
      </c>
      <c r="X4" s="35">
        <v>148.6</v>
      </c>
      <c r="Y4" s="35">
        <v>109.1</v>
      </c>
      <c r="Z4" s="35">
        <v>77.5</v>
      </c>
      <c r="AA4" s="35">
        <v>71.599999999999994</v>
      </c>
      <c r="AB4" s="35">
        <v>124.1</v>
      </c>
      <c r="AC4" s="35">
        <v>89.4</v>
      </c>
      <c r="AD4" s="35">
        <v>41.4</v>
      </c>
      <c r="AE4" s="35">
        <v>50.8</v>
      </c>
      <c r="AF4" s="33">
        <v>-5.3</v>
      </c>
      <c r="AG4" s="35">
        <v>27.8</v>
      </c>
      <c r="AH4" s="35">
        <v>97.8</v>
      </c>
      <c r="AI4" s="35">
        <v>108.9</v>
      </c>
      <c r="AJ4" s="35">
        <v>101.5</v>
      </c>
      <c r="AK4" s="35">
        <v>103.9</v>
      </c>
      <c r="AL4" s="35">
        <v>118.6</v>
      </c>
      <c r="AM4" s="35">
        <v>94.3</v>
      </c>
      <c r="AN4" s="35">
        <v>96.7</v>
      </c>
      <c r="AO4" s="35">
        <v>114.9</v>
      </c>
      <c r="AP4" s="35">
        <v>147</v>
      </c>
      <c r="AQ4" s="35">
        <v>92.6</v>
      </c>
      <c r="AR4" s="35">
        <v>80.400000000000006</v>
      </c>
      <c r="AS4" s="35">
        <v>112</v>
      </c>
      <c r="AT4" s="35">
        <v>105</v>
      </c>
      <c r="AU4" s="35">
        <v>118.9</v>
      </c>
      <c r="AV4" s="35">
        <v>119.5</v>
      </c>
      <c r="AW4" s="35">
        <v>147</v>
      </c>
      <c r="AX4" s="35">
        <v>152</v>
      </c>
      <c r="AY4" s="35">
        <v>160.19999999999999</v>
      </c>
      <c r="AZ4" s="35">
        <v>202.4</v>
      </c>
      <c r="BA4" s="35">
        <v>167.5</v>
      </c>
      <c r="BB4" s="35">
        <v>170.9</v>
      </c>
      <c r="BC4" s="35">
        <v>176.1</v>
      </c>
      <c r="BD4" s="35">
        <v>114.1</v>
      </c>
      <c r="BE4" s="35">
        <v>142.19999999999999</v>
      </c>
      <c r="BF4" s="35">
        <v>131.5</v>
      </c>
      <c r="BG4" s="35">
        <v>152.5</v>
      </c>
      <c r="BH4" s="35">
        <v>132.6</v>
      </c>
      <c r="BI4" s="35">
        <v>146.30000000000001</v>
      </c>
      <c r="BJ4" s="37">
        <v>127.7</v>
      </c>
      <c r="BK4" s="37">
        <v>106.4</v>
      </c>
      <c r="BL4" s="37">
        <v>111.8</v>
      </c>
      <c r="BM4" s="37">
        <v>136.30000000000001</v>
      </c>
      <c r="BN4" s="37">
        <v>155.1</v>
      </c>
      <c r="BO4" s="37">
        <v>161.1</v>
      </c>
      <c r="BP4" s="37">
        <v>139.1</v>
      </c>
      <c r="BQ4" s="37">
        <v>180.1</v>
      </c>
      <c r="BR4" s="37">
        <v>163.19999999999999</v>
      </c>
      <c r="BS4" s="37">
        <v>157</v>
      </c>
      <c r="BT4" s="37">
        <v>197.2</v>
      </c>
      <c r="BU4" s="37">
        <v>117.9</v>
      </c>
    </row>
    <row r="5" spans="1:73" ht="25.5" x14ac:dyDescent="0.25">
      <c r="A5" s="35" t="s">
        <v>15</v>
      </c>
      <c r="B5" s="35">
        <v>30.2</v>
      </c>
      <c r="C5" s="35">
        <v>34.1</v>
      </c>
      <c r="D5" s="35">
        <v>37.200000000000003</v>
      </c>
      <c r="E5" s="35">
        <v>43.4</v>
      </c>
      <c r="F5" s="35">
        <v>83.5</v>
      </c>
      <c r="G5" s="35">
        <v>38.6</v>
      </c>
      <c r="H5" s="35">
        <v>79.8</v>
      </c>
      <c r="I5" s="35">
        <v>66.8</v>
      </c>
      <c r="J5" s="35">
        <v>30.3</v>
      </c>
      <c r="K5" s="35">
        <v>44.1</v>
      </c>
      <c r="L5" s="35">
        <v>49.8</v>
      </c>
      <c r="M5" s="35">
        <v>74</v>
      </c>
      <c r="N5" s="33">
        <v>-25.5</v>
      </c>
      <c r="O5" s="35">
        <v>80.2</v>
      </c>
      <c r="P5" s="35">
        <v>134.30000000000001</v>
      </c>
      <c r="Q5" s="35">
        <v>168.8</v>
      </c>
      <c r="R5" s="35">
        <v>152</v>
      </c>
      <c r="S5" s="35">
        <v>146.69999999999999</v>
      </c>
      <c r="T5" s="35">
        <v>174.8</v>
      </c>
      <c r="U5" s="35">
        <v>178.4</v>
      </c>
      <c r="V5" s="35">
        <v>168.8</v>
      </c>
      <c r="W5" s="35">
        <v>142.6</v>
      </c>
      <c r="X5" s="35">
        <v>197.6</v>
      </c>
      <c r="Y5" s="35">
        <v>187</v>
      </c>
      <c r="Z5" s="35">
        <v>178</v>
      </c>
      <c r="AA5" s="35">
        <v>121.7</v>
      </c>
      <c r="AB5" s="35">
        <v>214.6</v>
      </c>
      <c r="AC5" s="35">
        <v>183.9</v>
      </c>
      <c r="AD5" s="35">
        <v>154.69999999999999</v>
      </c>
      <c r="AE5" s="35">
        <v>181.9</v>
      </c>
      <c r="AF5" s="35">
        <v>56.8</v>
      </c>
      <c r="AG5" s="35">
        <v>99</v>
      </c>
      <c r="AH5" s="35">
        <v>172.5</v>
      </c>
      <c r="AI5" s="35">
        <v>236.1</v>
      </c>
      <c r="AJ5" s="35">
        <v>195.5</v>
      </c>
      <c r="AK5" s="35">
        <v>203.7</v>
      </c>
      <c r="AL5" s="35">
        <v>240.4</v>
      </c>
      <c r="AM5" s="35">
        <v>205</v>
      </c>
      <c r="AN5" s="35">
        <v>229.8</v>
      </c>
      <c r="AO5" s="35">
        <v>243.3</v>
      </c>
      <c r="AP5" s="35">
        <v>269.10000000000002</v>
      </c>
      <c r="AQ5" s="35">
        <v>228.5</v>
      </c>
      <c r="AR5" s="35">
        <v>224.3</v>
      </c>
      <c r="AS5" s="35">
        <v>249.6</v>
      </c>
      <c r="AT5" s="35">
        <v>235.9</v>
      </c>
      <c r="AU5" s="35">
        <v>249.1</v>
      </c>
      <c r="AV5" s="35">
        <v>227.9</v>
      </c>
      <c r="AW5" s="35">
        <v>276.89999999999998</v>
      </c>
      <c r="AX5" s="35">
        <v>254.4</v>
      </c>
      <c r="AY5" s="35">
        <v>286.39999999999998</v>
      </c>
      <c r="AZ5" s="35">
        <v>344.7</v>
      </c>
      <c r="BA5" s="35">
        <v>335.9</v>
      </c>
      <c r="BB5" s="35">
        <v>315</v>
      </c>
      <c r="BC5" s="35">
        <v>326.7</v>
      </c>
      <c r="BD5" s="35">
        <v>245.7</v>
      </c>
      <c r="BE5" s="35">
        <v>269.5</v>
      </c>
      <c r="BF5" s="35">
        <v>269.39999999999998</v>
      </c>
      <c r="BG5" s="35">
        <v>315.10000000000002</v>
      </c>
      <c r="BH5" s="35">
        <v>333.7</v>
      </c>
      <c r="BI5" s="35">
        <v>219.8</v>
      </c>
      <c r="BJ5" s="37">
        <v>380.2</v>
      </c>
      <c r="BK5" s="37">
        <v>328.1</v>
      </c>
      <c r="BL5" s="37">
        <v>330.3</v>
      </c>
      <c r="BM5" s="37">
        <v>388.4</v>
      </c>
      <c r="BN5" s="37">
        <v>411.4</v>
      </c>
      <c r="BO5" s="37">
        <v>473</v>
      </c>
      <c r="BP5" s="37">
        <v>391.1</v>
      </c>
      <c r="BQ5" s="37">
        <v>430.5</v>
      </c>
      <c r="BR5" s="37">
        <v>408.1</v>
      </c>
      <c r="BS5" s="37">
        <v>378.1</v>
      </c>
      <c r="BT5" s="37">
        <v>537.70000000000005</v>
      </c>
      <c r="BU5" s="37">
        <v>384.9</v>
      </c>
    </row>
    <row r="6" spans="1:73" ht="25.5" x14ac:dyDescent="0.25">
      <c r="A6" s="35" t="s">
        <v>16</v>
      </c>
      <c r="B6" s="35">
        <v>117.5</v>
      </c>
      <c r="C6" s="35">
        <v>44.1</v>
      </c>
      <c r="D6" s="35">
        <v>13.2</v>
      </c>
      <c r="E6" s="35">
        <v>65.3</v>
      </c>
      <c r="F6" s="35">
        <v>174.1</v>
      </c>
      <c r="G6" s="33">
        <v>-1.2</v>
      </c>
      <c r="H6" s="35">
        <v>42.2</v>
      </c>
      <c r="I6" s="35">
        <v>90</v>
      </c>
      <c r="J6" s="35">
        <v>34.9</v>
      </c>
      <c r="K6" s="35">
        <v>92.9</v>
      </c>
      <c r="L6" s="35">
        <v>58.4</v>
      </c>
      <c r="M6" s="35">
        <v>169.3</v>
      </c>
      <c r="N6" s="35">
        <v>16.5</v>
      </c>
      <c r="O6" s="35">
        <v>148.9</v>
      </c>
      <c r="P6" s="35">
        <v>335.2</v>
      </c>
      <c r="Q6" s="35">
        <v>406.1</v>
      </c>
      <c r="R6" s="35">
        <v>329.2</v>
      </c>
      <c r="S6" s="35">
        <v>405.9</v>
      </c>
      <c r="T6" s="35">
        <v>466.9</v>
      </c>
      <c r="U6" s="35">
        <v>453.4</v>
      </c>
      <c r="V6" s="35">
        <v>431.1</v>
      </c>
      <c r="W6" s="35">
        <v>382.7</v>
      </c>
      <c r="X6" s="35">
        <v>452.5</v>
      </c>
      <c r="Y6" s="35">
        <v>391.1</v>
      </c>
      <c r="Z6" s="35">
        <v>352.9</v>
      </c>
      <c r="AA6" s="35">
        <v>302.2</v>
      </c>
      <c r="AB6" s="35">
        <v>451.1</v>
      </c>
      <c r="AC6" s="35">
        <v>371.1</v>
      </c>
      <c r="AD6" s="35">
        <v>273.2</v>
      </c>
      <c r="AE6" s="35">
        <v>282.39999999999998</v>
      </c>
      <c r="AF6" s="35">
        <v>98.8</v>
      </c>
      <c r="AG6" s="35">
        <v>156.80000000000001</v>
      </c>
      <c r="AH6" s="35">
        <v>313.7</v>
      </c>
      <c r="AI6" s="35">
        <v>443.7</v>
      </c>
      <c r="AJ6" s="35">
        <v>389.4</v>
      </c>
      <c r="AK6" s="35">
        <v>412.4</v>
      </c>
      <c r="AL6" s="35">
        <v>469.1</v>
      </c>
      <c r="AM6" s="35">
        <v>393.5</v>
      </c>
      <c r="AN6" s="35">
        <v>427.7</v>
      </c>
      <c r="AO6" s="35">
        <v>440.4</v>
      </c>
      <c r="AP6" s="35">
        <v>498.2</v>
      </c>
      <c r="AQ6" s="35">
        <v>423.1</v>
      </c>
      <c r="AR6" s="35">
        <v>391.7</v>
      </c>
      <c r="AS6" s="35">
        <v>426.1</v>
      </c>
      <c r="AT6" s="35">
        <v>391.4</v>
      </c>
      <c r="AU6" s="35">
        <v>456.9</v>
      </c>
      <c r="AV6" s="35">
        <v>451</v>
      </c>
      <c r="AW6" s="35">
        <v>540.5</v>
      </c>
      <c r="AX6" s="35">
        <v>512.29999999999995</v>
      </c>
      <c r="AY6" s="35">
        <v>550</v>
      </c>
      <c r="AZ6" s="35">
        <v>666.5</v>
      </c>
      <c r="BA6" s="35">
        <v>594.70000000000005</v>
      </c>
      <c r="BB6" s="35">
        <v>578.20000000000005</v>
      </c>
      <c r="BC6" s="35">
        <v>584.79999999999995</v>
      </c>
      <c r="BD6" s="35">
        <v>421.7</v>
      </c>
      <c r="BE6" s="35">
        <v>484.8</v>
      </c>
      <c r="BF6" s="35">
        <v>478.9</v>
      </c>
      <c r="BG6" s="35">
        <v>545.6</v>
      </c>
      <c r="BH6" s="35">
        <v>575.20000000000005</v>
      </c>
      <c r="BI6" s="35">
        <v>463</v>
      </c>
      <c r="BJ6" s="37">
        <v>608.5</v>
      </c>
      <c r="BK6" s="37">
        <v>527.70000000000005</v>
      </c>
      <c r="BL6" s="37">
        <v>554.79999999999995</v>
      </c>
      <c r="BM6" s="37">
        <v>614.79999999999995</v>
      </c>
      <c r="BN6" s="37">
        <v>657.2</v>
      </c>
      <c r="BO6" s="37">
        <v>724.6</v>
      </c>
      <c r="BP6" s="37">
        <v>609.6</v>
      </c>
      <c r="BQ6" s="37">
        <v>699.8</v>
      </c>
      <c r="BR6" s="37">
        <v>657.4</v>
      </c>
      <c r="BS6" s="37">
        <v>634.20000000000005</v>
      </c>
      <c r="BT6" s="37">
        <v>847</v>
      </c>
      <c r="BU6" s="37">
        <v>591.70000000000005</v>
      </c>
    </row>
    <row r="7" spans="1:73" x14ac:dyDescent="0.25">
      <c r="A7" s="36" t="s">
        <v>179</v>
      </c>
      <c r="B7" s="36">
        <v>8.69</v>
      </c>
      <c r="C7" s="36">
        <v>3.44</v>
      </c>
      <c r="D7" s="36">
        <v>1.02</v>
      </c>
      <c r="E7" s="36">
        <v>5.73</v>
      </c>
      <c r="F7" s="36">
        <v>15.42</v>
      </c>
      <c r="G7" s="35">
        <v>-0.1</v>
      </c>
      <c r="H7" s="36">
        <v>3.26</v>
      </c>
      <c r="I7" s="36">
        <v>7.26</v>
      </c>
      <c r="J7" s="36">
        <v>2.99</v>
      </c>
      <c r="K7" s="36">
        <v>8.0399999999999991</v>
      </c>
      <c r="L7" s="36">
        <v>4.9800000000000004</v>
      </c>
      <c r="M7" s="36">
        <v>13.08</v>
      </c>
      <c r="N7" s="36">
        <v>1.21</v>
      </c>
      <c r="O7" s="36">
        <v>12.83</v>
      </c>
      <c r="P7" s="36">
        <v>27.79</v>
      </c>
      <c r="Q7" s="36">
        <v>37.96</v>
      </c>
      <c r="R7" s="36">
        <v>31.42</v>
      </c>
      <c r="S7" s="36">
        <v>37.74</v>
      </c>
      <c r="T7" s="36">
        <v>41.72</v>
      </c>
      <c r="U7" s="36">
        <v>37.5</v>
      </c>
      <c r="V7" s="36">
        <v>39.799999999999997</v>
      </c>
      <c r="W7" s="36">
        <v>34.49</v>
      </c>
      <c r="X7" s="36">
        <v>40.79</v>
      </c>
      <c r="Y7" s="36">
        <v>31.05</v>
      </c>
      <c r="Z7" s="36">
        <v>27</v>
      </c>
      <c r="AA7" s="36">
        <v>25.91</v>
      </c>
      <c r="AB7" s="36">
        <v>39.07</v>
      </c>
      <c r="AC7" s="36">
        <v>35.6</v>
      </c>
      <c r="AD7" s="36">
        <v>24.34</v>
      </c>
      <c r="AE7" s="36">
        <v>24.66</v>
      </c>
      <c r="AF7" s="36">
        <v>7.5</v>
      </c>
      <c r="AG7" s="36">
        <v>12.25</v>
      </c>
      <c r="AH7" s="36">
        <v>28.42</v>
      </c>
      <c r="AI7" s="36">
        <v>40.340000000000003</v>
      </c>
      <c r="AJ7" s="36">
        <v>34.14</v>
      </c>
      <c r="AK7" s="36">
        <v>32.270000000000003</v>
      </c>
      <c r="AL7" s="36">
        <v>37.01</v>
      </c>
      <c r="AM7" s="36">
        <v>35.18</v>
      </c>
      <c r="AN7" s="36">
        <v>36.83</v>
      </c>
      <c r="AO7" s="36">
        <v>43.89</v>
      </c>
      <c r="AP7" s="36">
        <v>50.05</v>
      </c>
      <c r="AQ7" s="36">
        <v>40.479999999999997</v>
      </c>
      <c r="AR7" s="36">
        <v>31.3</v>
      </c>
      <c r="AS7" s="36">
        <v>36.57</v>
      </c>
      <c r="AT7" s="36">
        <v>38.49</v>
      </c>
      <c r="AU7" s="36">
        <v>45.4</v>
      </c>
      <c r="AV7" s="36">
        <v>43.46</v>
      </c>
      <c r="AW7" s="36">
        <v>47.15</v>
      </c>
      <c r="AX7" s="36">
        <v>42.46</v>
      </c>
      <c r="AY7" s="36">
        <v>50.62</v>
      </c>
      <c r="AZ7" s="36">
        <v>62.34</v>
      </c>
      <c r="BA7" s="36">
        <v>60.72</v>
      </c>
      <c r="BB7" s="36">
        <v>56.5</v>
      </c>
      <c r="BC7" s="36">
        <v>52.55</v>
      </c>
      <c r="BD7" s="36">
        <v>33.590000000000003</v>
      </c>
      <c r="BE7" s="36">
        <v>41.78</v>
      </c>
      <c r="BF7" s="36">
        <v>47.62</v>
      </c>
      <c r="BG7" s="36">
        <v>53.81</v>
      </c>
      <c r="BH7" s="36">
        <v>54.26</v>
      </c>
      <c r="BI7" s="36">
        <v>40.64</v>
      </c>
      <c r="BJ7" s="37">
        <v>49.99</v>
      </c>
      <c r="BK7" s="37">
        <v>48.14</v>
      </c>
      <c r="BL7" s="37">
        <v>49.26</v>
      </c>
      <c r="BM7" s="37">
        <v>58.59</v>
      </c>
      <c r="BN7" s="37">
        <v>67.59</v>
      </c>
      <c r="BO7" s="37">
        <v>70.430000000000007</v>
      </c>
      <c r="BP7" s="37">
        <v>50.89</v>
      </c>
      <c r="BQ7" s="37">
        <v>62.45</v>
      </c>
      <c r="BR7" s="37">
        <v>66.55</v>
      </c>
      <c r="BS7" s="37">
        <v>63.12</v>
      </c>
      <c r="BT7" s="37">
        <v>78.55</v>
      </c>
      <c r="BU7" s="37">
        <v>50.68</v>
      </c>
    </row>
    <row r="8" spans="1:73" ht="25.5" x14ac:dyDescent="0.25">
      <c r="A8" s="35" t="s">
        <v>180</v>
      </c>
      <c r="B8" s="35">
        <v>8.69</v>
      </c>
      <c r="C8" s="35">
        <v>6.14</v>
      </c>
      <c r="D8" s="35">
        <v>4.45</v>
      </c>
      <c r="E8" s="35">
        <v>4.74</v>
      </c>
      <c r="F8" s="35">
        <v>6.69</v>
      </c>
      <c r="G8" s="35">
        <v>5.58</v>
      </c>
      <c r="H8" s="35">
        <v>5.23</v>
      </c>
      <c r="I8" s="35">
        <v>5.49</v>
      </c>
      <c r="J8" s="35">
        <v>5.23</v>
      </c>
      <c r="K8" s="35">
        <v>4.54</v>
      </c>
      <c r="L8" s="35">
        <v>5.45</v>
      </c>
      <c r="M8" s="35">
        <v>6.12</v>
      </c>
      <c r="N8" s="35">
        <v>1.21</v>
      </c>
      <c r="O8" s="35">
        <v>6.56</v>
      </c>
      <c r="P8" s="35">
        <v>13.43</v>
      </c>
      <c r="Q8" s="35">
        <v>18.899999999999999</v>
      </c>
      <c r="R8" s="35">
        <v>21.13</v>
      </c>
      <c r="S8" s="35">
        <v>23.72</v>
      </c>
      <c r="T8" s="35">
        <v>26.22</v>
      </c>
      <c r="U8" s="35">
        <v>27.7</v>
      </c>
      <c r="V8" s="35">
        <v>28.97</v>
      </c>
      <c r="W8" s="35">
        <v>29.51</v>
      </c>
      <c r="X8" s="35">
        <v>30.51</v>
      </c>
      <c r="Y8" s="35">
        <v>30.56</v>
      </c>
      <c r="Z8" s="35">
        <v>27</v>
      </c>
      <c r="AA8" s="35">
        <v>26.49</v>
      </c>
      <c r="AB8" s="35">
        <v>30.49</v>
      </c>
      <c r="AC8" s="35">
        <v>31.63</v>
      </c>
      <c r="AD8" s="35">
        <v>30.22</v>
      </c>
      <c r="AE8" s="35">
        <v>29.3</v>
      </c>
      <c r="AF8" s="35">
        <v>25.82</v>
      </c>
      <c r="AG8" s="35">
        <v>24.01</v>
      </c>
      <c r="AH8" s="35">
        <v>24.46</v>
      </c>
      <c r="AI8" s="35">
        <v>25.95</v>
      </c>
      <c r="AJ8" s="35">
        <v>26.67</v>
      </c>
      <c r="AK8" s="35">
        <v>27.18</v>
      </c>
      <c r="AL8" s="35">
        <v>51.1</v>
      </c>
      <c r="AM8" s="35">
        <v>42.9</v>
      </c>
      <c r="AN8" s="35">
        <v>46.6</v>
      </c>
      <c r="AO8" s="35">
        <v>47.9</v>
      </c>
      <c r="AP8" s="35">
        <v>54.2</v>
      </c>
      <c r="AQ8" s="35">
        <v>46</v>
      </c>
      <c r="AR8" s="35">
        <v>39</v>
      </c>
      <c r="AS8" s="35">
        <v>42.4</v>
      </c>
      <c r="AT8" s="35">
        <v>38.9</v>
      </c>
      <c r="AU8" s="35">
        <v>45.5</v>
      </c>
      <c r="AV8" s="35">
        <v>44.9</v>
      </c>
      <c r="AW8" s="35">
        <v>53.8</v>
      </c>
      <c r="AX8" s="35">
        <v>51</v>
      </c>
      <c r="AY8" s="35">
        <v>54.8</v>
      </c>
      <c r="AZ8" s="35">
        <v>66.400000000000006</v>
      </c>
      <c r="BA8" s="35">
        <v>59.2</v>
      </c>
      <c r="BB8" s="35">
        <v>57.6</v>
      </c>
      <c r="BC8" s="35">
        <v>58.2</v>
      </c>
      <c r="BD8" s="35">
        <v>42.4</v>
      </c>
      <c r="BE8" s="35">
        <v>49</v>
      </c>
      <c r="BF8" s="35">
        <v>48.4</v>
      </c>
      <c r="BG8" s="35">
        <v>55.3</v>
      </c>
      <c r="BH8" s="35">
        <v>59.2</v>
      </c>
      <c r="BI8" s="35">
        <v>47.8</v>
      </c>
      <c r="BJ8" s="37">
        <v>62.8</v>
      </c>
      <c r="BK8" s="37">
        <v>54.5</v>
      </c>
      <c r="BL8" s="37">
        <v>57.3</v>
      </c>
      <c r="BM8" s="37">
        <v>63.6</v>
      </c>
      <c r="BN8" s="37">
        <v>67.900000000000006</v>
      </c>
      <c r="BO8" s="37">
        <v>74.900000000000006</v>
      </c>
      <c r="BP8" s="37">
        <v>63.4</v>
      </c>
      <c r="BQ8" s="37">
        <v>72.8</v>
      </c>
      <c r="BR8" s="37">
        <v>68.400000000000006</v>
      </c>
      <c r="BS8" s="37">
        <v>66</v>
      </c>
      <c r="BT8" s="37">
        <v>88.1</v>
      </c>
      <c r="BU8" s="37">
        <v>61.6</v>
      </c>
    </row>
    <row r="9" spans="1:73" x14ac:dyDescent="0.25">
      <c r="A9" s="35" t="s">
        <v>181</v>
      </c>
      <c r="B9">
        <v>42.46</v>
      </c>
      <c r="C9">
        <v>54.35</v>
      </c>
      <c r="D9">
        <v>58.21</v>
      </c>
      <c r="E9">
        <v>51.42</v>
      </c>
      <c r="F9">
        <v>36.51</v>
      </c>
      <c r="G9">
        <v>62.29</v>
      </c>
      <c r="H9">
        <v>62.26</v>
      </c>
      <c r="I9">
        <v>50.01</v>
      </c>
      <c r="J9">
        <v>52.28</v>
      </c>
      <c r="K9">
        <v>47.07</v>
      </c>
      <c r="L9">
        <v>53.63</v>
      </c>
      <c r="M9">
        <v>48.34</v>
      </c>
      <c r="N9">
        <v>54.77</v>
      </c>
      <c r="O9">
        <v>48.6</v>
      </c>
      <c r="P9">
        <v>30.64</v>
      </c>
      <c r="Q9">
        <v>19.63</v>
      </c>
      <c r="R9">
        <v>29.14</v>
      </c>
      <c r="S9">
        <v>24.83</v>
      </c>
      <c r="T9">
        <v>20.09</v>
      </c>
      <c r="U9">
        <v>28.44</v>
      </c>
      <c r="V9">
        <v>22.1</v>
      </c>
      <c r="W9">
        <v>30.32</v>
      </c>
      <c r="X9">
        <v>27.6</v>
      </c>
      <c r="Y9">
        <v>35.979999999999997</v>
      </c>
      <c r="Z9">
        <v>38.25</v>
      </c>
      <c r="AA9">
        <v>36.43</v>
      </c>
      <c r="AB9">
        <v>28.76</v>
      </c>
      <c r="AC9">
        <v>31.71</v>
      </c>
      <c r="AD9">
        <v>40.39</v>
      </c>
      <c r="AE9">
        <v>41.58</v>
      </c>
      <c r="AF9">
        <v>54.29</v>
      </c>
      <c r="AG9">
        <v>46.75</v>
      </c>
      <c r="AH9">
        <v>34.299999999999997</v>
      </c>
      <c r="AI9">
        <v>30.18</v>
      </c>
      <c r="AJ9">
        <v>32.47</v>
      </c>
      <c r="AK9">
        <v>34.76</v>
      </c>
      <c r="AL9">
        <v>32.99</v>
      </c>
      <c r="AM9">
        <v>33.68</v>
      </c>
      <c r="AN9">
        <v>31.62</v>
      </c>
      <c r="AO9">
        <v>29.71</v>
      </c>
      <c r="AP9">
        <v>25.89</v>
      </c>
      <c r="AQ9">
        <v>34.549999999999997</v>
      </c>
      <c r="AR9">
        <v>37.08</v>
      </c>
      <c r="AS9">
        <v>34.51</v>
      </c>
      <c r="AT9">
        <v>31.88</v>
      </c>
      <c r="AU9">
        <v>29.38</v>
      </c>
      <c r="AV9">
        <v>28.76</v>
      </c>
      <c r="AW9">
        <v>25.79</v>
      </c>
      <c r="AX9">
        <v>25.55</v>
      </c>
      <c r="AY9">
        <v>22.32</v>
      </c>
      <c r="AZ9">
        <v>15.45</v>
      </c>
      <c r="BA9">
        <v>17.18</v>
      </c>
      <c r="BB9">
        <v>20.11</v>
      </c>
      <c r="BC9">
        <v>21.94</v>
      </c>
      <c r="BD9">
        <v>33.65</v>
      </c>
      <c r="BE9">
        <v>29.31</v>
      </c>
      <c r="BF9">
        <v>26.12</v>
      </c>
      <c r="BG9">
        <v>22.41</v>
      </c>
      <c r="BH9">
        <v>26.64</v>
      </c>
      <c r="BI9">
        <v>25.51</v>
      </c>
      <c r="BJ9">
        <v>31.59</v>
      </c>
      <c r="BK9">
        <v>29.31</v>
      </c>
      <c r="BL9">
        <v>29.26</v>
      </c>
      <c r="BM9">
        <v>28.86</v>
      </c>
      <c r="BN9">
        <v>25.38</v>
      </c>
      <c r="BO9">
        <v>23.77</v>
      </c>
      <c r="BP9">
        <v>31.6</v>
      </c>
      <c r="BQ9">
        <v>23.75</v>
      </c>
      <c r="BR9">
        <v>22.26</v>
      </c>
      <c r="BS9">
        <v>22.43</v>
      </c>
      <c r="BT9">
        <v>16.079999999999998</v>
      </c>
      <c r="BU9">
        <v>31.26</v>
      </c>
    </row>
    <row r="10" spans="1:73" ht="25.5" x14ac:dyDescent="0.25">
      <c r="A10" s="35" t="s">
        <v>182</v>
      </c>
      <c r="B10">
        <f>B8+B9</f>
        <v>51.15</v>
      </c>
      <c r="C10">
        <f t="shared" ref="C10:BN10" si="0">C8+C9</f>
        <v>60.49</v>
      </c>
      <c r="D10">
        <f t="shared" si="0"/>
        <v>62.660000000000004</v>
      </c>
      <c r="E10">
        <f t="shared" si="0"/>
        <v>56.160000000000004</v>
      </c>
      <c r="F10">
        <f t="shared" si="0"/>
        <v>43.199999999999996</v>
      </c>
      <c r="G10">
        <f t="shared" si="0"/>
        <v>67.87</v>
      </c>
      <c r="H10">
        <f t="shared" si="0"/>
        <v>67.489999999999995</v>
      </c>
      <c r="I10">
        <f t="shared" si="0"/>
        <v>55.5</v>
      </c>
      <c r="J10">
        <f t="shared" si="0"/>
        <v>57.510000000000005</v>
      </c>
      <c r="K10">
        <f t="shared" si="0"/>
        <v>51.61</v>
      </c>
      <c r="L10">
        <f t="shared" si="0"/>
        <v>59.080000000000005</v>
      </c>
      <c r="M10">
        <f t="shared" si="0"/>
        <v>54.46</v>
      </c>
      <c r="N10">
        <f t="shared" si="0"/>
        <v>55.980000000000004</v>
      </c>
      <c r="O10">
        <f t="shared" si="0"/>
        <v>55.160000000000004</v>
      </c>
      <c r="P10">
        <f t="shared" si="0"/>
        <v>44.07</v>
      </c>
      <c r="Q10">
        <f t="shared" si="0"/>
        <v>38.53</v>
      </c>
      <c r="R10">
        <f t="shared" si="0"/>
        <v>50.269999999999996</v>
      </c>
      <c r="S10">
        <f t="shared" si="0"/>
        <v>48.55</v>
      </c>
      <c r="T10">
        <f t="shared" si="0"/>
        <v>46.31</v>
      </c>
      <c r="U10">
        <f t="shared" si="0"/>
        <v>56.14</v>
      </c>
      <c r="V10">
        <f t="shared" si="0"/>
        <v>51.07</v>
      </c>
      <c r="W10">
        <f t="shared" si="0"/>
        <v>59.83</v>
      </c>
      <c r="X10">
        <f t="shared" si="0"/>
        <v>58.11</v>
      </c>
      <c r="Y10">
        <f t="shared" si="0"/>
        <v>66.539999999999992</v>
      </c>
      <c r="Z10">
        <f t="shared" si="0"/>
        <v>65.25</v>
      </c>
      <c r="AA10">
        <f t="shared" si="0"/>
        <v>62.92</v>
      </c>
      <c r="AB10">
        <f t="shared" si="0"/>
        <v>59.25</v>
      </c>
      <c r="AC10">
        <f t="shared" si="0"/>
        <v>63.34</v>
      </c>
      <c r="AD10">
        <f t="shared" si="0"/>
        <v>70.61</v>
      </c>
      <c r="AE10">
        <f t="shared" si="0"/>
        <v>70.88</v>
      </c>
      <c r="AF10">
        <f t="shared" si="0"/>
        <v>80.11</v>
      </c>
      <c r="AG10">
        <f t="shared" si="0"/>
        <v>70.760000000000005</v>
      </c>
      <c r="AH10">
        <f t="shared" si="0"/>
        <v>58.76</v>
      </c>
      <c r="AI10">
        <f t="shared" si="0"/>
        <v>56.129999999999995</v>
      </c>
      <c r="AJ10">
        <f t="shared" si="0"/>
        <v>59.14</v>
      </c>
      <c r="AK10">
        <f t="shared" si="0"/>
        <v>61.94</v>
      </c>
      <c r="AL10">
        <f t="shared" si="0"/>
        <v>84.09</v>
      </c>
      <c r="AM10">
        <f t="shared" si="0"/>
        <v>76.58</v>
      </c>
      <c r="AN10">
        <f t="shared" si="0"/>
        <v>78.22</v>
      </c>
      <c r="AO10">
        <f t="shared" si="0"/>
        <v>77.61</v>
      </c>
      <c r="AP10">
        <f t="shared" si="0"/>
        <v>80.09</v>
      </c>
      <c r="AQ10">
        <f t="shared" si="0"/>
        <v>80.55</v>
      </c>
      <c r="AR10">
        <f t="shared" si="0"/>
        <v>76.08</v>
      </c>
      <c r="AS10">
        <f t="shared" si="0"/>
        <v>76.91</v>
      </c>
      <c r="AT10">
        <f t="shared" si="0"/>
        <v>70.78</v>
      </c>
      <c r="AU10">
        <f t="shared" si="0"/>
        <v>74.88</v>
      </c>
      <c r="AV10">
        <f t="shared" si="0"/>
        <v>73.66</v>
      </c>
      <c r="AW10">
        <f t="shared" si="0"/>
        <v>79.59</v>
      </c>
      <c r="AX10">
        <f t="shared" si="0"/>
        <v>76.55</v>
      </c>
      <c r="AY10">
        <f t="shared" si="0"/>
        <v>77.12</v>
      </c>
      <c r="AZ10">
        <f t="shared" si="0"/>
        <v>81.850000000000009</v>
      </c>
      <c r="BA10">
        <f t="shared" si="0"/>
        <v>76.38</v>
      </c>
      <c r="BB10">
        <f t="shared" si="0"/>
        <v>77.710000000000008</v>
      </c>
      <c r="BC10">
        <f t="shared" si="0"/>
        <v>80.14</v>
      </c>
      <c r="BD10">
        <f t="shared" si="0"/>
        <v>76.05</v>
      </c>
      <c r="BE10">
        <f t="shared" si="0"/>
        <v>78.31</v>
      </c>
      <c r="BF10">
        <f t="shared" si="0"/>
        <v>74.52</v>
      </c>
      <c r="BG10">
        <f t="shared" si="0"/>
        <v>77.709999999999994</v>
      </c>
      <c r="BH10">
        <f t="shared" si="0"/>
        <v>85.84</v>
      </c>
      <c r="BI10">
        <f t="shared" si="0"/>
        <v>73.31</v>
      </c>
      <c r="BJ10">
        <f t="shared" si="0"/>
        <v>94.39</v>
      </c>
      <c r="BK10">
        <f t="shared" si="0"/>
        <v>83.81</v>
      </c>
      <c r="BL10">
        <f t="shared" si="0"/>
        <v>86.56</v>
      </c>
      <c r="BM10">
        <f t="shared" si="0"/>
        <v>92.460000000000008</v>
      </c>
      <c r="BN10">
        <f t="shared" si="0"/>
        <v>93.28</v>
      </c>
      <c r="BO10">
        <f t="shared" ref="BO10:BU10" si="1">BO8+BO9</f>
        <v>98.67</v>
      </c>
      <c r="BP10">
        <f t="shared" si="1"/>
        <v>95</v>
      </c>
      <c r="BQ10">
        <f t="shared" si="1"/>
        <v>96.55</v>
      </c>
      <c r="BR10">
        <f t="shared" si="1"/>
        <v>90.660000000000011</v>
      </c>
      <c r="BS10">
        <f t="shared" si="1"/>
        <v>88.43</v>
      </c>
      <c r="BT10">
        <f t="shared" si="1"/>
        <v>104.17999999999999</v>
      </c>
      <c r="BU10">
        <f t="shared" si="1"/>
        <v>92.86</v>
      </c>
    </row>
  </sheetData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3"/>
  <sheetViews>
    <sheetView tabSelected="1" workbookViewId="0">
      <selection activeCell="B19" sqref="B19"/>
    </sheetView>
  </sheetViews>
  <sheetFormatPr defaultRowHeight="15" x14ac:dyDescent="0.25"/>
  <cols>
    <col min="1" max="1" width="17.85546875" customWidth="1"/>
    <col min="2" max="2" width="21.28515625" customWidth="1"/>
    <col min="3" max="3" width="22.85546875" customWidth="1"/>
    <col min="4" max="4" width="23.140625" customWidth="1"/>
  </cols>
  <sheetData>
    <row r="2" spans="1:8" x14ac:dyDescent="0.25">
      <c r="A2" t="s">
        <v>187</v>
      </c>
      <c r="B2">
        <v>142</v>
      </c>
    </row>
    <row r="3" spans="1:8" x14ac:dyDescent="0.25">
      <c r="A3" t="s">
        <v>189</v>
      </c>
      <c r="B3">
        <v>7727</v>
      </c>
    </row>
    <row r="4" spans="1:8" x14ac:dyDescent="0.25">
      <c r="A4" t="s">
        <v>191</v>
      </c>
      <c r="B4" s="40">
        <f>D7+D6</f>
        <v>4836820</v>
      </c>
    </row>
    <row r="5" spans="1:8" x14ac:dyDescent="0.25">
      <c r="A5" s="39"/>
      <c r="B5" s="39" t="s">
        <v>186</v>
      </c>
      <c r="C5" s="39" t="s">
        <v>188</v>
      </c>
      <c r="D5" s="39" t="s">
        <v>190</v>
      </c>
    </row>
    <row r="6" spans="1:8" x14ac:dyDescent="0.25">
      <c r="A6" s="39" t="s">
        <v>184</v>
      </c>
      <c r="B6" s="39">
        <f>B2*0.17</f>
        <v>24.14</v>
      </c>
      <c r="C6" s="39">
        <v>801</v>
      </c>
      <c r="D6" s="39">
        <v>200</v>
      </c>
    </row>
    <row r="7" spans="1:8" x14ac:dyDescent="0.25">
      <c r="A7" s="39" t="s">
        <v>185</v>
      </c>
      <c r="B7" s="39">
        <f>B2*0.83</f>
        <v>117.86</v>
      </c>
      <c r="C7" s="39">
        <v>6926</v>
      </c>
      <c r="D7" s="41">
        <v>4836620</v>
      </c>
    </row>
    <row r="10" spans="1:8" x14ac:dyDescent="0.25"/>
    <row r="11" spans="1:8" customFormat="1" x14ac:dyDescent="0.25"/>
    <row r="12" spans="1:8" customFormat="1" x14ac:dyDescent="0.25"/>
    <row r="13" spans="1:8" customFormat="1" x14ac:dyDescent="0.25"/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HOEP</vt:lpstr>
      <vt:lpstr>GA components</vt:lpstr>
      <vt:lpstr>Class A and B</vt:lpstr>
    </vt:vector>
  </TitlesOfParts>
  <Company>MGS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Marzoughi, Reihane (ENERGY)</dc:creator>
  <cp:lastModifiedBy>Mark Bergman</cp:lastModifiedBy>
  <cp:lastPrinted>2014-05-09T20:09:05Z</cp:lastPrinted>
  <dcterms:created xsi:type="dcterms:W3CDTF">2013-12-23T20:04:21Z</dcterms:created>
  <dcterms:modified xsi:type="dcterms:W3CDTF">2015-11-17T21:38:58Z</dcterms:modified>
</cp:coreProperties>
</file>