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TREASURY\GA Financing Ontario Fair Hydro Plan\LDC\"/>
    </mc:Choice>
  </mc:AlternateContent>
  <bookViews>
    <workbookView xWindow="0" yWindow="0" windowWidth="16710" windowHeight="10155"/>
  </bookViews>
  <sheets>
    <sheet name="Updated Model" sheetId="2" r:id="rId1"/>
  </sheets>
  <definedNames>
    <definedName name="_xlnm.Print_Titles" localSheetId="0">'Updated Model'!$A:$A,'Updated Model'!$5:$5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H18" i="2" l="1"/>
  <c r="H34" i="2"/>
  <c r="F14" i="2"/>
  <c r="F6" i="2"/>
  <c r="G6" i="2" s="1"/>
  <c r="E36" i="2"/>
  <c r="H36" i="2" s="1"/>
  <c r="E35" i="2"/>
  <c r="F35" i="2" s="1"/>
  <c r="E34" i="2"/>
  <c r="F34" i="2" s="1"/>
  <c r="E33" i="2"/>
  <c r="H33" i="2" s="1"/>
  <c r="E32" i="2"/>
  <c r="H32" i="2" s="1"/>
  <c r="E31" i="2"/>
  <c r="F31" i="2" s="1"/>
  <c r="E30" i="2"/>
  <c r="H30" i="2" s="1"/>
  <c r="E29" i="2"/>
  <c r="H29" i="2" s="1"/>
  <c r="E28" i="2"/>
  <c r="H28" i="2" s="1"/>
  <c r="E27" i="2"/>
  <c r="F27" i="2" s="1"/>
  <c r="E26" i="2"/>
  <c r="H26" i="2" s="1"/>
  <c r="E25" i="2"/>
  <c r="H25" i="2" s="1"/>
  <c r="E24" i="2"/>
  <c r="H24" i="2" s="1"/>
  <c r="E23" i="2"/>
  <c r="F23" i="2" s="1"/>
  <c r="E22" i="2"/>
  <c r="H22" i="2" s="1"/>
  <c r="E21" i="2"/>
  <c r="H21" i="2" s="1"/>
  <c r="E20" i="2"/>
  <c r="H20" i="2" s="1"/>
  <c r="E19" i="2"/>
  <c r="F19" i="2" s="1"/>
  <c r="E18" i="2"/>
  <c r="F18" i="2" s="1"/>
  <c r="E17" i="2"/>
  <c r="H17" i="2" s="1"/>
  <c r="E16" i="2"/>
  <c r="H16" i="2" s="1"/>
  <c r="E15" i="2"/>
  <c r="F15" i="2" s="1"/>
  <c r="E14" i="2"/>
  <c r="H14" i="2" s="1"/>
  <c r="E13" i="2"/>
  <c r="H13" i="2" s="1"/>
  <c r="E12" i="2"/>
  <c r="H12" i="2" s="1"/>
  <c r="F11" i="2"/>
  <c r="E10" i="2"/>
  <c r="H10" i="2" s="1"/>
  <c r="E9" i="2"/>
  <c r="H9" i="2" s="1"/>
  <c r="E8" i="2"/>
  <c r="H8" i="2" s="1"/>
  <c r="E7" i="2"/>
  <c r="H7" i="2" s="1"/>
  <c r="E6" i="2"/>
  <c r="H6" i="2" s="1"/>
  <c r="I6" i="2" s="1"/>
  <c r="J14" i="2" l="1"/>
  <c r="K14" i="2" s="1"/>
  <c r="F22" i="2"/>
  <c r="J18" i="2"/>
  <c r="K18" i="2" s="1"/>
  <c r="J34" i="2"/>
  <c r="K34" i="2" s="1"/>
  <c r="F30" i="2"/>
  <c r="J30" i="2" s="1"/>
  <c r="K30" i="2" s="1"/>
  <c r="J6" i="2"/>
  <c r="K6" i="2" s="1"/>
  <c r="J22" i="2"/>
  <c r="K22" i="2" s="1"/>
  <c r="F21" i="2"/>
  <c r="J21" i="2" s="1"/>
  <c r="K21" i="2" s="1"/>
  <c r="F33" i="2"/>
  <c r="J33" i="2" s="1"/>
  <c r="K33" i="2" s="1"/>
  <c r="F25" i="2"/>
  <c r="J25" i="2" s="1"/>
  <c r="K25" i="2" s="1"/>
  <c r="F17" i="2"/>
  <c r="J17" i="2" s="1"/>
  <c r="K17" i="2" s="1"/>
  <c r="F9" i="2"/>
  <c r="J9" i="2" s="1"/>
  <c r="K9" i="2" s="1"/>
  <c r="F29" i="2"/>
  <c r="J29" i="2" s="1"/>
  <c r="K29" i="2" s="1"/>
  <c r="F13" i="2"/>
  <c r="J13" i="2" s="1"/>
  <c r="K13" i="2" s="1"/>
  <c r="F26" i="2"/>
  <c r="J26" i="2" s="1"/>
  <c r="K26" i="2" s="1"/>
  <c r="F10" i="2"/>
  <c r="J10" i="2" s="1"/>
  <c r="K10" i="2" s="1"/>
  <c r="F7" i="2"/>
  <c r="J7" i="2" s="1"/>
  <c r="K7" i="2" s="1"/>
  <c r="H35" i="2"/>
  <c r="J35" i="2" s="1"/>
  <c r="K35" i="2" s="1"/>
  <c r="H27" i="2"/>
  <c r="J27" i="2" s="1"/>
  <c r="K27" i="2" s="1"/>
  <c r="H11" i="2"/>
  <c r="J11" i="2" s="1"/>
  <c r="K11" i="2" s="1"/>
  <c r="F36" i="2"/>
  <c r="J36" i="2" s="1"/>
  <c r="K36" i="2" s="1"/>
  <c r="F32" i="2"/>
  <c r="J32" i="2" s="1"/>
  <c r="K32" i="2" s="1"/>
  <c r="F28" i="2"/>
  <c r="J28" i="2" s="1"/>
  <c r="K28" i="2" s="1"/>
  <c r="F24" i="2"/>
  <c r="J24" i="2" s="1"/>
  <c r="K24" i="2" s="1"/>
  <c r="F20" i="2"/>
  <c r="J20" i="2" s="1"/>
  <c r="K20" i="2" s="1"/>
  <c r="F16" i="2"/>
  <c r="J16" i="2" s="1"/>
  <c r="K16" i="2" s="1"/>
  <c r="F12" i="2"/>
  <c r="J12" i="2" s="1"/>
  <c r="K12" i="2" s="1"/>
  <c r="F8" i="2"/>
  <c r="J8" i="2" s="1"/>
  <c r="K8" i="2" s="1"/>
  <c r="H31" i="2"/>
  <c r="J31" i="2" s="1"/>
  <c r="K31" i="2" s="1"/>
  <c r="H23" i="2"/>
  <c r="J23" i="2" s="1"/>
  <c r="K23" i="2" s="1"/>
  <c r="H19" i="2"/>
  <c r="I19" i="2" s="1"/>
  <c r="H15" i="2"/>
  <c r="J15" i="2" s="1"/>
  <c r="K15" i="2" s="1"/>
  <c r="I32" i="2"/>
  <c r="I34" i="2"/>
  <c r="G20" i="2"/>
  <c r="I36" i="2"/>
  <c r="G11" i="2"/>
  <c r="I24" i="2"/>
  <c r="I31" i="2"/>
  <c r="I7" i="2"/>
  <c r="I35" i="2"/>
  <c r="G27" i="2"/>
  <c r="G15" i="2"/>
  <c r="G19" i="2"/>
  <c r="G23" i="2"/>
  <c r="I23" i="2"/>
  <c r="G35" i="2"/>
  <c r="I8" i="2"/>
  <c r="I16" i="2"/>
  <c r="G16" i="2"/>
  <c r="G24" i="2" l="1"/>
  <c r="I15" i="2"/>
  <c r="G12" i="2"/>
  <c r="G8" i="2"/>
  <c r="I11" i="2"/>
  <c r="G28" i="2"/>
  <c r="G36" i="2"/>
  <c r="J19" i="2"/>
  <c r="K19" i="2" s="1"/>
  <c r="I27" i="2"/>
  <c r="I28" i="2"/>
  <c r="G32" i="2"/>
  <c r="I20" i="2"/>
  <c r="G34" i="2"/>
  <c r="I12" i="2"/>
  <c r="G7" i="2"/>
  <c r="G31" i="2"/>
  <c r="I30" i="2"/>
  <c r="G30" i="2"/>
  <c r="I26" i="2"/>
  <c r="G26" i="2"/>
  <c r="I22" i="2"/>
  <c r="G22" i="2"/>
  <c r="I18" i="2"/>
  <c r="G18" i="2"/>
  <c r="I14" i="2"/>
  <c r="G14" i="2"/>
  <c r="I10" i="2"/>
  <c r="G10" i="2"/>
  <c r="G33" i="2"/>
  <c r="I33" i="2"/>
  <c r="G29" i="2"/>
  <c r="I29" i="2"/>
  <c r="G25" i="2"/>
  <c r="I25" i="2"/>
  <c r="G21" i="2"/>
  <c r="I21" i="2"/>
  <c r="G17" i="2"/>
  <c r="I17" i="2"/>
  <c r="G13" i="2"/>
  <c r="I13" i="2"/>
  <c r="G9" i="2"/>
  <c r="I9" i="2"/>
</calcChain>
</file>

<file path=xl/sharedStrings.xml><?xml version="1.0" encoding="utf-8"?>
<sst xmlns="http://schemas.openxmlformats.org/spreadsheetml/2006/main" count="13" uniqueCount="13">
  <si>
    <t>6 month period end</t>
  </si>
  <si>
    <t>Non-Investment Grade or Unrated LDC's - Estimated Requirement for IESO LC</t>
  </si>
  <si>
    <t>Information from updated model</t>
  </si>
  <si>
    <t>Reflects FAA approach to principal repayment</t>
  </si>
  <si>
    <t>Estimated CEA</t>
  </si>
  <si>
    <t>Total Paid by Consumers</t>
  </si>
  <si>
    <t>25% of 60 Days Total Consumers</t>
  </si>
  <si>
    <t>60 Days Total Consumers</t>
  </si>
  <si>
    <t>30 Days Total Consumers</t>
  </si>
  <si>
    <t>25% of  30 Days Total Consumers</t>
  </si>
  <si>
    <t>45 Days Total Consumers</t>
  </si>
  <si>
    <t>25% of  45 Days Total Consumers</t>
  </si>
  <si>
    <t># of Days represents estimated period between LDC collection from consumer and remittance to IESO.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</si>
</sst>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);\(#,##0\);&quot;-  &quot;;&quot; &quot;@"/>
    <numFmt numFmtId="165" formatCode="dd\ mmm\ yyyy_);\(###0\);&quot;-  &quot;;&quot; &quot;@&quot; &quot;"/>
    <numFmt numFmtId="166" formatCode="[$-409]d\-mmm\-yy;@"/>
    <numFmt numFmtId="167" formatCode="#,##0.0_);\(#,##0.0\)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 val="singleAccounting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Protection="0">
      <alignment vertical="top"/>
    </xf>
  </cellStyleXfs>
  <cellXfs count="14">
    <xf numFmtId="0" fontId="0" fillId="0" borderId="0" xfId="0"/>
    <xf numFmtId="164" fontId="0" fillId="0" borderId="0" xfId="0" applyNumberFormat="1"/>
    <xf numFmtId="166" fontId="1" fillId="0" borderId="0" xfId="1" applyNumberFormat="1" applyFont="1" applyFill="1" applyBorder="1">
      <alignment vertical="top"/>
    </xf>
    <xf numFmtId="0" fontId="0" fillId="0" borderId="0" xfId="0" applyFont="1"/>
    <xf numFmtId="167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67" fontId="0" fillId="0" borderId="1" xfId="0" applyNumberFormat="1" applyBorder="1"/>
    <xf numFmtId="0" fontId="3" fillId="0" borderId="0" xfId="0" applyFont="1"/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167" fontId="0" fillId="0" borderId="2" xfId="0" applyNumberFormat="1" applyBorder="1"/>
    <xf numFmtId="1" fontId="1" fillId="0" borderId="0" xfId="1" applyNumberFormat="1" applyFont="1" applyFill="1" applyBorder="1">
      <alignment vertical="top"/>
    </xf>
    <xf numFmtId="167" fontId="0" fillId="2" borderId="2" xfId="0" applyNumberFormat="1" applyFill="1" applyBorder="1"/>
  </cellXfs>
  <cellStyles count="2">
    <cellStyle name="DateLong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9"/>
  <sheetViews>
    <sheetView tabSelected="1" topLeftCell="A7" workbookViewId="0">
      <selection activeCell="P29" sqref="P29"/>
    </sheetView>
  </sheetViews>
  <sheetFormatPr defaultRowHeight="15" x14ac:dyDescent="0.25"/>
  <cols>
    <col min="1" max="1" width="11.7109375" customWidth="1"/>
    <col min="2" max="2" width="11" customWidth="1"/>
    <col min="3" max="3" width="4.7109375" customWidth="1"/>
    <col min="4" max="4" width="6" customWidth="1"/>
    <col min="5" max="11" width="10.5703125" customWidth="1"/>
    <col min="12" max="12" width="9.5703125" bestFit="1" customWidth="1"/>
    <col min="13" max="13" width="9.42578125" bestFit="1" customWidth="1"/>
    <col min="14" max="14" width="9.5703125" bestFit="1" customWidth="1"/>
    <col min="15" max="16" width="9.42578125" bestFit="1" customWidth="1"/>
    <col min="17" max="18" width="9.5703125" bestFit="1" customWidth="1"/>
    <col min="19" max="19" width="9.42578125" bestFit="1" customWidth="1"/>
    <col min="20" max="20" width="9.5703125" bestFit="1" customWidth="1"/>
    <col min="21" max="21" width="9.42578125" bestFit="1" customWidth="1"/>
    <col min="22" max="22" width="9.5703125" bestFit="1" customWidth="1"/>
    <col min="23" max="23" width="9.42578125" bestFit="1" customWidth="1"/>
    <col min="24" max="24" width="9.5703125" bestFit="1" customWidth="1"/>
    <col min="25" max="25" width="9.42578125" bestFit="1" customWidth="1"/>
    <col min="26" max="26" width="9.5703125" bestFit="1" customWidth="1"/>
    <col min="27" max="27" width="9.42578125" bestFit="1" customWidth="1"/>
    <col min="28" max="28" width="9.5703125" bestFit="1" customWidth="1"/>
    <col min="29" max="29" width="9.42578125" bestFit="1" customWidth="1"/>
    <col min="30" max="30" width="9.5703125" bestFit="1" customWidth="1"/>
    <col min="31" max="31" width="9.42578125" bestFit="1" customWidth="1"/>
    <col min="32" max="32" width="9.5703125" bestFit="1" customWidth="1"/>
    <col min="33" max="33" width="9.42578125" bestFit="1" customWidth="1"/>
    <col min="34" max="34" width="9.5703125" bestFit="1" customWidth="1"/>
    <col min="35" max="35" width="9.42578125" bestFit="1" customWidth="1"/>
    <col min="36" max="36" width="9.5703125" bestFit="1" customWidth="1"/>
    <col min="37" max="37" width="9.42578125" bestFit="1" customWidth="1"/>
    <col min="38" max="38" width="9.5703125" bestFit="1" customWidth="1"/>
    <col min="39" max="39" width="9.42578125" bestFit="1" customWidth="1"/>
    <col min="40" max="40" width="9.5703125" bestFit="1" customWidth="1"/>
    <col min="41" max="41" width="9.42578125" bestFit="1" customWidth="1"/>
    <col min="42" max="42" width="9.5703125" bestFit="1" customWidth="1"/>
    <col min="43" max="43" width="9.42578125" bestFit="1" customWidth="1"/>
    <col min="44" max="44" width="9.5703125" bestFit="1" customWidth="1"/>
    <col min="45" max="45" width="9.42578125" bestFit="1" customWidth="1"/>
    <col min="46" max="46" width="9.5703125" bestFit="1" customWidth="1"/>
    <col min="47" max="47" width="9.42578125" bestFit="1" customWidth="1"/>
    <col min="48" max="48" width="9.5703125" bestFit="1" customWidth="1"/>
    <col min="49" max="49" width="9.42578125" bestFit="1" customWidth="1"/>
    <col min="50" max="50" width="9.5703125" bestFit="1" customWidth="1"/>
    <col min="51" max="51" width="9.42578125" bestFit="1" customWidth="1"/>
    <col min="52" max="52" width="9.5703125" bestFit="1" customWidth="1"/>
    <col min="53" max="53" width="9.42578125" bestFit="1" customWidth="1"/>
    <col min="54" max="54" width="9.5703125" bestFit="1" customWidth="1"/>
    <col min="55" max="55" width="9.42578125" bestFit="1" customWidth="1"/>
    <col min="56" max="56" width="9.5703125" bestFit="1" customWidth="1"/>
    <col min="57" max="57" width="9.42578125" bestFit="1" customWidth="1"/>
    <col min="58" max="58" width="9.5703125" bestFit="1" customWidth="1"/>
    <col min="59" max="59" width="9.42578125" bestFit="1" customWidth="1"/>
  </cols>
  <sheetData>
    <row r="1" spans="1:59" x14ac:dyDescent="0.25">
      <c r="A1" s="8" t="s">
        <v>1</v>
      </c>
    </row>
    <row r="2" spans="1:59" s="3" customFormat="1" x14ac:dyDescent="0.25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1:59" x14ac:dyDescent="0.25">
      <c r="A3" t="s">
        <v>3</v>
      </c>
    </row>
    <row r="4" spans="1:59" x14ac:dyDescent="0.25">
      <c r="A4" t="s">
        <v>12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ht="69" x14ac:dyDescent="0.4">
      <c r="A5" s="5" t="s">
        <v>0</v>
      </c>
      <c r="B5" s="6" t="s">
        <v>4</v>
      </c>
      <c r="C5" s="6"/>
      <c r="D5" s="6"/>
      <c r="E5" s="9" t="s">
        <v>5</v>
      </c>
      <c r="F5" s="6" t="s">
        <v>7</v>
      </c>
      <c r="G5" s="10" t="s">
        <v>6</v>
      </c>
      <c r="H5" s="6" t="s">
        <v>8</v>
      </c>
      <c r="I5" s="10" t="s">
        <v>9</v>
      </c>
      <c r="J5" s="6" t="s">
        <v>10</v>
      </c>
      <c r="K5" s="10" t="s">
        <v>11</v>
      </c>
    </row>
    <row r="6" spans="1:59" x14ac:dyDescent="0.25">
      <c r="A6" s="12">
        <v>2017</v>
      </c>
      <c r="B6" s="4">
        <v>0</v>
      </c>
      <c r="C6" s="4"/>
      <c r="D6" s="4"/>
      <c r="E6" s="7">
        <f t="shared" ref="E6:E36" si="0">SUM(B6:D6)</f>
        <v>0</v>
      </c>
      <c r="F6" s="4">
        <f>E6/6</f>
        <v>0</v>
      </c>
      <c r="G6" s="11">
        <f>0.25*F6</f>
        <v>0</v>
      </c>
      <c r="H6" s="4">
        <f>E6/12</f>
        <v>0</v>
      </c>
      <c r="I6" s="11">
        <f>0.25*H6</f>
        <v>0</v>
      </c>
      <c r="J6" s="4">
        <f>(F6+H6)/2</f>
        <v>0</v>
      </c>
      <c r="K6" s="11">
        <f>0.25*J6</f>
        <v>0</v>
      </c>
      <c r="L6" s="4"/>
      <c r="M6" s="4"/>
      <c r="N6" s="4"/>
      <c r="O6" s="4"/>
      <c r="P6" s="4"/>
      <c r="Q6" s="4"/>
      <c r="R6" s="4"/>
    </row>
    <row r="7" spans="1:59" x14ac:dyDescent="0.25">
      <c r="A7" s="12">
        <v>2018</v>
      </c>
      <c r="B7" s="4">
        <v>0</v>
      </c>
      <c r="C7" s="4"/>
      <c r="D7" s="4"/>
      <c r="E7" s="7">
        <f t="shared" si="0"/>
        <v>0</v>
      </c>
      <c r="F7" s="4">
        <f>E7/6</f>
        <v>0</v>
      </c>
      <c r="G7" s="11">
        <f>0.25*F7</f>
        <v>0</v>
      </c>
      <c r="H7" s="4">
        <f>E7/12</f>
        <v>0</v>
      </c>
      <c r="I7" s="11">
        <f>0.25*H7</f>
        <v>0</v>
      </c>
      <c r="J7" s="4">
        <f t="shared" ref="J7:J36" si="1">(F7+H7)/2</f>
        <v>0</v>
      </c>
      <c r="K7" s="11">
        <f>0.25*J7</f>
        <v>0</v>
      </c>
      <c r="L7" s="4"/>
      <c r="M7" s="4"/>
      <c r="N7" s="4"/>
      <c r="O7" s="4"/>
      <c r="P7" s="4"/>
      <c r="Q7" s="4"/>
      <c r="R7" s="4"/>
    </row>
    <row r="8" spans="1:59" x14ac:dyDescent="0.25">
      <c r="A8" s="12">
        <v>2019</v>
      </c>
      <c r="B8" s="4">
        <v>0</v>
      </c>
      <c r="C8" s="4"/>
      <c r="D8" s="4"/>
      <c r="E8" s="7">
        <f t="shared" si="0"/>
        <v>0</v>
      </c>
      <c r="F8" s="4">
        <f t="shared" ref="F8:F36" si="2">E8/6</f>
        <v>0</v>
      </c>
      <c r="G8" s="11">
        <f t="shared" ref="G8:G36" si="3">0.25*F8</f>
        <v>0</v>
      </c>
      <c r="H8" s="4">
        <f t="shared" ref="H8:H36" si="4">E8/12</f>
        <v>0</v>
      </c>
      <c r="I8" s="11">
        <f t="shared" ref="I8:I36" si="5">0.25*H8</f>
        <v>0</v>
      </c>
      <c r="J8" s="4">
        <f t="shared" si="1"/>
        <v>0</v>
      </c>
      <c r="K8" s="11">
        <f t="shared" ref="K8:K36" si="6">0.25*J8</f>
        <v>0</v>
      </c>
      <c r="L8" s="4"/>
      <c r="M8" s="4"/>
      <c r="N8" s="4"/>
      <c r="O8" s="4"/>
      <c r="P8" s="4"/>
      <c r="Q8" s="4"/>
      <c r="R8" s="4"/>
    </row>
    <row r="9" spans="1:59" x14ac:dyDescent="0.25">
      <c r="A9" s="12">
        <v>2020</v>
      </c>
      <c r="B9" s="4">
        <v>0</v>
      </c>
      <c r="C9" s="4"/>
      <c r="D9" s="4"/>
      <c r="E9" s="7">
        <f t="shared" si="0"/>
        <v>0</v>
      </c>
      <c r="F9" s="4">
        <f t="shared" si="2"/>
        <v>0</v>
      </c>
      <c r="G9" s="11">
        <f t="shared" si="3"/>
        <v>0</v>
      </c>
      <c r="H9" s="4">
        <f t="shared" si="4"/>
        <v>0</v>
      </c>
      <c r="I9" s="11">
        <f t="shared" si="5"/>
        <v>0</v>
      </c>
      <c r="J9" s="4">
        <f t="shared" si="1"/>
        <v>0</v>
      </c>
      <c r="K9" s="11">
        <f t="shared" si="6"/>
        <v>0</v>
      </c>
      <c r="L9" s="4"/>
      <c r="M9" s="4"/>
      <c r="N9" s="4"/>
      <c r="O9" s="4"/>
      <c r="P9" s="4"/>
      <c r="Q9" s="4"/>
      <c r="R9" s="4"/>
    </row>
    <row r="10" spans="1:59" x14ac:dyDescent="0.25">
      <c r="A10" s="12">
        <v>2021</v>
      </c>
      <c r="B10" s="4">
        <v>0</v>
      </c>
      <c r="C10" s="4"/>
      <c r="D10" s="4"/>
      <c r="E10" s="7">
        <f t="shared" si="0"/>
        <v>0</v>
      </c>
      <c r="F10" s="4">
        <f t="shared" si="2"/>
        <v>0</v>
      </c>
      <c r="G10" s="11">
        <f t="shared" si="3"/>
        <v>0</v>
      </c>
      <c r="H10" s="4">
        <f t="shared" si="4"/>
        <v>0</v>
      </c>
      <c r="I10" s="11">
        <f t="shared" si="5"/>
        <v>0</v>
      </c>
      <c r="J10" s="4">
        <f t="shared" si="1"/>
        <v>0</v>
      </c>
      <c r="K10" s="11">
        <f t="shared" si="6"/>
        <v>0</v>
      </c>
      <c r="L10" s="4"/>
      <c r="M10" s="4"/>
      <c r="N10" s="4"/>
      <c r="O10" s="4"/>
      <c r="P10" s="4"/>
      <c r="Q10" s="4"/>
      <c r="R10" s="4"/>
    </row>
    <row r="11" spans="1:59" x14ac:dyDescent="0.25">
      <c r="A11" s="12">
        <v>2022</v>
      </c>
      <c r="B11" s="4">
        <v>644.1824301758121</v>
      </c>
      <c r="C11" s="4"/>
      <c r="D11" s="4"/>
      <c r="E11" s="7">
        <f>SUM(B11:D11)</f>
        <v>644.1824301758121</v>
      </c>
      <c r="F11" s="4">
        <f t="shared" si="2"/>
        <v>107.36373836263535</v>
      </c>
      <c r="G11" s="11">
        <f t="shared" si="3"/>
        <v>26.840934590658836</v>
      </c>
      <c r="H11" s="4">
        <f t="shared" si="4"/>
        <v>53.681869181317673</v>
      </c>
      <c r="I11" s="11">
        <f t="shared" si="5"/>
        <v>13.420467295329418</v>
      </c>
      <c r="J11" s="4">
        <f t="shared" si="1"/>
        <v>80.522803771976513</v>
      </c>
      <c r="K11" s="11">
        <f t="shared" si="6"/>
        <v>20.130700942994128</v>
      </c>
      <c r="L11" s="4"/>
      <c r="M11" s="4"/>
      <c r="N11" s="4"/>
      <c r="O11" s="4"/>
      <c r="P11" s="4"/>
      <c r="Q11" s="4"/>
      <c r="R11" s="4"/>
    </row>
    <row r="12" spans="1:59" x14ac:dyDescent="0.25">
      <c r="A12" s="12">
        <v>2023</v>
      </c>
      <c r="B12" s="4">
        <v>711.23843017581214</v>
      </c>
      <c r="C12" s="4"/>
      <c r="D12" s="4"/>
      <c r="E12" s="7">
        <f t="shared" si="0"/>
        <v>711.23843017581214</v>
      </c>
      <c r="F12" s="4">
        <f t="shared" si="2"/>
        <v>118.53973836263536</v>
      </c>
      <c r="G12" s="11">
        <f t="shared" si="3"/>
        <v>29.63493459065884</v>
      </c>
      <c r="H12" s="4">
        <f t="shared" si="4"/>
        <v>59.269869181317681</v>
      </c>
      <c r="I12" s="11">
        <f t="shared" si="5"/>
        <v>14.81746729532942</v>
      </c>
      <c r="J12" s="4">
        <f t="shared" si="1"/>
        <v>88.904803771976518</v>
      </c>
      <c r="K12" s="11">
        <f t="shared" si="6"/>
        <v>22.226200942994129</v>
      </c>
      <c r="L12" s="4"/>
      <c r="M12" s="4"/>
      <c r="N12" s="4"/>
      <c r="O12" s="4"/>
      <c r="P12" s="4"/>
      <c r="Q12" s="4"/>
      <c r="R12" s="4"/>
    </row>
    <row r="13" spans="1:59" x14ac:dyDescent="0.25">
      <c r="A13" s="12">
        <v>2024</v>
      </c>
      <c r="B13" s="4">
        <v>749.38923017581226</v>
      </c>
      <c r="C13" s="4"/>
      <c r="D13" s="4"/>
      <c r="E13" s="7">
        <f t="shared" si="0"/>
        <v>749.38923017581226</v>
      </c>
      <c r="F13" s="4">
        <f t="shared" si="2"/>
        <v>124.89820502930205</v>
      </c>
      <c r="G13" s="11">
        <f t="shared" si="3"/>
        <v>31.224551257325512</v>
      </c>
      <c r="H13" s="4">
        <f t="shared" si="4"/>
        <v>62.449102514651024</v>
      </c>
      <c r="I13" s="11">
        <f t="shared" si="5"/>
        <v>15.612275628662756</v>
      </c>
      <c r="J13" s="4">
        <f t="shared" si="1"/>
        <v>93.673653771976532</v>
      </c>
      <c r="K13" s="11">
        <f t="shared" si="6"/>
        <v>23.418413442994133</v>
      </c>
      <c r="L13" s="4"/>
      <c r="M13" s="4"/>
      <c r="N13" s="4"/>
      <c r="O13" s="4"/>
      <c r="P13" s="4"/>
      <c r="Q13" s="4"/>
      <c r="R13" s="4"/>
    </row>
    <row r="14" spans="1:59" x14ac:dyDescent="0.25">
      <c r="A14" s="12">
        <v>2025</v>
      </c>
      <c r="B14" s="4">
        <v>761.63203017581213</v>
      </c>
      <c r="C14" s="4"/>
      <c r="D14" s="4"/>
      <c r="E14" s="7">
        <f t="shared" si="0"/>
        <v>761.63203017581213</v>
      </c>
      <c r="F14" s="4">
        <f t="shared" si="2"/>
        <v>126.93867169596869</v>
      </c>
      <c r="G14" s="11">
        <f t="shared" si="3"/>
        <v>31.734667923992173</v>
      </c>
      <c r="H14" s="4">
        <f t="shared" si="4"/>
        <v>63.469335847984347</v>
      </c>
      <c r="I14" s="11">
        <f t="shared" si="5"/>
        <v>15.867333961996087</v>
      </c>
      <c r="J14" s="4">
        <f t="shared" si="1"/>
        <v>95.204003771976517</v>
      </c>
      <c r="K14" s="11">
        <f t="shared" si="6"/>
        <v>23.801000942994129</v>
      </c>
      <c r="L14" s="4"/>
      <c r="M14" s="4"/>
      <c r="N14" s="4"/>
      <c r="O14" s="4"/>
      <c r="P14" s="4"/>
      <c r="Q14" s="4"/>
      <c r="R14" s="4"/>
    </row>
    <row r="15" spans="1:59" x14ac:dyDescent="0.25">
      <c r="A15" s="12">
        <v>2026</v>
      </c>
      <c r="B15" s="4">
        <v>761.63203017581213</v>
      </c>
      <c r="C15" s="4"/>
      <c r="D15" s="4"/>
      <c r="E15" s="7">
        <f t="shared" si="0"/>
        <v>761.63203017581213</v>
      </c>
      <c r="F15" s="4">
        <f t="shared" si="2"/>
        <v>126.93867169596869</v>
      </c>
      <c r="G15" s="11">
        <f t="shared" si="3"/>
        <v>31.734667923992173</v>
      </c>
      <c r="H15" s="4">
        <f t="shared" si="4"/>
        <v>63.469335847984347</v>
      </c>
      <c r="I15" s="11">
        <f t="shared" si="5"/>
        <v>15.867333961996087</v>
      </c>
      <c r="J15" s="4">
        <f t="shared" si="1"/>
        <v>95.204003771976517</v>
      </c>
      <c r="K15" s="11">
        <f t="shared" si="6"/>
        <v>23.801000942994129</v>
      </c>
      <c r="L15" s="4"/>
      <c r="M15" s="4"/>
      <c r="N15" s="4"/>
      <c r="O15" s="4"/>
      <c r="P15" s="4"/>
      <c r="Q15" s="4"/>
      <c r="R15" s="4"/>
    </row>
    <row r="16" spans="1:59" x14ac:dyDescent="0.25">
      <c r="A16" s="12">
        <v>2027</v>
      </c>
      <c r="B16" s="4">
        <v>761.63203017581213</v>
      </c>
      <c r="C16" s="4"/>
      <c r="D16" s="4"/>
      <c r="E16" s="7">
        <f t="shared" si="0"/>
        <v>761.63203017581213</v>
      </c>
      <c r="F16" s="4">
        <f t="shared" si="2"/>
        <v>126.93867169596869</v>
      </c>
      <c r="G16" s="11">
        <f t="shared" si="3"/>
        <v>31.734667923992173</v>
      </c>
      <c r="H16" s="4">
        <f t="shared" si="4"/>
        <v>63.469335847984347</v>
      </c>
      <c r="I16" s="11">
        <f t="shared" si="5"/>
        <v>15.867333961996087</v>
      </c>
      <c r="J16" s="4">
        <f t="shared" si="1"/>
        <v>95.204003771976517</v>
      </c>
      <c r="K16" s="11">
        <f t="shared" si="6"/>
        <v>23.801000942994129</v>
      </c>
      <c r="L16" s="4"/>
      <c r="M16" s="4"/>
      <c r="N16" s="4"/>
      <c r="O16" s="4"/>
      <c r="P16" s="4"/>
      <c r="Q16" s="4"/>
      <c r="R16" s="4"/>
    </row>
    <row r="17" spans="1:18" x14ac:dyDescent="0.25">
      <c r="A17" s="12">
        <v>2028</v>
      </c>
      <c r="B17" s="4">
        <v>761.63203017581213</v>
      </c>
      <c r="C17" s="4"/>
      <c r="D17" s="4"/>
      <c r="E17" s="7">
        <f t="shared" si="0"/>
        <v>761.63203017581213</v>
      </c>
      <c r="F17" s="4">
        <f t="shared" si="2"/>
        <v>126.93867169596869</v>
      </c>
      <c r="G17" s="11">
        <f t="shared" si="3"/>
        <v>31.734667923992173</v>
      </c>
      <c r="H17" s="4">
        <f t="shared" si="4"/>
        <v>63.469335847984347</v>
      </c>
      <c r="I17" s="11">
        <f t="shared" si="5"/>
        <v>15.867333961996087</v>
      </c>
      <c r="J17" s="4">
        <f t="shared" si="1"/>
        <v>95.204003771976517</v>
      </c>
      <c r="K17" s="11">
        <f t="shared" si="6"/>
        <v>23.801000942994129</v>
      </c>
      <c r="L17" s="4"/>
      <c r="M17" s="4"/>
      <c r="N17" s="4"/>
      <c r="O17" s="4"/>
      <c r="P17" s="4"/>
      <c r="Q17" s="4"/>
      <c r="R17" s="4"/>
    </row>
    <row r="18" spans="1:18" x14ac:dyDescent="0.25">
      <c r="A18" s="12">
        <v>2029</v>
      </c>
      <c r="B18" s="4">
        <v>761.63203017581213</v>
      </c>
      <c r="C18" s="4"/>
      <c r="D18" s="4"/>
      <c r="E18" s="7">
        <f t="shared" si="0"/>
        <v>761.63203017581213</v>
      </c>
      <c r="F18" s="4">
        <f t="shared" si="2"/>
        <v>126.93867169596869</v>
      </c>
      <c r="G18" s="11">
        <f t="shared" si="3"/>
        <v>31.734667923992173</v>
      </c>
      <c r="H18" s="4">
        <f t="shared" si="4"/>
        <v>63.469335847984347</v>
      </c>
      <c r="I18" s="11">
        <f t="shared" si="5"/>
        <v>15.867333961996087</v>
      </c>
      <c r="J18" s="4">
        <f t="shared" si="1"/>
        <v>95.204003771976517</v>
      </c>
      <c r="K18" s="11">
        <f t="shared" si="6"/>
        <v>23.801000942994129</v>
      </c>
      <c r="L18" s="4"/>
      <c r="M18" s="4"/>
      <c r="N18" s="4"/>
      <c r="O18" s="4"/>
      <c r="P18" s="4"/>
      <c r="Q18" s="4"/>
      <c r="R18" s="4"/>
    </row>
    <row r="19" spans="1:18" x14ac:dyDescent="0.25">
      <c r="A19" s="12">
        <v>2030</v>
      </c>
      <c r="B19" s="4">
        <v>1123.9946214076233</v>
      </c>
      <c r="C19" s="4"/>
      <c r="D19" s="4"/>
      <c r="E19" s="7">
        <f t="shared" si="0"/>
        <v>1123.9946214076233</v>
      </c>
      <c r="F19" s="4">
        <f t="shared" si="2"/>
        <v>187.33243690127054</v>
      </c>
      <c r="G19" s="11">
        <f t="shared" si="3"/>
        <v>46.833109225317635</v>
      </c>
      <c r="H19" s="4">
        <f t="shared" si="4"/>
        <v>93.66621845063527</v>
      </c>
      <c r="I19" s="11">
        <f t="shared" si="5"/>
        <v>23.416554612658818</v>
      </c>
      <c r="J19" s="4">
        <f t="shared" si="1"/>
        <v>140.49932767595291</v>
      </c>
      <c r="K19" s="11">
        <f t="shared" si="6"/>
        <v>35.124831918988228</v>
      </c>
      <c r="L19" s="4"/>
      <c r="M19" s="4"/>
      <c r="N19" s="4"/>
      <c r="O19" s="4"/>
      <c r="P19" s="4"/>
      <c r="Q19" s="4"/>
      <c r="R19" s="4"/>
    </row>
    <row r="20" spans="1:18" x14ac:dyDescent="0.25">
      <c r="A20" s="12">
        <v>2031</v>
      </c>
      <c r="B20" s="4">
        <v>1058.6553890367259</v>
      </c>
      <c r="C20" s="4"/>
      <c r="D20" s="4"/>
      <c r="E20" s="7">
        <f t="shared" si="0"/>
        <v>1058.6553890367259</v>
      </c>
      <c r="F20" s="4">
        <f t="shared" si="2"/>
        <v>176.44256483945432</v>
      </c>
      <c r="G20" s="11">
        <f t="shared" si="3"/>
        <v>44.11064120986358</v>
      </c>
      <c r="H20" s="4">
        <f t="shared" si="4"/>
        <v>88.22128241972716</v>
      </c>
      <c r="I20" s="11">
        <f t="shared" si="5"/>
        <v>22.05532060493179</v>
      </c>
      <c r="J20" s="4">
        <f t="shared" si="1"/>
        <v>132.33192362959073</v>
      </c>
      <c r="K20" s="11">
        <f t="shared" si="6"/>
        <v>33.082980907397683</v>
      </c>
      <c r="L20" s="4"/>
      <c r="M20" s="4"/>
      <c r="N20" s="4"/>
      <c r="O20" s="4"/>
      <c r="P20" s="4"/>
      <c r="Q20" s="4"/>
      <c r="R20" s="4"/>
    </row>
    <row r="21" spans="1:18" x14ac:dyDescent="0.25">
      <c r="A21" s="12">
        <v>2032</v>
      </c>
      <c r="B21" s="4">
        <v>1215.7071248251518</v>
      </c>
      <c r="C21" s="4"/>
      <c r="D21" s="4"/>
      <c r="E21" s="7">
        <f t="shared" si="0"/>
        <v>1215.7071248251518</v>
      </c>
      <c r="F21" s="4">
        <f t="shared" si="2"/>
        <v>202.61785413752531</v>
      </c>
      <c r="G21" s="11">
        <f t="shared" si="3"/>
        <v>50.654463534381328</v>
      </c>
      <c r="H21" s="4">
        <f t="shared" si="4"/>
        <v>101.30892706876266</v>
      </c>
      <c r="I21" s="11">
        <f t="shared" si="5"/>
        <v>25.327231767190664</v>
      </c>
      <c r="J21" s="4">
        <f t="shared" si="1"/>
        <v>151.96339060314398</v>
      </c>
      <c r="K21" s="11">
        <f t="shared" si="6"/>
        <v>37.990847650785994</v>
      </c>
      <c r="L21" s="4"/>
      <c r="M21" s="4"/>
      <c r="N21" s="4"/>
      <c r="O21" s="4"/>
      <c r="P21" s="4"/>
      <c r="Q21" s="4"/>
      <c r="R21" s="4"/>
    </row>
    <row r="22" spans="1:18" x14ac:dyDescent="0.25">
      <c r="A22" s="12">
        <v>2033</v>
      </c>
      <c r="B22" s="4">
        <v>1283.8213780641718</v>
      </c>
      <c r="C22" s="4"/>
      <c r="D22" s="4"/>
      <c r="E22" s="7">
        <f t="shared" si="0"/>
        <v>1283.8213780641718</v>
      </c>
      <c r="F22" s="4">
        <f t="shared" si="2"/>
        <v>213.97022967736197</v>
      </c>
      <c r="G22" s="11">
        <f t="shared" si="3"/>
        <v>53.492557419340493</v>
      </c>
      <c r="H22" s="4">
        <f t="shared" si="4"/>
        <v>106.98511483868099</v>
      </c>
      <c r="I22" s="11">
        <f t="shared" si="5"/>
        <v>26.746278709670246</v>
      </c>
      <c r="J22" s="4">
        <f t="shared" si="1"/>
        <v>160.47767225802147</v>
      </c>
      <c r="K22" s="11">
        <f t="shared" si="6"/>
        <v>40.119418064505368</v>
      </c>
      <c r="L22" s="4"/>
      <c r="M22" s="4"/>
      <c r="N22" s="4"/>
      <c r="O22" s="4"/>
      <c r="P22" s="4"/>
      <c r="Q22" s="4"/>
      <c r="R22" s="4"/>
    </row>
    <row r="23" spans="1:18" x14ac:dyDescent="0.25">
      <c r="A23" s="12">
        <v>2034</v>
      </c>
      <c r="B23" s="4">
        <v>1759.8283344840631</v>
      </c>
      <c r="C23" s="4"/>
      <c r="D23" s="4"/>
      <c r="E23" s="7">
        <f t="shared" si="0"/>
        <v>1759.8283344840631</v>
      </c>
      <c r="F23" s="4">
        <f t="shared" si="2"/>
        <v>293.30472241401054</v>
      </c>
      <c r="G23" s="11">
        <f t="shared" si="3"/>
        <v>73.326180603502635</v>
      </c>
      <c r="H23" s="4">
        <f t="shared" si="4"/>
        <v>146.65236120700527</v>
      </c>
      <c r="I23" s="11">
        <f t="shared" si="5"/>
        <v>36.663090301751318</v>
      </c>
      <c r="J23" s="4">
        <f t="shared" si="1"/>
        <v>219.97854181050792</v>
      </c>
      <c r="K23" s="11">
        <f t="shared" si="6"/>
        <v>54.99463545262698</v>
      </c>
      <c r="L23" s="4"/>
      <c r="M23" s="4"/>
      <c r="N23" s="4"/>
      <c r="O23" s="4"/>
      <c r="P23" s="4"/>
      <c r="Q23" s="4"/>
      <c r="R23" s="4"/>
    </row>
    <row r="24" spans="1:18" x14ac:dyDescent="0.25">
      <c r="A24" s="12">
        <v>2035</v>
      </c>
      <c r="B24" s="4">
        <v>1938.5817978077023</v>
      </c>
      <c r="C24" s="4"/>
      <c r="D24" s="4"/>
      <c r="E24" s="7">
        <f t="shared" si="0"/>
        <v>1938.5817978077023</v>
      </c>
      <c r="F24" s="4">
        <f t="shared" si="2"/>
        <v>323.09696630128371</v>
      </c>
      <c r="G24" s="11">
        <f t="shared" si="3"/>
        <v>80.774241575320929</v>
      </c>
      <c r="H24" s="4">
        <f t="shared" si="4"/>
        <v>161.54848315064186</v>
      </c>
      <c r="I24" s="11">
        <f t="shared" si="5"/>
        <v>40.387120787660464</v>
      </c>
      <c r="J24" s="4">
        <f t="shared" si="1"/>
        <v>242.32272472596279</v>
      </c>
      <c r="K24" s="11">
        <f t="shared" si="6"/>
        <v>60.580681181490696</v>
      </c>
      <c r="L24" s="4"/>
      <c r="M24" s="4"/>
      <c r="N24" s="4"/>
      <c r="O24" s="4"/>
      <c r="P24" s="4"/>
      <c r="Q24" s="4"/>
      <c r="R24" s="4"/>
    </row>
    <row r="25" spans="1:18" x14ac:dyDescent="0.25">
      <c r="A25" s="12">
        <v>2036</v>
      </c>
      <c r="B25" s="4">
        <v>1971.1689137757212</v>
      </c>
      <c r="C25" s="4"/>
      <c r="D25" s="4"/>
      <c r="E25" s="7">
        <f t="shared" si="0"/>
        <v>1971.1689137757212</v>
      </c>
      <c r="F25" s="4">
        <f t="shared" si="2"/>
        <v>328.52815229595353</v>
      </c>
      <c r="G25" s="13">
        <f t="shared" si="3"/>
        <v>82.132038073988383</v>
      </c>
      <c r="H25" s="4">
        <f t="shared" si="4"/>
        <v>164.26407614797677</v>
      </c>
      <c r="I25" s="13">
        <f t="shared" si="5"/>
        <v>41.066019036994192</v>
      </c>
      <c r="J25" s="4">
        <f t="shared" si="1"/>
        <v>246.39611422196515</v>
      </c>
      <c r="K25" s="13">
        <f t="shared" si="6"/>
        <v>61.599028555491287</v>
      </c>
      <c r="L25" s="4"/>
      <c r="M25" s="4"/>
      <c r="N25" s="4"/>
      <c r="O25" s="4"/>
      <c r="Q25" s="4"/>
      <c r="R25" s="4"/>
    </row>
    <row r="26" spans="1:18" x14ac:dyDescent="0.25">
      <c r="A26" s="12">
        <v>2037</v>
      </c>
      <c r="B26" s="4">
        <v>1897.9596830820758</v>
      </c>
      <c r="C26" s="4"/>
      <c r="D26" s="4"/>
      <c r="E26" s="7">
        <f t="shared" si="0"/>
        <v>1897.9596830820758</v>
      </c>
      <c r="F26" s="4">
        <f t="shared" si="2"/>
        <v>316.32661384701265</v>
      </c>
      <c r="G26" s="11">
        <f t="shared" si="3"/>
        <v>79.081653461753163</v>
      </c>
      <c r="H26" s="4">
        <f t="shared" si="4"/>
        <v>158.16330692350633</v>
      </c>
      <c r="I26" s="11">
        <f t="shared" si="5"/>
        <v>39.540826730876582</v>
      </c>
      <c r="J26" s="4">
        <f t="shared" si="1"/>
        <v>237.2449603852595</v>
      </c>
      <c r="K26" s="11">
        <f t="shared" si="6"/>
        <v>59.311240096314876</v>
      </c>
      <c r="L26" s="4"/>
      <c r="M26" s="4"/>
      <c r="N26" s="4"/>
      <c r="O26" s="4"/>
      <c r="Q26" s="4"/>
      <c r="R26" s="4"/>
    </row>
    <row r="27" spans="1:18" x14ac:dyDescent="0.25">
      <c r="A27" s="12">
        <v>2038</v>
      </c>
      <c r="B27" s="4">
        <v>1924.9500710832433</v>
      </c>
      <c r="C27" s="4"/>
      <c r="D27" s="4"/>
      <c r="E27" s="7">
        <f t="shared" si="0"/>
        <v>1924.9500710832433</v>
      </c>
      <c r="F27" s="4">
        <f t="shared" si="2"/>
        <v>320.82501184720724</v>
      </c>
      <c r="G27" s="11">
        <f t="shared" si="3"/>
        <v>80.206252961801809</v>
      </c>
      <c r="H27" s="4">
        <f t="shared" si="4"/>
        <v>160.41250592360362</v>
      </c>
      <c r="I27" s="11">
        <f t="shared" si="5"/>
        <v>40.103126480900904</v>
      </c>
      <c r="J27" s="4">
        <f t="shared" si="1"/>
        <v>240.61875888540544</v>
      </c>
      <c r="K27" s="11">
        <f t="shared" si="6"/>
        <v>60.15468972135136</v>
      </c>
      <c r="L27" s="4"/>
      <c r="M27" s="4"/>
      <c r="N27" s="4"/>
      <c r="O27" s="4"/>
      <c r="Q27" s="4"/>
      <c r="R27" s="4"/>
    </row>
    <row r="28" spans="1:18" x14ac:dyDescent="0.25">
      <c r="A28" s="12">
        <v>2039</v>
      </c>
      <c r="B28" s="4">
        <v>1613.1350062465619</v>
      </c>
      <c r="C28" s="4"/>
      <c r="D28" s="4"/>
      <c r="E28" s="7">
        <f t="shared" si="0"/>
        <v>1613.1350062465619</v>
      </c>
      <c r="F28" s="4">
        <f t="shared" si="2"/>
        <v>268.85583437442699</v>
      </c>
      <c r="G28" s="11">
        <f t="shared" si="3"/>
        <v>67.213958593606748</v>
      </c>
      <c r="H28" s="4">
        <f t="shared" si="4"/>
        <v>134.4279171872135</v>
      </c>
      <c r="I28" s="11">
        <f t="shared" si="5"/>
        <v>33.606979296803374</v>
      </c>
      <c r="J28" s="4">
        <f t="shared" si="1"/>
        <v>201.64187578082024</v>
      </c>
      <c r="K28" s="11">
        <f t="shared" si="6"/>
        <v>50.410468945205061</v>
      </c>
      <c r="L28" s="4"/>
      <c r="M28" s="4"/>
      <c r="N28" s="4"/>
      <c r="O28" s="4"/>
      <c r="Q28" s="4"/>
      <c r="R28" s="4"/>
    </row>
    <row r="29" spans="1:18" x14ac:dyDescent="0.25">
      <c r="A29" s="12">
        <v>2040</v>
      </c>
      <c r="B29" s="4">
        <v>1336.6769346357696</v>
      </c>
      <c r="C29" s="4"/>
      <c r="D29" s="4"/>
      <c r="E29" s="7">
        <f t="shared" si="0"/>
        <v>1336.6769346357696</v>
      </c>
      <c r="F29" s="4">
        <f t="shared" si="2"/>
        <v>222.7794891059616</v>
      </c>
      <c r="G29" s="11">
        <f t="shared" si="3"/>
        <v>55.694872276490401</v>
      </c>
      <c r="H29" s="4">
        <f t="shared" si="4"/>
        <v>111.3897445529808</v>
      </c>
      <c r="I29" s="11">
        <f t="shared" si="5"/>
        <v>27.8474361382452</v>
      </c>
      <c r="J29" s="4">
        <f t="shared" si="1"/>
        <v>167.0846168294712</v>
      </c>
      <c r="K29" s="11">
        <f t="shared" si="6"/>
        <v>41.7711542073678</v>
      </c>
      <c r="L29" s="4"/>
      <c r="M29" s="4"/>
      <c r="N29" s="4"/>
      <c r="O29" s="4"/>
      <c r="Q29" s="4"/>
      <c r="R29" s="4"/>
    </row>
    <row r="30" spans="1:18" x14ac:dyDescent="0.25">
      <c r="A30" s="12">
        <v>2041</v>
      </c>
      <c r="B30" s="4">
        <v>1195.0165302405728</v>
      </c>
      <c r="C30" s="4"/>
      <c r="D30" s="4"/>
      <c r="E30" s="7">
        <f t="shared" si="0"/>
        <v>1195.0165302405728</v>
      </c>
      <c r="F30" s="4">
        <f t="shared" si="2"/>
        <v>199.16942170676214</v>
      </c>
      <c r="G30" s="11">
        <f t="shared" si="3"/>
        <v>49.792355426690534</v>
      </c>
      <c r="H30" s="4">
        <f t="shared" si="4"/>
        <v>99.584710853381068</v>
      </c>
      <c r="I30" s="11">
        <f t="shared" si="5"/>
        <v>24.896177713345267</v>
      </c>
      <c r="J30" s="4">
        <f t="shared" si="1"/>
        <v>149.3770662800716</v>
      </c>
      <c r="K30" s="11">
        <f t="shared" si="6"/>
        <v>37.344266570017901</v>
      </c>
      <c r="L30" s="4"/>
      <c r="M30" s="4"/>
      <c r="N30" s="4"/>
      <c r="O30" s="4"/>
      <c r="Q30" s="4"/>
      <c r="R30" s="4"/>
    </row>
    <row r="31" spans="1:18" x14ac:dyDescent="0.25">
      <c r="A31" s="12">
        <v>2042</v>
      </c>
      <c r="B31" s="4">
        <v>1174.9337254600932</v>
      </c>
      <c r="C31" s="4"/>
      <c r="D31" s="4"/>
      <c r="E31" s="7">
        <f t="shared" si="0"/>
        <v>1174.9337254600932</v>
      </c>
      <c r="F31" s="4">
        <f t="shared" si="2"/>
        <v>195.82228757668221</v>
      </c>
      <c r="G31" s="11">
        <f t="shared" si="3"/>
        <v>48.955571894170554</v>
      </c>
      <c r="H31" s="4">
        <f t="shared" si="4"/>
        <v>97.911143788341107</v>
      </c>
      <c r="I31" s="11">
        <f t="shared" si="5"/>
        <v>24.477785947085277</v>
      </c>
      <c r="J31" s="4">
        <f t="shared" si="1"/>
        <v>146.86671568251165</v>
      </c>
      <c r="K31" s="11">
        <f t="shared" si="6"/>
        <v>36.716678920627913</v>
      </c>
      <c r="L31" s="4"/>
      <c r="M31" s="4"/>
      <c r="N31" s="4"/>
      <c r="O31" s="4"/>
      <c r="Q31" s="4"/>
      <c r="R31" s="4"/>
    </row>
    <row r="32" spans="1:18" x14ac:dyDescent="0.25">
      <c r="A32" s="12">
        <v>2043</v>
      </c>
      <c r="B32" s="4">
        <v>1099.3635565984216</v>
      </c>
      <c r="C32" s="4"/>
      <c r="D32" s="4"/>
      <c r="E32" s="7">
        <f t="shared" si="0"/>
        <v>1099.3635565984216</v>
      </c>
      <c r="F32" s="4">
        <f t="shared" si="2"/>
        <v>183.22725943307026</v>
      </c>
      <c r="G32" s="11">
        <f t="shared" si="3"/>
        <v>45.806814858267565</v>
      </c>
      <c r="H32" s="4">
        <f t="shared" si="4"/>
        <v>91.613629716535129</v>
      </c>
      <c r="I32" s="11">
        <f t="shared" si="5"/>
        <v>22.903407429133782</v>
      </c>
      <c r="J32" s="4">
        <f t="shared" si="1"/>
        <v>137.4204445748027</v>
      </c>
      <c r="K32" s="11">
        <f t="shared" si="6"/>
        <v>34.355111143700675</v>
      </c>
      <c r="L32" s="4"/>
      <c r="M32" s="4"/>
      <c r="N32" s="4"/>
      <c r="O32" s="4"/>
      <c r="Q32" s="4"/>
      <c r="R32" s="4"/>
    </row>
    <row r="33" spans="1:18" x14ac:dyDescent="0.25">
      <c r="A33" s="12">
        <v>2044</v>
      </c>
      <c r="B33" s="4">
        <v>1123.6191384999399</v>
      </c>
      <c r="C33" s="4"/>
      <c r="D33" s="4"/>
      <c r="E33" s="7">
        <f t="shared" si="0"/>
        <v>1123.6191384999399</v>
      </c>
      <c r="F33" s="4">
        <f t="shared" si="2"/>
        <v>187.26985641665667</v>
      </c>
      <c r="G33" s="11">
        <f t="shared" si="3"/>
        <v>46.817464104164166</v>
      </c>
      <c r="H33" s="4">
        <f t="shared" si="4"/>
        <v>93.634928208328333</v>
      </c>
      <c r="I33" s="11">
        <f t="shared" si="5"/>
        <v>23.408732052082083</v>
      </c>
      <c r="J33" s="4">
        <f t="shared" si="1"/>
        <v>140.45239231249249</v>
      </c>
      <c r="K33" s="11">
        <f t="shared" si="6"/>
        <v>35.113098078123123</v>
      </c>
      <c r="L33" s="4"/>
      <c r="M33" s="4"/>
      <c r="N33" s="4"/>
      <c r="O33" s="4"/>
      <c r="Q33" s="4"/>
      <c r="R33" s="4"/>
    </row>
    <row r="34" spans="1:18" x14ac:dyDescent="0.25">
      <c r="A34" s="12">
        <v>2045</v>
      </c>
      <c r="B34" s="4">
        <v>1131.9904852825166</v>
      </c>
      <c r="C34" s="4"/>
      <c r="D34" s="4"/>
      <c r="E34" s="7">
        <f t="shared" si="0"/>
        <v>1131.9904852825166</v>
      </c>
      <c r="F34" s="4">
        <f t="shared" si="2"/>
        <v>188.66508088041942</v>
      </c>
      <c r="G34" s="11">
        <f t="shared" si="3"/>
        <v>47.166270220104856</v>
      </c>
      <c r="H34" s="4">
        <f t="shared" si="4"/>
        <v>94.332540440209712</v>
      </c>
      <c r="I34" s="11">
        <f t="shared" si="5"/>
        <v>23.583135110052428</v>
      </c>
      <c r="J34" s="4">
        <f t="shared" si="1"/>
        <v>141.49881066031458</v>
      </c>
      <c r="K34" s="11">
        <f t="shared" si="6"/>
        <v>35.374702665078644</v>
      </c>
      <c r="L34" s="4"/>
      <c r="M34" s="4"/>
      <c r="N34" s="4"/>
      <c r="O34" s="4"/>
      <c r="Q34" s="4"/>
      <c r="R34" s="4"/>
    </row>
    <row r="35" spans="1:18" x14ac:dyDescent="0.25">
      <c r="A35" s="12">
        <v>2046</v>
      </c>
      <c r="B35" s="4">
        <v>1293.087306982263</v>
      </c>
      <c r="C35" s="4"/>
      <c r="D35" s="4"/>
      <c r="E35" s="7">
        <f t="shared" si="0"/>
        <v>1293.087306982263</v>
      </c>
      <c r="F35" s="4">
        <f t="shared" si="2"/>
        <v>215.51455116371051</v>
      </c>
      <c r="G35" s="11">
        <f t="shared" si="3"/>
        <v>53.878637790927627</v>
      </c>
      <c r="H35" s="4">
        <f t="shared" si="4"/>
        <v>107.75727558185525</v>
      </c>
      <c r="I35" s="11">
        <f t="shared" si="5"/>
        <v>26.939318895463813</v>
      </c>
      <c r="J35" s="4">
        <f t="shared" si="1"/>
        <v>161.63591337278288</v>
      </c>
      <c r="K35" s="11">
        <f t="shared" si="6"/>
        <v>40.40897834319572</v>
      </c>
      <c r="L35" s="4"/>
      <c r="M35" s="4"/>
      <c r="N35" s="4"/>
      <c r="O35" s="4"/>
      <c r="Q35" s="4"/>
      <c r="R35" s="4"/>
    </row>
    <row r="36" spans="1:18" x14ac:dyDescent="0.25">
      <c r="A36" s="12">
        <v>2047</v>
      </c>
      <c r="B36" s="4">
        <v>1789.9328377067816</v>
      </c>
      <c r="C36" s="4"/>
      <c r="D36" s="4"/>
      <c r="E36" s="7">
        <f t="shared" si="0"/>
        <v>1789.9328377067816</v>
      </c>
      <c r="F36" s="4">
        <f t="shared" si="2"/>
        <v>298.32213961779695</v>
      </c>
      <c r="G36" s="11">
        <f t="shared" si="3"/>
        <v>74.580534904449237</v>
      </c>
      <c r="H36" s="4">
        <f t="shared" si="4"/>
        <v>149.16106980889847</v>
      </c>
      <c r="I36" s="11">
        <f t="shared" si="5"/>
        <v>37.290267452224619</v>
      </c>
      <c r="J36" s="4">
        <f t="shared" si="1"/>
        <v>223.74160471334773</v>
      </c>
      <c r="K36" s="11">
        <f t="shared" si="6"/>
        <v>55.935401178336932</v>
      </c>
      <c r="L36" s="4"/>
      <c r="M36" s="4"/>
      <c r="N36" s="4"/>
      <c r="O36" s="4"/>
      <c r="Q36" s="4"/>
      <c r="R36" s="4"/>
    </row>
    <row r="37" spans="1:18" x14ac:dyDescent="0.25">
      <c r="A37" s="2"/>
      <c r="B37" s="4"/>
      <c r="C37" s="4"/>
      <c r="D37" s="4"/>
      <c r="E37" s="7"/>
      <c r="F37" s="4"/>
      <c r="G37" s="11"/>
      <c r="H37" s="4"/>
      <c r="I37" s="11"/>
      <c r="J37" s="4"/>
      <c r="K37" s="11"/>
    </row>
    <row r="38" spans="1:18" x14ac:dyDescent="0.25">
      <c r="A38" s="2"/>
      <c r="B38" s="4"/>
      <c r="C38" s="4"/>
      <c r="D38" s="4"/>
      <c r="E38" s="7"/>
      <c r="F38" s="4"/>
      <c r="G38" s="11"/>
      <c r="H38" s="4"/>
      <c r="I38" s="11"/>
      <c r="J38" s="4"/>
      <c r="K38" s="11"/>
    </row>
    <row r="39" spans="1:18" x14ac:dyDescent="0.25">
      <c r="A39" s="2"/>
      <c r="B39" s="4"/>
      <c r="C39" s="4"/>
      <c r="D39" s="4"/>
      <c r="E39" s="7"/>
      <c r="F39" s="4"/>
      <c r="G39" s="11"/>
      <c r="H39" s="4"/>
      <c r="I39" s="11"/>
      <c r="J39" s="4"/>
      <c r="K39" s="11"/>
    </row>
  </sheetData>
  <pageMargins left="0.25" right="0.25" top="0.75" bottom="0.75" header="0.3" footer="0.3"/>
  <pageSetup scale="85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 Model</vt:lpstr>
      <vt:lpstr>'Updated Model'!Print_Titles</vt:lpstr>
    </vt:vector>
  </TitlesOfParts>
  <Company>Ontario Power Generation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792883</dc:creator>
  <cp:lastModifiedBy>May Lapira</cp:lastModifiedBy>
  <cp:lastPrinted>2017-09-21T20:50:22Z</cp:lastPrinted>
  <dcterms:created xsi:type="dcterms:W3CDTF">2017-08-24T15:55:57Z</dcterms:created>
  <dcterms:modified xsi:type="dcterms:W3CDTF">2017-09-26T19:07:47Z</dcterms:modified>
</cp:coreProperties>
</file>