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22" i="1" l="1"/>
  <c r="L5" i="1"/>
  <c r="M5" i="1" s="1"/>
  <c r="N5" i="1" s="1"/>
  <c r="O5" i="1" s="1"/>
  <c r="P5" i="1" s="1"/>
  <c r="Q5" i="1" s="1"/>
  <c r="R5" i="1" s="1"/>
  <c r="C4" i="1"/>
  <c r="H3" i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  <c r="AR3" i="1" s="1"/>
  <c r="AS3" i="1" s="1"/>
  <c r="AT3" i="1" s="1"/>
  <c r="AU3" i="1" s="1"/>
  <c r="AV3" i="1" s="1"/>
  <c r="AW3" i="1" s="1"/>
  <c r="AX3" i="1" s="1"/>
  <c r="AY3" i="1" s="1"/>
  <c r="AZ3" i="1" s="1"/>
  <c r="BA3" i="1" s="1"/>
  <c r="G3" i="1"/>
  <c r="S5" i="1" l="1"/>
  <c r="C3" i="1"/>
  <c r="N9" i="1" l="1"/>
  <c r="R9" i="1"/>
  <c r="L9" i="1"/>
  <c r="P8" i="1"/>
  <c r="O9" i="1"/>
  <c r="S9" i="1"/>
  <c r="M8" i="1"/>
  <c r="Q8" i="1"/>
  <c r="M9" i="1"/>
  <c r="Q9" i="1"/>
  <c r="S8" i="1"/>
  <c r="P9" i="1"/>
  <c r="N8" i="1"/>
  <c r="R8" i="1"/>
  <c r="L8" i="1"/>
  <c r="O8" i="1"/>
  <c r="T5" i="1"/>
  <c r="T8" i="1" s="1"/>
  <c r="T9" i="1" l="1"/>
  <c r="F22" i="1"/>
  <c r="F21" i="1"/>
  <c r="U5" i="1"/>
  <c r="U9" i="1" l="1"/>
  <c r="U8" i="1"/>
  <c r="V5" i="1"/>
  <c r="V8" i="1" l="1"/>
  <c r="G21" i="1" s="1"/>
  <c r="V9" i="1"/>
  <c r="G22" i="1"/>
  <c r="W5" i="1"/>
  <c r="W8" i="1" l="1"/>
  <c r="W9" i="1"/>
  <c r="X5" i="1"/>
  <c r="X8" i="1" l="1"/>
  <c r="X9" i="1"/>
  <c r="Y5" i="1"/>
  <c r="Y9" i="1" l="1"/>
  <c r="Y8" i="1"/>
  <c r="Z5" i="1"/>
  <c r="Z8" i="1" l="1"/>
  <c r="Z9" i="1"/>
  <c r="AA5" i="1"/>
  <c r="AA9" i="1" l="1"/>
  <c r="AA8" i="1"/>
  <c r="AB5" i="1"/>
  <c r="H22" i="1" l="1"/>
  <c r="AB8" i="1"/>
  <c r="H21" i="1" s="1"/>
  <c r="AB9" i="1"/>
  <c r="AC5" i="1"/>
  <c r="AC9" i="1" l="1"/>
  <c r="AC8" i="1"/>
  <c r="AD5" i="1"/>
  <c r="AD9" i="1" l="1"/>
  <c r="AD8" i="1"/>
  <c r="AE5" i="1"/>
  <c r="AE9" i="1" l="1"/>
  <c r="AE8" i="1"/>
  <c r="AF5" i="1"/>
  <c r="AF9" i="1" l="1"/>
  <c r="AF8" i="1"/>
  <c r="AG5" i="1"/>
  <c r="AG8" i="1" l="1"/>
  <c r="AG9" i="1"/>
  <c r="AH5" i="1"/>
  <c r="AH9" i="1" l="1"/>
  <c r="I22" i="1" s="1"/>
  <c r="AH8" i="1"/>
  <c r="I21" i="1" s="1"/>
  <c r="AI5" i="1"/>
  <c r="AI8" i="1" l="1"/>
  <c r="AI9" i="1"/>
  <c r="AJ5" i="1"/>
  <c r="AJ8" i="1" l="1"/>
  <c r="AJ9" i="1"/>
  <c r="AK5" i="1"/>
  <c r="AK8" i="1" l="1"/>
  <c r="AK9" i="1"/>
  <c r="AL5" i="1"/>
  <c r="AL8" i="1" l="1"/>
  <c r="AL9" i="1"/>
  <c r="AM5" i="1"/>
  <c r="AM8" i="1" l="1"/>
  <c r="AM9" i="1"/>
  <c r="AN5" i="1"/>
  <c r="AN8" i="1" l="1"/>
  <c r="J21" i="1" s="1"/>
  <c r="AN9" i="1"/>
  <c r="J22" i="1" s="1"/>
  <c r="AO5" i="1"/>
  <c r="AO9" i="1" l="1"/>
  <c r="AO8" i="1"/>
  <c r="AP5" i="1"/>
  <c r="AP8" i="1" l="1"/>
  <c r="AP9" i="1"/>
  <c r="AQ5" i="1"/>
  <c r="AQ9" i="1" l="1"/>
  <c r="AQ8" i="1"/>
  <c r="AR5" i="1"/>
  <c r="AR9" i="1" l="1"/>
  <c r="AR8" i="1"/>
  <c r="AS5" i="1"/>
  <c r="AS9" i="1" l="1"/>
  <c r="AS8" i="1"/>
  <c r="AT5" i="1"/>
  <c r="AT9" i="1" l="1"/>
  <c r="K22" i="1" s="1"/>
  <c r="AT8" i="1"/>
  <c r="K21" i="1" s="1"/>
  <c r="AU5" i="1"/>
  <c r="AU9" i="1" l="1"/>
  <c r="AU8" i="1"/>
  <c r="AV5" i="1"/>
  <c r="AV9" i="1" l="1"/>
  <c r="AV8" i="1"/>
  <c r="AW5" i="1"/>
  <c r="AW8" i="1" l="1"/>
  <c r="AW9" i="1"/>
  <c r="AX5" i="1"/>
  <c r="AX9" i="1" l="1"/>
  <c r="AX8" i="1"/>
  <c r="AY5" i="1"/>
  <c r="AY8" i="1" l="1"/>
  <c r="AY9" i="1"/>
  <c r="AZ5" i="1"/>
  <c r="AZ8" i="1" l="1"/>
  <c r="L21" i="1" s="1"/>
  <c r="AZ9" i="1"/>
  <c r="L22" i="1" s="1"/>
  <c r="D22" i="1" s="1"/>
  <c r="BA5" i="1"/>
  <c r="BA8" i="1" l="1"/>
  <c r="BA9" i="1"/>
  <c r="D8" i="1" l="1"/>
  <c r="E21" i="1"/>
  <c r="D21" i="1" s="1"/>
  <c r="D9" i="1"/>
</calcChain>
</file>

<file path=xl/sharedStrings.xml><?xml version="1.0" encoding="utf-8"?>
<sst xmlns="http://schemas.openxmlformats.org/spreadsheetml/2006/main" count="32" uniqueCount="32">
  <si>
    <t>Month period</t>
  </si>
  <si>
    <t>May 2017</t>
  </si>
  <si>
    <t>May 2018</t>
  </si>
  <si>
    <t>May 2019</t>
  </si>
  <si>
    <t>May 2020</t>
  </si>
  <si>
    <t>May 2021</t>
  </si>
  <si>
    <t>June 2017</t>
  </si>
  <si>
    <t>Jul 2017</t>
  </si>
  <si>
    <t>Aug 2017</t>
  </si>
  <si>
    <t>Sept 2017</t>
  </si>
  <si>
    <t>Oct 2017</t>
  </si>
  <si>
    <t>Nov 2017</t>
  </si>
  <si>
    <t>Dec 2017</t>
  </si>
  <si>
    <t>OPG Trust Buys</t>
  </si>
  <si>
    <t>Totals:</t>
  </si>
  <si>
    <t>Assumed max</t>
  </si>
  <si>
    <t>interest Liability for IESO</t>
  </si>
  <si>
    <t>Assumed min</t>
  </si>
  <si>
    <t>Amount o/s</t>
  </si>
  <si>
    <t>1-6</t>
  </si>
  <si>
    <t>7-12</t>
  </si>
  <si>
    <t>13-18</t>
  </si>
  <si>
    <t>19-24</t>
  </si>
  <si>
    <t>25-30</t>
  </si>
  <si>
    <t>31-36</t>
  </si>
  <si>
    <t>37-42</t>
  </si>
  <si>
    <t>43-48</t>
  </si>
  <si>
    <t>Version 1</t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</si>
  <si>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The Trust issues ABCP and IESO is to pay interest each month – this is an extreme and conservative assumption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</si>
  <si>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The interest rate today for AAA is likely to be around 2% but as the years grow I expect a rise – so have assumed max of 5.25% as the highest at any point in the 4 years;</t>
    </r>
  </si>
  <si>
    <t>Assumptions</t>
  </si>
  <si>
    <t>check: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</si>
</sst>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F497D"/>
      <name val="Symbol"/>
      <family val="1"/>
      <charset val="2"/>
    </font>
    <font>
      <sz val="7"/>
      <color rgb="FF1F497D"/>
      <name val="Times New Roman"/>
      <family val="1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7" fontId="0" fillId="0" borderId="0" xfId="0" quotePrefix="1" applyNumberFormat="1"/>
    <xf numFmtId="0" fontId="0" fillId="0" borderId="0" xfId="0" quotePrefix="1"/>
    <xf numFmtId="43" fontId="0" fillId="0" borderId="0" xfId="1" applyFont="1"/>
    <xf numFmtId="164" fontId="0" fillId="0" borderId="0" xfId="1" applyNumberFormat="1" applyFont="1"/>
    <xf numFmtId="10" fontId="0" fillId="0" borderId="0" xfId="0" applyNumberFormat="1"/>
    <xf numFmtId="43" fontId="0" fillId="0" borderId="0" xfId="0" applyNumberFormat="1"/>
    <xf numFmtId="164" fontId="0" fillId="0" borderId="0" xfId="0" applyNumberFormat="1"/>
    <xf numFmtId="43" fontId="0" fillId="2" borderId="0" xfId="0" applyNumberFormat="1" applyFill="1"/>
    <xf numFmtId="16" fontId="0" fillId="0" borderId="0" xfId="0" quotePrefix="1" applyNumberFormat="1"/>
    <xf numFmtId="0" fontId="2" fillId="0" borderId="0" xfId="0" applyFont="1" applyAlignment="1">
      <alignment horizontal="left" vertical="center" indent="5"/>
    </xf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2"/>
  <sheetViews>
    <sheetView tabSelected="1" workbookViewId="0">
      <selection activeCell="A5" sqref="A5"/>
    </sheetView>
  </sheetViews>
  <sheetFormatPr defaultRowHeight="15" x14ac:dyDescent="0.25"/>
  <cols>
    <col min="2" max="2" width="23.28515625" bestFit="1" customWidth="1"/>
    <col min="3" max="3" width="15.28515625" bestFit="1" customWidth="1"/>
    <col min="4" max="5" width="18" bestFit="1" customWidth="1"/>
    <col min="6" max="12" width="16.85546875" bestFit="1" customWidth="1"/>
    <col min="13" max="39" width="15.28515625" bestFit="1" customWidth="1"/>
    <col min="40" max="53" width="16.85546875" bestFit="1" customWidth="1"/>
  </cols>
  <sheetData>
    <row r="1" spans="2:54" x14ac:dyDescent="0.25">
      <c r="B1" t="s">
        <v>27</v>
      </c>
    </row>
    <row r="2" spans="2:54" x14ac:dyDescent="0.25">
      <c r="C2" t="s">
        <v>14</v>
      </c>
      <c r="E2" s="1" t="s">
        <v>1</v>
      </c>
      <c r="F2" s="1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Q2" s="2" t="s">
        <v>2</v>
      </c>
      <c r="AC2" s="2" t="s">
        <v>3</v>
      </c>
      <c r="AO2" s="2" t="s">
        <v>4</v>
      </c>
      <c r="BA2" s="2" t="s">
        <v>5</v>
      </c>
    </row>
    <row r="3" spans="2:54" x14ac:dyDescent="0.25">
      <c r="B3" t="s">
        <v>0</v>
      </c>
      <c r="C3" s="4">
        <f>COUNT(E3:BA3)</f>
        <v>49</v>
      </c>
      <c r="D3" s="4"/>
      <c r="E3">
        <v>1</v>
      </c>
      <c r="F3">
        <v>2</v>
      </c>
      <c r="G3">
        <f>F3+1</f>
        <v>3</v>
      </c>
      <c r="H3">
        <f t="shared" ref="H3:BA3" si="0">G3+1</f>
        <v>4</v>
      </c>
      <c r="I3">
        <f t="shared" si="0"/>
        <v>5</v>
      </c>
      <c r="J3">
        <f t="shared" si="0"/>
        <v>6</v>
      </c>
      <c r="K3">
        <f t="shared" si="0"/>
        <v>7</v>
      </c>
      <c r="L3">
        <f t="shared" si="0"/>
        <v>8</v>
      </c>
      <c r="M3">
        <f t="shared" si="0"/>
        <v>9</v>
      </c>
      <c r="N3">
        <f t="shared" si="0"/>
        <v>10</v>
      </c>
      <c r="O3">
        <f t="shared" si="0"/>
        <v>11</v>
      </c>
      <c r="P3">
        <f t="shared" si="0"/>
        <v>12</v>
      </c>
      <c r="Q3">
        <f t="shared" si="0"/>
        <v>13</v>
      </c>
      <c r="R3">
        <f t="shared" si="0"/>
        <v>14</v>
      </c>
      <c r="S3">
        <f t="shared" si="0"/>
        <v>15</v>
      </c>
      <c r="T3">
        <f t="shared" si="0"/>
        <v>16</v>
      </c>
      <c r="U3">
        <f t="shared" si="0"/>
        <v>17</v>
      </c>
      <c r="V3">
        <f t="shared" si="0"/>
        <v>18</v>
      </c>
      <c r="W3">
        <f t="shared" si="0"/>
        <v>19</v>
      </c>
      <c r="X3">
        <f t="shared" si="0"/>
        <v>20</v>
      </c>
      <c r="Y3">
        <f t="shared" si="0"/>
        <v>21</v>
      </c>
      <c r="Z3">
        <f t="shared" si="0"/>
        <v>22</v>
      </c>
      <c r="AA3">
        <f t="shared" si="0"/>
        <v>23</v>
      </c>
      <c r="AB3">
        <f t="shared" si="0"/>
        <v>24</v>
      </c>
      <c r="AC3">
        <f t="shared" si="0"/>
        <v>25</v>
      </c>
      <c r="AD3">
        <f t="shared" si="0"/>
        <v>26</v>
      </c>
      <c r="AE3">
        <f t="shared" si="0"/>
        <v>27</v>
      </c>
      <c r="AF3">
        <f t="shared" si="0"/>
        <v>28</v>
      </c>
      <c r="AG3">
        <f t="shared" si="0"/>
        <v>29</v>
      </c>
      <c r="AH3">
        <f t="shared" si="0"/>
        <v>30</v>
      </c>
      <c r="AI3">
        <f t="shared" si="0"/>
        <v>31</v>
      </c>
      <c r="AJ3">
        <f t="shared" si="0"/>
        <v>32</v>
      </c>
      <c r="AK3">
        <f t="shared" si="0"/>
        <v>33</v>
      </c>
      <c r="AL3">
        <f t="shared" si="0"/>
        <v>34</v>
      </c>
      <c r="AM3">
        <f t="shared" si="0"/>
        <v>35</v>
      </c>
      <c r="AN3">
        <f t="shared" si="0"/>
        <v>36</v>
      </c>
      <c r="AO3">
        <f t="shared" si="0"/>
        <v>37</v>
      </c>
      <c r="AP3">
        <f t="shared" si="0"/>
        <v>38</v>
      </c>
      <c r="AQ3">
        <f t="shared" si="0"/>
        <v>39</v>
      </c>
      <c r="AR3">
        <f t="shared" si="0"/>
        <v>40</v>
      </c>
      <c r="AS3">
        <f t="shared" si="0"/>
        <v>41</v>
      </c>
      <c r="AT3">
        <f t="shared" si="0"/>
        <v>42</v>
      </c>
      <c r="AU3">
        <f t="shared" si="0"/>
        <v>43</v>
      </c>
      <c r="AV3">
        <f t="shared" si="0"/>
        <v>44</v>
      </c>
      <c r="AW3">
        <f t="shared" si="0"/>
        <v>45</v>
      </c>
      <c r="AX3">
        <f t="shared" si="0"/>
        <v>46</v>
      </c>
      <c r="AY3">
        <f t="shared" si="0"/>
        <v>47</v>
      </c>
      <c r="AZ3">
        <f t="shared" si="0"/>
        <v>48</v>
      </c>
      <c r="BA3">
        <f t="shared" si="0"/>
        <v>49</v>
      </c>
      <c r="BB3" s="7"/>
    </row>
    <row r="4" spans="2:54" s="4" customFormat="1" x14ac:dyDescent="0.25">
      <c r="B4" s="4" t="s">
        <v>13</v>
      </c>
      <c r="C4" s="4">
        <f>SUM(E4:BA4)</f>
        <v>10020000000</v>
      </c>
      <c r="L4" s="4">
        <v>1000000000</v>
      </c>
      <c r="M4" s="4">
        <v>220000000</v>
      </c>
      <c r="N4" s="4">
        <v>220000000</v>
      </c>
      <c r="O4" s="4">
        <v>220000000</v>
      </c>
      <c r="P4" s="4">
        <v>220000000</v>
      </c>
      <c r="Q4" s="4">
        <v>220000000</v>
      </c>
      <c r="R4" s="4">
        <v>220000000</v>
      </c>
      <c r="S4" s="4">
        <v>220000000</v>
      </c>
      <c r="T4" s="4">
        <v>220000000</v>
      </c>
      <c r="U4" s="4">
        <v>220000000</v>
      </c>
      <c r="V4" s="4">
        <v>220000000</v>
      </c>
      <c r="W4" s="4">
        <v>220000000</v>
      </c>
      <c r="X4" s="4">
        <v>220000000</v>
      </c>
      <c r="Y4" s="4">
        <v>220000000</v>
      </c>
      <c r="Z4" s="4">
        <v>220000000</v>
      </c>
      <c r="AA4" s="4">
        <v>220000000</v>
      </c>
      <c r="AB4" s="4">
        <v>220000000</v>
      </c>
      <c r="AC4" s="4">
        <v>220000000</v>
      </c>
      <c r="AD4" s="4">
        <v>220000000</v>
      </c>
      <c r="AE4" s="4">
        <v>220000000</v>
      </c>
      <c r="AF4" s="4">
        <v>220000000</v>
      </c>
      <c r="AG4" s="4">
        <v>220000000</v>
      </c>
      <c r="AH4" s="4">
        <v>220000000</v>
      </c>
      <c r="AI4" s="4">
        <v>220000000</v>
      </c>
      <c r="AJ4" s="4">
        <v>220000000</v>
      </c>
      <c r="AK4" s="4">
        <v>220000000</v>
      </c>
      <c r="AL4" s="4">
        <v>220000000</v>
      </c>
      <c r="AM4" s="4">
        <v>220000000</v>
      </c>
      <c r="AN4" s="4">
        <v>220000000</v>
      </c>
      <c r="AO4" s="4">
        <v>220000000</v>
      </c>
      <c r="AP4" s="4">
        <v>220000000</v>
      </c>
      <c r="AQ4" s="4">
        <v>220000000</v>
      </c>
      <c r="AR4" s="4">
        <v>220000000</v>
      </c>
      <c r="AS4" s="4">
        <v>220000000</v>
      </c>
      <c r="AT4" s="4">
        <v>220000000</v>
      </c>
      <c r="AU4" s="4">
        <v>220000000</v>
      </c>
      <c r="AV4" s="4">
        <v>220000000</v>
      </c>
      <c r="AW4" s="4">
        <v>220000000</v>
      </c>
      <c r="AX4" s="4">
        <v>220000000</v>
      </c>
      <c r="AY4" s="4">
        <v>220000000</v>
      </c>
      <c r="AZ4" s="4">
        <v>220000000</v>
      </c>
      <c r="BA4" s="4">
        <v>220000000</v>
      </c>
    </row>
    <row r="5" spans="2:54" s="4" customFormat="1" x14ac:dyDescent="0.25">
      <c r="B5" s="4" t="s">
        <v>18</v>
      </c>
      <c r="L5" s="4">
        <f>L4</f>
        <v>1000000000</v>
      </c>
      <c r="M5" s="4">
        <f>L5+M4</f>
        <v>1220000000</v>
      </c>
      <c r="N5" s="4">
        <f>M5+N4</f>
        <v>1440000000</v>
      </c>
      <c r="O5" s="4">
        <f t="shared" ref="O5:BA5" si="1">N5+O4</f>
        <v>1660000000</v>
      </c>
      <c r="P5" s="4">
        <f t="shared" si="1"/>
        <v>1880000000</v>
      </c>
      <c r="Q5" s="4">
        <f t="shared" si="1"/>
        <v>2100000000</v>
      </c>
      <c r="R5" s="4">
        <f t="shared" si="1"/>
        <v>2320000000</v>
      </c>
      <c r="S5" s="4">
        <f t="shared" si="1"/>
        <v>2540000000</v>
      </c>
      <c r="T5" s="4">
        <f t="shared" si="1"/>
        <v>2760000000</v>
      </c>
      <c r="U5" s="4">
        <f t="shared" si="1"/>
        <v>2980000000</v>
      </c>
      <c r="V5" s="4">
        <f t="shared" si="1"/>
        <v>3200000000</v>
      </c>
      <c r="W5" s="4">
        <f t="shared" si="1"/>
        <v>3420000000</v>
      </c>
      <c r="X5" s="4">
        <f t="shared" si="1"/>
        <v>3640000000</v>
      </c>
      <c r="Y5" s="4">
        <f t="shared" si="1"/>
        <v>3860000000</v>
      </c>
      <c r="Z5" s="4">
        <f t="shared" si="1"/>
        <v>4080000000</v>
      </c>
      <c r="AA5" s="4">
        <f t="shared" si="1"/>
        <v>4300000000</v>
      </c>
      <c r="AB5" s="4">
        <f t="shared" si="1"/>
        <v>4520000000</v>
      </c>
      <c r="AC5" s="4">
        <f t="shared" si="1"/>
        <v>4740000000</v>
      </c>
      <c r="AD5" s="4">
        <f t="shared" si="1"/>
        <v>4960000000</v>
      </c>
      <c r="AE5" s="4">
        <f t="shared" si="1"/>
        <v>5180000000</v>
      </c>
      <c r="AF5" s="4">
        <f t="shared" si="1"/>
        <v>5400000000</v>
      </c>
      <c r="AG5" s="4">
        <f t="shared" si="1"/>
        <v>5620000000</v>
      </c>
      <c r="AH5" s="4">
        <f t="shared" si="1"/>
        <v>5840000000</v>
      </c>
      <c r="AI5" s="4">
        <f t="shared" si="1"/>
        <v>6060000000</v>
      </c>
      <c r="AJ5" s="4">
        <f t="shared" si="1"/>
        <v>6280000000</v>
      </c>
      <c r="AK5" s="4">
        <f t="shared" si="1"/>
        <v>6500000000</v>
      </c>
      <c r="AL5" s="4">
        <f t="shared" si="1"/>
        <v>6720000000</v>
      </c>
      <c r="AM5" s="4">
        <f t="shared" si="1"/>
        <v>6940000000</v>
      </c>
      <c r="AN5" s="4">
        <f t="shared" si="1"/>
        <v>7160000000</v>
      </c>
      <c r="AO5" s="4">
        <f t="shared" si="1"/>
        <v>7380000000</v>
      </c>
      <c r="AP5" s="4">
        <f t="shared" si="1"/>
        <v>7600000000</v>
      </c>
      <c r="AQ5" s="4">
        <f t="shared" si="1"/>
        <v>7820000000</v>
      </c>
      <c r="AR5" s="4">
        <f t="shared" si="1"/>
        <v>8040000000</v>
      </c>
      <c r="AS5" s="4">
        <f t="shared" si="1"/>
        <v>8260000000</v>
      </c>
      <c r="AT5" s="4">
        <f t="shared" si="1"/>
        <v>8480000000</v>
      </c>
      <c r="AU5" s="4">
        <f t="shared" si="1"/>
        <v>8700000000</v>
      </c>
      <c r="AV5" s="4">
        <f t="shared" si="1"/>
        <v>8920000000</v>
      </c>
      <c r="AW5" s="4">
        <f t="shared" si="1"/>
        <v>9140000000</v>
      </c>
      <c r="AX5" s="4">
        <f t="shared" si="1"/>
        <v>9360000000</v>
      </c>
      <c r="AY5" s="4">
        <f t="shared" si="1"/>
        <v>9580000000</v>
      </c>
      <c r="AZ5" s="4">
        <f t="shared" si="1"/>
        <v>9800000000</v>
      </c>
      <c r="BA5" s="4">
        <f t="shared" si="1"/>
        <v>10020000000</v>
      </c>
    </row>
    <row r="7" spans="2:54" x14ac:dyDescent="0.25">
      <c r="B7" t="s">
        <v>16</v>
      </c>
      <c r="D7" s="4"/>
    </row>
    <row r="8" spans="2:54" x14ac:dyDescent="0.25">
      <c r="B8" t="s">
        <v>17</v>
      </c>
      <c r="C8" s="5">
        <v>0.02</v>
      </c>
      <c r="D8" s="11">
        <f>MAX(L8:BA8)</f>
        <v>190133333.33333334</v>
      </c>
      <c r="L8" s="6">
        <f>((L5)*$C$8/12)*($C$3-L3)</f>
        <v>68333333.333333343</v>
      </c>
      <c r="M8" s="6">
        <f t="shared" ref="M8:BA8" si="2">((M5)*$C$8/12)*($C$3-M3)</f>
        <v>81333333.333333328</v>
      </c>
      <c r="N8" s="6">
        <f t="shared" si="2"/>
        <v>93600000</v>
      </c>
      <c r="O8" s="6">
        <f t="shared" si="2"/>
        <v>105133333.33333333</v>
      </c>
      <c r="P8" s="6">
        <f t="shared" si="2"/>
        <v>115933333.33333334</v>
      </c>
      <c r="Q8" s="6">
        <f t="shared" si="2"/>
        <v>126000000</v>
      </c>
      <c r="R8" s="6">
        <f t="shared" si="2"/>
        <v>135333333.33333331</v>
      </c>
      <c r="S8" s="6">
        <f t="shared" si="2"/>
        <v>143933333.33333331</v>
      </c>
      <c r="T8" s="6">
        <f t="shared" si="2"/>
        <v>151800000</v>
      </c>
      <c r="U8" s="6">
        <f t="shared" si="2"/>
        <v>158933333.33333334</v>
      </c>
      <c r="V8" s="6">
        <f t="shared" si="2"/>
        <v>165333333.33333331</v>
      </c>
      <c r="W8" s="6">
        <f t="shared" si="2"/>
        <v>171000000</v>
      </c>
      <c r="X8" s="6">
        <f t="shared" si="2"/>
        <v>175933333.33333334</v>
      </c>
      <c r="Y8" s="6">
        <f t="shared" si="2"/>
        <v>180133333.33333331</v>
      </c>
      <c r="Z8" s="6">
        <f t="shared" si="2"/>
        <v>183600000</v>
      </c>
      <c r="AA8" s="6">
        <f t="shared" si="2"/>
        <v>186333333.33333334</v>
      </c>
      <c r="AB8" s="6">
        <f t="shared" si="2"/>
        <v>188333333.33333331</v>
      </c>
      <c r="AC8" s="6">
        <f t="shared" si="2"/>
        <v>189600000</v>
      </c>
      <c r="AD8" s="8">
        <f t="shared" si="2"/>
        <v>190133333.33333334</v>
      </c>
      <c r="AE8" s="6">
        <f t="shared" si="2"/>
        <v>189933333.33333334</v>
      </c>
      <c r="AF8" s="6">
        <f t="shared" si="2"/>
        <v>189000000</v>
      </c>
      <c r="AG8" s="6">
        <f t="shared" si="2"/>
        <v>187333333.33333331</v>
      </c>
      <c r="AH8" s="6">
        <f t="shared" si="2"/>
        <v>184933333.33333334</v>
      </c>
      <c r="AI8" s="6">
        <f t="shared" si="2"/>
        <v>181800000</v>
      </c>
      <c r="AJ8" s="6">
        <f t="shared" si="2"/>
        <v>177933333.33333331</v>
      </c>
      <c r="AK8" s="6">
        <f t="shared" si="2"/>
        <v>173333333.33333334</v>
      </c>
      <c r="AL8" s="6">
        <f t="shared" si="2"/>
        <v>168000000</v>
      </c>
      <c r="AM8" s="6">
        <f t="shared" si="2"/>
        <v>161933333.33333331</v>
      </c>
      <c r="AN8" s="6">
        <f t="shared" si="2"/>
        <v>155133333.33333334</v>
      </c>
      <c r="AO8" s="6">
        <f t="shared" si="2"/>
        <v>147600000</v>
      </c>
      <c r="AP8" s="6">
        <f t="shared" si="2"/>
        <v>139333333.33333331</v>
      </c>
      <c r="AQ8" s="6">
        <f t="shared" si="2"/>
        <v>130333333.33333334</v>
      </c>
      <c r="AR8" s="6">
        <f t="shared" si="2"/>
        <v>120600000</v>
      </c>
      <c r="AS8" s="6">
        <f t="shared" si="2"/>
        <v>110133333.33333333</v>
      </c>
      <c r="AT8" s="6">
        <f t="shared" si="2"/>
        <v>98933333.333333343</v>
      </c>
      <c r="AU8" s="6">
        <f t="shared" si="2"/>
        <v>87000000</v>
      </c>
      <c r="AV8" s="6">
        <f t="shared" si="2"/>
        <v>74333333.333333328</v>
      </c>
      <c r="AW8" s="6">
        <f t="shared" si="2"/>
        <v>60933333.333333336</v>
      </c>
      <c r="AX8" s="6">
        <f t="shared" si="2"/>
        <v>46800000</v>
      </c>
      <c r="AY8" s="6">
        <f t="shared" si="2"/>
        <v>31933333.333333332</v>
      </c>
      <c r="AZ8" s="6">
        <f t="shared" si="2"/>
        <v>16333333.333333334</v>
      </c>
      <c r="BA8" s="6">
        <f t="shared" si="2"/>
        <v>0</v>
      </c>
    </row>
    <row r="9" spans="2:54" x14ac:dyDescent="0.25">
      <c r="B9" t="s">
        <v>15</v>
      </c>
      <c r="C9" s="5">
        <v>5.2499999999999998E-2</v>
      </c>
      <c r="D9" s="11">
        <f>MAX(L9:BA9)</f>
        <v>499100000</v>
      </c>
      <c r="L9" s="6">
        <f>((L5)*$C$9/12)*($C$3-L3)</f>
        <v>179375000</v>
      </c>
      <c r="M9" s="6">
        <f t="shared" ref="M9:BA9" si="3">((M5)*$C$9/12)*($C$3-M3)</f>
        <v>213500000</v>
      </c>
      <c r="N9" s="6">
        <f t="shared" si="3"/>
        <v>245700000</v>
      </c>
      <c r="O9" s="6">
        <f t="shared" si="3"/>
        <v>275975000</v>
      </c>
      <c r="P9" s="6">
        <f t="shared" si="3"/>
        <v>304325000</v>
      </c>
      <c r="Q9" s="6">
        <f t="shared" si="3"/>
        <v>330750000</v>
      </c>
      <c r="R9" s="6">
        <f t="shared" si="3"/>
        <v>355250000</v>
      </c>
      <c r="S9" s="6">
        <f t="shared" si="3"/>
        <v>377825000</v>
      </c>
      <c r="T9" s="6">
        <f t="shared" si="3"/>
        <v>398475000</v>
      </c>
      <c r="U9" s="6">
        <f t="shared" si="3"/>
        <v>417200000</v>
      </c>
      <c r="V9" s="6">
        <f t="shared" si="3"/>
        <v>434000000</v>
      </c>
      <c r="W9" s="6">
        <f t="shared" si="3"/>
        <v>448875000</v>
      </c>
      <c r="X9" s="6">
        <f t="shared" si="3"/>
        <v>461825000</v>
      </c>
      <c r="Y9" s="6">
        <f t="shared" si="3"/>
        <v>472850000</v>
      </c>
      <c r="Z9" s="6">
        <f t="shared" si="3"/>
        <v>481950000</v>
      </c>
      <c r="AA9" s="6">
        <f t="shared" si="3"/>
        <v>489125000</v>
      </c>
      <c r="AB9" s="6">
        <f t="shared" si="3"/>
        <v>494375000</v>
      </c>
      <c r="AC9" s="6">
        <f t="shared" si="3"/>
        <v>497700000</v>
      </c>
      <c r="AD9" s="8">
        <f t="shared" si="3"/>
        <v>499100000</v>
      </c>
      <c r="AE9" s="6">
        <f t="shared" si="3"/>
        <v>498575000</v>
      </c>
      <c r="AF9" s="6">
        <f t="shared" si="3"/>
        <v>496125000</v>
      </c>
      <c r="AG9" s="6">
        <f t="shared" si="3"/>
        <v>491750000</v>
      </c>
      <c r="AH9" s="6">
        <f t="shared" si="3"/>
        <v>485450000</v>
      </c>
      <c r="AI9" s="6">
        <f t="shared" si="3"/>
        <v>477225000</v>
      </c>
      <c r="AJ9" s="6">
        <f t="shared" si="3"/>
        <v>467075000</v>
      </c>
      <c r="AK9" s="6">
        <f t="shared" si="3"/>
        <v>455000000</v>
      </c>
      <c r="AL9" s="6">
        <f t="shared" si="3"/>
        <v>441000000</v>
      </c>
      <c r="AM9" s="6">
        <f t="shared" si="3"/>
        <v>425075000</v>
      </c>
      <c r="AN9" s="6">
        <f t="shared" si="3"/>
        <v>407225000</v>
      </c>
      <c r="AO9" s="6">
        <f t="shared" si="3"/>
        <v>387450000</v>
      </c>
      <c r="AP9" s="6">
        <f t="shared" si="3"/>
        <v>365750000</v>
      </c>
      <c r="AQ9" s="6">
        <f t="shared" si="3"/>
        <v>342125000</v>
      </c>
      <c r="AR9" s="6">
        <f t="shared" si="3"/>
        <v>316575000</v>
      </c>
      <c r="AS9" s="6">
        <f t="shared" si="3"/>
        <v>289100000</v>
      </c>
      <c r="AT9" s="6">
        <f t="shared" si="3"/>
        <v>259700000</v>
      </c>
      <c r="AU9" s="6">
        <f t="shared" si="3"/>
        <v>228375000</v>
      </c>
      <c r="AV9" s="6">
        <f t="shared" si="3"/>
        <v>195125000</v>
      </c>
      <c r="AW9" s="6">
        <f t="shared" si="3"/>
        <v>159950000</v>
      </c>
      <c r="AX9" s="6">
        <f t="shared" si="3"/>
        <v>122850000</v>
      </c>
      <c r="AY9" s="6">
        <f t="shared" si="3"/>
        <v>83825000</v>
      </c>
      <c r="AZ9" s="6">
        <f t="shared" si="3"/>
        <v>42875000</v>
      </c>
      <c r="BA9" s="6">
        <f t="shared" si="3"/>
        <v>0</v>
      </c>
    </row>
    <row r="10" spans="2:54" x14ac:dyDescent="0.25">
      <c r="D10" s="4"/>
    </row>
    <row r="13" spans="2:54" x14ac:dyDescent="0.25">
      <c r="B13" t="s">
        <v>30</v>
      </c>
    </row>
    <row r="14" spans="2:54" x14ac:dyDescent="0.25">
      <c r="B14" s="10" t="s">
        <v>28</v>
      </c>
    </row>
    <row r="15" spans="2:54" x14ac:dyDescent="0.25">
      <c r="B15" s="10" t="s">
        <v>29</v>
      </c>
    </row>
    <row r="20" spans="3:12" x14ac:dyDescent="0.25">
      <c r="C20" t="s">
        <v>31</v>
      </c>
      <c r="D20" s="5"/>
      <c r="E20" s="9" t="s">
        <v>19</v>
      </c>
      <c r="F20" s="2" t="s">
        <v>20</v>
      </c>
      <c r="G20" s="2" t="s">
        <v>21</v>
      </c>
      <c r="H20" s="2" t="s">
        <v>22</v>
      </c>
      <c r="I20" s="2" t="s">
        <v>23</v>
      </c>
      <c r="J20" s="2" t="s">
        <v>24</v>
      </c>
      <c r="K20" s="2" t="s">
        <v>25</v>
      </c>
      <c r="L20" s="2" t="s">
        <v>26</v>
      </c>
    </row>
    <row r="21" spans="3:12" x14ac:dyDescent="0.25">
      <c r="D21" s="6">
        <f>SUM(E21:L21)</f>
        <v>5644333333.3333321</v>
      </c>
      <c r="E21" s="3">
        <f>SUM(E8:J8)</f>
        <v>0</v>
      </c>
      <c r="F21" s="3">
        <f>SUM(K8:P8)</f>
        <v>464333333.33333337</v>
      </c>
      <c r="G21" s="3">
        <f>SUM(Q8:V8)</f>
        <v>881333333.33333325</v>
      </c>
      <c r="H21" s="3">
        <f>SUM(W8:AB8)</f>
        <v>1085333333.3333335</v>
      </c>
      <c r="I21" s="3">
        <f>SUM(AC8:AH8)</f>
        <v>1130933333.3333333</v>
      </c>
      <c r="J21" s="3">
        <f>SUM(AI8:AN8)</f>
        <v>1018133333.3333334</v>
      </c>
      <c r="K21" s="3">
        <f>SUM(AO8:AT8)</f>
        <v>746933333.33333337</v>
      </c>
      <c r="L21" s="3">
        <f>SUM(AU8:AZ8)</f>
        <v>317333333.33333325</v>
      </c>
    </row>
    <row r="22" spans="3:12" x14ac:dyDescent="0.25">
      <c r="D22" s="6">
        <f>SUM(E22:L22)</f>
        <v>14816375000</v>
      </c>
      <c r="E22" s="3">
        <f>SUM(E9:J9)</f>
        <v>0</v>
      </c>
      <c r="F22" s="3">
        <f>SUM(K9:P9)</f>
        <v>1218875000</v>
      </c>
      <c r="G22" s="3">
        <f>SUM(Q9:V9)</f>
        <v>2313500000</v>
      </c>
      <c r="H22" s="3">
        <f>SUM(W9:AB9)</f>
        <v>2849000000</v>
      </c>
      <c r="I22" s="3">
        <f>SUM(AC9:AH9)</f>
        <v>2968700000</v>
      </c>
      <c r="J22" s="3">
        <f>SUM(AI9:AN9)</f>
        <v>2672600000</v>
      </c>
      <c r="K22" s="3">
        <f>SUM(AO9:AT9)</f>
        <v>1960700000</v>
      </c>
      <c r="L22" s="3">
        <f>SUM(AU9:AZ9)</f>
        <v>833000000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IESO Treasury</dc:creator>
  <cp:lastModifiedBy>IESO Treasury </cp:lastModifiedBy>
  <dcterms:created xsi:type="dcterms:W3CDTF">2017-10-19T21:45:05Z</dcterms:created>
  <dcterms:modified xsi:type="dcterms:W3CDTF">2017-10-20T17:52:35Z</dcterms:modified>
</cp:coreProperties>
</file>