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732" windowWidth="18192" windowHeight="7056"/>
  </bookViews>
  <sheets>
    <sheet name="Balance Sheet" sheetId="5" r:id="rId1"/>
    <sheet name="Income Sheet" sheetId="1" r:id="rId2"/>
    <sheet name="Remeasurement" sheetId="2" r:id="rId3"/>
    <sheet name="Change in Net Debt" sheetId="4" r:id="rId4"/>
    <sheet name="Cash Flow" sheetId="3" r:id="rId5"/>
    <sheet name="Notes" sheetId="6" state="hidden" r:id="rId6"/>
  </sheets>
  <calcPr calcId="145621"/>
</workbook>
</file>

<file path=xl/calcChain.xml><?xml version="1.0" encoding="utf-8"?>
<calcChain xmlns="http://schemas.openxmlformats.org/spreadsheetml/2006/main">
  <c r="D32" i="5" l="1"/>
  <c r="D23" i="5" l="1"/>
  <c r="D45" i="1"/>
  <c r="E31" i="5"/>
  <c r="D42" i="1"/>
  <c r="C37" i="1"/>
  <c r="D32" i="1" l="1"/>
  <c r="C32" i="1"/>
  <c r="C29" i="1"/>
  <c r="C28" i="1"/>
  <c r="C10" i="1" l="1"/>
  <c r="D24" i="1" l="1"/>
  <c r="E24" i="1"/>
  <c r="H33" i="3" l="1"/>
  <c r="H11" i="3"/>
  <c r="H27" i="3"/>
  <c r="H23" i="3"/>
  <c r="H17" i="3"/>
  <c r="H28" i="3" l="1"/>
  <c r="H43" i="3" s="1"/>
  <c r="C19" i="4"/>
  <c r="E45" i="1" l="1"/>
  <c r="C17" i="1"/>
  <c r="C20" i="1" s="1"/>
  <c r="C13" i="1"/>
  <c r="E17" i="1"/>
  <c r="E20" i="1" s="1"/>
  <c r="E10" i="1"/>
  <c r="E13" i="1" s="1"/>
  <c r="D10" i="1"/>
  <c r="C22" i="1" l="1"/>
  <c r="C24" i="1" s="1"/>
  <c r="E22" i="1"/>
  <c r="D39" i="1"/>
  <c r="D31" i="1"/>
  <c r="D17" i="1"/>
  <c r="D20" i="1" s="1"/>
  <c r="D13" i="1"/>
  <c r="D28" i="5"/>
  <c r="D21" i="5"/>
  <c r="D12" i="5"/>
  <c r="D22" i="1" l="1"/>
  <c r="B15" i="4" l="1"/>
  <c r="B16" i="4" l="1"/>
  <c r="H37" i="3" l="1"/>
  <c r="C39" i="1" l="1"/>
  <c r="C42" i="1" s="1"/>
  <c r="C43" i="1" s="1"/>
  <c r="C31" i="1"/>
  <c r="C45" i="1" l="1"/>
  <c r="D43" i="1"/>
  <c r="B67" i="6"/>
  <c r="B58" i="6"/>
  <c r="B49" i="6"/>
  <c r="B38" i="6"/>
  <c r="B22" i="6" s="1"/>
  <c r="B26" i="6" s="1"/>
  <c r="C26" i="6"/>
  <c r="B25" i="6"/>
  <c r="B24" i="6"/>
  <c r="B23" i="6"/>
  <c r="H41" i="3"/>
  <c r="B19" i="4" l="1"/>
  <c r="B12" i="4" l="1"/>
  <c r="C12" i="4"/>
  <c r="B23" i="4" l="1"/>
  <c r="B27" i="4" s="1"/>
  <c r="H46" i="3"/>
  <c r="D49" i="1"/>
  <c r="D31" i="5" s="1"/>
  <c r="C49" i="1" l="1"/>
  <c r="B24" i="2" l="1"/>
  <c r="C21" i="4" s="1"/>
  <c r="C23" i="4" s="1"/>
  <c r="C27" i="4" l="1"/>
  <c r="B26" i="2"/>
  <c r="D33" i="5" s="1"/>
</calcChain>
</file>

<file path=xl/sharedStrings.xml><?xml version="1.0" encoding="utf-8"?>
<sst xmlns="http://schemas.openxmlformats.org/spreadsheetml/2006/main" count="279" uniqueCount="172">
  <si>
    <t>Independent Electricity System Operator</t>
  </si>
  <si>
    <r>
      <t xml:space="preserve"> Statement of Operations </t>
    </r>
    <r>
      <rPr>
        <b/>
        <i/>
        <sz val="16"/>
        <color rgb="FFFF0000"/>
        <rFont val="Times New Roman"/>
        <family val="1"/>
      </rPr>
      <t>and Accumulated Deficit</t>
    </r>
  </si>
  <si>
    <t>Budget</t>
  </si>
  <si>
    <t>Actual</t>
  </si>
  <si>
    <t>$</t>
  </si>
  <si>
    <t xml:space="preserve">    System fees</t>
  </si>
  <si>
    <t xml:space="preserve">    Interest and investment income </t>
  </si>
  <si>
    <t>MARKET SANCTIONS AND PAYMENT ADJUSTMENTS</t>
  </si>
  <si>
    <t>Market sanctions and payment adjustments annual surplus/(deficit)</t>
  </si>
  <si>
    <t>SMART METERING ENTITY</t>
  </si>
  <si>
    <t>ACCUMULATED DEFICIT FROM OPERATIONS, BEGINNING OF PERIOD</t>
  </si>
  <si>
    <t xml:space="preserve">ACCUMULATED DEFICIT FROM OPERATIONS, END OF PERIOD </t>
  </si>
  <si>
    <t xml:space="preserve">   IESO-OPA amalgamation expenses </t>
  </si>
  <si>
    <t xml:space="preserve">    Smart metering expenses </t>
  </si>
  <si>
    <t xml:space="preserve">    Compensation and benefits</t>
  </si>
  <si>
    <t xml:space="preserve">    Professional and consulting</t>
  </si>
  <si>
    <t xml:space="preserve">    Operating and administration</t>
  </si>
  <si>
    <t xml:space="preserve">    Amortization</t>
  </si>
  <si>
    <t xml:space="preserve">    Net interest</t>
  </si>
  <si>
    <t xml:space="preserve">    Customer education and market enforcement expenses</t>
  </si>
  <si>
    <t>Market sanctions and payment adjustments</t>
  </si>
  <si>
    <t>Smart metering charge</t>
  </si>
  <si>
    <t xml:space="preserve">    Smart metering operating expenses </t>
  </si>
  <si>
    <t xml:space="preserve"> Statements of Change in Net Debt</t>
  </si>
  <si>
    <t>CHANGE IN NON-FINANCIAL ASSETS</t>
  </si>
  <si>
    <t xml:space="preserve">    Acquisition of tangible capital assets</t>
  </si>
  <si>
    <t xml:space="preserve">    Amortization of tangible capital assets</t>
  </si>
  <si>
    <t xml:space="preserve">    Change in prepaid expenses</t>
  </si>
  <si>
    <t>TOTAL CHANGE IN NON-FINANCIAL ASSETS</t>
  </si>
  <si>
    <t>NET REMEASUREMENT GAINS FOR THE PERIOD</t>
  </si>
  <si>
    <t>CHANGE IN NET DEBT</t>
  </si>
  <si>
    <t>NET DEBT, BEGINNING OF PERIOD</t>
  </si>
  <si>
    <t>NET DEBT, END OF PERIOD</t>
  </si>
  <si>
    <t>Statements of Financial Position</t>
  </si>
  <si>
    <t>FINANCIAL ASSETS</t>
  </si>
  <si>
    <t>Cash and cash equivalents</t>
  </si>
  <si>
    <t>Accounts receivable</t>
  </si>
  <si>
    <t xml:space="preserve">  TOTAL FINANCIAL ASSETS</t>
  </si>
  <si>
    <t>LIABILITIES</t>
  </si>
  <si>
    <t xml:space="preserve">Accrued interest on debt </t>
  </si>
  <si>
    <t xml:space="preserve">  TOTAL LIABILITIES</t>
  </si>
  <si>
    <t>NET DEBT</t>
  </si>
  <si>
    <t>NON-FINANCIAL ASSETS</t>
  </si>
  <si>
    <t>Prepaid expenses</t>
  </si>
  <si>
    <t xml:space="preserve">  TOTAL NON-FINANCIAL ASSETS</t>
  </si>
  <si>
    <t>Accumulated remeasurement gains</t>
  </si>
  <si>
    <t>ACCUMULATED DEFICIT</t>
  </si>
  <si>
    <t xml:space="preserve"> Statement of Remeasurement Gains and Losses</t>
  </si>
  <si>
    <t xml:space="preserve">     Foreign exchange - derivatives</t>
  </si>
  <si>
    <t xml:space="preserve">     Foreign exchange - other</t>
  </si>
  <si>
    <t>AMOUNTS RECLASSIFIED TO THE STATEMENT OF OPERATIONS:</t>
  </si>
  <si>
    <t xml:space="preserve">     Portfolio investments</t>
  </si>
  <si>
    <t xml:space="preserve"> </t>
  </si>
  <si>
    <t>ACCUMULATED REMEASUREMENT GAINS, END OF PERIOD</t>
  </si>
  <si>
    <t>.</t>
  </si>
  <si>
    <t>Statements of Cash Flows</t>
  </si>
  <si>
    <t>OPERATING TRANSACTIONS</t>
  </si>
  <si>
    <t>Changes in non-cash items</t>
  </si>
  <si>
    <t xml:space="preserve">   Amortization</t>
  </si>
  <si>
    <t xml:space="preserve">   Pension expense</t>
  </si>
  <si>
    <t xml:space="preserve">   Other employee future benefits expense</t>
  </si>
  <si>
    <t xml:space="preserve">   Change in fair value of long-term investments</t>
  </si>
  <si>
    <t>Changes in non-cash balances related to operations:</t>
  </si>
  <si>
    <t xml:space="preserve">  Change in accounts payable and accrued liabilities</t>
  </si>
  <si>
    <t xml:space="preserve">  Change in accounts receivable</t>
  </si>
  <si>
    <t xml:space="preserve">  Change in rebates due to market participants</t>
  </si>
  <si>
    <t xml:space="preserve">  Change in prepaid expenses</t>
  </si>
  <si>
    <t>Other:</t>
  </si>
  <si>
    <t xml:space="preserve">  Contribution to pension fund</t>
  </si>
  <si>
    <t xml:space="preserve">  Payment of employee future benefits</t>
  </si>
  <si>
    <t>Acquisition of tangible capital assets</t>
  </si>
  <si>
    <t>Cash applied to capital transactions</t>
  </si>
  <si>
    <t>INVESTING TRANSACTIONS</t>
  </si>
  <si>
    <t>FINANCING TRANSACTIONS</t>
  </si>
  <si>
    <t>CASH AND CASH EQUIVALENTS - BEGINNING OF PERIOD</t>
  </si>
  <si>
    <t>CASH AND CASH EQUIVALENTS - END OF PERIOD</t>
  </si>
  <si>
    <t>September 30, 2015</t>
  </si>
  <si>
    <t>ACCUMULATED REMEASUREMENT GAINS, BEGINNING OF PERIOD</t>
  </si>
  <si>
    <t>UNREALIZED GAINS ATTRIBUTABLE TO:</t>
  </si>
  <si>
    <t>Notes to Financial Statements (unaudited)</t>
  </si>
  <si>
    <t>1)       INTERIM FINANCIAL STATEMENTS</t>
  </si>
  <si>
    <t xml:space="preserve">The interim financial statements follow the same accounting policies and methods of their application as the 2014 IESO annual financial statements.  </t>
  </si>
  <si>
    <t xml:space="preserve">The interim financial statements have been prepared on a going concern basis and should be read in conjunction with the 2014 OPA and IESO annual financial statements.  </t>
  </si>
  <si>
    <r>
      <t xml:space="preserve">Bill 14, </t>
    </r>
    <r>
      <rPr>
        <i/>
        <sz val="10"/>
        <rFont val="Times New Roman"/>
        <family val="1"/>
      </rPr>
      <t>Building Opportunity and Securing Our Future Act (Budget Measures), 2014</t>
    </r>
    <r>
      <rPr>
        <sz val="10"/>
        <rFont val="Times New Roman"/>
        <family val="1"/>
      </rPr>
      <t xml:space="preserve"> received Royal Assent on July 24, 2014.  Schedule 7 of the Bill amends the </t>
    </r>
    <r>
      <rPr>
        <i/>
        <sz val="10"/>
        <rFont val="Times New Roman"/>
        <family val="1"/>
      </rPr>
      <t>Electricity Act, 1998</t>
    </r>
    <r>
      <rPr>
        <sz val="10"/>
        <rFont val="Times New Roman"/>
        <family val="1"/>
      </rPr>
      <t xml:space="preserve"> by amalgamating the Independent Electricity System Operator (“IESO”) and the Ontario Power Authority (“OPA”) and by continuing them as the Independent Electricity System Operator (“IESO”).   The transitional provision dealing with corporate matters, provides, among other things, that the predecessor IESO and the OPA cease to exist as entities separate from the IESO and all their rights, properties and assets become the rights, properties and assets of the IESO, as do all outstanding debts, liabilities and obligations of the predecessor IESO and the OPA. Schedule 7 of Bill 14 will come into force on January 1, 2015.</t>
    </r>
  </si>
  <si>
    <r>
      <t>2)</t>
    </r>
    <r>
      <rPr>
        <b/>
        <sz val="7"/>
        <rFont val="Times New Roman"/>
        <family val="1"/>
      </rPr>
      <t xml:space="preserve">       </t>
    </r>
    <r>
      <rPr>
        <b/>
        <sz val="10"/>
        <rFont val="Times New Roman"/>
        <family val="1"/>
      </rPr>
      <t xml:space="preserve">REBATES DUE TO MARKET PARTICIPANTS AND ACCUMULATED DEFICIT </t>
    </r>
  </si>
  <si>
    <t>As at September 30, 2015 and December 31, 2014, the components of the IESO’s Accumulated Deficit were as follows:</t>
  </si>
  <si>
    <t>Accumulated Deficit</t>
  </si>
  <si>
    <t>(in thousands of Canadian dollars)</t>
  </si>
  <si>
    <t>As at September 30, 2015</t>
  </si>
  <si>
    <t>As at December 31, 2014</t>
  </si>
  <si>
    <t>Approved regulatory deferral account</t>
  </si>
  <si>
    <t>Accumulated market sanctions and payment adjustments</t>
  </si>
  <si>
    <t>Smart metering entity – accumulated deficit</t>
  </si>
  <si>
    <t>Pension and OPEB adjustments</t>
  </si>
  <si>
    <t>Accumulated deficit – end of period</t>
  </si>
  <si>
    <t>Approved Regulatory Deferral Account</t>
  </si>
  <si>
    <t>Accumulated surplus – December 31, 2014</t>
  </si>
  <si>
    <t>Revenues (before rebates due to market participants)</t>
  </si>
  <si>
    <t>IESO operation expenses</t>
  </si>
  <si>
    <t>IESO-OPA amalgamation expenses</t>
  </si>
  <si>
    <t>Change in accumulated remeasurement gains/(losses)</t>
  </si>
  <si>
    <t>Recovery of PSAB transitional items</t>
  </si>
  <si>
    <t>Accumulated surplus – end of period</t>
  </si>
  <si>
    <t>Accumulated Market Sanctions and Payment Adjustments</t>
  </si>
  <si>
    <t>Accumulated deficit – December 31, 2014</t>
  </si>
  <si>
    <t>Customer education and market enforcement expenses</t>
  </si>
  <si>
    <t>Smart Metering Entity – Accumulated Deficit</t>
  </si>
  <si>
    <t>Smart metering expenses</t>
  </si>
  <si>
    <t>Pension and OPEB Adjustments - Accumulated Deficit</t>
  </si>
  <si>
    <t>Accumulated deficit - December 31, 2014</t>
  </si>
  <si>
    <t>OPEB past service adjustment</t>
  </si>
  <si>
    <r>
      <t>3)</t>
    </r>
    <r>
      <rPr>
        <b/>
        <sz val="7"/>
        <rFont val="Times New Roman"/>
        <family val="1"/>
      </rPr>
      <t xml:space="preserve">       </t>
    </r>
    <r>
      <rPr>
        <b/>
        <sz val="10"/>
        <rFont val="Times New Roman"/>
        <family val="1"/>
      </rPr>
      <t>DEBT</t>
    </r>
  </si>
  <si>
    <t>Note Payable to Ontario Electricity Finance Corporation (OEFC)</t>
  </si>
  <si>
    <t>In April 2014, the IESO entered into a three-year note payable with the OEFC.  The note payable is unsecured, bears interest at a fixed rate of 2.046% per annum and is repayable in full on April 30, 2017.  Interest accrues daily and is payable in arrears semi-annually in April and October of each year.  As at September 30, 2015, the note payable to the OEFC was $90.0 million (December 31, 2014 - $90.0 million).</t>
  </si>
  <si>
    <t>Credit Facility</t>
  </si>
  <si>
    <t>The IESO has an unsecured credit facility agreement with the OEFC, which will make available to the IESO an amount up to $95.0 million.  Advances under the credit facility are payable at a variable interest rate equal to the Province of Ontario’s cost of borrowing for a 30 day term plus 0.50% per annum, with draws, repayments and interest payments due monthly.  The credit facility expires April 30, 2017.  As at September 30, 2015, $25.0 million was drawn on the credit facility (December 31, 2014 - $39.0 million).</t>
  </si>
  <si>
    <t xml:space="preserve">       4)       SEGMENT DISCLOSURES</t>
  </si>
  <si>
    <t>Expenses by object for the quarter ended March 31, 2015 comprise of the following:</t>
  </si>
  <si>
    <t>IESO operations</t>
  </si>
  <si>
    <t>Smart metering entity</t>
  </si>
  <si>
    <t>For the quarter ended March 31</t>
  </si>
  <si>
    <t>Compensation and benefits</t>
  </si>
  <si>
    <t>Computer services, support and equipment</t>
  </si>
  <si>
    <t>-</t>
  </si>
  <si>
    <t>Contract services and consultants</t>
  </si>
  <si>
    <t>Telecommunications</t>
  </si>
  <si>
    <t>Other costs</t>
  </si>
  <si>
    <t>Amortization</t>
  </si>
  <si>
    <t>Interest expense and financing charges</t>
  </si>
  <si>
    <t>Total Expense</t>
  </si>
  <si>
    <r>
      <t>E</t>
    </r>
    <r>
      <rPr>
        <sz val="10"/>
        <rFont val="Times New Roman"/>
        <family val="1"/>
      </rPr>
      <t>xpenses by object for the quarter ended March 31, 2014 comprise of the following:</t>
    </r>
  </si>
  <si>
    <t>Unaudited</t>
  </si>
  <si>
    <t>Smart metering entity annual surplus</t>
  </si>
  <si>
    <t>As at (in thousands of Canadian dollars)</t>
  </si>
  <si>
    <t>December 31, 2015</t>
  </si>
  <si>
    <t>For the year ended December 31 (in thousands of Canadian dollars)</t>
  </si>
  <si>
    <t>IESO CORE OPERATIONS</t>
  </si>
  <si>
    <t>Core operation revenues</t>
  </si>
  <si>
    <t xml:space="preserve">    Core operating expenses</t>
  </si>
  <si>
    <t xml:space="preserve">   Core expenses </t>
  </si>
  <si>
    <t>Change in accumulated deficit</t>
  </si>
  <si>
    <r>
      <t xml:space="preserve">Long-term investments </t>
    </r>
    <r>
      <rPr>
        <b/>
        <sz val="10"/>
        <rFont val="Arial"/>
        <family val="2"/>
      </rPr>
      <t>(Note 3)</t>
    </r>
  </si>
  <si>
    <t>Accounts payable and accrued liabilities (Note 4)</t>
  </si>
  <si>
    <t>Rebates due to market participants (Note 5)</t>
  </si>
  <si>
    <t>Debt (Note 6)</t>
  </si>
  <si>
    <t>Accrued pension liability (Note 7)</t>
  </si>
  <si>
    <t>Accrued liability for employee future benefits other than pension (Note 7)</t>
  </si>
  <si>
    <t>Net tangible capital assets (Note 8)</t>
  </si>
  <si>
    <t>Accumulated deficit from operations (Note 5)</t>
  </si>
  <si>
    <t xml:space="preserve">    Other revenue (Note 9)</t>
  </si>
  <si>
    <t xml:space="preserve">     Portfolio investments (Note 3)</t>
  </si>
  <si>
    <t>On behalf of the Board:</t>
  </si>
  <si>
    <t>Tim O'Neill</t>
  </si>
  <si>
    <t>Chair</t>
  </si>
  <si>
    <t>Toronto, Canada</t>
  </si>
  <si>
    <t>Director</t>
  </si>
  <si>
    <t>December 31, 2016</t>
  </si>
  <si>
    <t>Core operations annual surplus before rebates</t>
  </si>
  <si>
    <t xml:space="preserve">    Rebates due to market participants</t>
  </si>
  <si>
    <t>Core operations annual surplus</t>
  </si>
  <si>
    <t>ANNUAL SURPLUS</t>
  </si>
  <si>
    <t>To be appointed</t>
  </si>
  <si>
    <t xml:space="preserve">   Annual surplus</t>
  </si>
  <si>
    <t>Purchase of long-term investments</t>
  </si>
  <si>
    <t>Retire debt</t>
  </si>
  <si>
    <t>Cash applied to financing transactions</t>
  </si>
  <si>
    <t>Cash provided by operating transactions</t>
  </si>
  <si>
    <t>Cash applied to investing transactions</t>
  </si>
  <si>
    <t xml:space="preserve">   Unrealized foreign exchange losses for the period </t>
  </si>
  <si>
    <t>Change in accounts payable and accrued liabilities</t>
  </si>
  <si>
    <t>INCREASE/(DECREASE) IN CASH AND CASH EQUIVALENTS</t>
  </si>
  <si>
    <t xml:space="preserve">ACCUMULATED DEFICIT </t>
  </si>
</sst>
</file>

<file path=xl/styles.xml><?xml version="1.0" encoding="utf-8"?>
<styleSheet xmlns="http://schemas.openxmlformats.org/spreadsheetml/2006/main" xmlns:mc="http://schemas.openxmlformats.org/markup-compatibility/2006" xmlns:x14ac="http://schemas.microsoft.com/office/spreadsheetml/2009/9/ac" mc:Ignorable="x14ac">
  <numFmts count="10">
    <numFmt numFmtId="43" formatCode="_-* #,##0.00_-;\-* #,##0.00_-;_-* &quot;-&quot;??_-;_-@_-"/>
    <numFmt numFmtId="164" formatCode="_(* #,##0_);_(* \(#,##0\);_(* &quot;-&quot;_);_(@_)"/>
    <numFmt numFmtId="165" formatCode="_(* #,##0.00_);_(* \(#,##0.00\);_(* &quot;-&quot;??_);_(@_)"/>
    <numFmt numFmtId="166" formatCode="_(* #,##0.0_);_(* \(#,##0.0\);_(* &quot;-&quot;??_);_(@_)"/>
    <numFmt numFmtId="167" formatCode="_(* #,##0_);_(* \(#,##0\);_(* &quot;-&quot;??_);_(@_)"/>
    <numFmt numFmtId="168" formatCode="#,##0;\(#,##0\)"/>
    <numFmt numFmtId="169" formatCode="#,##0.00000;\(#,##0.00000\)"/>
    <numFmt numFmtId="170" formatCode="_(* #,##0.00000_);_(* \(#,##0.00000\);_(* &quot;-&quot;??_);_(@_)"/>
    <numFmt numFmtId="171" formatCode="_(* #,##0.0_);_(* \(#,##0.0\);_(* &quot;-&quot;?_);_(@_)"/>
    <numFmt numFmtId="172" formatCode="_(* #,##0.0000_);_(* \(#,##0.0000\);_(* &quot;-&quot;??_);_(@_)"/>
  </numFmts>
  <fonts count="34" x14ac:knownFonts="1">
    <font>
      <sz val="10"/>
      <name val="Arial"/>
    </font>
    <font>
      <sz val="11"/>
      <color theme="1"/>
      <name val="Calibri"/>
      <family val="2"/>
      <scheme val="minor"/>
    </font>
    <font>
      <sz val="12"/>
      <name val="Arial"/>
      <family val="2"/>
    </font>
    <font>
      <sz val="10"/>
      <name val="Arial"/>
      <family val="2"/>
    </font>
    <font>
      <b/>
      <i/>
      <sz val="16"/>
      <name val="Times New Roman"/>
      <family val="1"/>
    </font>
    <font>
      <sz val="11"/>
      <name val="Arial"/>
      <family val="2"/>
    </font>
    <font>
      <b/>
      <i/>
      <sz val="16"/>
      <color rgb="FFFF0000"/>
      <name val="Times New Roman"/>
      <family val="1"/>
    </font>
    <font>
      <b/>
      <i/>
      <sz val="10"/>
      <name val="Arial"/>
      <family val="2"/>
    </font>
    <font>
      <b/>
      <sz val="9"/>
      <name val="Arial"/>
      <family val="2"/>
    </font>
    <font>
      <b/>
      <sz val="11"/>
      <name val="Arial"/>
      <family val="2"/>
    </font>
    <font>
      <b/>
      <sz val="10"/>
      <name val="Arial"/>
      <family val="2"/>
    </font>
    <font>
      <vertAlign val="superscript"/>
      <sz val="10.5"/>
      <name val="Times New Roman"/>
      <family val="1"/>
    </font>
    <font>
      <sz val="10"/>
      <color indexed="8"/>
      <name val="Arial"/>
      <family val="2"/>
    </font>
    <font>
      <sz val="9"/>
      <name val="Arial"/>
      <family val="2"/>
    </font>
    <font>
      <sz val="10.5"/>
      <name val="Times New Roman"/>
      <family val="1"/>
    </font>
    <font>
      <sz val="12"/>
      <name val="Times New Roman"/>
      <family val="1"/>
    </font>
    <font>
      <b/>
      <sz val="12"/>
      <name val="Times New Roman"/>
      <family val="1"/>
    </font>
    <font>
      <sz val="11"/>
      <name val="Times New Roman"/>
      <family val="1"/>
    </font>
    <font>
      <sz val="10"/>
      <name val="Times New Roman"/>
      <family val="1"/>
    </font>
    <font>
      <b/>
      <sz val="10"/>
      <color indexed="53"/>
      <name val="Arial"/>
      <family val="2"/>
    </font>
    <font>
      <sz val="10"/>
      <color indexed="53"/>
      <name val="Arial"/>
      <family val="2"/>
    </font>
    <font>
      <b/>
      <u/>
      <sz val="12"/>
      <name val="Times New Roman"/>
      <family val="1"/>
    </font>
    <font>
      <b/>
      <sz val="9"/>
      <color rgb="FFFF0000"/>
      <name val="Arial"/>
      <family val="2"/>
    </font>
    <font>
      <b/>
      <sz val="12"/>
      <name val="Arial"/>
      <family val="2"/>
    </font>
    <font>
      <strike/>
      <sz val="10"/>
      <name val="Arial"/>
      <family val="2"/>
    </font>
    <font>
      <b/>
      <sz val="11"/>
      <name val="Times New Roman"/>
      <family val="1"/>
    </font>
    <font>
      <b/>
      <sz val="10"/>
      <name val="Times New Roman"/>
      <family val="1"/>
    </font>
    <font>
      <i/>
      <sz val="10"/>
      <name val="Times New Roman"/>
      <family val="1"/>
    </font>
    <font>
      <b/>
      <sz val="7"/>
      <name val="Times New Roman"/>
      <family val="1"/>
    </font>
    <font>
      <sz val="9"/>
      <name val="Times New Roman"/>
      <family val="1"/>
    </font>
    <font>
      <b/>
      <sz val="9"/>
      <name val="Times New Roman"/>
      <family val="1"/>
    </font>
    <font>
      <sz val="10"/>
      <color rgb="FF000000"/>
      <name val="Times New Roman"/>
      <family val="1"/>
    </font>
    <font>
      <b/>
      <i/>
      <sz val="14"/>
      <name val="Times New Roman"/>
      <family val="1"/>
    </font>
    <font>
      <b/>
      <sz val="10.5"/>
      <name val="Times New Roman"/>
      <family val="1"/>
    </font>
  </fonts>
  <fills count="3">
    <fill>
      <patternFill patternType="none"/>
    </fill>
    <fill>
      <patternFill patternType="gray125"/>
    </fill>
    <fill>
      <patternFill patternType="solid">
        <fgColor rgb="FFF2F2F2"/>
        <bgColor indexed="64"/>
      </patternFill>
    </fill>
  </fills>
  <borders count="5">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18">
    <xf numFmtId="0" fontId="0" fillId="0" borderId="0"/>
    <xf numFmtId="165" fontId="3" fillId="0" borderId="0" applyFont="0" applyFill="0" applyBorder="0" applyAlignment="0" applyProtection="0"/>
    <xf numFmtId="0" fontId="3" fillId="0" borderId="0"/>
    <xf numFmtId="165" fontId="3"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5" fontId="12"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3" fillId="0" borderId="0"/>
    <xf numFmtId="0" fontId="1" fillId="0" borderId="0"/>
    <xf numFmtId="0" fontId="1" fillId="0" borderId="0"/>
    <xf numFmtId="0" fontId="1" fillId="0" borderId="0"/>
    <xf numFmtId="0" fontId="12" fillId="0" borderId="0"/>
    <xf numFmtId="0" fontId="1" fillId="0" borderId="0"/>
    <xf numFmtId="0" fontId="1" fillId="0" borderId="0"/>
  </cellStyleXfs>
  <cellXfs count="231">
    <xf numFmtId="0" fontId="0" fillId="0" borderId="0" xfId="0"/>
    <xf numFmtId="0" fontId="2" fillId="0" borderId="0" xfId="0" applyFont="1"/>
    <xf numFmtId="0" fontId="3" fillId="0" borderId="0" xfId="0" applyFont="1"/>
    <xf numFmtId="0" fontId="7" fillId="0" borderId="0" xfId="0" applyFont="1" applyBorder="1" applyAlignment="1">
      <alignment horizontal="center"/>
    </xf>
    <xf numFmtId="0" fontId="3" fillId="0" borderId="0" xfId="0" applyFont="1" applyFill="1"/>
    <xf numFmtId="0" fontId="8" fillId="0" borderId="1" xfId="0" applyFont="1" applyFill="1" applyBorder="1" applyAlignment="1">
      <alignment horizontal="left"/>
    </xf>
    <xf numFmtId="0" fontId="8" fillId="0" borderId="1" xfId="0" quotePrefix="1" applyFont="1" applyFill="1" applyBorder="1" applyAlignment="1">
      <alignment horizontal="right"/>
    </xf>
    <xf numFmtId="0" fontId="8" fillId="0" borderId="0" xfId="0" applyFont="1" applyFill="1" applyBorder="1" applyAlignment="1">
      <alignment horizontal="left"/>
    </xf>
    <xf numFmtId="0" fontId="8" fillId="0" borderId="0" xfId="0" applyFont="1" applyFill="1" applyBorder="1" applyAlignment="1">
      <alignment horizontal="right"/>
    </xf>
    <xf numFmtId="165" fontId="8" fillId="0" borderId="0" xfId="1" applyNumberFormat="1" applyFont="1" applyFill="1" applyBorder="1" applyAlignment="1">
      <alignment horizontal="right" wrapText="1"/>
    </xf>
    <xf numFmtId="168" fontId="9" fillId="0" borderId="0" xfId="0" applyNumberFormat="1" applyFont="1" applyFill="1" applyBorder="1" applyAlignment="1">
      <alignment horizontal="left"/>
    </xf>
    <xf numFmtId="168" fontId="10" fillId="0" borderId="0" xfId="1" applyNumberFormat="1" applyFont="1" applyFill="1" applyBorder="1" applyAlignment="1">
      <alignment horizontal="right" wrapText="1"/>
    </xf>
    <xf numFmtId="168" fontId="3" fillId="0" borderId="0" xfId="0" applyNumberFormat="1" applyFont="1" applyFill="1" applyBorder="1"/>
    <xf numFmtId="168" fontId="3" fillId="0" borderId="0" xfId="0" quotePrefix="1" applyNumberFormat="1" applyFont="1" applyFill="1" applyBorder="1"/>
    <xf numFmtId="168" fontId="3" fillId="0" borderId="0" xfId="2" quotePrefix="1" applyNumberFormat="1" applyFont="1" applyFill="1" applyBorder="1"/>
    <xf numFmtId="168" fontId="9" fillId="0" borderId="2" xfId="0" applyNumberFormat="1" applyFont="1" applyFill="1" applyBorder="1"/>
    <xf numFmtId="168" fontId="9" fillId="0" borderId="2" xfId="1" applyNumberFormat="1" applyFont="1" applyFill="1" applyBorder="1" applyAlignment="1">
      <alignment horizontal="right" wrapText="1"/>
    </xf>
    <xf numFmtId="168" fontId="10" fillId="0" borderId="0" xfId="0" applyNumberFormat="1" applyFont="1" applyFill="1" applyBorder="1" applyAlignment="1">
      <alignment horizontal="center"/>
    </xf>
    <xf numFmtId="169" fontId="10" fillId="0" borderId="0" xfId="1" applyNumberFormat="1" applyFont="1" applyFill="1" applyBorder="1" applyAlignment="1">
      <alignment horizontal="right" wrapText="1"/>
    </xf>
    <xf numFmtId="168" fontId="3" fillId="0" borderId="0" xfId="0" applyNumberFormat="1" applyFont="1" applyFill="1" applyBorder="1" applyAlignment="1">
      <alignment horizontal="right" wrapText="1"/>
    </xf>
    <xf numFmtId="168" fontId="9" fillId="0" borderId="0" xfId="0" applyNumberFormat="1" applyFont="1" applyFill="1" applyBorder="1"/>
    <xf numFmtId="168" fontId="9" fillId="0" borderId="0" xfId="1" applyNumberFormat="1" applyFont="1" applyFill="1" applyBorder="1"/>
    <xf numFmtId="169" fontId="9" fillId="0" borderId="0" xfId="1" applyNumberFormat="1" applyFont="1" applyFill="1" applyBorder="1"/>
    <xf numFmtId="169" fontId="9" fillId="0" borderId="0" xfId="0" applyNumberFormat="1" applyFont="1" applyFill="1" applyBorder="1"/>
    <xf numFmtId="168" fontId="9" fillId="0" borderId="3" xfId="0" applyNumberFormat="1" applyFont="1" applyFill="1" applyBorder="1"/>
    <xf numFmtId="0" fontId="11" fillId="0" borderId="0" xfId="0" applyFont="1" applyFill="1" applyBorder="1" applyAlignment="1"/>
    <xf numFmtId="167" fontId="3" fillId="0" borderId="0" xfId="0" applyNumberFormat="1" applyFont="1" applyFill="1" applyBorder="1" applyAlignment="1"/>
    <xf numFmtId="165" fontId="3" fillId="0" borderId="0" xfId="1" applyNumberFormat="1" applyFont="1" applyFill="1" applyBorder="1" applyAlignment="1"/>
    <xf numFmtId="167" fontId="3" fillId="0" borderId="0" xfId="1" applyNumberFormat="1" applyFont="1" applyFill="1"/>
    <xf numFmtId="168" fontId="10" fillId="0" borderId="0" xfId="0" applyNumberFormat="1" applyFont="1" applyFill="1" applyBorder="1"/>
    <xf numFmtId="168" fontId="10" fillId="0" borderId="0" xfId="0" quotePrefix="1" applyNumberFormat="1" applyFont="1" applyFill="1" applyBorder="1"/>
    <xf numFmtId="168" fontId="10" fillId="0" borderId="0" xfId="0" applyNumberFormat="1" applyFont="1" applyFill="1" applyBorder="1" applyAlignment="1">
      <alignment horizontal="right" wrapText="1"/>
    </xf>
    <xf numFmtId="168" fontId="3" fillId="0" borderId="1" xfId="0" quotePrefix="1" applyNumberFormat="1" applyFont="1" applyFill="1" applyBorder="1"/>
    <xf numFmtId="168" fontId="3" fillId="0" borderId="1" xfId="0" applyNumberFormat="1" applyFont="1" applyFill="1" applyBorder="1"/>
    <xf numFmtId="168" fontId="9" fillId="0" borderId="0" xfId="0" quotePrefix="1" applyNumberFormat="1" applyFont="1" applyFill="1" applyBorder="1"/>
    <xf numFmtId="168" fontId="3" fillId="0" borderId="0" xfId="1" applyNumberFormat="1" applyFont="1" applyFill="1" applyBorder="1" applyAlignment="1">
      <alignment horizontal="right" wrapText="1"/>
    </xf>
    <xf numFmtId="168" fontId="3" fillId="0" borderId="1" xfId="1" applyNumberFormat="1" applyFont="1" applyFill="1" applyBorder="1" applyAlignment="1">
      <alignment horizontal="right" wrapText="1"/>
    </xf>
    <xf numFmtId="167" fontId="10" fillId="0" borderId="0" xfId="1" applyNumberFormat="1" applyFont="1" applyFill="1" applyBorder="1" applyAlignment="1">
      <alignment horizontal="right" wrapText="1"/>
    </xf>
    <xf numFmtId="167" fontId="3" fillId="0" borderId="0" xfId="1" applyNumberFormat="1" applyFont="1" applyFill="1" applyBorder="1" applyAlignment="1">
      <alignment horizontal="right" wrapText="1"/>
    </xf>
    <xf numFmtId="167" fontId="3" fillId="0" borderId="1" xfId="0" applyNumberFormat="1" applyFont="1" applyFill="1" applyBorder="1" applyAlignment="1">
      <alignment horizontal="right" wrapText="1"/>
    </xf>
    <xf numFmtId="166" fontId="4" fillId="0" borderId="0" xfId="1" applyNumberFormat="1" applyFont="1" applyFill="1" applyBorder="1" applyAlignment="1">
      <alignment horizontal="center"/>
    </xf>
    <xf numFmtId="0" fontId="7" fillId="0" borderId="0" xfId="0" applyFont="1" applyFill="1" applyBorder="1" applyAlignment="1">
      <alignment horizontal="center"/>
    </xf>
    <xf numFmtId="0" fontId="3" fillId="0" borderId="0" xfId="0" applyFont="1" applyBorder="1"/>
    <xf numFmtId="0" fontId="3" fillId="0" borderId="0" xfId="0" applyFont="1" applyFill="1" applyBorder="1"/>
    <xf numFmtId="0" fontId="13" fillId="0" borderId="0" xfId="0" applyFont="1"/>
    <xf numFmtId="165" fontId="8" fillId="0" borderId="0" xfId="1" applyNumberFormat="1" applyFont="1" applyFill="1" applyBorder="1" applyAlignment="1">
      <alignment horizontal="center" wrapText="1"/>
    </xf>
    <xf numFmtId="165" fontId="10" fillId="0" borderId="0" xfId="1" applyNumberFormat="1" applyFont="1" applyFill="1" applyBorder="1" applyAlignment="1">
      <alignment horizontal="right" wrapText="1"/>
    </xf>
    <xf numFmtId="0" fontId="5" fillId="0" borderId="0" xfId="0" applyFont="1" applyFill="1" applyBorder="1"/>
    <xf numFmtId="167" fontId="9" fillId="0" borderId="0" xfId="0" applyNumberFormat="1" applyFont="1" applyFill="1" applyBorder="1"/>
    <xf numFmtId="167" fontId="9" fillId="0" borderId="1" xfId="1" applyNumberFormat="1" applyFont="1" applyFill="1" applyBorder="1" applyAlignment="1">
      <alignment horizontal="right" wrapText="1"/>
    </xf>
    <xf numFmtId="0" fontId="10" fillId="0" borderId="0" xfId="0" applyFont="1"/>
    <xf numFmtId="167" fontId="3" fillId="0" borderId="0" xfId="0" applyNumberFormat="1" applyFont="1" applyFill="1" applyBorder="1"/>
    <xf numFmtId="170" fontId="10" fillId="0" borderId="0" xfId="1" applyNumberFormat="1" applyFont="1" applyFill="1" applyBorder="1" applyAlignment="1">
      <alignment horizontal="right" wrapText="1"/>
    </xf>
    <xf numFmtId="167" fontId="3" fillId="0" borderId="0" xfId="1" applyNumberFormat="1" applyFont="1" applyFill="1" applyBorder="1"/>
    <xf numFmtId="166" fontId="9" fillId="0" borderId="2" xfId="1" applyNumberFormat="1" applyFont="1" applyFill="1" applyBorder="1" applyAlignment="1"/>
    <xf numFmtId="167" fontId="9" fillId="0" borderId="2" xfId="1" applyNumberFormat="1" applyFont="1" applyFill="1" applyBorder="1"/>
    <xf numFmtId="167" fontId="10" fillId="0" borderId="0" xfId="1" applyNumberFormat="1" applyFont="1" applyFill="1" applyBorder="1"/>
    <xf numFmtId="167" fontId="3" fillId="0" borderId="0" xfId="1" applyNumberFormat="1" applyFont="1"/>
    <xf numFmtId="166" fontId="9" fillId="0" borderId="0" xfId="1" applyNumberFormat="1" applyFont="1" applyFill="1" applyBorder="1" applyAlignment="1"/>
    <xf numFmtId="167" fontId="9" fillId="0" borderId="2" xfId="0" applyNumberFormat="1" applyFont="1" applyFill="1" applyBorder="1"/>
    <xf numFmtId="167" fontId="10" fillId="0" borderId="0" xfId="0" applyNumberFormat="1" applyFont="1" applyFill="1" applyBorder="1"/>
    <xf numFmtId="167" fontId="9" fillId="0" borderId="3" xfId="0" applyNumberFormat="1" applyFont="1" applyFill="1" applyBorder="1"/>
    <xf numFmtId="167" fontId="9" fillId="0" borderId="3" xfId="1" applyNumberFormat="1" applyFont="1" applyFill="1" applyBorder="1"/>
    <xf numFmtId="0" fontId="3" fillId="0" borderId="0" xfId="0" applyFont="1" applyAlignment="1">
      <alignment horizontal="right"/>
    </xf>
    <xf numFmtId="167" fontId="0" fillId="0" borderId="0" xfId="1" applyNumberFormat="1" applyFont="1" applyFill="1"/>
    <xf numFmtId="164" fontId="3" fillId="0" borderId="0" xfId="0" applyNumberFormat="1" applyFont="1" applyFill="1"/>
    <xf numFmtId="164" fontId="3" fillId="0" borderId="0" xfId="0" applyNumberFormat="1" applyFont="1"/>
    <xf numFmtId="0" fontId="3" fillId="0" borderId="0" xfId="0" quotePrefix="1" applyFont="1" applyAlignment="1">
      <alignment horizontal="right"/>
    </xf>
    <xf numFmtId="170" fontId="3" fillId="0" borderId="0" xfId="1" applyNumberFormat="1" applyFont="1" applyFill="1"/>
    <xf numFmtId="43" fontId="3" fillId="0" borderId="0" xfId="0" applyNumberFormat="1" applyFont="1"/>
    <xf numFmtId="167" fontId="3" fillId="0" borderId="0" xfId="1" quotePrefix="1" applyNumberFormat="1" applyFont="1" applyFill="1" applyBorder="1" applyAlignment="1">
      <alignment horizontal="right" wrapText="1"/>
    </xf>
    <xf numFmtId="167" fontId="3" fillId="0" borderId="0" xfId="1" applyNumberFormat="1" applyFont="1" applyFill="1" applyBorder="1" applyAlignment="1">
      <alignment horizontal="center"/>
    </xf>
    <xf numFmtId="167" fontId="3" fillId="0" borderId="0" xfId="1" applyNumberFormat="1" applyFont="1" applyFill="1" applyBorder="1" applyAlignment="1"/>
    <xf numFmtId="0" fontId="14" fillId="0" borderId="0" xfId="0" quotePrefix="1" applyFont="1" applyFill="1" applyBorder="1" applyAlignment="1"/>
    <xf numFmtId="0" fontId="14" fillId="0" borderId="0" xfId="0" applyFont="1" applyFill="1" applyBorder="1" applyAlignment="1"/>
    <xf numFmtId="0" fontId="8" fillId="0" borderId="1" xfId="0" quotePrefix="1" applyFont="1" applyFill="1" applyBorder="1" applyAlignment="1">
      <alignment horizontal="left"/>
    </xf>
    <xf numFmtId="0" fontId="15" fillId="0" borderId="1" xfId="0" quotePrefix="1" applyFont="1" applyFill="1" applyBorder="1" applyAlignment="1"/>
    <xf numFmtId="166" fontId="8" fillId="0" borderId="1" xfId="1" quotePrefix="1" applyNumberFormat="1" applyFont="1" applyFill="1" applyBorder="1" applyAlignment="1">
      <alignment horizontal="right" wrapText="1"/>
    </xf>
    <xf numFmtId="0" fontId="15" fillId="0" borderId="0" xfId="0" applyFont="1" applyFill="1" applyBorder="1" applyAlignment="1"/>
    <xf numFmtId="0" fontId="16" fillId="0" borderId="0" xfId="0" applyFont="1" applyFill="1" applyBorder="1" applyAlignment="1">
      <alignment horizontal="center"/>
    </xf>
    <xf numFmtId="166" fontId="10" fillId="0" borderId="0" xfId="1" quotePrefix="1" applyNumberFormat="1" applyFont="1" applyFill="1" applyBorder="1" applyAlignment="1">
      <alignment horizontal="right" wrapText="1"/>
    </xf>
    <xf numFmtId="0" fontId="17" fillId="0" borderId="0" xfId="0" quotePrefix="1" applyFont="1" applyFill="1" applyBorder="1" applyAlignment="1"/>
    <xf numFmtId="0" fontId="9" fillId="0" borderId="0" xfId="0" quotePrefix="1" applyFont="1" applyFill="1" applyBorder="1" applyAlignment="1">
      <alignment horizontal="left"/>
    </xf>
    <xf numFmtId="0" fontId="9" fillId="0" borderId="0" xfId="0" applyFont="1" applyFill="1" applyBorder="1" applyAlignment="1">
      <alignment horizontal="left"/>
    </xf>
    <xf numFmtId="0" fontId="17" fillId="0" borderId="0" xfId="0" applyFont="1" applyFill="1" applyBorder="1" applyAlignment="1"/>
    <xf numFmtId="0" fontId="18" fillId="0" borderId="0" xfId="0" quotePrefix="1" applyFont="1" applyFill="1" applyBorder="1" applyAlignment="1"/>
    <xf numFmtId="166" fontId="3" fillId="0" borderId="0" xfId="1" quotePrefix="1" applyNumberFormat="1" applyFont="1" applyFill="1" applyBorder="1" applyAlignment="1"/>
    <xf numFmtId="0" fontId="18" fillId="0" borderId="0" xfId="0" applyFont="1" applyFill="1" applyBorder="1" applyAlignment="1"/>
    <xf numFmtId="166" fontId="10" fillId="0" borderId="0" xfId="1" quotePrefix="1" applyNumberFormat="1" applyFont="1" applyFill="1" applyBorder="1" applyAlignment="1"/>
    <xf numFmtId="166" fontId="9" fillId="0" borderId="2" xfId="1" quotePrefix="1" applyNumberFormat="1" applyFont="1" applyFill="1" applyBorder="1" applyAlignment="1"/>
    <xf numFmtId="167" fontId="9" fillId="0" borderId="2" xfId="1" applyNumberFormat="1" applyFont="1" applyFill="1" applyBorder="1" applyAlignment="1">
      <alignment horizontal="center"/>
    </xf>
    <xf numFmtId="0" fontId="9" fillId="0" borderId="0" xfId="0" applyFont="1" applyFill="1" applyBorder="1" applyAlignment="1"/>
    <xf numFmtId="167" fontId="19" fillId="0" borderId="0" xfId="1" applyNumberFormat="1" applyFont="1" applyFill="1" applyBorder="1" applyAlignment="1">
      <alignment horizontal="center"/>
    </xf>
    <xf numFmtId="166" fontId="9" fillId="0" borderId="0" xfId="1" quotePrefix="1" applyNumberFormat="1" applyFont="1" applyFill="1" applyBorder="1" applyAlignment="1"/>
    <xf numFmtId="167" fontId="20" fillId="0" borderId="0" xfId="1" applyNumberFormat="1" applyFont="1" applyFill="1" applyBorder="1" applyAlignment="1">
      <alignment horizontal="center"/>
    </xf>
    <xf numFmtId="166" fontId="3" fillId="0" borderId="0" xfId="1" applyNumberFormat="1" applyFont="1" applyFill="1" applyBorder="1" applyAlignment="1"/>
    <xf numFmtId="166" fontId="10" fillId="0" borderId="0" xfId="1" applyNumberFormat="1" applyFont="1" applyFill="1" applyBorder="1" applyAlignment="1"/>
    <xf numFmtId="167" fontId="9" fillId="0" borderId="0" xfId="1" applyNumberFormat="1" applyFont="1" applyFill="1" applyBorder="1" applyAlignment="1">
      <alignment horizontal="center"/>
    </xf>
    <xf numFmtId="167" fontId="10" fillId="0" borderId="0" xfId="1" applyNumberFormat="1" applyFont="1" applyFill="1" applyBorder="1" applyAlignment="1">
      <alignment horizontal="center"/>
    </xf>
    <xf numFmtId="167" fontId="8" fillId="0" borderId="0" xfId="1" quotePrefix="1" applyNumberFormat="1" applyFont="1" applyFill="1" applyBorder="1" applyAlignment="1">
      <alignment horizontal="right" wrapText="1"/>
    </xf>
    <xf numFmtId="166" fontId="9" fillId="0" borderId="3" xfId="1" quotePrefix="1" applyNumberFormat="1" applyFont="1" applyFill="1" applyBorder="1" applyAlignment="1"/>
    <xf numFmtId="167" fontId="10" fillId="0" borderId="0" xfId="1" applyNumberFormat="1" applyFont="1" applyFill="1" applyBorder="1" applyAlignment="1"/>
    <xf numFmtId="0" fontId="3" fillId="0" borderId="0" xfId="0" applyFont="1" applyFill="1" applyBorder="1" applyAlignment="1"/>
    <xf numFmtId="165" fontId="22" fillId="0" borderId="0" xfId="1" applyNumberFormat="1" applyFont="1" applyFill="1" applyBorder="1" applyAlignment="1">
      <alignment horizontal="center" wrapText="1"/>
    </xf>
    <xf numFmtId="0" fontId="8" fillId="0" borderId="1" xfId="0" applyFont="1" applyFill="1" applyBorder="1" applyAlignment="1">
      <alignment horizontal="right"/>
    </xf>
    <xf numFmtId="164" fontId="3" fillId="0" borderId="0" xfId="0" applyNumberFormat="1" applyFont="1" applyFill="1" applyBorder="1"/>
    <xf numFmtId="170" fontId="3" fillId="0" borderId="0" xfId="0" applyNumberFormat="1" applyFont="1" applyFill="1" applyBorder="1"/>
    <xf numFmtId="0" fontId="10" fillId="0" borderId="3" xfId="0" applyFont="1" applyBorder="1"/>
    <xf numFmtId="164" fontId="9" fillId="0" borderId="0" xfId="0" applyNumberFormat="1" applyFont="1" applyFill="1" applyBorder="1"/>
    <xf numFmtId="0" fontId="9" fillId="0" borderId="3" xfId="0" applyFont="1" applyBorder="1"/>
    <xf numFmtId="167" fontId="3" fillId="0" borderId="0" xfId="1" applyNumberFormat="1" applyBorder="1"/>
    <xf numFmtId="164" fontId="0" fillId="0" borderId="0" xfId="1" applyNumberFormat="1" applyFont="1"/>
    <xf numFmtId="165" fontId="3" fillId="0" borderId="0" xfId="1" applyFont="1" applyFill="1"/>
    <xf numFmtId="165" fontId="3" fillId="0" borderId="0" xfId="1" applyFont="1"/>
    <xf numFmtId="166" fontId="4" fillId="0" borderId="0" xfId="1" applyNumberFormat="1" applyFont="1" applyFill="1" applyAlignment="1">
      <alignment horizontal="center"/>
    </xf>
    <xf numFmtId="0" fontId="15" fillId="0" borderId="0" xfId="0" applyFont="1"/>
    <xf numFmtId="0" fontId="18" fillId="0" borderId="0" xfId="0" applyFont="1"/>
    <xf numFmtId="0" fontId="18" fillId="0" borderId="0" xfId="0" quotePrefix="1" applyFont="1"/>
    <xf numFmtId="167" fontId="18" fillId="0" borderId="0" xfId="1" applyNumberFormat="1" applyFont="1" applyFill="1"/>
    <xf numFmtId="0" fontId="2" fillId="0" borderId="0" xfId="0" applyFont="1" applyFill="1" applyBorder="1"/>
    <xf numFmtId="171" fontId="15" fillId="0" borderId="0" xfId="0" applyNumberFormat="1" applyFont="1" applyFill="1" applyBorder="1"/>
    <xf numFmtId="0" fontId="23" fillId="0" borderId="0" xfId="0" applyFont="1" applyFill="1" applyBorder="1"/>
    <xf numFmtId="0" fontId="2" fillId="0" borderId="0" xfId="0" quotePrefix="1" applyFont="1" applyFill="1" applyBorder="1"/>
    <xf numFmtId="0" fontId="9" fillId="0" borderId="0" xfId="0" quotePrefix="1" applyFont="1" applyFill="1" applyBorder="1"/>
    <xf numFmtId="171" fontId="17" fillId="0" borderId="0" xfId="0" applyNumberFormat="1" applyFont="1" applyFill="1" applyBorder="1"/>
    <xf numFmtId="167" fontId="17" fillId="0" borderId="0" xfId="1" applyNumberFormat="1" applyFont="1" applyFill="1" applyBorder="1"/>
    <xf numFmtId="0" fontId="9" fillId="0" borderId="0" xfId="0" applyFont="1" applyFill="1" applyBorder="1"/>
    <xf numFmtId="0" fontId="3" fillId="0" borderId="0" xfId="0" quotePrefix="1" applyFont="1" applyFill="1" applyBorder="1"/>
    <xf numFmtId="0" fontId="5" fillId="0" borderId="0" xfId="0" quotePrefix="1" applyFont="1" applyFill="1" applyBorder="1"/>
    <xf numFmtId="0" fontId="18" fillId="0" borderId="0" xfId="0" applyFont="1" applyFill="1"/>
    <xf numFmtId="0" fontId="18" fillId="0" borderId="2" xfId="0" applyFont="1" applyFill="1" applyBorder="1"/>
    <xf numFmtId="0" fontId="3" fillId="0" borderId="2" xfId="0" quotePrefix="1" applyFont="1" applyFill="1" applyBorder="1"/>
    <xf numFmtId="0" fontId="3" fillId="0" borderId="2" xfId="0" applyFont="1" applyFill="1" applyBorder="1"/>
    <xf numFmtId="167" fontId="3" fillId="0" borderId="2" xfId="1" applyNumberFormat="1" applyFont="1" applyFill="1" applyBorder="1"/>
    <xf numFmtId="170" fontId="3" fillId="0" borderId="0" xfId="1" applyNumberFormat="1" applyFont="1" applyFill="1" applyBorder="1"/>
    <xf numFmtId="0" fontId="24" fillId="0" borderId="0" xfId="0" applyFont="1" applyFill="1" applyBorder="1"/>
    <xf numFmtId="0" fontId="24" fillId="0" borderId="0" xfId="0" quotePrefix="1" applyFont="1" applyFill="1" applyBorder="1"/>
    <xf numFmtId="167" fontId="3" fillId="0" borderId="2" xfId="1" applyNumberFormat="1" applyFont="1" applyFill="1" applyBorder="1" applyAlignment="1">
      <alignment horizontal="center"/>
    </xf>
    <xf numFmtId="172" fontId="3" fillId="0" borderId="0" xfId="1" applyNumberFormat="1" applyFont="1" applyFill="1" applyBorder="1"/>
    <xf numFmtId="0" fontId="3" fillId="0" borderId="0" xfId="0" quotePrefix="1" applyFont="1"/>
    <xf numFmtId="0" fontId="9" fillId="0" borderId="2" xfId="0" quotePrefix="1" applyFont="1" applyFill="1" applyBorder="1"/>
    <xf numFmtId="0" fontId="5" fillId="0" borderId="2" xfId="0" applyFont="1" applyFill="1" applyBorder="1"/>
    <xf numFmtId="0" fontId="17" fillId="0" borderId="0" xfId="0" applyFont="1" applyFill="1" applyBorder="1"/>
    <xf numFmtId="172" fontId="17" fillId="0" borderId="0" xfId="1" applyNumberFormat="1" applyFont="1" applyFill="1" applyBorder="1"/>
    <xf numFmtId="0" fontId="10" fillId="0" borderId="0" xfId="0" applyFont="1" applyFill="1" applyBorder="1"/>
    <xf numFmtId="0" fontId="9" fillId="0" borderId="2" xfId="0" applyFont="1" applyFill="1" applyBorder="1"/>
    <xf numFmtId="171" fontId="5" fillId="0" borderId="0" xfId="0" applyNumberFormat="1" applyFont="1" applyFill="1" applyBorder="1"/>
    <xf numFmtId="0" fontId="9" fillId="0" borderId="3" xfId="0" applyFont="1" applyFill="1" applyBorder="1"/>
    <xf numFmtId="0" fontId="5" fillId="0" borderId="3" xfId="0" applyFont="1" applyFill="1" applyBorder="1"/>
    <xf numFmtId="171" fontId="5" fillId="0" borderId="3" xfId="0" applyNumberFormat="1" applyFont="1" applyFill="1" applyBorder="1"/>
    <xf numFmtId="167" fontId="9" fillId="0" borderId="3" xfId="1" applyNumberFormat="1" applyFont="1" applyFill="1" applyBorder="1" applyAlignment="1">
      <alignment horizontal="center"/>
    </xf>
    <xf numFmtId="0" fontId="15" fillId="0" borderId="0" xfId="0" applyFont="1" applyFill="1" applyBorder="1"/>
    <xf numFmtId="171" fontId="15" fillId="0" borderId="0" xfId="0" applyNumberFormat="1" applyFont="1"/>
    <xf numFmtId="170" fontId="15" fillId="0" borderId="0" xfId="1" applyNumberFormat="1" applyFont="1" applyFill="1"/>
    <xf numFmtId="167" fontId="15" fillId="0" borderId="0" xfId="1" applyNumberFormat="1" applyFont="1" applyFill="1"/>
    <xf numFmtId="0" fontId="0" fillId="0" borderId="0" xfId="0" applyFill="1"/>
    <xf numFmtId="0" fontId="2" fillId="0" borderId="0" xfId="0" applyFont="1" applyFill="1"/>
    <xf numFmtId="167" fontId="5" fillId="0" borderId="0" xfId="1" applyNumberFormat="1" applyFont="1" applyFill="1"/>
    <xf numFmtId="165" fontId="3" fillId="0" borderId="0" xfId="1" applyNumberFormat="1" applyFont="1" applyFill="1"/>
    <xf numFmtId="166" fontId="21" fillId="0" borderId="0" xfId="1" applyNumberFormat="1" applyFont="1" applyFill="1" applyBorder="1" applyAlignment="1"/>
    <xf numFmtId="166" fontId="4" fillId="0" borderId="0" xfId="1" applyNumberFormat="1" applyFont="1" applyFill="1" applyBorder="1" applyAlignment="1">
      <alignment horizontal="center"/>
    </xf>
    <xf numFmtId="166" fontId="4" fillId="0" borderId="0" xfId="1" quotePrefix="1" applyNumberFormat="1" applyFont="1" applyAlignment="1">
      <alignment horizontal="center"/>
    </xf>
    <xf numFmtId="166" fontId="4" fillId="0" borderId="0" xfId="1" applyNumberFormat="1" applyFont="1" applyAlignment="1">
      <alignment horizontal="center"/>
    </xf>
    <xf numFmtId="167" fontId="3" fillId="0" borderId="0" xfId="1" quotePrefix="1" applyNumberFormat="1" applyFont="1" applyFill="1" applyBorder="1"/>
    <xf numFmtId="167" fontId="3" fillId="0" borderId="1" xfId="1" applyNumberFormat="1" applyFont="1" applyFill="1" applyBorder="1"/>
    <xf numFmtId="167" fontId="9" fillId="0" borderId="0" xfId="1" applyNumberFormat="1" applyFont="1" applyFill="1" applyBorder="1"/>
    <xf numFmtId="167" fontId="9" fillId="0" borderId="2" xfId="1" applyNumberFormat="1" applyFont="1" applyFill="1" applyBorder="1" applyAlignment="1">
      <alignment horizontal="right" wrapText="1"/>
    </xf>
    <xf numFmtId="167" fontId="3" fillId="0" borderId="1" xfId="1" applyNumberFormat="1" applyFont="1" applyFill="1" applyBorder="1" applyAlignment="1">
      <alignment horizontal="right" wrapText="1"/>
    </xf>
    <xf numFmtId="167" fontId="10" fillId="0" borderId="0" xfId="1" quotePrefix="1" applyNumberFormat="1" applyFont="1" applyFill="1" applyBorder="1"/>
    <xf numFmtId="167" fontId="3" fillId="0" borderId="1" xfId="1" quotePrefix="1" applyNumberFormat="1" applyFont="1" applyFill="1" applyBorder="1"/>
    <xf numFmtId="167" fontId="9" fillId="0" borderId="0" xfId="0" applyNumberFormat="1" applyFont="1" applyFill="1" applyBorder="1" applyAlignment="1"/>
    <xf numFmtId="167" fontId="9" fillId="0" borderId="0" xfId="1" applyNumberFormat="1" applyFont="1" applyFill="1" applyBorder="1" applyAlignment="1"/>
    <xf numFmtId="167" fontId="9" fillId="0" borderId="0" xfId="0" applyNumberFormat="1" applyFont="1" applyFill="1" applyBorder="1" applyAlignment="1">
      <alignment horizontal="left"/>
    </xf>
    <xf numFmtId="166" fontId="8" fillId="0" borderId="0" xfId="1" applyNumberFormat="1" applyFont="1" applyFill="1" applyBorder="1" applyAlignment="1">
      <alignment wrapText="1"/>
    </xf>
    <xf numFmtId="0" fontId="25" fillId="0" borderId="0" xfId="2" applyFont="1" applyAlignment="1">
      <alignment vertical="center"/>
    </xf>
    <xf numFmtId="0" fontId="3" fillId="0" borderId="0" xfId="2"/>
    <xf numFmtId="0" fontId="18" fillId="0" borderId="0" xfId="2" applyFont="1" applyAlignment="1">
      <alignment vertical="center"/>
    </xf>
    <xf numFmtId="49" fontId="18" fillId="0" borderId="0" xfId="2" applyNumberFormat="1" applyFont="1" applyAlignment="1">
      <alignment vertical="center"/>
    </xf>
    <xf numFmtId="0" fontId="26" fillId="0" borderId="0" xfId="2" applyFont="1" applyAlignment="1">
      <alignment horizontal="left" vertical="center" indent="2"/>
    </xf>
    <xf numFmtId="0" fontId="18" fillId="0" borderId="0" xfId="2" applyFont="1" applyAlignment="1">
      <alignment vertical="center" wrapText="1"/>
    </xf>
    <xf numFmtId="0" fontId="26" fillId="0" borderId="0" xfId="2" applyFont="1" applyAlignment="1">
      <alignment vertical="center"/>
    </xf>
    <xf numFmtId="0" fontId="29" fillId="0" borderId="0" xfId="2" applyFont="1" applyAlignment="1">
      <alignment horizontal="justify" vertical="center"/>
    </xf>
    <xf numFmtId="49" fontId="3" fillId="0" borderId="0" xfId="2" applyNumberFormat="1"/>
    <xf numFmtId="0" fontId="29" fillId="0" borderId="1" xfId="2" applyFont="1" applyBorder="1" applyAlignment="1">
      <alignment vertical="center" wrapText="1"/>
    </xf>
    <xf numFmtId="49" fontId="29" fillId="0" borderId="1" xfId="2" applyNumberFormat="1" applyFont="1" applyBorder="1" applyAlignment="1">
      <alignment horizontal="right" vertical="center" wrapText="1"/>
    </xf>
    <xf numFmtId="0" fontId="29" fillId="0" borderId="0" xfId="2" applyFont="1" applyAlignment="1">
      <alignment vertical="center" wrapText="1"/>
    </xf>
    <xf numFmtId="168" fontId="29" fillId="0" borderId="0" xfId="2" applyNumberFormat="1" applyFont="1" applyBorder="1" applyAlignment="1">
      <alignment horizontal="right" vertical="center"/>
    </xf>
    <xf numFmtId="168" fontId="29" fillId="0" borderId="0" xfId="2" applyNumberFormat="1" applyFont="1" applyAlignment="1">
      <alignment horizontal="right" vertical="center"/>
    </xf>
    <xf numFmtId="0" fontId="29" fillId="0" borderId="0" xfId="2" applyFont="1" applyBorder="1" applyAlignment="1">
      <alignment vertical="center" wrapText="1"/>
    </xf>
    <xf numFmtId="0" fontId="30" fillId="2" borderId="2" xfId="2" applyFont="1" applyFill="1" applyBorder="1" applyAlignment="1">
      <alignment vertical="center" wrapText="1"/>
    </xf>
    <xf numFmtId="168" fontId="30" fillId="2" borderId="2" xfId="2" applyNumberFormat="1" applyFont="1" applyFill="1" applyBorder="1" applyAlignment="1">
      <alignment horizontal="right" vertical="center"/>
    </xf>
    <xf numFmtId="0" fontId="29" fillId="0" borderId="1" xfId="2" applyFont="1" applyBorder="1" applyAlignment="1">
      <alignment vertical="center"/>
    </xf>
    <xf numFmtId="0" fontId="29" fillId="0" borderId="0" xfId="2" applyFont="1" applyAlignment="1">
      <alignment vertical="center"/>
    </xf>
    <xf numFmtId="0" fontId="29" fillId="0" borderId="0" xfId="2" applyFont="1" applyBorder="1" applyAlignment="1">
      <alignment vertical="center"/>
    </xf>
    <xf numFmtId="168" fontId="29" fillId="0" borderId="1" xfId="2" applyNumberFormat="1" applyFont="1" applyBorder="1" applyAlignment="1">
      <alignment horizontal="right" vertical="center"/>
    </xf>
    <xf numFmtId="0" fontId="30" fillId="2" borderId="1" xfId="2" applyFont="1" applyFill="1" applyBorder="1" applyAlignment="1">
      <alignment vertical="center"/>
    </xf>
    <xf numFmtId="168" fontId="30" fillId="2" borderId="1" xfId="2" applyNumberFormat="1" applyFont="1" applyFill="1" applyBorder="1" applyAlignment="1">
      <alignment horizontal="right" vertical="center"/>
    </xf>
    <xf numFmtId="0" fontId="18" fillId="0" borderId="0" xfId="2" applyFont="1" applyAlignment="1">
      <alignment horizontal="justify" vertical="center"/>
    </xf>
    <xf numFmtId="0" fontId="18" fillId="0" borderId="1" xfId="2" applyFont="1" applyBorder="1"/>
    <xf numFmtId="0" fontId="30" fillId="0" borderId="1" xfId="2" applyFont="1" applyBorder="1" applyAlignment="1">
      <alignment horizontal="right" wrapText="1"/>
    </xf>
    <xf numFmtId="0" fontId="30" fillId="0" borderId="0" xfId="2" applyFont="1" applyAlignment="1">
      <alignment vertical="center"/>
    </xf>
    <xf numFmtId="0" fontId="30" fillId="0" borderId="0" xfId="2" applyFont="1" applyAlignment="1">
      <alignment horizontal="right" vertical="center"/>
    </xf>
    <xf numFmtId="0" fontId="30" fillId="0" borderId="0" xfId="2" applyFont="1" applyAlignment="1">
      <alignment horizontal="right" vertical="center" wrapText="1"/>
    </xf>
    <xf numFmtId="3" fontId="29" fillId="0" borderId="0" xfId="2" applyNumberFormat="1" applyFont="1" applyAlignment="1">
      <alignment horizontal="right" vertical="center"/>
    </xf>
    <xf numFmtId="0" fontId="29" fillId="0" borderId="0" xfId="2" applyFont="1" applyAlignment="1">
      <alignment horizontal="right" vertical="center"/>
    </xf>
    <xf numFmtId="0" fontId="29" fillId="0" borderId="0" xfId="2" applyFont="1" applyAlignment="1">
      <alignment horizontal="right" vertical="center" wrapText="1"/>
    </xf>
    <xf numFmtId="0" fontId="29" fillId="0" borderId="1" xfId="2" applyFont="1" applyBorder="1" applyAlignment="1">
      <alignment horizontal="right" vertical="center"/>
    </xf>
    <xf numFmtId="0" fontId="29" fillId="0" borderId="1" xfId="2" applyFont="1" applyBorder="1" applyAlignment="1">
      <alignment horizontal="right" vertical="center" wrapText="1"/>
    </xf>
    <xf numFmtId="3" fontId="30" fillId="2" borderId="1" xfId="2" applyNumberFormat="1" applyFont="1" applyFill="1" applyBorder="1" applyAlignment="1">
      <alignment horizontal="right" vertical="center"/>
    </xf>
    <xf numFmtId="0" fontId="30" fillId="2" borderId="1" xfId="2" applyFont="1" applyFill="1" applyBorder="1" applyAlignment="1">
      <alignment horizontal="right" vertical="center"/>
    </xf>
    <xf numFmtId="0" fontId="30" fillId="2" borderId="1" xfId="2" applyFont="1" applyFill="1" applyBorder="1" applyAlignment="1">
      <alignment horizontal="right" vertical="center" wrapText="1"/>
    </xf>
    <xf numFmtId="0" fontId="31" fillId="0" borderId="0" xfId="2" applyFont="1" applyAlignment="1">
      <alignment horizontal="justify" vertical="center"/>
    </xf>
    <xf numFmtId="166" fontId="4" fillId="0" borderId="0" xfId="1" applyNumberFormat="1" applyFont="1" applyBorder="1" applyAlignment="1"/>
    <xf numFmtId="166" fontId="4" fillId="0" borderId="0" xfId="1" quotePrefix="1" applyNumberFormat="1" applyFont="1" applyAlignment="1"/>
    <xf numFmtId="168" fontId="3" fillId="0" borderId="1" xfId="0" applyNumberFormat="1" applyFont="1" applyFill="1" applyBorder="1" applyAlignment="1">
      <alignment horizontal="right" wrapText="1"/>
    </xf>
    <xf numFmtId="167" fontId="18" fillId="0" borderId="0" xfId="0" applyNumberFormat="1" applyFont="1" applyFill="1" applyBorder="1" applyAlignment="1"/>
    <xf numFmtId="167" fontId="0" fillId="0" borderId="0" xfId="0" applyNumberFormat="1"/>
    <xf numFmtId="166" fontId="4" fillId="0" borderId="0" xfId="1" applyNumberFormat="1" applyFont="1" applyFill="1" applyBorder="1" applyAlignment="1">
      <alignment horizontal="center"/>
    </xf>
    <xf numFmtId="0" fontId="33" fillId="0" borderId="0" xfId="0" applyFont="1" applyFill="1" applyBorder="1" applyAlignment="1"/>
    <xf numFmtId="168" fontId="9" fillId="0" borderId="4" xfId="1" applyNumberFormat="1" applyFont="1" applyFill="1" applyBorder="1" applyAlignment="1">
      <alignment horizontal="right" wrapText="1"/>
    </xf>
    <xf numFmtId="166" fontId="4" fillId="0" borderId="0" xfId="1" quotePrefix="1" applyNumberFormat="1" applyFont="1" applyFill="1" applyBorder="1" applyAlignment="1">
      <alignment horizontal="center"/>
    </xf>
    <xf numFmtId="166" fontId="32" fillId="0" borderId="0" xfId="1" applyNumberFormat="1" applyFont="1" applyBorder="1" applyAlignment="1">
      <alignment horizontal="center"/>
    </xf>
    <xf numFmtId="166" fontId="4" fillId="0" borderId="0" xfId="1" applyNumberFormat="1" applyFont="1" applyFill="1" applyBorder="1" applyAlignment="1">
      <alignment horizontal="center"/>
    </xf>
    <xf numFmtId="166" fontId="4" fillId="0" borderId="0" xfId="1" applyNumberFormat="1" applyFont="1" applyBorder="1" applyAlignment="1">
      <alignment horizontal="center"/>
    </xf>
    <xf numFmtId="0" fontId="8" fillId="0" borderId="1" xfId="2" quotePrefix="1" applyFont="1" applyFill="1" applyBorder="1" applyAlignment="1">
      <alignment horizontal="left"/>
    </xf>
    <xf numFmtId="0" fontId="13" fillId="0" borderId="1" xfId="2" applyFont="1" applyFill="1" applyBorder="1" applyAlignment="1">
      <alignment horizontal="left"/>
    </xf>
    <xf numFmtId="166" fontId="4" fillId="0" borderId="0" xfId="1" quotePrefix="1" applyNumberFormat="1" applyFont="1" applyAlignment="1">
      <alignment horizontal="center"/>
    </xf>
    <xf numFmtId="0" fontId="18" fillId="0" borderId="0" xfId="2" applyFont="1" applyAlignment="1">
      <alignment horizontal="left" vertical="center"/>
    </xf>
    <xf numFmtId="0" fontId="18" fillId="0" borderId="0" xfId="2" applyFont="1" applyAlignment="1">
      <alignment horizontal="left" vertical="center" wrapText="1"/>
    </xf>
    <xf numFmtId="0" fontId="3" fillId="0" borderId="0" xfId="0" quotePrefix="1" applyFont="1" applyFill="1"/>
    <xf numFmtId="165" fontId="3" fillId="0" borderId="0" xfId="1" quotePrefix="1" applyFont="1" applyFill="1"/>
  </cellXfs>
  <cellStyles count="18">
    <cellStyle name="Comma" xfId="1" builtinId="3"/>
    <cellStyle name="Comma 2" xfId="3"/>
    <cellStyle name="Comma 3" xfId="4"/>
    <cellStyle name="Comma 4" xfId="5"/>
    <cellStyle name="Comma 5" xfId="6"/>
    <cellStyle name="Comma 6" xfId="7"/>
    <cellStyle name="Comma 7" xfId="8"/>
    <cellStyle name="Normal" xfId="0" builtinId="0"/>
    <cellStyle name="Normal 10" xfId="9"/>
    <cellStyle name="Normal 2" xfId="2"/>
    <cellStyle name="Normal 2 2" xfId="10"/>
    <cellStyle name="Normal 3" xfId="11"/>
    <cellStyle name="Normal 4" xfId="12"/>
    <cellStyle name="Normal 5" xfId="13"/>
    <cellStyle name="Normal 6" xfId="14"/>
    <cellStyle name="Normal 7" xfId="15"/>
    <cellStyle name="Normal 8" xfId="16"/>
    <cellStyle name="Normal 9" xfId="1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44"/>
  <sheetViews>
    <sheetView tabSelected="1" workbookViewId="0"/>
  </sheetViews>
  <sheetFormatPr defaultColWidth="5.6640625" defaultRowHeight="13.8" x14ac:dyDescent="0.25"/>
  <cols>
    <col min="1" max="1" width="3.6640625" style="74" customWidth="1"/>
    <col min="2" max="2" width="46.88671875" style="74" customWidth="1"/>
    <col min="3" max="3" width="19.5546875" style="74" customWidth="1"/>
    <col min="4" max="5" width="19.5546875" customWidth="1"/>
    <col min="6" max="6" width="5.6640625" style="74"/>
    <col min="7" max="7" width="6.5546875" style="74" bestFit="1" customWidth="1"/>
    <col min="8" max="12" width="5.6640625" style="74"/>
    <col min="13" max="13" width="6" style="74" bestFit="1" customWidth="1"/>
    <col min="14" max="16384" width="5.6640625" style="74"/>
  </cols>
  <sheetData>
    <row r="1" spans="1:7" ht="20.399999999999999" x14ac:dyDescent="0.35">
      <c r="A1" s="73"/>
      <c r="B1" s="220" t="s">
        <v>0</v>
      </c>
      <c r="C1" s="220"/>
      <c r="D1" s="220"/>
      <c r="E1" s="220"/>
    </row>
    <row r="2" spans="1:7" ht="20.399999999999999" x14ac:dyDescent="0.35">
      <c r="A2" s="73"/>
      <c r="B2" s="220" t="s">
        <v>33</v>
      </c>
      <c r="C2" s="220"/>
      <c r="D2" s="220"/>
      <c r="E2" s="220"/>
    </row>
    <row r="3" spans="1:7" ht="18" x14ac:dyDescent="0.35">
      <c r="A3" s="73"/>
      <c r="B3" s="221" t="s">
        <v>131</v>
      </c>
      <c r="C3" s="221"/>
      <c r="D3" s="221"/>
      <c r="E3" s="221"/>
    </row>
    <row r="4" spans="1:7" ht="20.399999999999999" x14ac:dyDescent="0.35">
      <c r="B4" s="40"/>
      <c r="C4" s="217"/>
      <c r="D4" s="74"/>
      <c r="E4" s="74"/>
    </row>
    <row r="5" spans="1:7" ht="20.399999999999999" x14ac:dyDescent="0.35">
      <c r="B5" s="40"/>
      <c r="C5" s="217"/>
      <c r="D5" s="173"/>
      <c r="E5" s="173"/>
    </row>
    <row r="6" spans="1:7" s="78" customFormat="1" ht="15.6" x14ac:dyDescent="0.3">
      <c r="A6" s="75" t="s">
        <v>133</v>
      </c>
      <c r="B6" s="76"/>
      <c r="C6" s="76"/>
      <c r="D6" s="77" t="s">
        <v>156</v>
      </c>
      <c r="E6" s="77" t="s">
        <v>134</v>
      </c>
    </row>
    <row r="7" spans="1:7" s="78" customFormat="1" ht="15.6" x14ac:dyDescent="0.3">
      <c r="B7" s="79"/>
      <c r="C7" s="79"/>
      <c r="D7" s="80" t="s">
        <v>4</v>
      </c>
      <c r="E7" s="80" t="s">
        <v>4</v>
      </c>
    </row>
    <row r="8" spans="1:7" s="84" customFormat="1" x14ac:dyDescent="0.25">
      <c r="A8" s="81"/>
      <c r="B8" s="82" t="s">
        <v>34</v>
      </c>
      <c r="C8" s="82"/>
      <c r="D8" s="83"/>
      <c r="E8" s="83"/>
    </row>
    <row r="9" spans="1:7" s="87" customFormat="1" ht="13.2" x14ac:dyDescent="0.25">
      <c r="A9" s="85"/>
      <c r="B9" s="86" t="s">
        <v>35</v>
      </c>
      <c r="C9" s="86"/>
      <c r="D9" s="28">
        <v>25455</v>
      </c>
      <c r="E9" s="28">
        <v>14715</v>
      </c>
    </row>
    <row r="10" spans="1:7" s="87" customFormat="1" ht="13.2" x14ac:dyDescent="0.25">
      <c r="B10" s="86" t="s">
        <v>36</v>
      </c>
      <c r="C10" s="86"/>
      <c r="D10" s="28">
        <v>38910</v>
      </c>
      <c r="E10" s="28">
        <v>33199</v>
      </c>
    </row>
    <row r="11" spans="1:7" s="87" customFormat="1" ht="13.2" x14ac:dyDescent="0.25">
      <c r="A11" s="88"/>
      <c r="B11" s="86" t="s">
        <v>141</v>
      </c>
      <c r="C11" s="86"/>
      <c r="D11" s="28">
        <v>40355</v>
      </c>
      <c r="E11" s="28">
        <v>37318</v>
      </c>
    </row>
    <row r="12" spans="1:7" s="87" customFormat="1" x14ac:dyDescent="0.25">
      <c r="B12" s="89" t="s">
        <v>37</v>
      </c>
      <c r="C12" s="89"/>
      <c r="D12" s="90">
        <f>SUM(D9:D11)</f>
        <v>104720</v>
      </c>
      <c r="E12" s="90">
        <v>85232</v>
      </c>
    </row>
    <row r="13" spans="1:7" s="84" customFormat="1" x14ac:dyDescent="0.25">
      <c r="A13" s="81"/>
      <c r="B13" s="91"/>
      <c r="C13" s="91"/>
      <c r="D13" s="170"/>
      <c r="E13" s="92"/>
    </row>
    <row r="14" spans="1:7" s="87" customFormat="1" x14ac:dyDescent="0.25">
      <c r="B14" s="93" t="s">
        <v>38</v>
      </c>
      <c r="C14" s="93"/>
      <c r="D14" s="171"/>
      <c r="E14" s="94"/>
    </row>
    <row r="15" spans="1:7" s="87" customFormat="1" ht="13.2" x14ac:dyDescent="0.25">
      <c r="A15" s="85"/>
      <c r="B15" s="86" t="s">
        <v>142</v>
      </c>
      <c r="C15" s="86"/>
      <c r="D15" s="28">
        <v>39186</v>
      </c>
      <c r="E15" s="28">
        <v>48868</v>
      </c>
      <c r="G15" s="215"/>
    </row>
    <row r="16" spans="1:7" s="87" customFormat="1" ht="13.2" x14ac:dyDescent="0.25">
      <c r="A16" s="85"/>
      <c r="B16" s="86" t="s">
        <v>39</v>
      </c>
      <c r="C16" s="86"/>
      <c r="D16" s="28">
        <v>315</v>
      </c>
      <c r="E16" s="28">
        <v>315</v>
      </c>
      <c r="G16" s="215"/>
    </row>
    <row r="17" spans="1:7" s="87" customFormat="1" ht="13.2" x14ac:dyDescent="0.25">
      <c r="A17" s="85"/>
      <c r="B17" s="86" t="s">
        <v>143</v>
      </c>
      <c r="C17" s="86"/>
      <c r="D17" s="28">
        <v>12586</v>
      </c>
      <c r="E17" s="28">
        <v>9595</v>
      </c>
    </row>
    <row r="18" spans="1:7" s="87" customFormat="1" ht="13.2" x14ac:dyDescent="0.25">
      <c r="A18" s="85"/>
      <c r="B18" s="95" t="s">
        <v>144</v>
      </c>
      <c r="C18" s="95"/>
      <c r="D18" s="28">
        <v>90000</v>
      </c>
      <c r="E18" s="28">
        <v>90000</v>
      </c>
    </row>
    <row r="19" spans="1:7" s="87" customFormat="1" ht="13.2" x14ac:dyDescent="0.25">
      <c r="A19" s="85"/>
      <c r="B19" s="86" t="s">
        <v>145</v>
      </c>
      <c r="C19" s="86"/>
      <c r="D19" s="28">
        <v>34620</v>
      </c>
      <c r="E19" s="28">
        <v>36062</v>
      </c>
    </row>
    <row r="20" spans="1:7" s="87" customFormat="1" ht="13.2" x14ac:dyDescent="0.25">
      <c r="A20" s="88"/>
      <c r="B20" s="86" t="s">
        <v>146</v>
      </c>
      <c r="C20" s="86"/>
      <c r="D20" s="28">
        <v>90251</v>
      </c>
      <c r="E20" s="28">
        <v>84501</v>
      </c>
    </row>
    <row r="21" spans="1:7" s="87" customFormat="1" x14ac:dyDescent="0.25">
      <c r="A21" s="96"/>
      <c r="B21" s="89" t="s">
        <v>40</v>
      </c>
      <c r="C21" s="89"/>
      <c r="D21" s="90">
        <f>SUM(D15:D20)</f>
        <v>266958</v>
      </c>
      <c r="E21" s="90">
        <v>269341</v>
      </c>
    </row>
    <row r="22" spans="1:7" s="87" customFormat="1" ht="13.2" x14ac:dyDescent="0.25">
      <c r="A22" s="88"/>
      <c r="B22" s="95"/>
      <c r="C22" s="95"/>
      <c r="D22" s="71"/>
      <c r="E22" s="71"/>
    </row>
    <row r="23" spans="1:7" s="87" customFormat="1" x14ac:dyDescent="0.25">
      <c r="A23" s="88"/>
      <c r="B23" s="93" t="s">
        <v>41</v>
      </c>
      <c r="C23" s="93"/>
      <c r="D23" s="97">
        <f>D12-D21</f>
        <v>-162238</v>
      </c>
      <c r="E23" s="97">
        <v>-184109</v>
      </c>
    </row>
    <row r="24" spans="1:7" s="87" customFormat="1" ht="13.2" x14ac:dyDescent="0.25">
      <c r="B24" s="95"/>
      <c r="C24" s="95"/>
      <c r="D24" s="72"/>
      <c r="E24" s="94"/>
      <c r="G24" s="87" t="s">
        <v>52</v>
      </c>
    </row>
    <row r="25" spans="1:7" s="87" customFormat="1" x14ac:dyDescent="0.25">
      <c r="A25" s="88"/>
      <c r="B25" s="82" t="s">
        <v>42</v>
      </c>
      <c r="C25" s="82"/>
      <c r="D25" s="172"/>
      <c r="E25" s="92"/>
    </row>
    <row r="26" spans="1:7" s="87" customFormat="1" ht="13.2" x14ac:dyDescent="0.25">
      <c r="A26" s="88"/>
      <c r="B26" s="86" t="s">
        <v>147</v>
      </c>
      <c r="C26" s="86"/>
      <c r="D26" s="28">
        <v>105047</v>
      </c>
      <c r="E26" s="28">
        <v>103716</v>
      </c>
    </row>
    <row r="27" spans="1:7" s="87" customFormat="1" ht="13.2" x14ac:dyDescent="0.25">
      <c r="B27" s="86" t="s">
        <v>43</v>
      </c>
      <c r="C27" s="86"/>
      <c r="D27" s="28">
        <v>6614</v>
      </c>
      <c r="E27" s="28">
        <v>6197</v>
      </c>
      <c r="F27" s="215"/>
    </row>
    <row r="28" spans="1:7" s="87" customFormat="1" x14ac:dyDescent="0.25">
      <c r="A28" s="85"/>
      <c r="B28" s="89" t="s">
        <v>44</v>
      </c>
      <c r="C28" s="89"/>
      <c r="D28" s="90">
        <f>SUM(D26:D27)</f>
        <v>111661</v>
      </c>
      <c r="E28" s="90">
        <v>109913</v>
      </c>
    </row>
    <row r="29" spans="1:7" s="87" customFormat="1" ht="13.2" x14ac:dyDescent="0.25">
      <c r="B29" s="96"/>
      <c r="C29" s="96"/>
      <c r="D29" s="101"/>
      <c r="E29" s="98"/>
    </row>
    <row r="30" spans="1:7" s="87" customFormat="1" x14ac:dyDescent="0.25">
      <c r="A30" s="85"/>
      <c r="B30" s="82" t="s">
        <v>171</v>
      </c>
      <c r="C30" s="82"/>
      <c r="D30" s="172"/>
      <c r="E30" s="99"/>
    </row>
    <row r="31" spans="1:7" s="87" customFormat="1" ht="13.2" x14ac:dyDescent="0.25">
      <c r="A31" s="85"/>
      <c r="B31" s="86" t="s">
        <v>148</v>
      </c>
      <c r="C31" s="86"/>
      <c r="D31" s="28">
        <f>'Income Sheet'!D49</f>
        <v>-58482</v>
      </c>
      <c r="E31" s="28">
        <f>'Income Sheet'!E49</f>
        <v>-81854</v>
      </c>
    </row>
    <row r="32" spans="1:7" s="87" customFormat="1" ht="13.2" x14ac:dyDescent="0.25">
      <c r="A32" s="85"/>
      <c r="B32" s="86" t="s">
        <v>45</v>
      </c>
      <c r="C32" s="86"/>
      <c r="D32" s="28">
        <f>Remeasurement!B26</f>
        <v>7905</v>
      </c>
      <c r="E32" s="28">
        <v>7658</v>
      </c>
    </row>
    <row r="33" spans="1:5" s="84" customFormat="1" ht="14.4" thickBot="1" x14ac:dyDescent="0.3">
      <c r="A33" s="81"/>
      <c r="B33" s="100" t="s">
        <v>46</v>
      </c>
      <c r="C33" s="100"/>
      <c r="D33" s="62">
        <f>SUM(D31:D32)</f>
        <v>-50577</v>
      </c>
      <c r="E33" s="62">
        <v>-74196</v>
      </c>
    </row>
    <row r="34" spans="1:5" s="84" customFormat="1" ht="14.4" thickTop="1" x14ac:dyDescent="0.25">
      <c r="B34" s="96"/>
      <c r="C34" s="96"/>
    </row>
    <row r="35" spans="1:5" x14ac:dyDescent="0.25">
      <c r="B35" s="26" t="s">
        <v>151</v>
      </c>
      <c r="C35" s="26"/>
      <c r="D35" s="74"/>
      <c r="E35" s="74"/>
    </row>
    <row r="36" spans="1:5" x14ac:dyDescent="0.25">
      <c r="B36" s="102"/>
      <c r="C36" s="102"/>
      <c r="D36" s="74"/>
      <c r="E36" s="74"/>
    </row>
    <row r="37" spans="1:5" ht="15.6" x14ac:dyDescent="0.3">
      <c r="B37" s="159"/>
      <c r="C37" s="159"/>
      <c r="D37" s="74"/>
      <c r="E37" s="74"/>
    </row>
    <row r="40" spans="1:5" x14ac:dyDescent="0.25">
      <c r="B40" s="218" t="s">
        <v>152</v>
      </c>
      <c r="C40" s="218" t="s">
        <v>161</v>
      </c>
      <c r="E40" s="74"/>
    </row>
    <row r="41" spans="1:5" x14ac:dyDescent="0.25">
      <c r="B41" s="74" t="s">
        <v>153</v>
      </c>
      <c r="C41" s="74" t="s">
        <v>155</v>
      </c>
      <c r="E41" s="74"/>
    </row>
    <row r="42" spans="1:5" x14ac:dyDescent="0.25">
      <c r="B42" s="74" t="s">
        <v>154</v>
      </c>
      <c r="C42" s="74" t="s">
        <v>154</v>
      </c>
      <c r="E42" s="74"/>
    </row>
    <row r="43" spans="1:5" x14ac:dyDescent="0.25">
      <c r="D43" s="74"/>
      <c r="E43" s="74"/>
    </row>
    <row r="44" spans="1:5" x14ac:dyDescent="0.25">
      <c r="D44" s="74"/>
      <c r="E44" s="74"/>
    </row>
  </sheetData>
  <mergeCells count="3">
    <mergeCell ref="B1:E1"/>
    <mergeCell ref="B2:E2"/>
    <mergeCell ref="B3:E3"/>
  </mergeCells>
  <pageMargins left="0.7" right="0.7" top="0.75" bottom="0.75" header="0.3" footer="0.3"/>
  <pageSetup scale="7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52"/>
  <sheetViews>
    <sheetView showGridLines="0" topLeftCell="A16" zoomScaleNormal="100" workbookViewId="0"/>
  </sheetViews>
  <sheetFormatPr defaultColWidth="5.6640625" defaultRowHeight="13.2" x14ac:dyDescent="0.25"/>
  <cols>
    <col min="1" max="1" width="3.6640625" style="4" customWidth="1"/>
    <col min="2" max="2" width="70.109375" style="4" bestFit="1" customWidth="1"/>
    <col min="3" max="5" width="15.5546875" style="4" customWidth="1"/>
    <col min="6" max="8" width="6" style="4" customWidth="1"/>
    <col min="9" max="16384" width="5.6640625" style="4"/>
  </cols>
  <sheetData>
    <row r="1" spans="2:5" s="156" customFormat="1" ht="20.399999999999999" customHeight="1" x14ac:dyDescent="0.35">
      <c r="B1" s="222" t="s">
        <v>0</v>
      </c>
      <c r="C1" s="222"/>
      <c r="D1" s="222"/>
      <c r="E1" s="222"/>
    </row>
    <row r="2" spans="2:5" s="156" customFormat="1" ht="20.399999999999999" x14ac:dyDescent="0.35">
      <c r="B2" s="222" t="s">
        <v>1</v>
      </c>
      <c r="C2" s="222"/>
      <c r="D2" s="222"/>
      <c r="E2" s="222"/>
    </row>
    <row r="3" spans="2:5" s="156" customFormat="1" ht="21" customHeight="1" x14ac:dyDescent="0.35">
      <c r="B3" s="221" t="s">
        <v>131</v>
      </c>
      <c r="C3" s="221"/>
      <c r="D3" s="221"/>
      <c r="E3" s="221"/>
    </row>
    <row r="4" spans="2:5" s="156" customFormat="1" ht="20.399999999999999" x14ac:dyDescent="0.35">
      <c r="B4" s="160"/>
      <c r="C4" s="160"/>
      <c r="D4" s="160"/>
      <c r="E4" s="160"/>
    </row>
    <row r="5" spans="2:5" ht="13.95" customHeight="1" x14ac:dyDescent="0.25">
      <c r="B5" s="41"/>
      <c r="C5" s="41"/>
      <c r="D5" s="41"/>
      <c r="E5" s="41"/>
    </row>
    <row r="6" spans="2:5" ht="13.95" customHeight="1" x14ac:dyDescent="0.25">
      <c r="B6" s="41"/>
      <c r="C6" s="41"/>
      <c r="D6" s="41"/>
      <c r="E6" s="41"/>
    </row>
    <row r="7" spans="2:5" x14ac:dyDescent="0.25">
      <c r="B7" s="5" t="s">
        <v>135</v>
      </c>
      <c r="C7" s="6">
        <v>2016</v>
      </c>
      <c r="D7" s="6">
        <v>2016</v>
      </c>
      <c r="E7" s="6">
        <v>2015</v>
      </c>
    </row>
    <row r="8" spans="2:5" x14ac:dyDescent="0.25">
      <c r="B8" s="7"/>
      <c r="C8" s="8" t="s">
        <v>2</v>
      </c>
      <c r="D8" s="8" t="s">
        <v>3</v>
      </c>
      <c r="E8" s="9" t="s">
        <v>3</v>
      </c>
    </row>
    <row r="9" spans="2:5" ht="13.8" x14ac:dyDescent="0.25">
      <c r="B9" s="10" t="s">
        <v>136</v>
      </c>
      <c r="C9" s="11" t="s">
        <v>4</v>
      </c>
      <c r="D9" s="11" t="s">
        <v>4</v>
      </c>
      <c r="E9" s="11" t="s">
        <v>4</v>
      </c>
    </row>
    <row r="10" spans="2:5" x14ac:dyDescent="0.25">
      <c r="B10" s="12" t="s">
        <v>5</v>
      </c>
      <c r="C10" s="12">
        <f>181131</f>
        <v>181131</v>
      </c>
      <c r="D10" s="53">
        <f>176858+12586</f>
        <v>189444</v>
      </c>
      <c r="E10" s="12">
        <f>180504+9595</f>
        <v>190099</v>
      </c>
    </row>
    <row r="11" spans="2:5" x14ac:dyDescent="0.25">
      <c r="B11" s="12" t="s">
        <v>149</v>
      </c>
      <c r="C11" s="12">
        <v>1000</v>
      </c>
      <c r="D11" s="53">
        <v>2531</v>
      </c>
      <c r="E11" s="12">
        <v>5377</v>
      </c>
    </row>
    <row r="12" spans="2:5" x14ac:dyDescent="0.25">
      <c r="B12" s="13" t="s">
        <v>6</v>
      </c>
      <c r="C12" s="163">
        <v>0</v>
      </c>
      <c r="D12" s="163">
        <v>2157</v>
      </c>
      <c r="E12" s="14">
        <v>1430</v>
      </c>
    </row>
    <row r="13" spans="2:5" ht="13.8" x14ac:dyDescent="0.25">
      <c r="B13" s="10" t="s">
        <v>137</v>
      </c>
      <c r="C13" s="15">
        <f>SUM(C10:C12)</f>
        <v>182131</v>
      </c>
      <c r="D13" s="15">
        <f>SUM(D10:D12)</f>
        <v>194132</v>
      </c>
      <c r="E13" s="15">
        <f>SUM(E10:E12)</f>
        <v>196906</v>
      </c>
    </row>
    <row r="14" spans="2:5" x14ac:dyDescent="0.25">
      <c r="B14" s="12" t="s">
        <v>14</v>
      </c>
      <c r="C14" s="12">
        <v>-106361</v>
      </c>
      <c r="D14" s="53">
        <v>-105536</v>
      </c>
      <c r="E14" s="12">
        <v>-104994</v>
      </c>
    </row>
    <row r="15" spans="2:5" x14ac:dyDescent="0.25">
      <c r="B15" s="12" t="s">
        <v>15</v>
      </c>
      <c r="C15" s="12">
        <v>-20118</v>
      </c>
      <c r="D15" s="53">
        <v>-16548</v>
      </c>
      <c r="E15" s="12">
        <v>-21555</v>
      </c>
    </row>
    <row r="16" spans="2:5" x14ac:dyDescent="0.25">
      <c r="B16" s="12" t="s">
        <v>16</v>
      </c>
      <c r="C16" s="12">
        <v>-33502</v>
      </c>
      <c r="D16" s="53">
        <v>-34632</v>
      </c>
      <c r="E16" s="12">
        <v>-34911</v>
      </c>
    </row>
    <row r="17" spans="2:5" ht="13.8" x14ac:dyDescent="0.25">
      <c r="B17" s="29" t="s">
        <v>138</v>
      </c>
      <c r="C17" s="20">
        <f>SUM(C14:C16)</f>
        <v>-159981</v>
      </c>
      <c r="D17" s="20">
        <f>SUM(D14:D16)</f>
        <v>-156716</v>
      </c>
      <c r="E17" s="20">
        <f>SUM(E14:E16)</f>
        <v>-161460</v>
      </c>
    </row>
    <row r="18" spans="2:5" x14ac:dyDescent="0.25">
      <c r="B18" s="12" t="s">
        <v>17</v>
      </c>
      <c r="C18" s="12">
        <v>-17500</v>
      </c>
      <c r="D18" s="53">
        <v>-19577</v>
      </c>
      <c r="E18" s="12">
        <v>-17933</v>
      </c>
    </row>
    <row r="19" spans="2:5" x14ac:dyDescent="0.25">
      <c r="B19" s="12" t="s">
        <v>18</v>
      </c>
      <c r="C19" s="33">
        <v>-738</v>
      </c>
      <c r="D19" s="164">
        <v>-1341</v>
      </c>
      <c r="E19" s="33">
        <v>-1610</v>
      </c>
    </row>
    <row r="20" spans="2:5" ht="13.8" x14ac:dyDescent="0.25">
      <c r="B20" s="30" t="s">
        <v>139</v>
      </c>
      <c r="C20" s="34">
        <f>SUM(C17:C19)</f>
        <v>-178219</v>
      </c>
      <c r="D20" s="34">
        <f>SUM(D17:D19)</f>
        <v>-177634</v>
      </c>
      <c r="E20" s="34">
        <f>SUM(E17:E19)</f>
        <v>-181003</v>
      </c>
    </row>
    <row r="21" spans="2:5" hidden="1" x14ac:dyDescent="0.25">
      <c r="B21" s="13" t="s">
        <v>12</v>
      </c>
      <c r="C21" s="163">
        <v>0</v>
      </c>
      <c r="D21" s="163">
        <v>0</v>
      </c>
      <c r="E21" s="163">
        <v>0</v>
      </c>
    </row>
    <row r="22" spans="2:5" ht="13.8" x14ac:dyDescent="0.25">
      <c r="B22" s="10" t="s">
        <v>157</v>
      </c>
      <c r="C22" s="219">
        <f>C13+C20+C21</f>
        <v>3912</v>
      </c>
      <c r="D22" s="219">
        <f>D13+D20+D21</f>
        <v>16498</v>
      </c>
      <c r="E22" s="219">
        <f>E13+E20+E21</f>
        <v>15903</v>
      </c>
    </row>
    <row r="23" spans="2:5" x14ac:dyDescent="0.25">
      <c r="B23" s="12" t="s">
        <v>158</v>
      </c>
      <c r="C23" s="163">
        <v>0</v>
      </c>
      <c r="D23" s="12">
        <v>-12586</v>
      </c>
      <c r="E23" s="12">
        <v>-9595</v>
      </c>
    </row>
    <row r="24" spans="2:5" ht="13.8" x14ac:dyDescent="0.25">
      <c r="B24" s="10" t="s">
        <v>159</v>
      </c>
      <c r="C24" s="16">
        <f>SUM(C21:C23)</f>
        <v>3912</v>
      </c>
      <c r="D24" s="16">
        <f t="shared" ref="D24:E24" si="0">SUM(D21:D23)</f>
        <v>3912</v>
      </c>
      <c r="E24" s="16">
        <f t="shared" si="0"/>
        <v>6308</v>
      </c>
    </row>
    <row r="25" spans="2:5" x14ac:dyDescent="0.25">
      <c r="B25" s="17"/>
      <c r="C25" s="18"/>
      <c r="D25" s="37"/>
      <c r="E25" s="11"/>
    </row>
    <row r="26" spans="2:5" ht="13.8" x14ac:dyDescent="0.25">
      <c r="B26" s="10" t="s">
        <v>7</v>
      </c>
      <c r="C26" s="18"/>
      <c r="D26" s="37"/>
      <c r="E26" s="11"/>
    </row>
    <row r="27" spans="2:5" ht="13.8" x14ac:dyDescent="0.25">
      <c r="B27" s="20" t="s">
        <v>20</v>
      </c>
      <c r="C27" s="37">
        <v>4341</v>
      </c>
      <c r="D27" s="37">
        <v>3889</v>
      </c>
      <c r="E27" s="31">
        <v>6021</v>
      </c>
    </row>
    <row r="28" spans="2:5" x14ac:dyDescent="0.25">
      <c r="B28" s="12" t="s">
        <v>14</v>
      </c>
      <c r="C28" s="38">
        <f>-2826-155</f>
        <v>-2981</v>
      </c>
      <c r="D28" s="38">
        <v>-2180</v>
      </c>
      <c r="E28" s="19">
        <v>-3094</v>
      </c>
    </row>
    <row r="29" spans="2:5" x14ac:dyDescent="0.25">
      <c r="B29" s="12" t="s">
        <v>15</v>
      </c>
      <c r="C29" s="38">
        <f>-1365-150</f>
        <v>-1515</v>
      </c>
      <c r="D29" s="38">
        <v>-770</v>
      </c>
      <c r="E29" s="19">
        <v>-1351</v>
      </c>
    </row>
    <row r="30" spans="2:5" x14ac:dyDescent="0.25">
      <c r="B30" s="13" t="s">
        <v>171</v>
      </c>
      <c r="C30" s="39">
        <v>-150</v>
      </c>
      <c r="D30" s="167">
        <v>-705</v>
      </c>
      <c r="E30" s="214">
        <v>-114</v>
      </c>
    </row>
    <row r="31" spans="2:5" x14ac:dyDescent="0.25">
      <c r="B31" s="29" t="s">
        <v>19</v>
      </c>
      <c r="C31" s="38">
        <f>SUM(C28:C30)</f>
        <v>-4646</v>
      </c>
      <c r="D31" s="38">
        <f>SUM(D28:D30)</f>
        <v>-3655</v>
      </c>
      <c r="E31" s="38">
        <v>-4559</v>
      </c>
    </row>
    <row r="32" spans="2:5" ht="13.8" x14ac:dyDescent="0.25">
      <c r="B32" s="10" t="s">
        <v>8</v>
      </c>
      <c r="C32" s="166">
        <f>C27+C31</f>
        <v>-305</v>
      </c>
      <c r="D32" s="166">
        <f>D27+D31</f>
        <v>234</v>
      </c>
      <c r="E32" s="166">
        <v>1462</v>
      </c>
    </row>
    <row r="33" spans="2:5" x14ac:dyDescent="0.25">
      <c r="B33" s="17"/>
      <c r="C33" s="18"/>
      <c r="D33" s="37"/>
      <c r="E33" s="11"/>
    </row>
    <row r="34" spans="2:5" ht="13.8" x14ac:dyDescent="0.25">
      <c r="B34" s="10" t="s">
        <v>9</v>
      </c>
      <c r="C34" s="18"/>
      <c r="D34" s="37"/>
      <c r="E34" s="11"/>
    </row>
    <row r="35" spans="2:5" x14ac:dyDescent="0.25">
      <c r="B35" s="29" t="s">
        <v>21</v>
      </c>
      <c r="C35" s="11">
        <v>45207</v>
      </c>
      <c r="D35" s="37">
        <v>46651</v>
      </c>
      <c r="E35" s="11">
        <v>46215</v>
      </c>
    </row>
    <row r="36" spans="2:5" x14ac:dyDescent="0.25">
      <c r="B36" s="12" t="s">
        <v>14</v>
      </c>
      <c r="C36" s="35">
        <v>-3567</v>
      </c>
      <c r="D36" s="38">
        <v>-2661</v>
      </c>
      <c r="E36" s="35">
        <v>-2607</v>
      </c>
    </row>
    <row r="37" spans="2:5" x14ac:dyDescent="0.25">
      <c r="B37" s="12" t="s">
        <v>15</v>
      </c>
      <c r="C37" s="35">
        <f>-18762-1</f>
        <v>-18763</v>
      </c>
      <c r="D37" s="38">
        <v>-14658</v>
      </c>
      <c r="E37" s="35">
        <v>-14902</v>
      </c>
    </row>
    <row r="38" spans="2:5" x14ac:dyDescent="0.25">
      <c r="B38" s="12" t="s">
        <v>16</v>
      </c>
      <c r="C38" s="36">
        <v>-2364</v>
      </c>
      <c r="D38" s="167">
        <v>-5705</v>
      </c>
      <c r="E38" s="36">
        <v>-4200</v>
      </c>
    </row>
    <row r="39" spans="2:5" x14ac:dyDescent="0.25">
      <c r="B39" s="29" t="s">
        <v>22</v>
      </c>
      <c r="C39" s="168">
        <f>SUM(C36:C38)</f>
        <v>-24694</v>
      </c>
      <c r="D39" s="168">
        <f>SUM(D36:D38)</f>
        <v>-23024</v>
      </c>
      <c r="E39" s="168">
        <v>-21709</v>
      </c>
    </row>
    <row r="40" spans="2:5" x14ac:dyDescent="0.25">
      <c r="B40" s="12" t="s">
        <v>17</v>
      </c>
      <c r="C40" s="13">
        <v>-4491</v>
      </c>
      <c r="D40" s="163">
        <v>-3861</v>
      </c>
      <c r="E40" s="13">
        <v>-3524</v>
      </c>
    </row>
    <row r="41" spans="2:5" x14ac:dyDescent="0.25">
      <c r="B41" s="12" t="s">
        <v>18</v>
      </c>
      <c r="C41" s="32">
        <v>-3059</v>
      </c>
      <c r="D41" s="169">
        <v>-540</v>
      </c>
      <c r="E41" s="32">
        <v>-952</v>
      </c>
    </row>
    <row r="42" spans="2:5" x14ac:dyDescent="0.25">
      <c r="B42" s="29" t="s">
        <v>13</v>
      </c>
      <c r="C42" s="163">
        <f>SUM(C39:C41)</f>
        <v>-32244</v>
      </c>
      <c r="D42" s="163">
        <f>SUM(D39:D41)</f>
        <v>-27425</v>
      </c>
      <c r="E42" s="163">
        <v>-26185</v>
      </c>
    </row>
    <row r="43" spans="2:5" ht="13.8" x14ac:dyDescent="0.25">
      <c r="B43" s="10" t="s">
        <v>132</v>
      </c>
      <c r="C43" s="166">
        <f>C35+C42</f>
        <v>12963</v>
      </c>
      <c r="D43" s="166">
        <f>D35+D42</f>
        <v>19226</v>
      </c>
      <c r="E43" s="166">
        <v>20030</v>
      </c>
    </row>
    <row r="44" spans="2:5" x14ac:dyDescent="0.25">
      <c r="B44" s="17"/>
      <c r="C44" s="18"/>
      <c r="D44" s="37"/>
      <c r="E44" s="18"/>
    </row>
    <row r="45" spans="2:5" ht="13.8" x14ac:dyDescent="0.25">
      <c r="B45" s="20" t="s">
        <v>160</v>
      </c>
      <c r="C45" s="21">
        <f>C43+C32+C24</f>
        <v>16570</v>
      </c>
      <c r="D45" s="21">
        <f>D43+D32+D24</f>
        <v>23372</v>
      </c>
      <c r="E45" s="21">
        <f>E43+E32+E24</f>
        <v>27800</v>
      </c>
    </row>
    <row r="46" spans="2:5" ht="13.8" x14ac:dyDescent="0.25">
      <c r="B46" s="20"/>
      <c r="C46" s="22"/>
      <c r="D46" s="165"/>
      <c r="E46" s="21"/>
    </row>
    <row r="47" spans="2:5" x14ac:dyDescent="0.25">
      <c r="B47" s="12" t="s">
        <v>10</v>
      </c>
      <c r="C47" s="38">
        <v>-81854</v>
      </c>
      <c r="D47" s="38">
        <v>-81854</v>
      </c>
      <c r="E47" s="19">
        <v>-109654</v>
      </c>
    </row>
    <row r="48" spans="2:5" ht="13.8" x14ac:dyDescent="0.25">
      <c r="B48" s="20"/>
      <c r="C48" s="23"/>
      <c r="D48" s="53"/>
      <c r="E48" s="21"/>
    </row>
    <row r="49" spans="1:5" ht="14.4" thickBot="1" x14ac:dyDescent="0.3">
      <c r="B49" s="24" t="s">
        <v>11</v>
      </c>
      <c r="C49" s="62">
        <f>SUM(C45:C47)</f>
        <v>-65284</v>
      </c>
      <c r="D49" s="62">
        <f>SUM(D45:D48)</f>
        <v>-58482</v>
      </c>
      <c r="E49" s="62">
        <v>-81854</v>
      </c>
    </row>
    <row r="50" spans="1:5" s="157" customFormat="1" ht="14.4" thickTop="1" x14ac:dyDescent="0.25">
      <c r="A50" s="4"/>
      <c r="B50" s="4"/>
      <c r="C50" s="4"/>
      <c r="D50" s="4"/>
      <c r="E50" s="4"/>
    </row>
    <row r="51" spans="1:5" s="157" customFormat="1" ht="16.8" x14ac:dyDescent="0.25">
      <c r="A51" s="25"/>
      <c r="B51" s="26"/>
      <c r="C51" s="27"/>
      <c r="D51" s="28"/>
      <c r="E51" s="28"/>
    </row>
    <row r="52" spans="1:5" s="157" customFormat="1" ht="13.8" x14ac:dyDescent="0.25">
      <c r="A52" s="4"/>
      <c r="B52" s="4"/>
      <c r="C52" s="4"/>
      <c r="D52" s="68"/>
      <c r="E52" s="158"/>
    </row>
  </sheetData>
  <mergeCells count="3">
    <mergeCell ref="B1:E1"/>
    <mergeCell ref="B2:E2"/>
    <mergeCell ref="B3:E3"/>
  </mergeCells>
  <printOptions horizontalCentered="1"/>
  <pageMargins left="0" right="0" top="0.5" bottom="0.5" header="0.5" footer="0.25"/>
  <pageSetup scale="8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40"/>
  <sheetViews>
    <sheetView workbookViewId="0">
      <selection activeCell="A34" sqref="A34"/>
    </sheetView>
  </sheetViews>
  <sheetFormatPr defaultRowHeight="13.2" x14ac:dyDescent="0.25"/>
  <cols>
    <col min="1" max="1" width="79" customWidth="1"/>
    <col min="2" max="3" width="15.5546875" customWidth="1"/>
    <col min="4" max="5" width="11.44140625" customWidth="1"/>
  </cols>
  <sheetData>
    <row r="1" spans="1:4" ht="20.399999999999999" x14ac:dyDescent="0.35">
      <c r="A1" s="223" t="s">
        <v>0</v>
      </c>
      <c r="B1" s="223"/>
      <c r="C1" s="223"/>
      <c r="D1" s="212"/>
    </row>
    <row r="2" spans="1:4" ht="20.399999999999999" x14ac:dyDescent="0.35">
      <c r="A2" s="223" t="s">
        <v>47</v>
      </c>
      <c r="B2" s="223"/>
      <c r="C2" s="223"/>
      <c r="D2" s="212"/>
    </row>
    <row r="3" spans="1:4" ht="20.399999999999999" x14ac:dyDescent="0.35">
      <c r="A3" s="221" t="s">
        <v>131</v>
      </c>
      <c r="B3" s="221"/>
      <c r="C3" s="221"/>
      <c r="D3" s="212"/>
    </row>
    <row r="4" spans="1:4" x14ac:dyDescent="0.25">
      <c r="A4" s="3"/>
      <c r="B4" s="3"/>
      <c r="C4" s="3"/>
      <c r="D4" s="3"/>
    </row>
    <row r="5" spans="1:4" x14ac:dyDescent="0.25">
      <c r="A5" s="3"/>
      <c r="B5" s="3"/>
      <c r="C5" s="3"/>
      <c r="D5" s="3"/>
    </row>
    <row r="6" spans="1:4" x14ac:dyDescent="0.25">
      <c r="A6" s="42"/>
      <c r="B6" s="42"/>
      <c r="C6" s="42"/>
      <c r="D6" s="42"/>
    </row>
    <row r="7" spans="1:4" x14ac:dyDescent="0.25">
      <c r="A7" s="44"/>
      <c r="B7" s="44"/>
      <c r="C7" s="103"/>
      <c r="D7" s="45"/>
    </row>
    <row r="8" spans="1:4" x14ac:dyDescent="0.25">
      <c r="A8" s="5" t="s">
        <v>135</v>
      </c>
      <c r="B8" s="104">
        <v>2016</v>
      </c>
      <c r="C8" s="104">
        <v>2015</v>
      </c>
      <c r="D8" s="9"/>
    </row>
    <row r="9" spans="1:4" x14ac:dyDescent="0.25">
      <c r="A9" s="7"/>
      <c r="B9" s="8" t="s">
        <v>3</v>
      </c>
      <c r="C9" s="8" t="s">
        <v>3</v>
      </c>
      <c r="D9" s="9"/>
    </row>
    <row r="10" spans="1:4" x14ac:dyDescent="0.25">
      <c r="A10" s="2"/>
      <c r="B10" s="46" t="s">
        <v>4</v>
      </c>
      <c r="C10" s="46" t="s">
        <v>4</v>
      </c>
      <c r="D10" s="46"/>
    </row>
    <row r="11" spans="1:4" x14ac:dyDescent="0.25">
      <c r="A11" s="2"/>
      <c r="B11" s="46"/>
      <c r="C11" s="46"/>
      <c r="D11" s="46"/>
    </row>
    <row r="12" spans="1:4" x14ac:dyDescent="0.25">
      <c r="A12" s="60" t="s">
        <v>77</v>
      </c>
      <c r="B12" s="37">
        <v>7658</v>
      </c>
      <c r="C12" s="37">
        <v>6362</v>
      </c>
      <c r="D12" s="37"/>
    </row>
    <row r="13" spans="1:4" x14ac:dyDescent="0.25">
      <c r="A13" s="51"/>
      <c r="B13" s="37"/>
      <c r="C13" s="37"/>
      <c r="D13" s="46"/>
    </row>
    <row r="14" spans="1:4" x14ac:dyDescent="0.25">
      <c r="A14" s="60" t="s">
        <v>78</v>
      </c>
      <c r="B14" s="51"/>
      <c r="C14" s="51"/>
      <c r="D14" s="105"/>
    </row>
    <row r="15" spans="1:4" hidden="1" x14ac:dyDescent="0.25">
      <c r="A15" s="51" t="s">
        <v>48</v>
      </c>
      <c r="B15" s="53">
        <v>0</v>
      </c>
      <c r="C15" s="53">
        <v>0</v>
      </c>
      <c r="D15" s="105"/>
    </row>
    <row r="16" spans="1:4" x14ac:dyDescent="0.25">
      <c r="A16" s="51" t="s">
        <v>49</v>
      </c>
      <c r="B16" s="51">
        <v>476</v>
      </c>
      <c r="C16" s="51">
        <v>515</v>
      </c>
      <c r="D16" s="105"/>
    </row>
    <row r="17" spans="1:4" x14ac:dyDescent="0.25">
      <c r="A17" s="51" t="s">
        <v>150</v>
      </c>
      <c r="B17" s="51">
        <v>286</v>
      </c>
      <c r="C17" s="51">
        <v>1372</v>
      </c>
      <c r="D17" s="105"/>
    </row>
    <row r="18" spans="1:4" x14ac:dyDescent="0.25">
      <c r="A18" s="51"/>
      <c r="B18" s="51"/>
      <c r="C18" s="51"/>
      <c r="D18" s="105"/>
    </row>
    <row r="19" spans="1:4" x14ac:dyDescent="0.25">
      <c r="A19" s="60" t="s">
        <v>50</v>
      </c>
      <c r="B19" s="51"/>
      <c r="C19" s="51"/>
      <c r="D19" s="105"/>
    </row>
    <row r="20" spans="1:4" hidden="1" x14ac:dyDescent="0.25">
      <c r="A20" s="51" t="s">
        <v>48</v>
      </c>
      <c r="B20" s="53">
        <v>0</v>
      </c>
      <c r="C20" s="53">
        <v>0</v>
      </c>
      <c r="D20" s="105"/>
    </row>
    <row r="21" spans="1:4" x14ac:dyDescent="0.25">
      <c r="A21" s="51" t="s">
        <v>49</v>
      </c>
      <c r="B21" s="51">
        <v>-515</v>
      </c>
      <c r="C21" s="51">
        <v>-591</v>
      </c>
      <c r="D21" s="105"/>
    </row>
    <row r="22" spans="1:4" hidden="1" x14ac:dyDescent="0.25">
      <c r="A22" s="51" t="s">
        <v>51</v>
      </c>
      <c r="B22" s="53">
        <v>0</v>
      </c>
      <c r="C22" s="53">
        <v>0</v>
      </c>
      <c r="D22" s="105"/>
    </row>
    <row r="23" spans="1:4" x14ac:dyDescent="0.25">
      <c r="A23" s="51"/>
      <c r="B23" s="51"/>
      <c r="C23" s="106"/>
      <c r="D23" s="105"/>
    </row>
    <row r="24" spans="1:4" ht="14.4" thickBot="1" x14ac:dyDescent="0.3">
      <c r="A24" s="107" t="s">
        <v>29</v>
      </c>
      <c r="B24" s="61">
        <f>SUM(B15:B23)</f>
        <v>247</v>
      </c>
      <c r="C24" s="61">
        <v>1296</v>
      </c>
      <c r="D24" s="108"/>
    </row>
    <row r="25" spans="1:4" ht="13.8" thickTop="1" x14ac:dyDescent="0.25">
      <c r="A25" s="51" t="s">
        <v>52</v>
      </c>
      <c r="B25" s="51"/>
      <c r="C25" s="51"/>
      <c r="D25" s="105"/>
    </row>
    <row r="26" spans="1:4" ht="14.4" thickBot="1" x14ac:dyDescent="0.3">
      <c r="A26" s="109" t="s">
        <v>53</v>
      </c>
      <c r="B26" s="62">
        <f>B12+B24</f>
        <v>7905</v>
      </c>
      <c r="C26" s="62">
        <v>7658</v>
      </c>
      <c r="D26" s="110"/>
    </row>
    <row r="27" spans="1:4" ht="13.8" thickTop="1" x14ac:dyDescent="0.25">
      <c r="A27" s="60"/>
      <c r="B27" s="105"/>
      <c r="C27" s="105"/>
      <c r="D27" s="105"/>
    </row>
    <row r="28" spans="1:4" x14ac:dyDescent="0.25">
      <c r="A28" s="63"/>
      <c r="B28" s="64"/>
      <c r="C28" s="111"/>
      <c r="D28" s="111"/>
    </row>
    <row r="29" spans="1:4" x14ac:dyDescent="0.25">
      <c r="A29" s="63"/>
      <c r="B29" s="112"/>
      <c r="C29" s="113"/>
      <c r="D29" s="113"/>
    </row>
    <row r="30" spans="1:4" x14ac:dyDescent="0.25">
      <c r="A30" s="63"/>
      <c r="B30" s="230" t="s">
        <v>171</v>
      </c>
      <c r="C30" s="57"/>
      <c r="D30" s="57"/>
    </row>
    <row r="31" spans="1:4" x14ac:dyDescent="0.25">
      <c r="A31" s="63"/>
      <c r="B31" s="4"/>
      <c r="C31" s="66"/>
      <c r="D31" s="66"/>
    </row>
    <row r="32" spans="1:4" x14ac:dyDescent="0.25">
      <c r="A32" s="67"/>
      <c r="B32" s="66"/>
      <c r="C32" s="66"/>
      <c r="D32" s="66"/>
    </row>
    <row r="33" spans="1:4" x14ac:dyDescent="0.25">
      <c r="A33" s="2"/>
      <c r="B33" s="4"/>
      <c r="C33" s="2" t="s">
        <v>54</v>
      </c>
      <c r="D33" s="2"/>
    </row>
    <row r="34" spans="1:4" x14ac:dyDescent="0.25">
      <c r="A34" s="2"/>
      <c r="B34" s="4"/>
      <c r="C34" s="2"/>
      <c r="D34" s="2"/>
    </row>
    <row r="35" spans="1:4" x14ac:dyDescent="0.25">
      <c r="A35" s="2"/>
      <c r="B35" s="2"/>
      <c r="C35" s="2"/>
      <c r="D35" s="2"/>
    </row>
    <row r="36" spans="1:4" x14ac:dyDescent="0.25">
      <c r="A36" s="2"/>
      <c r="B36" s="2"/>
      <c r="C36" s="2"/>
      <c r="D36" s="2"/>
    </row>
    <row r="37" spans="1:4" x14ac:dyDescent="0.25">
      <c r="A37" s="2"/>
      <c r="B37" s="2"/>
      <c r="C37" s="2"/>
      <c r="D37" s="2"/>
    </row>
    <row r="38" spans="1:4" x14ac:dyDescent="0.25">
      <c r="A38" s="2"/>
      <c r="B38" s="2"/>
      <c r="C38" s="2"/>
      <c r="D38" s="2"/>
    </row>
    <row r="39" spans="1:4" x14ac:dyDescent="0.25">
      <c r="A39" s="2"/>
      <c r="B39" s="2"/>
      <c r="C39" s="2"/>
      <c r="D39" s="2"/>
    </row>
    <row r="40" spans="1:4" x14ac:dyDescent="0.25">
      <c r="A40" s="2"/>
      <c r="B40" s="2"/>
      <c r="C40" s="2"/>
      <c r="D40" s="2"/>
    </row>
  </sheetData>
  <mergeCells count="3">
    <mergeCell ref="A1:C1"/>
    <mergeCell ref="A2:C2"/>
    <mergeCell ref="A3:C3"/>
  </mergeCells>
  <pageMargins left="0.7" right="0.7" top="0.75" bottom="0.75" header="0.3" footer="0.3"/>
  <pageSetup scale="8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35"/>
  <sheetViews>
    <sheetView zoomScale="85" zoomScaleNormal="85" workbookViewId="0"/>
  </sheetViews>
  <sheetFormatPr defaultColWidth="5.6640625" defaultRowHeight="13.2" x14ac:dyDescent="0.25"/>
  <cols>
    <col min="1" max="1" width="73.88671875" style="2" customWidth="1"/>
    <col min="2" max="4" width="15.33203125" style="2" customWidth="1"/>
    <col min="5" max="16384" width="5.6640625" style="2"/>
  </cols>
  <sheetData>
    <row r="1" spans="1:5" s="1" customFormat="1" ht="20.399999999999999" x14ac:dyDescent="0.35">
      <c r="A1" s="223" t="s">
        <v>0</v>
      </c>
      <c r="B1" s="223"/>
      <c r="C1" s="223"/>
      <c r="D1" s="223"/>
    </row>
    <row r="2" spans="1:5" s="1" customFormat="1" ht="20.399999999999999" x14ac:dyDescent="0.35">
      <c r="A2" s="223" t="s">
        <v>23</v>
      </c>
      <c r="B2" s="223"/>
      <c r="C2" s="223"/>
      <c r="D2" s="223"/>
    </row>
    <row r="3" spans="1:5" s="1" customFormat="1" ht="18" x14ac:dyDescent="0.35">
      <c r="A3" s="221" t="s">
        <v>131</v>
      </c>
      <c r="B3" s="221"/>
      <c r="C3" s="221"/>
      <c r="D3" s="221"/>
    </row>
    <row r="4" spans="1:5" x14ac:dyDescent="0.25">
      <c r="A4" s="3"/>
      <c r="B4" s="3"/>
      <c r="C4" s="3"/>
      <c r="D4" s="3"/>
    </row>
    <row r="5" spans="1:5" x14ac:dyDescent="0.25">
      <c r="A5" s="3"/>
      <c r="B5" s="3"/>
      <c r="C5" s="3"/>
      <c r="D5" s="3"/>
    </row>
    <row r="6" spans="1:5" x14ac:dyDescent="0.25">
      <c r="A6" s="42"/>
      <c r="B6" s="42"/>
      <c r="C6" s="42"/>
      <c r="D6" s="42"/>
    </row>
    <row r="7" spans="1:5" s="44" customFormat="1" ht="12" x14ac:dyDescent="0.25">
      <c r="C7" s="45"/>
      <c r="D7" s="45"/>
    </row>
    <row r="8" spans="1:5" s="44" customFormat="1" ht="12" x14ac:dyDescent="0.25">
      <c r="A8" s="5" t="s">
        <v>135</v>
      </c>
      <c r="B8" s="6">
        <v>2016</v>
      </c>
      <c r="C8" s="6">
        <v>2016</v>
      </c>
      <c r="D8" s="6">
        <v>2015</v>
      </c>
    </row>
    <row r="9" spans="1:5" s="44" customFormat="1" ht="12" x14ac:dyDescent="0.25">
      <c r="A9" s="7"/>
      <c r="B9" s="8" t="s">
        <v>2</v>
      </c>
      <c r="C9" s="8" t="s">
        <v>3</v>
      </c>
      <c r="D9" s="9" t="s">
        <v>3</v>
      </c>
    </row>
    <row r="10" spans="1:5" x14ac:dyDescent="0.25">
      <c r="B10" s="46" t="s">
        <v>4</v>
      </c>
      <c r="C10" s="46" t="s">
        <v>4</v>
      </c>
      <c r="D10" s="46" t="s">
        <v>4</v>
      </c>
    </row>
    <row r="11" spans="1:5" ht="13.8" x14ac:dyDescent="0.25">
      <c r="A11" s="47"/>
      <c r="B11" s="46"/>
      <c r="C11" s="46"/>
      <c r="D11" s="46"/>
    </row>
    <row r="12" spans="1:5" s="50" customFormat="1" ht="13.8" x14ac:dyDescent="0.25">
      <c r="A12" s="48" t="s">
        <v>160</v>
      </c>
      <c r="B12" s="49">
        <f>'Income Sheet'!C45</f>
        <v>16570</v>
      </c>
      <c r="C12" s="49">
        <f>'Income Sheet'!D45</f>
        <v>23372</v>
      </c>
      <c r="D12" s="49">
        <v>27800</v>
      </c>
    </row>
    <row r="13" spans="1:5" x14ac:dyDescent="0.25">
      <c r="A13" s="51"/>
      <c r="B13" s="52"/>
      <c r="C13" s="37"/>
      <c r="D13" s="52"/>
    </row>
    <row r="14" spans="1:5" ht="13.8" x14ac:dyDescent="0.25">
      <c r="A14" s="48" t="s">
        <v>24</v>
      </c>
      <c r="B14" s="52"/>
      <c r="C14" s="37"/>
      <c r="D14" s="37"/>
    </row>
    <row r="15" spans="1:5" x14ac:dyDescent="0.25">
      <c r="A15" s="51" t="s">
        <v>25</v>
      </c>
      <c r="B15" s="53">
        <f>-28406-2300</f>
        <v>-30706</v>
      </c>
      <c r="C15" s="53">
        <v>-24770</v>
      </c>
      <c r="D15" s="53">
        <v>-25624</v>
      </c>
      <c r="E15" s="44"/>
    </row>
    <row r="16" spans="1:5" x14ac:dyDescent="0.25">
      <c r="A16" s="51" t="s">
        <v>26</v>
      </c>
      <c r="B16" s="53">
        <f>17500+4491</f>
        <v>21991</v>
      </c>
      <c r="C16" s="53">
        <v>23438</v>
      </c>
      <c r="D16" s="53">
        <v>21457</v>
      </c>
      <c r="E16" s="44"/>
    </row>
    <row r="17" spans="1:5" x14ac:dyDescent="0.25">
      <c r="A17" s="51" t="s">
        <v>27</v>
      </c>
      <c r="B17" s="53">
        <v>0</v>
      </c>
      <c r="C17" s="53">
        <v>-417</v>
      </c>
      <c r="D17" s="53">
        <v>-27</v>
      </c>
      <c r="E17" s="44"/>
    </row>
    <row r="18" spans="1:5" hidden="1" x14ac:dyDescent="0.25">
      <c r="A18" s="51"/>
      <c r="B18" s="53"/>
      <c r="C18" s="53"/>
      <c r="D18" s="53"/>
    </row>
    <row r="19" spans="1:5" ht="13.8" x14ac:dyDescent="0.25">
      <c r="A19" s="54" t="s">
        <v>28</v>
      </c>
      <c r="B19" s="55">
        <f t="shared" ref="B19" si="0">SUM(B15:B17)</f>
        <v>-8715</v>
      </c>
      <c r="C19" s="55">
        <f>SUM(C15:C17)</f>
        <v>-1749</v>
      </c>
      <c r="D19" s="55">
        <v>-4194</v>
      </c>
    </row>
    <row r="20" spans="1:5" x14ac:dyDescent="0.25">
      <c r="A20" s="51"/>
      <c r="B20" s="53"/>
      <c r="C20" s="53"/>
      <c r="D20" s="53"/>
    </row>
    <row r="21" spans="1:5" s="50" customFormat="1" ht="13.8" x14ac:dyDescent="0.25">
      <c r="A21" s="58" t="s">
        <v>29</v>
      </c>
      <c r="B21" s="53">
        <v>0</v>
      </c>
      <c r="C21" s="38">
        <f>Remeasurement!B24</f>
        <v>247</v>
      </c>
      <c r="D21" s="38">
        <v>1296</v>
      </c>
    </row>
    <row r="22" spans="1:5" x14ac:dyDescent="0.25">
      <c r="A22" s="51"/>
      <c r="B22" s="53"/>
      <c r="C22" s="53"/>
      <c r="D22" s="53"/>
    </row>
    <row r="23" spans="1:5" ht="13.8" x14ac:dyDescent="0.25">
      <c r="A23" s="59" t="s">
        <v>30</v>
      </c>
      <c r="B23" s="55">
        <f>B12+B19+B21</f>
        <v>7855</v>
      </c>
      <c r="C23" s="55">
        <f>C12+C19+C21</f>
        <v>21870</v>
      </c>
      <c r="D23" s="55">
        <v>24902</v>
      </c>
    </row>
    <row r="24" spans="1:5" x14ac:dyDescent="0.25">
      <c r="A24" s="51"/>
      <c r="B24" s="53"/>
      <c r="C24" s="53"/>
      <c r="D24" s="53"/>
    </row>
    <row r="25" spans="1:5" ht="13.8" x14ac:dyDescent="0.25">
      <c r="A25" s="48" t="s">
        <v>31</v>
      </c>
      <c r="B25" s="38">
        <v>-184109</v>
      </c>
      <c r="C25" s="38">
        <v>-184109</v>
      </c>
      <c r="D25" s="38">
        <v>-209011</v>
      </c>
    </row>
    <row r="26" spans="1:5" x14ac:dyDescent="0.25">
      <c r="A26" s="60"/>
      <c r="B26" s="53"/>
      <c r="C26" s="53"/>
      <c r="D26" s="53"/>
    </row>
    <row r="27" spans="1:5" ht="14.4" thickBot="1" x14ac:dyDescent="0.3">
      <c r="A27" s="61" t="s">
        <v>32</v>
      </c>
      <c r="B27" s="62">
        <f t="shared" ref="B27:C27" si="1">SUM(B23:B25)</f>
        <v>-176254</v>
      </c>
      <c r="C27" s="62">
        <f t="shared" si="1"/>
        <v>-162239</v>
      </c>
      <c r="D27" s="62">
        <v>-184109</v>
      </c>
    </row>
    <row r="28" spans="1:5" ht="13.8" thickTop="1" x14ac:dyDescent="0.25">
      <c r="A28" s="60"/>
      <c r="B28" s="53"/>
      <c r="C28" s="53"/>
      <c r="D28" s="53"/>
    </row>
    <row r="29" spans="1:5" x14ac:dyDescent="0.25">
      <c r="A29" s="63"/>
      <c r="B29" s="4"/>
      <c r="C29" s="65"/>
      <c r="D29" s="66"/>
    </row>
    <row r="30" spans="1:5" x14ac:dyDescent="0.25">
      <c r="A30" s="67"/>
      <c r="B30" s="229" t="s">
        <v>171</v>
      </c>
      <c r="C30" s="66"/>
      <c r="D30" s="66"/>
    </row>
    <row r="31" spans="1:5" x14ac:dyDescent="0.25">
      <c r="B31" s="68"/>
      <c r="C31" s="69"/>
      <c r="D31" s="57"/>
    </row>
    <row r="32" spans="1:5" x14ac:dyDescent="0.25">
      <c r="B32" s="4"/>
      <c r="D32" s="70"/>
    </row>
    <row r="33" spans="2:4" x14ac:dyDescent="0.25">
      <c r="B33" s="4"/>
      <c r="D33" s="71"/>
    </row>
    <row r="34" spans="2:4" x14ac:dyDescent="0.25">
      <c r="B34" s="4"/>
    </row>
    <row r="35" spans="2:4" x14ac:dyDescent="0.25">
      <c r="B35" s="4"/>
    </row>
  </sheetData>
  <mergeCells count="3">
    <mergeCell ref="A3:D3"/>
    <mergeCell ref="A1:D1"/>
    <mergeCell ref="A2:D2"/>
  </mergeCells>
  <pageMargins left="0.7" right="0.7" top="0.75" bottom="0.75" header="0.3" footer="0.3"/>
  <pageSetup scale="77"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55"/>
  <sheetViews>
    <sheetView topLeftCell="B1" zoomScaleNormal="100" workbookViewId="0"/>
  </sheetViews>
  <sheetFormatPr defaultRowHeight="13.2" x14ac:dyDescent="0.25"/>
  <cols>
    <col min="1" max="1" width="3" customWidth="1"/>
    <col min="2" max="2" width="2.88671875" customWidth="1"/>
    <col min="3" max="7" width="15.44140625" customWidth="1"/>
    <col min="8" max="9" width="15.44140625" style="155" customWidth="1"/>
  </cols>
  <sheetData>
    <row r="1" spans="2:11" ht="20.399999999999999" x14ac:dyDescent="0.35">
      <c r="B1" s="226" t="s">
        <v>0</v>
      </c>
      <c r="C1" s="226"/>
      <c r="D1" s="226"/>
      <c r="E1" s="226"/>
      <c r="F1" s="226"/>
      <c r="G1" s="226"/>
      <c r="H1" s="226"/>
      <c r="I1" s="226"/>
    </row>
    <row r="2" spans="2:11" ht="20.399999999999999" x14ac:dyDescent="0.35">
      <c r="B2" s="226" t="s">
        <v>55</v>
      </c>
      <c r="C2" s="226"/>
      <c r="D2" s="226"/>
      <c r="E2" s="226"/>
      <c r="F2" s="226"/>
      <c r="G2" s="226"/>
      <c r="H2" s="226"/>
      <c r="I2" s="226"/>
    </row>
    <row r="3" spans="2:11" ht="20.399999999999999" x14ac:dyDescent="0.35">
      <c r="B3" s="213"/>
      <c r="C3" s="221" t="s">
        <v>131</v>
      </c>
      <c r="D3" s="221"/>
      <c r="E3" s="221"/>
      <c r="F3" s="221"/>
      <c r="G3" s="221"/>
      <c r="H3" s="221"/>
      <c r="I3" s="221"/>
    </row>
    <row r="4" spans="2:11" ht="20.399999999999999" x14ac:dyDescent="0.35">
      <c r="B4" s="161"/>
      <c r="C4" s="221"/>
      <c r="D4" s="221"/>
      <c r="E4" s="221"/>
      <c r="F4" s="221"/>
      <c r="G4" s="162"/>
      <c r="H4" s="114"/>
      <c r="I4" s="114"/>
    </row>
    <row r="5" spans="2:11" x14ac:dyDescent="0.25">
      <c r="B5" s="116"/>
      <c r="C5" s="116"/>
      <c r="D5" s="117"/>
      <c r="E5" s="116"/>
      <c r="F5" s="116"/>
      <c r="G5" s="116"/>
      <c r="H5" s="118"/>
      <c r="I5" s="118"/>
    </row>
    <row r="6" spans="2:11" x14ac:dyDescent="0.25">
      <c r="B6" s="224" t="s">
        <v>135</v>
      </c>
      <c r="C6" s="225"/>
      <c r="D6" s="225"/>
      <c r="E6" s="225"/>
      <c r="F6" s="225"/>
      <c r="G6" s="225"/>
      <c r="H6" s="6">
        <v>2016</v>
      </c>
      <c r="I6" s="6">
        <v>2015</v>
      </c>
    </row>
    <row r="7" spans="2:11" ht="15.6" x14ac:dyDescent="0.3">
      <c r="B7" s="121"/>
      <c r="C7" s="119"/>
      <c r="D7" s="122"/>
      <c r="E7" s="119"/>
      <c r="F7" s="119"/>
      <c r="G7" s="120"/>
      <c r="H7" s="46" t="s">
        <v>4</v>
      </c>
      <c r="I7" s="46" t="s">
        <v>4</v>
      </c>
    </row>
    <row r="8" spans="2:11" ht="13.8" x14ac:dyDescent="0.25">
      <c r="B8" s="123" t="s">
        <v>56</v>
      </c>
      <c r="C8" s="47"/>
      <c r="D8" s="47"/>
      <c r="E8" s="47"/>
      <c r="F8" s="47"/>
      <c r="G8" s="124"/>
      <c r="H8" s="125"/>
      <c r="I8" s="125"/>
    </row>
    <row r="9" spans="2:11" ht="13.8" x14ac:dyDescent="0.25">
      <c r="B9" s="126"/>
      <c r="C9" s="127" t="s">
        <v>140</v>
      </c>
      <c r="D9" s="128"/>
      <c r="E9" s="47"/>
      <c r="F9" s="47"/>
      <c r="G9" s="124"/>
      <c r="H9" s="125"/>
      <c r="I9" s="125"/>
    </row>
    <row r="10" spans="2:11" x14ac:dyDescent="0.25">
      <c r="B10" s="129"/>
      <c r="C10" s="127" t="s">
        <v>162</v>
      </c>
      <c r="D10" s="43"/>
      <c r="E10" s="127"/>
      <c r="F10" s="43"/>
      <c r="G10" s="43"/>
      <c r="H10" s="53">
        <v>23372</v>
      </c>
      <c r="I10" s="53">
        <v>27800</v>
      </c>
    </row>
    <row r="11" spans="2:11" ht="13.8" x14ac:dyDescent="0.25">
      <c r="B11" s="130"/>
      <c r="C11" s="131"/>
      <c r="D11" s="132"/>
      <c r="E11" s="131"/>
      <c r="F11" s="132"/>
      <c r="G11" s="132"/>
      <c r="H11" s="133">
        <f>SUM(H10)</f>
        <v>23372</v>
      </c>
      <c r="I11" s="133">
        <v>27800</v>
      </c>
      <c r="K11" s="48"/>
    </row>
    <row r="12" spans="2:11" x14ac:dyDescent="0.25">
      <c r="B12" s="129"/>
      <c r="C12" s="127" t="s">
        <v>57</v>
      </c>
      <c r="D12" s="43"/>
      <c r="E12" s="43"/>
      <c r="F12" s="43"/>
      <c r="G12" s="43"/>
      <c r="H12" s="134"/>
      <c r="I12" s="53"/>
    </row>
    <row r="13" spans="2:11" x14ac:dyDescent="0.25">
      <c r="B13" s="129"/>
      <c r="C13" s="127" t="s">
        <v>58</v>
      </c>
      <c r="D13" s="43"/>
      <c r="E13" s="127"/>
      <c r="F13" s="43"/>
      <c r="G13" s="43"/>
      <c r="H13" s="53">
        <v>23438</v>
      </c>
      <c r="I13" s="53">
        <v>21457</v>
      </c>
    </row>
    <row r="14" spans="2:11" x14ac:dyDescent="0.25">
      <c r="B14" s="129"/>
      <c r="C14" s="127" t="s">
        <v>59</v>
      </c>
      <c r="D14" s="43"/>
      <c r="E14" s="127"/>
      <c r="F14" s="43"/>
      <c r="G14" s="43"/>
      <c r="H14" s="53">
        <v>11610</v>
      </c>
      <c r="I14" s="53">
        <v>11970</v>
      </c>
    </row>
    <row r="15" spans="2:11" x14ac:dyDescent="0.25">
      <c r="B15" s="129"/>
      <c r="C15" s="127" t="s">
        <v>60</v>
      </c>
      <c r="D15" s="43"/>
      <c r="E15" s="127"/>
      <c r="F15" s="43"/>
      <c r="G15" s="43"/>
      <c r="H15" s="53">
        <v>8127</v>
      </c>
      <c r="I15" s="53">
        <v>6901</v>
      </c>
    </row>
    <row r="16" spans="2:11" hidden="1" x14ac:dyDescent="0.25">
      <c r="B16" s="129"/>
      <c r="C16" s="127" t="s">
        <v>61</v>
      </c>
      <c r="D16" s="135"/>
      <c r="E16" s="136"/>
      <c r="F16" s="135"/>
      <c r="G16" s="135"/>
      <c r="H16" s="53"/>
      <c r="I16" s="53">
        <v>0</v>
      </c>
    </row>
    <row r="17" spans="2:12" x14ac:dyDescent="0.25">
      <c r="B17" s="132"/>
      <c r="C17" s="132"/>
      <c r="D17" s="132"/>
      <c r="E17" s="131"/>
      <c r="F17" s="132"/>
      <c r="G17" s="132"/>
      <c r="H17" s="137">
        <f>SUM(H13:H16)</f>
        <v>43175</v>
      </c>
      <c r="I17" s="137">
        <v>40328</v>
      </c>
    </row>
    <row r="18" spans="2:12" x14ac:dyDescent="0.25">
      <c r="B18" s="129"/>
      <c r="C18" s="127" t="s">
        <v>62</v>
      </c>
      <c r="D18" s="43"/>
      <c r="E18" s="43"/>
      <c r="F18" s="43"/>
      <c r="G18" s="43"/>
      <c r="H18" s="138"/>
      <c r="I18" s="53"/>
    </row>
    <row r="19" spans="2:12" x14ac:dyDescent="0.25">
      <c r="B19" s="43"/>
      <c r="C19" s="127" t="s">
        <v>63</v>
      </c>
      <c r="D19" s="43"/>
      <c r="E19" s="127"/>
      <c r="F19" s="43"/>
      <c r="G19" s="43"/>
      <c r="H19" s="53">
        <v>-7271</v>
      </c>
      <c r="I19" s="53">
        <v>-775</v>
      </c>
      <c r="K19" s="216"/>
    </row>
    <row r="20" spans="2:12" x14ac:dyDescent="0.25">
      <c r="B20" s="43"/>
      <c r="C20" s="127" t="s">
        <v>64</v>
      </c>
      <c r="D20" s="43"/>
      <c r="E20" s="127"/>
      <c r="F20" s="43"/>
      <c r="G20" s="43"/>
      <c r="H20" s="53">
        <v>-5711</v>
      </c>
      <c r="I20" s="53">
        <v>-10145</v>
      </c>
    </row>
    <row r="21" spans="2:12" x14ac:dyDescent="0.25">
      <c r="B21" s="116"/>
      <c r="C21" s="139" t="s">
        <v>65</v>
      </c>
      <c r="D21" s="116"/>
      <c r="E21" s="117"/>
      <c r="F21" s="116"/>
      <c r="G21" s="116"/>
      <c r="H21" s="53">
        <v>2991</v>
      </c>
      <c r="I21" s="53">
        <v>9595</v>
      </c>
      <c r="K21" s="216"/>
      <c r="L21" s="216"/>
    </row>
    <row r="22" spans="2:12" x14ac:dyDescent="0.25">
      <c r="B22" s="43"/>
      <c r="C22" s="127" t="s">
        <v>66</v>
      </c>
      <c r="D22" s="43"/>
      <c r="E22" s="127"/>
      <c r="F22" s="43"/>
      <c r="G22" s="43"/>
      <c r="H22" s="53">
        <v>-417</v>
      </c>
      <c r="I22" s="53">
        <v>-27</v>
      </c>
    </row>
    <row r="23" spans="2:12" x14ac:dyDescent="0.25">
      <c r="B23" s="132"/>
      <c r="C23" s="132"/>
      <c r="D23" s="132"/>
      <c r="E23" s="131"/>
      <c r="F23" s="132"/>
      <c r="G23" s="132"/>
      <c r="H23" s="137">
        <f>SUM(H19:H22)</f>
        <v>-10408</v>
      </c>
      <c r="I23" s="137">
        <v>-1352</v>
      </c>
      <c r="K23" s="216"/>
    </row>
    <row r="24" spans="2:12" x14ac:dyDescent="0.25">
      <c r="B24" s="43"/>
      <c r="C24" s="127" t="s">
        <v>67</v>
      </c>
      <c r="D24" s="43"/>
      <c r="E24" s="43"/>
      <c r="F24" s="43"/>
      <c r="G24" s="43"/>
      <c r="H24" s="138"/>
      <c r="I24" s="53"/>
    </row>
    <row r="25" spans="2:12" x14ac:dyDescent="0.25">
      <c r="B25" s="43"/>
      <c r="C25" s="127" t="s">
        <v>68</v>
      </c>
      <c r="D25" s="43"/>
      <c r="E25" s="127"/>
      <c r="F25" s="43"/>
      <c r="G25" s="43"/>
      <c r="H25" s="53">
        <v>-13052</v>
      </c>
      <c r="I25" s="53">
        <v>-12851</v>
      </c>
    </row>
    <row r="26" spans="2:12" x14ac:dyDescent="0.25">
      <c r="B26" s="43"/>
      <c r="C26" s="127" t="s">
        <v>69</v>
      </c>
      <c r="D26" s="43"/>
      <c r="E26" s="127"/>
      <c r="F26" s="43"/>
      <c r="G26" s="43"/>
      <c r="H26" s="53">
        <v>-2377</v>
      </c>
      <c r="I26" s="53">
        <v>-2314</v>
      </c>
    </row>
    <row r="27" spans="2:12" x14ac:dyDescent="0.25">
      <c r="B27" s="130"/>
      <c r="C27" s="132"/>
      <c r="D27" s="132"/>
      <c r="E27" s="131"/>
      <c r="F27" s="132"/>
      <c r="G27" s="132"/>
      <c r="H27" s="137">
        <f>SUM(H25:H26)</f>
        <v>-15429</v>
      </c>
      <c r="I27" s="137">
        <v>-15165</v>
      </c>
    </row>
    <row r="28" spans="2:12" ht="13.8" x14ac:dyDescent="0.25">
      <c r="B28" s="140" t="s">
        <v>166</v>
      </c>
      <c r="C28" s="141"/>
      <c r="D28" s="141"/>
      <c r="E28" s="141"/>
      <c r="F28" s="141"/>
      <c r="G28" s="141" t="s">
        <v>52</v>
      </c>
      <c r="H28" s="90">
        <f>H11+H17+H23+H27</f>
        <v>40710</v>
      </c>
      <c r="I28" s="90">
        <v>51611</v>
      </c>
    </row>
    <row r="29" spans="2:12" x14ac:dyDescent="0.25">
      <c r="B29" s="43"/>
      <c r="C29" s="43"/>
      <c r="D29" s="127"/>
      <c r="E29" s="43"/>
      <c r="F29" s="43"/>
      <c r="G29" s="43"/>
      <c r="H29" s="138"/>
      <c r="I29" s="53"/>
    </row>
    <row r="30" spans="2:12" ht="13.8" x14ac:dyDescent="0.25">
      <c r="B30" s="123" t="s">
        <v>171</v>
      </c>
      <c r="C30" s="142"/>
      <c r="D30" s="142"/>
      <c r="E30" s="142"/>
      <c r="F30" s="142"/>
      <c r="G30" s="142"/>
      <c r="H30" s="143"/>
      <c r="I30" s="125"/>
    </row>
    <row r="31" spans="2:12" x14ac:dyDescent="0.25">
      <c r="B31" s="4"/>
      <c r="C31" s="127" t="s">
        <v>70</v>
      </c>
      <c r="D31" s="127"/>
      <c r="E31" s="43"/>
      <c r="F31" s="43"/>
      <c r="G31" s="43"/>
      <c r="H31" s="53">
        <v>-24770</v>
      </c>
      <c r="I31" s="53">
        <v>-25624</v>
      </c>
    </row>
    <row r="32" spans="2:12" x14ac:dyDescent="0.25">
      <c r="B32" s="4"/>
      <c r="C32" s="127" t="s">
        <v>169</v>
      </c>
      <c r="D32" s="43"/>
      <c r="E32" s="127"/>
      <c r="F32" s="43"/>
      <c r="G32" s="43"/>
      <c r="H32" s="53">
        <v>-2411</v>
      </c>
      <c r="I32" s="53">
        <v>-1569</v>
      </c>
      <c r="L32" s="216"/>
    </row>
    <row r="33" spans="2:12" ht="13.8" x14ac:dyDescent="0.25">
      <c r="B33" s="140" t="s">
        <v>71</v>
      </c>
      <c r="C33" s="132"/>
      <c r="D33" s="132"/>
      <c r="E33" s="131"/>
      <c r="F33" s="132"/>
      <c r="G33" s="132"/>
      <c r="H33" s="90">
        <f>SUM(H31:H32)</f>
        <v>-27181</v>
      </c>
      <c r="I33" s="90">
        <v>-27193</v>
      </c>
    </row>
    <row r="34" spans="2:12" x14ac:dyDescent="0.25">
      <c r="B34" s="43"/>
      <c r="C34" s="43"/>
      <c r="D34" s="127"/>
      <c r="E34" s="43"/>
      <c r="F34" s="43"/>
      <c r="G34" s="43"/>
      <c r="H34" s="138"/>
      <c r="I34" s="53"/>
    </row>
    <row r="35" spans="2:12" ht="13.8" x14ac:dyDescent="0.25">
      <c r="B35" s="126" t="s">
        <v>72</v>
      </c>
      <c r="C35" s="142"/>
      <c r="D35" s="142"/>
      <c r="E35" s="142"/>
      <c r="F35" s="142"/>
      <c r="G35" s="142"/>
      <c r="H35" s="143"/>
      <c r="I35" s="125"/>
    </row>
    <row r="36" spans="2:12" ht="13.8" x14ac:dyDescent="0.25">
      <c r="B36" s="144"/>
      <c r="C36" s="43" t="s">
        <v>163</v>
      </c>
      <c r="D36" s="43"/>
      <c r="E36" s="43"/>
      <c r="F36" s="43"/>
      <c r="G36" s="142"/>
      <c r="H36" s="53">
        <v>-2750.5634100000002</v>
      </c>
      <c r="I36" s="53">
        <v>-1967</v>
      </c>
    </row>
    <row r="37" spans="2:12" ht="13.8" x14ac:dyDescent="0.25">
      <c r="B37" s="145" t="s">
        <v>167</v>
      </c>
      <c r="C37" s="141"/>
      <c r="D37" s="141"/>
      <c r="E37" s="141"/>
      <c r="F37" s="141"/>
      <c r="G37" s="141"/>
      <c r="H37" s="90">
        <f>SUM(H36)</f>
        <v>-2750.5634100000002</v>
      </c>
      <c r="I37" s="90">
        <v>-1967</v>
      </c>
    </row>
    <row r="38" spans="2:12" x14ac:dyDescent="0.25">
      <c r="B38" s="43"/>
      <c r="C38" s="43"/>
      <c r="D38" s="43"/>
      <c r="E38" s="43"/>
      <c r="F38" s="43"/>
      <c r="G38" s="43"/>
      <c r="H38" s="138"/>
      <c r="I38" s="53"/>
    </row>
    <row r="39" spans="2:12" ht="13.8" x14ac:dyDescent="0.25">
      <c r="B39" s="126" t="s">
        <v>73</v>
      </c>
      <c r="C39" s="142"/>
      <c r="D39" s="142"/>
      <c r="E39" s="142"/>
      <c r="F39" s="142"/>
      <c r="G39" s="142"/>
      <c r="H39" s="143"/>
      <c r="I39" s="125"/>
    </row>
    <row r="40" spans="2:12" ht="13.8" x14ac:dyDescent="0.25">
      <c r="B40" s="144"/>
      <c r="C40" s="43" t="s">
        <v>164</v>
      </c>
      <c r="D40" s="43"/>
      <c r="E40" s="43"/>
      <c r="F40" s="43"/>
      <c r="G40" s="142"/>
      <c r="H40" s="53">
        <v>0</v>
      </c>
      <c r="I40" s="53">
        <v>-39000</v>
      </c>
      <c r="L40" s="216"/>
    </row>
    <row r="41" spans="2:12" ht="13.8" x14ac:dyDescent="0.25">
      <c r="B41" s="145" t="s">
        <v>165</v>
      </c>
      <c r="C41" s="141"/>
      <c r="D41" s="141"/>
      <c r="E41" s="141"/>
      <c r="F41" s="141"/>
      <c r="G41" s="141"/>
      <c r="H41" s="90">
        <f>SUM(H40)</f>
        <v>0</v>
      </c>
      <c r="I41" s="90">
        <v>-39000</v>
      </c>
    </row>
    <row r="42" spans="2:12" x14ac:dyDescent="0.25">
      <c r="B42" s="43"/>
      <c r="C42" s="43"/>
      <c r="D42" s="43"/>
      <c r="E42" s="43"/>
      <c r="F42" s="43"/>
      <c r="G42" s="43" t="s">
        <v>52</v>
      </c>
      <c r="H42" s="138"/>
      <c r="I42" s="53"/>
    </row>
    <row r="43" spans="2:12" ht="13.8" x14ac:dyDescent="0.25">
      <c r="B43" s="126" t="s">
        <v>170</v>
      </c>
      <c r="C43" s="47"/>
      <c r="D43" s="142"/>
      <c r="E43" s="142"/>
      <c r="F43" s="142"/>
      <c r="G43" s="142"/>
      <c r="H43" s="97">
        <f>H28+H33+H37+H41</f>
        <v>10778.436589999999</v>
      </c>
      <c r="I43" s="97">
        <v>-16549</v>
      </c>
    </row>
    <row r="44" spans="2:12" ht="13.8" x14ac:dyDescent="0.25">
      <c r="B44" s="126" t="s">
        <v>74</v>
      </c>
      <c r="C44" s="47"/>
      <c r="D44" s="47"/>
      <c r="E44" s="47"/>
      <c r="F44" s="146"/>
      <c r="G44" s="47"/>
      <c r="H44" s="53">
        <v>14715</v>
      </c>
      <c r="I44" s="53">
        <v>31340</v>
      </c>
    </row>
    <row r="45" spans="2:12" x14ac:dyDescent="0.25">
      <c r="B45" s="129"/>
      <c r="C45" s="127" t="s">
        <v>168</v>
      </c>
      <c r="D45" s="43"/>
      <c r="E45" s="43"/>
      <c r="F45" s="43"/>
      <c r="G45" s="43"/>
      <c r="H45" s="53">
        <v>-38</v>
      </c>
      <c r="I45" s="53">
        <v>-76</v>
      </c>
    </row>
    <row r="46" spans="2:12" ht="14.4" thickBot="1" x14ac:dyDescent="0.3">
      <c r="B46" s="147" t="s">
        <v>75</v>
      </c>
      <c r="C46" s="148"/>
      <c r="D46" s="148"/>
      <c r="E46" s="148"/>
      <c r="F46" s="149"/>
      <c r="G46" s="148"/>
      <c r="H46" s="150">
        <f>SUM(H43:H45)</f>
        <v>25455.436589999998</v>
      </c>
      <c r="I46" s="150">
        <v>14715</v>
      </c>
    </row>
    <row r="47" spans="2:12" ht="16.2" thickTop="1" x14ac:dyDescent="0.3">
      <c r="B47" s="151"/>
      <c r="C47" s="151"/>
      <c r="D47" s="151"/>
      <c r="E47" s="151"/>
      <c r="F47" s="120"/>
      <c r="G47" s="151"/>
      <c r="H47" s="28"/>
      <c r="I47" s="28"/>
    </row>
    <row r="48" spans="2:12" ht="15.6" x14ac:dyDescent="0.3">
      <c r="B48" s="151"/>
      <c r="C48" s="151"/>
      <c r="D48" s="151"/>
      <c r="E48" s="151"/>
      <c r="F48" s="120"/>
      <c r="G48" s="151"/>
      <c r="H48" s="28"/>
      <c r="I48" s="56"/>
    </row>
    <row r="49" spans="2:9" ht="15.6" x14ac:dyDescent="0.3">
      <c r="B49" s="151"/>
      <c r="C49" s="151"/>
      <c r="D49" s="151"/>
      <c r="E49" s="151"/>
      <c r="F49" s="120"/>
      <c r="G49" s="151"/>
      <c r="H49" s="56"/>
      <c r="I49" s="56"/>
    </row>
    <row r="50" spans="2:9" ht="15.6" x14ac:dyDescent="0.3">
      <c r="B50" s="115"/>
      <c r="C50" s="115"/>
      <c r="D50" s="115"/>
      <c r="E50" s="115"/>
      <c r="F50" s="152"/>
      <c r="G50" s="115"/>
      <c r="H50" s="153"/>
      <c r="I50" s="154"/>
    </row>
    <row r="51" spans="2:9" ht="15.6" x14ac:dyDescent="0.3">
      <c r="B51" s="115"/>
      <c r="C51" s="115"/>
      <c r="D51" s="115"/>
      <c r="E51" s="115"/>
      <c r="F51" s="152"/>
      <c r="G51" s="115"/>
      <c r="H51" s="134"/>
      <c r="I51" s="53"/>
    </row>
    <row r="52" spans="2:9" ht="15.6" x14ac:dyDescent="0.3">
      <c r="B52" s="115"/>
      <c r="C52" s="115"/>
      <c r="D52" s="115"/>
      <c r="E52" s="115"/>
      <c r="F52" s="152"/>
      <c r="G52" s="115"/>
      <c r="H52" s="153"/>
      <c r="I52" s="154"/>
    </row>
    <row r="53" spans="2:9" ht="15.6" x14ac:dyDescent="0.3">
      <c r="B53" s="115"/>
      <c r="C53" s="115"/>
      <c r="D53" s="115"/>
      <c r="E53" s="115"/>
      <c r="F53" s="152"/>
      <c r="G53" s="115"/>
      <c r="H53" s="153"/>
      <c r="I53" s="154"/>
    </row>
    <row r="54" spans="2:9" ht="15.6" x14ac:dyDescent="0.3">
      <c r="B54" s="115"/>
      <c r="C54" s="115"/>
      <c r="D54" s="115"/>
      <c r="E54" s="115"/>
      <c r="F54" s="152"/>
      <c r="G54" s="115"/>
      <c r="H54" s="154"/>
      <c r="I54" s="154"/>
    </row>
    <row r="55" spans="2:9" ht="15.6" x14ac:dyDescent="0.3">
      <c r="B55" s="115"/>
      <c r="C55" s="115"/>
      <c r="D55" s="115"/>
      <c r="E55" s="115"/>
      <c r="F55" s="152"/>
      <c r="G55" s="115"/>
      <c r="H55" s="154"/>
      <c r="I55" s="154"/>
    </row>
  </sheetData>
  <mergeCells count="5">
    <mergeCell ref="B6:G6"/>
    <mergeCell ref="C4:F4"/>
    <mergeCell ref="B2:I2"/>
    <mergeCell ref="B1:I1"/>
    <mergeCell ref="C3:I3"/>
  </mergeCells>
  <pageMargins left="0.7" right="0.7" top="0.75" bottom="0.75" header="0.3" footer="0.3"/>
  <pageSetup scale="81"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17"/>
  <sheetViews>
    <sheetView workbookViewId="0">
      <selection activeCell="I20" sqref="I20"/>
    </sheetView>
  </sheetViews>
  <sheetFormatPr defaultColWidth="9.109375" defaultRowHeight="13.2" x14ac:dyDescent="0.25"/>
  <cols>
    <col min="1" max="1" width="43.109375" style="175" customWidth="1"/>
    <col min="2" max="3" width="13" style="175" customWidth="1"/>
    <col min="4" max="5" width="11.5546875" style="175" customWidth="1"/>
    <col min="6" max="6" width="15.33203125" style="175" customWidth="1"/>
    <col min="7" max="16384" width="9.109375" style="175"/>
  </cols>
  <sheetData>
    <row r="1" spans="1:12" ht="13.8" x14ac:dyDescent="0.25">
      <c r="A1" s="174" t="s">
        <v>0</v>
      </c>
    </row>
    <row r="2" spans="1:12" x14ac:dyDescent="0.25">
      <c r="A2" s="176" t="s">
        <v>79</v>
      </c>
    </row>
    <row r="3" spans="1:12" x14ac:dyDescent="0.25">
      <c r="A3" s="176"/>
    </row>
    <row r="4" spans="1:12" x14ac:dyDescent="0.25">
      <c r="A4" s="177" t="s">
        <v>76</v>
      </c>
    </row>
    <row r="5" spans="1:12" x14ac:dyDescent="0.25">
      <c r="A5" s="176"/>
    </row>
    <row r="6" spans="1:12" x14ac:dyDescent="0.25">
      <c r="A6" s="178" t="s">
        <v>80</v>
      </c>
    </row>
    <row r="7" spans="1:12" x14ac:dyDescent="0.25">
      <c r="A7" s="176"/>
    </row>
    <row r="8" spans="1:12" ht="31.5" customHeight="1" x14ac:dyDescent="0.25">
      <c r="A8" s="228" t="s">
        <v>81</v>
      </c>
      <c r="B8" s="228"/>
      <c r="C8" s="228"/>
      <c r="D8" s="228"/>
      <c r="E8" s="228"/>
    </row>
    <row r="9" spans="1:12" x14ac:dyDescent="0.25">
      <c r="A9" s="176"/>
    </row>
    <row r="10" spans="1:12" ht="27.75" customHeight="1" x14ac:dyDescent="0.25">
      <c r="A10" s="228" t="s">
        <v>82</v>
      </c>
      <c r="B10" s="228"/>
      <c r="C10" s="228"/>
      <c r="D10" s="228"/>
      <c r="E10" s="228"/>
    </row>
    <row r="11" spans="1:12" x14ac:dyDescent="0.25">
      <c r="A11" s="176"/>
    </row>
    <row r="12" spans="1:12" ht="110.25" customHeight="1" x14ac:dyDescent="0.25">
      <c r="A12" s="228" t="s">
        <v>83</v>
      </c>
      <c r="B12" s="228"/>
      <c r="C12" s="228"/>
      <c r="D12" s="228"/>
      <c r="E12" s="228"/>
      <c r="F12" s="179"/>
      <c r="G12" s="179"/>
      <c r="H12" s="179"/>
      <c r="I12" s="179"/>
      <c r="J12" s="179"/>
      <c r="K12" s="179"/>
      <c r="L12" s="179"/>
    </row>
    <row r="13" spans="1:12" x14ac:dyDescent="0.25">
      <c r="A13" s="176"/>
    </row>
    <row r="14" spans="1:12" x14ac:dyDescent="0.25">
      <c r="A14" s="176"/>
    </row>
    <row r="15" spans="1:12" x14ac:dyDescent="0.25">
      <c r="A15" s="178" t="s">
        <v>84</v>
      </c>
    </row>
    <row r="16" spans="1:12" x14ac:dyDescent="0.25">
      <c r="A16" s="180"/>
    </row>
    <row r="17" spans="1:4" x14ac:dyDescent="0.25">
      <c r="A17" s="176" t="s">
        <v>85</v>
      </c>
    </row>
    <row r="18" spans="1:4" x14ac:dyDescent="0.25">
      <c r="A18" s="181"/>
    </row>
    <row r="19" spans="1:4" x14ac:dyDescent="0.25">
      <c r="A19" s="180" t="s">
        <v>86</v>
      </c>
    </row>
    <row r="20" spans="1:4" x14ac:dyDescent="0.25">
      <c r="A20" s="180"/>
      <c r="B20" s="182"/>
      <c r="C20" s="182"/>
      <c r="D20" s="182"/>
    </row>
    <row r="21" spans="1:4" ht="36.75" customHeight="1" x14ac:dyDescent="0.25">
      <c r="A21" s="183" t="s">
        <v>87</v>
      </c>
      <c r="B21" s="184" t="s">
        <v>88</v>
      </c>
      <c r="C21" s="184" t="s">
        <v>89</v>
      </c>
      <c r="D21" s="182"/>
    </row>
    <row r="22" spans="1:4" x14ac:dyDescent="0.25">
      <c r="A22" s="185" t="s">
        <v>90</v>
      </c>
      <c r="B22" s="186">
        <f>B38</f>
        <v>28318</v>
      </c>
      <c r="C22" s="186">
        <v>9817</v>
      </c>
      <c r="D22" s="182"/>
    </row>
    <row r="23" spans="1:4" x14ac:dyDescent="0.25">
      <c r="A23" s="185" t="s">
        <v>91</v>
      </c>
      <c r="B23" s="187">
        <f>B49</f>
        <v>7736</v>
      </c>
      <c r="C23" s="187">
        <v>-970</v>
      </c>
      <c r="D23" s="182"/>
    </row>
    <row r="24" spans="1:4" x14ac:dyDescent="0.25">
      <c r="A24" s="188" t="s">
        <v>92</v>
      </c>
      <c r="B24" s="187">
        <f>B58</f>
        <v>-45440</v>
      </c>
      <c r="C24" s="187">
        <v>-60879</v>
      </c>
      <c r="D24" s="182"/>
    </row>
    <row r="25" spans="1:4" x14ac:dyDescent="0.25">
      <c r="A25" s="188" t="s">
        <v>93</v>
      </c>
      <c r="B25" s="186">
        <f>B67</f>
        <v>-54898</v>
      </c>
      <c r="C25" s="186">
        <v>-51265</v>
      </c>
      <c r="D25" s="182"/>
    </row>
    <row r="26" spans="1:4" x14ac:dyDescent="0.25">
      <c r="A26" s="189" t="s">
        <v>94</v>
      </c>
      <c r="B26" s="190">
        <f>SUM(B22:B25)</f>
        <v>-64284</v>
      </c>
      <c r="C26" s="190">
        <f>SUM(C22:C25)</f>
        <v>-103297</v>
      </c>
      <c r="D26" s="182"/>
    </row>
    <row r="27" spans="1:4" x14ac:dyDescent="0.25">
      <c r="A27" s="180"/>
      <c r="B27" s="186"/>
      <c r="C27" s="186"/>
      <c r="D27" s="182"/>
    </row>
    <row r="28" spans="1:4" x14ac:dyDescent="0.25">
      <c r="A28" s="180"/>
      <c r="B28" s="187"/>
      <c r="C28" s="187"/>
      <c r="D28" s="182"/>
    </row>
    <row r="29" spans="1:4" x14ac:dyDescent="0.25">
      <c r="A29" s="180" t="s">
        <v>95</v>
      </c>
      <c r="B29" s="182"/>
      <c r="C29" s="182"/>
      <c r="D29" s="182"/>
    </row>
    <row r="30" spans="1:4" x14ac:dyDescent="0.25">
      <c r="A30" s="180"/>
      <c r="B30" s="182"/>
      <c r="C30" s="182"/>
      <c r="D30" s="182"/>
    </row>
    <row r="31" spans="1:4" ht="24" x14ac:dyDescent="0.25">
      <c r="A31" s="191" t="s">
        <v>87</v>
      </c>
      <c r="B31" s="184" t="s">
        <v>88</v>
      </c>
      <c r="C31" s="182"/>
      <c r="D31" s="182"/>
    </row>
    <row r="32" spans="1:4" x14ac:dyDescent="0.25">
      <c r="A32" s="192" t="s">
        <v>96</v>
      </c>
      <c r="B32" s="187">
        <v>9817</v>
      </c>
      <c r="C32" s="182"/>
      <c r="D32" s="182"/>
    </row>
    <row r="33" spans="1:4" x14ac:dyDescent="0.25">
      <c r="A33" s="192" t="s">
        <v>97</v>
      </c>
      <c r="B33" s="187">
        <v>149751</v>
      </c>
      <c r="C33" s="182"/>
      <c r="D33" s="182"/>
    </row>
    <row r="34" spans="1:4" x14ac:dyDescent="0.25">
      <c r="A34" s="192" t="s">
        <v>98</v>
      </c>
      <c r="B34" s="186">
        <v>-128140</v>
      </c>
      <c r="C34" s="182"/>
      <c r="D34" s="182"/>
    </row>
    <row r="35" spans="1:4" x14ac:dyDescent="0.25">
      <c r="A35" s="192" t="s">
        <v>99</v>
      </c>
      <c r="B35" s="187">
        <v>-719</v>
      </c>
      <c r="C35" s="182"/>
      <c r="D35" s="182"/>
    </row>
    <row r="36" spans="1:4" x14ac:dyDescent="0.25">
      <c r="A36" s="193" t="s">
        <v>100</v>
      </c>
      <c r="B36" s="187">
        <v>543</v>
      </c>
      <c r="C36" s="182"/>
      <c r="D36" s="182"/>
    </row>
    <row r="37" spans="1:4" x14ac:dyDescent="0.25">
      <c r="A37" s="191" t="s">
        <v>101</v>
      </c>
      <c r="B37" s="194">
        <v>-2934</v>
      </c>
      <c r="C37" s="182"/>
      <c r="D37" s="182"/>
    </row>
    <row r="38" spans="1:4" x14ac:dyDescent="0.25">
      <c r="A38" s="195" t="s">
        <v>102</v>
      </c>
      <c r="B38" s="196">
        <f>SUM(B32:B37)</f>
        <v>28318</v>
      </c>
      <c r="C38" s="182"/>
    </row>
    <row r="39" spans="1:4" x14ac:dyDescent="0.25">
      <c r="A39" s="180"/>
      <c r="B39" s="182"/>
      <c r="C39" s="182"/>
    </row>
    <row r="40" spans="1:4" x14ac:dyDescent="0.25">
      <c r="A40" s="180"/>
      <c r="B40" s="182"/>
      <c r="C40" s="182"/>
    </row>
    <row r="41" spans="1:4" x14ac:dyDescent="0.25">
      <c r="A41" s="180"/>
      <c r="B41" s="182"/>
      <c r="C41" s="182"/>
    </row>
    <row r="42" spans="1:4" x14ac:dyDescent="0.25">
      <c r="A42" s="180"/>
      <c r="B42" s="182"/>
      <c r="C42" s="182"/>
    </row>
    <row r="43" spans="1:4" x14ac:dyDescent="0.25">
      <c r="A43" s="180" t="s">
        <v>103</v>
      </c>
      <c r="B43" s="182"/>
      <c r="C43" s="182"/>
    </row>
    <row r="44" spans="1:4" x14ac:dyDescent="0.25">
      <c r="A44" s="192"/>
      <c r="B44" s="182"/>
      <c r="C44" s="182"/>
    </row>
    <row r="45" spans="1:4" ht="24" x14ac:dyDescent="0.25">
      <c r="A45" s="191" t="s">
        <v>87</v>
      </c>
      <c r="B45" s="184" t="s">
        <v>88</v>
      </c>
      <c r="C45" s="182"/>
    </row>
    <row r="46" spans="1:4" x14ac:dyDescent="0.25">
      <c r="A46" s="192" t="s">
        <v>104</v>
      </c>
      <c r="B46" s="187">
        <v>-970</v>
      </c>
      <c r="C46" s="182"/>
    </row>
    <row r="47" spans="1:4" x14ac:dyDescent="0.25">
      <c r="A47" s="192" t="s">
        <v>20</v>
      </c>
      <c r="B47" s="187">
        <v>11819</v>
      </c>
      <c r="C47" s="182"/>
    </row>
    <row r="48" spans="1:4" x14ac:dyDescent="0.25">
      <c r="A48" s="191" t="s">
        <v>105</v>
      </c>
      <c r="B48" s="194">
        <v>-3113</v>
      </c>
      <c r="C48" s="182"/>
    </row>
    <row r="49" spans="1:4" x14ac:dyDescent="0.25">
      <c r="A49" s="195" t="s">
        <v>102</v>
      </c>
      <c r="B49" s="196">
        <f>SUM(B46:B48)</f>
        <v>7736</v>
      </c>
      <c r="C49" s="182"/>
    </row>
    <row r="50" spans="1:4" x14ac:dyDescent="0.25">
      <c r="A50" s="192"/>
      <c r="B50" s="182"/>
      <c r="C50" s="182"/>
    </row>
    <row r="51" spans="1:4" x14ac:dyDescent="0.25">
      <c r="A51" s="180"/>
      <c r="B51" s="182"/>
      <c r="C51" s="182"/>
    </row>
    <row r="52" spans="1:4" x14ac:dyDescent="0.25">
      <c r="A52" s="180" t="s">
        <v>106</v>
      </c>
      <c r="B52" s="182"/>
      <c r="C52" s="182"/>
    </row>
    <row r="53" spans="1:4" x14ac:dyDescent="0.25">
      <c r="A53" s="180"/>
      <c r="B53" s="182"/>
      <c r="C53" s="182"/>
    </row>
    <row r="54" spans="1:4" ht="24" x14ac:dyDescent="0.25">
      <c r="A54" s="191" t="s">
        <v>87</v>
      </c>
      <c r="B54" s="184" t="s">
        <v>88</v>
      </c>
      <c r="C54" s="182"/>
    </row>
    <row r="55" spans="1:4" x14ac:dyDescent="0.25">
      <c r="A55" s="192" t="s">
        <v>104</v>
      </c>
      <c r="B55" s="187">
        <v>-60879</v>
      </c>
      <c r="C55" s="182"/>
    </row>
    <row r="56" spans="1:4" x14ac:dyDescent="0.25">
      <c r="A56" s="192" t="s">
        <v>21</v>
      </c>
      <c r="B56" s="187">
        <v>34662</v>
      </c>
      <c r="C56" s="182"/>
    </row>
    <row r="57" spans="1:4" x14ac:dyDescent="0.25">
      <c r="A57" s="191" t="s">
        <v>107</v>
      </c>
      <c r="B57" s="194">
        <v>-19223</v>
      </c>
      <c r="C57" s="182"/>
    </row>
    <row r="58" spans="1:4" x14ac:dyDescent="0.25">
      <c r="A58" s="195" t="s">
        <v>94</v>
      </c>
      <c r="B58" s="196">
        <f>SUM(B55:B57)</f>
        <v>-45440</v>
      </c>
      <c r="C58" s="182"/>
    </row>
    <row r="59" spans="1:4" x14ac:dyDescent="0.25">
      <c r="A59" s="180"/>
      <c r="B59" s="182"/>
      <c r="C59" s="182"/>
    </row>
    <row r="60" spans="1:4" x14ac:dyDescent="0.25">
      <c r="A60" s="180"/>
      <c r="B60" s="182"/>
      <c r="C60" s="182"/>
    </row>
    <row r="61" spans="1:4" x14ac:dyDescent="0.25">
      <c r="A61" s="180" t="s">
        <v>108</v>
      </c>
      <c r="B61" s="182"/>
      <c r="C61" s="182"/>
      <c r="D61" s="182"/>
    </row>
    <row r="62" spans="1:4" x14ac:dyDescent="0.25">
      <c r="A62" s="192"/>
      <c r="B62" s="182"/>
      <c r="C62" s="182"/>
      <c r="D62" s="182"/>
    </row>
    <row r="63" spans="1:4" ht="24" x14ac:dyDescent="0.25">
      <c r="A63" s="191" t="s">
        <v>87</v>
      </c>
      <c r="B63" s="184" t="s">
        <v>88</v>
      </c>
      <c r="C63" s="182"/>
      <c r="D63" s="182"/>
    </row>
    <row r="64" spans="1:4" x14ac:dyDescent="0.25">
      <c r="A64" s="192" t="s">
        <v>109</v>
      </c>
      <c r="B64" s="187">
        <v>-51265</v>
      </c>
      <c r="C64" s="182"/>
      <c r="D64" s="182"/>
    </row>
    <row r="65" spans="1:5" x14ac:dyDescent="0.25">
      <c r="A65" s="192" t="s">
        <v>101</v>
      </c>
      <c r="B65" s="187">
        <v>2934</v>
      </c>
      <c r="C65" s="182"/>
      <c r="D65" s="182"/>
    </row>
    <row r="66" spans="1:5" x14ac:dyDescent="0.25">
      <c r="A66" s="191" t="s">
        <v>110</v>
      </c>
      <c r="B66" s="194">
        <v>-6567</v>
      </c>
      <c r="C66" s="182"/>
      <c r="D66" s="182"/>
    </row>
    <row r="67" spans="1:5" x14ac:dyDescent="0.25">
      <c r="A67" s="195" t="s">
        <v>94</v>
      </c>
      <c r="B67" s="196">
        <f>SUM(B64:B66)</f>
        <v>-54898</v>
      </c>
      <c r="C67" s="182"/>
      <c r="D67" s="182"/>
    </row>
    <row r="68" spans="1:5" x14ac:dyDescent="0.25">
      <c r="A68" s="181"/>
    </row>
    <row r="69" spans="1:5" x14ac:dyDescent="0.25">
      <c r="A69" s="181"/>
    </row>
    <row r="70" spans="1:5" x14ac:dyDescent="0.25">
      <c r="A70" s="178" t="s">
        <v>111</v>
      </c>
    </row>
    <row r="72" spans="1:5" x14ac:dyDescent="0.25">
      <c r="A72" s="180" t="s">
        <v>112</v>
      </c>
    </row>
    <row r="73" spans="1:5" x14ac:dyDescent="0.25">
      <c r="A73" s="176"/>
    </row>
    <row r="74" spans="1:5" ht="60" customHeight="1" x14ac:dyDescent="0.25">
      <c r="A74" s="228" t="s">
        <v>113</v>
      </c>
      <c r="B74" s="228"/>
      <c r="C74" s="228"/>
      <c r="D74" s="228"/>
      <c r="E74" s="228"/>
    </row>
    <row r="75" spans="1:5" x14ac:dyDescent="0.25">
      <c r="A75" s="176"/>
    </row>
    <row r="76" spans="1:5" x14ac:dyDescent="0.25">
      <c r="A76" s="180" t="s">
        <v>114</v>
      </c>
    </row>
    <row r="77" spans="1:5" x14ac:dyDescent="0.25">
      <c r="A77" s="176"/>
    </row>
    <row r="78" spans="1:5" ht="69.75" customHeight="1" x14ac:dyDescent="0.25">
      <c r="A78" s="228" t="s">
        <v>115</v>
      </c>
      <c r="B78" s="228"/>
      <c r="C78" s="228"/>
      <c r="D78" s="228"/>
      <c r="E78" s="228"/>
    </row>
    <row r="79" spans="1:5" x14ac:dyDescent="0.25">
      <c r="A79" s="176"/>
    </row>
    <row r="80" spans="1:5" ht="12.75" customHeight="1" x14ac:dyDescent="0.25">
      <c r="A80" s="179"/>
      <c r="B80" s="179"/>
      <c r="C80" s="179"/>
      <c r="D80" s="179"/>
      <c r="E80" s="179"/>
    </row>
    <row r="81" spans="1:5" ht="12.75" customHeight="1" x14ac:dyDescent="0.25">
      <c r="A81" s="179"/>
      <c r="B81" s="179"/>
      <c r="C81" s="179"/>
      <c r="D81" s="179"/>
      <c r="E81" s="179"/>
    </row>
    <row r="82" spans="1:5" ht="12.75" customHeight="1" x14ac:dyDescent="0.25">
      <c r="A82" s="179"/>
      <c r="B82" s="179"/>
      <c r="C82" s="179"/>
      <c r="D82" s="179"/>
      <c r="E82" s="179"/>
    </row>
    <row r="83" spans="1:5" ht="12.75" customHeight="1" x14ac:dyDescent="0.25">
      <c r="A83" s="179"/>
      <c r="B83" s="179"/>
      <c r="C83" s="179"/>
      <c r="D83" s="179"/>
      <c r="E83" s="179"/>
    </row>
    <row r="84" spans="1:5" x14ac:dyDescent="0.25">
      <c r="A84" s="176"/>
    </row>
    <row r="85" spans="1:5" hidden="1" x14ac:dyDescent="0.25">
      <c r="A85" s="180" t="s">
        <v>116</v>
      </c>
    </row>
    <row r="86" spans="1:5" hidden="1" x14ac:dyDescent="0.25">
      <c r="A86" s="180"/>
    </row>
    <row r="87" spans="1:5" hidden="1" x14ac:dyDescent="0.25">
      <c r="A87" s="227" t="s">
        <v>117</v>
      </c>
      <c r="B87" s="227"/>
      <c r="C87" s="227"/>
      <c r="D87" s="227"/>
      <c r="E87" s="227"/>
    </row>
    <row r="88" spans="1:5" hidden="1" x14ac:dyDescent="0.25">
      <c r="A88" s="197"/>
    </row>
    <row r="89" spans="1:5" ht="57.6" hidden="1" x14ac:dyDescent="0.25">
      <c r="A89" s="198"/>
      <c r="B89" s="199" t="s">
        <v>118</v>
      </c>
      <c r="C89" s="199" t="s">
        <v>105</v>
      </c>
      <c r="D89" s="199" t="s">
        <v>119</v>
      </c>
      <c r="E89" s="199" t="s">
        <v>99</v>
      </c>
    </row>
    <row r="90" spans="1:5" hidden="1" x14ac:dyDescent="0.25">
      <c r="A90" s="200" t="s">
        <v>120</v>
      </c>
      <c r="B90" s="201">
        <v>2015</v>
      </c>
      <c r="C90" s="201">
        <v>2015</v>
      </c>
      <c r="D90" s="201">
        <v>2015</v>
      </c>
      <c r="E90" s="202">
        <v>2015</v>
      </c>
    </row>
    <row r="91" spans="1:5" hidden="1" x14ac:dyDescent="0.25">
      <c r="A91" s="200" t="s">
        <v>87</v>
      </c>
      <c r="B91" s="201" t="s">
        <v>4</v>
      </c>
      <c r="C91" s="201" t="s">
        <v>4</v>
      </c>
      <c r="D91" s="201" t="s">
        <v>4</v>
      </c>
      <c r="E91" s="202" t="s">
        <v>4</v>
      </c>
    </row>
    <row r="92" spans="1:5" hidden="1" x14ac:dyDescent="0.25">
      <c r="A92" s="192" t="s">
        <v>121</v>
      </c>
      <c r="B92" s="203">
        <v>25501</v>
      </c>
      <c r="C92" s="204">
        <v>695</v>
      </c>
      <c r="D92" s="204">
        <v>594</v>
      </c>
      <c r="E92" s="205">
        <v>51</v>
      </c>
    </row>
    <row r="93" spans="1:5" hidden="1" x14ac:dyDescent="0.25">
      <c r="A93" s="192" t="s">
        <v>122</v>
      </c>
      <c r="B93" s="203">
        <v>3727</v>
      </c>
      <c r="C93" s="204" t="s">
        <v>123</v>
      </c>
      <c r="D93" s="204">
        <v>343</v>
      </c>
      <c r="E93" s="205" t="s">
        <v>123</v>
      </c>
    </row>
    <row r="94" spans="1:5" hidden="1" x14ac:dyDescent="0.25">
      <c r="A94" s="192" t="s">
        <v>124</v>
      </c>
      <c r="B94" s="203">
        <v>5406</v>
      </c>
      <c r="C94" s="204">
        <v>207</v>
      </c>
      <c r="D94" s="203">
        <v>3776</v>
      </c>
      <c r="E94" s="205">
        <v>260</v>
      </c>
    </row>
    <row r="95" spans="1:5" hidden="1" x14ac:dyDescent="0.25">
      <c r="A95" s="192" t="s">
        <v>125</v>
      </c>
      <c r="B95" s="204">
        <v>729</v>
      </c>
      <c r="C95" s="204" t="s">
        <v>123</v>
      </c>
      <c r="D95" s="204">
        <v>5</v>
      </c>
      <c r="E95" s="205" t="s">
        <v>123</v>
      </c>
    </row>
    <row r="96" spans="1:5" hidden="1" x14ac:dyDescent="0.25">
      <c r="A96" s="192" t="s">
        <v>126</v>
      </c>
      <c r="B96" s="203">
        <v>4126</v>
      </c>
      <c r="C96" s="204">
        <v>52</v>
      </c>
      <c r="D96" s="204">
        <v>49</v>
      </c>
      <c r="E96" s="205">
        <v>1</v>
      </c>
    </row>
    <row r="97" spans="1:5" hidden="1" x14ac:dyDescent="0.25">
      <c r="A97" s="192" t="s">
        <v>127</v>
      </c>
      <c r="B97" s="203">
        <v>4053</v>
      </c>
      <c r="C97" s="204" t="s">
        <v>123</v>
      </c>
      <c r="D97" s="204">
        <v>875</v>
      </c>
      <c r="E97" s="205" t="s">
        <v>123</v>
      </c>
    </row>
    <row r="98" spans="1:5" hidden="1" x14ac:dyDescent="0.25">
      <c r="A98" s="191" t="s">
        <v>128</v>
      </c>
      <c r="B98" s="206">
        <v>399</v>
      </c>
      <c r="C98" s="206" t="s">
        <v>123</v>
      </c>
      <c r="D98" s="206">
        <v>279</v>
      </c>
      <c r="E98" s="207" t="s">
        <v>123</v>
      </c>
    </row>
    <row r="99" spans="1:5" hidden="1" x14ac:dyDescent="0.25">
      <c r="A99" s="195" t="s">
        <v>129</v>
      </c>
      <c r="B99" s="208">
        <v>43941</v>
      </c>
      <c r="C99" s="209">
        <v>954</v>
      </c>
      <c r="D99" s="208">
        <v>5921</v>
      </c>
      <c r="E99" s="210">
        <v>312</v>
      </c>
    </row>
    <row r="100" spans="1:5" hidden="1" x14ac:dyDescent="0.25">
      <c r="A100" s="181"/>
    </row>
    <row r="101" spans="1:5" hidden="1" x14ac:dyDescent="0.25">
      <c r="A101" s="192" t="s">
        <v>130</v>
      </c>
    </row>
    <row r="102" spans="1:5" hidden="1" x14ac:dyDescent="0.25">
      <c r="A102" s="192"/>
    </row>
    <row r="103" spans="1:5" ht="57.6" hidden="1" x14ac:dyDescent="0.25">
      <c r="A103" s="198"/>
      <c r="B103" s="199" t="s">
        <v>118</v>
      </c>
      <c r="C103" s="199" t="s">
        <v>105</v>
      </c>
      <c r="D103" s="199" t="s">
        <v>119</v>
      </c>
      <c r="E103" s="199" t="s">
        <v>99</v>
      </c>
    </row>
    <row r="104" spans="1:5" hidden="1" x14ac:dyDescent="0.25">
      <c r="A104" s="200" t="s">
        <v>120</v>
      </c>
      <c r="B104" s="201">
        <v>2014</v>
      </c>
      <c r="C104" s="201">
        <v>2014</v>
      </c>
      <c r="D104" s="201">
        <v>2014</v>
      </c>
      <c r="E104" s="202">
        <v>2014</v>
      </c>
    </row>
    <row r="105" spans="1:5" hidden="1" x14ac:dyDescent="0.25">
      <c r="A105" s="200" t="s">
        <v>87</v>
      </c>
      <c r="B105" s="201" t="s">
        <v>4</v>
      </c>
      <c r="C105" s="201" t="s">
        <v>4</v>
      </c>
      <c r="D105" s="201" t="s">
        <v>4</v>
      </c>
      <c r="E105" s="202" t="s">
        <v>4</v>
      </c>
    </row>
    <row r="106" spans="1:5" hidden="1" x14ac:dyDescent="0.25">
      <c r="A106" s="192" t="s">
        <v>121</v>
      </c>
      <c r="B106" s="203">
        <v>29258</v>
      </c>
      <c r="C106" s="204">
        <v>521</v>
      </c>
      <c r="D106" s="204">
        <v>628</v>
      </c>
      <c r="E106" s="205" t="s">
        <v>123</v>
      </c>
    </row>
    <row r="107" spans="1:5" hidden="1" x14ac:dyDescent="0.25">
      <c r="A107" s="192" t="s">
        <v>122</v>
      </c>
      <c r="B107" s="203">
        <v>3495</v>
      </c>
      <c r="C107" s="204" t="s">
        <v>123</v>
      </c>
      <c r="D107" s="204">
        <v>184</v>
      </c>
      <c r="E107" s="205" t="s">
        <v>123</v>
      </c>
    </row>
    <row r="108" spans="1:5" hidden="1" x14ac:dyDescent="0.25">
      <c r="A108" s="192" t="s">
        <v>124</v>
      </c>
      <c r="B108" s="203">
        <v>2985</v>
      </c>
      <c r="C108" s="204">
        <v>108</v>
      </c>
      <c r="D108" s="203">
        <v>4312</v>
      </c>
      <c r="E108" s="205" t="s">
        <v>123</v>
      </c>
    </row>
    <row r="109" spans="1:5" hidden="1" x14ac:dyDescent="0.25">
      <c r="A109" s="192" t="s">
        <v>125</v>
      </c>
      <c r="B109" s="204">
        <v>763</v>
      </c>
      <c r="C109" s="204" t="s">
        <v>123</v>
      </c>
      <c r="D109" s="204">
        <v>5</v>
      </c>
      <c r="E109" s="205" t="s">
        <v>123</v>
      </c>
    </row>
    <row r="110" spans="1:5" hidden="1" x14ac:dyDescent="0.25">
      <c r="A110" s="192" t="s">
        <v>126</v>
      </c>
      <c r="B110" s="203">
        <v>4244</v>
      </c>
      <c r="C110" s="204">
        <v>32</v>
      </c>
      <c r="D110" s="204">
        <v>50</v>
      </c>
      <c r="E110" s="205" t="s">
        <v>123</v>
      </c>
    </row>
    <row r="111" spans="1:5" hidden="1" x14ac:dyDescent="0.25">
      <c r="A111" s="192" t="s">
        <v>127</v>
      </c>
      <c r="B111" s="203">
        <v>4265</v>
      </c>
      <c r="C111" s="204" t="s">
        <v>123</v>
      </c>
      <c r="D111" s="204">
        <v>977</v>
      </c>
      <c r="E111" s="205" t="s">
        <v>123</v>
      </c>
    </row>
    <row r="112" spans="1:5" hidden="1" x14ac:dyDescent="0.25">
      <c r="A112" s="191" t="s">
        <v>128</v>
      </c>
      <c r="B112" s="206">
        <v>404</v>
      </c>
      <c r="C112" s="206" t="s">
        <v>123</v>
      </c>
      <c r="D112" s="206">
        <v>324</v>
      </c>
      <c r="E112" s="207" t="s">
        <v>123</v>
      </c>
    </row>
    <row r="113" spans="1:5" hidden="1" x14ac:dyDescent="0.25">
      <c r="A113" s="195" t="s">
        <v>129</v>
      </c>
      <c r="B113" s="208">
        <v>45414</v>
      </c>
      <c r="C113" s="209">
        <v>661</v>
      </c>
      <c r="D113" s="208">
        <v>6480</v>
      </c>
      <c r="E113" s="210" t="s">
        <v>123</v>
      </c>
    </row>
    <row r="114" spans="1:5" hidden="1" x14ac:dyDescent="0.25">
      <c r="A114" s="197"/>
    </row>
    <row r="115" spans="1:5" hidden="1" x14ac:dyDescent="0.25">
      <c r="A115" s="197"/>
    </row>
    <row r="116" spans="1:5" x14ac:dyDescent="0.25">
      <c r="A116" s="211"/>
    </row>
    <row r="117" spans="1:5" x14ac:dyDescent="0.25">
      <c r="A117" s="197"/>
    </row>
  </sheetData>
  <mergeCells count="6">
    <mergeCell ref="A87:E87"/>
    <mergeCell ref="A8:E8"/>
    <mergeCell ref="A10:E10"/>
    <mergeCell ref="A12:E12"/>
    <mergeCell ref="A74:E74"/>
    <mergeCell ref="A78:E78"/>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Balance Sheet</vt:lpstr>
      <vt:lpstr>Income Sheet</vt:lpstr>
      <vt:lpstr>Remeasurement</vt:lpstr>
      <vt:lpstr>Change in Net Debt</vt:lpstr>
      <vt:lpstr>Cash Flow</vt:lpstr>
      <vt:lpstr>Notes</vt:lpstr>
    </vt:vector>
  </TitlesOfParts>
  <Company>IESO</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Nicholson, Susan</dc:creator>
  <cp:lastModifiedBy>Alefiya Jivajee</cp:lastModifiedBy>
  <cp:lastPrinted>2017-01-30T20:18:05Z</cp:lastPrinted>
  <dcterms:created xsi:type="dcterms:W3CDTF">2015-03-25T13:01:23Z</dcterms:created>
  <dcterms:modified xsi:type="dcterms:W3CDTF">2017-01-30T20:23:58Z</dcterms:modified>
</cp:coreProperties>
</file>