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2895"/>
  </bookViews>
  <sheets>
    <sheet name="RPP %" sheetId="14" r:id="rId1"/>
    <sheet name="2005" sheetId="4" r:id="rId2"/>
    <sheet name="2006" sheetId="5" r:id="rId3"/>
    <sheet name="2007" sheetId="6" r:id="rId4"/>
    <sheet name="2008" sheetId="7" r:id="rId5"/>
    <sheet name="2009" sheetId="8" r:id="rId6"/>
    <sheet name="2010" sheetId="9" r:id="rId7"/>
    <sheet name="2011" sheetId="10" r:id="rId8"/>
    <sheet name="2012" sheetId="11" r:id="rId9"/>
    <sheet name="2013" sheetId="12" r:id="rId10"/>
    <sheet name="2014" sheetId="1" r:id="rId11"/>
    <sheet name="2015" sheetId="2" r:id="rId12"/>
    <sheet name="2016" sheetId="3" r:id="rId13"/>
    <sheet name="2017" sheetId="13" r:id="rId14"/>
  </sheets>
  <calcPr calcId="145621"/>
</workbook>
</file>

<file path=xl/calcChain.xml><?xml version="1.0" encoding="utf-8"?>
<calcChain xmlns="http://schemas.openxmlformats.org/spreadsheetml/2006/main">
  <c r="H12" i="13" l="1"/>
  <c r="H11" i="13"/>
  <c r="H10" i="13"/>
  <c r="H9" i="13"/>
  <c r="H8" i="13"/>
  <c r="H7" i="13"/>
  <c r="H6" i="13"/>
  <c r="H5" i="13"/>
  <c r="H4" i="13"/>
  <c r="H3" i="13"/>
  <c r="B13" i="14" l="1"/>
  <c r="B12" i="14"/>
  <c r="B11" i="14"/>
  <c r="B10" i="14"/>
  <c r="B9" i="14"/>
  <c r="B8" i="14"/>
  <c r="B7" i="14"/>
  <c r="B6" i="14"/>
  <c r="B5" i="14"/>
  <c r="B4" i="14"/>
  <c r="B3" i="14"/>
  <c r="B2" i="14"/>
  <c r="I13" i="13"/>
  <c r="I15" i="3"/>
  <c r="H15" i="3"/>
  <c r="G15" i="3"/>
  <c r="I15" i="2"/>
  <c r="H15" i="2"/>
  <c r="G15" i="2"/>
  <c r="I15" i="1"/>
  <c r="H15" i="1"/>
  <c r="G15" i="1"/>
  <c r="I15" i="12"/>
  <c r="H15" i="12"/>
  <c r="G15" i="12"/>
  <c r="I15" i="11"/>
  <c r="H15" i="11"/>
  <c r="G15" i="11"/>
  <c r="I15" i="10"/>
  <c r="H15" i="10"/>
  <c r="G15" i="10"/>
  <c r="I15" i="9"/>
  <c r="H15" i="9"/>
  <c r="G15" i="9"/>
  <c r="I15" i="8"/>
  <c r="H15" i="8"/>
  <c r="G15" i="8"/>
  <c r="I15" i="7"/>
  <c r="H15" i="7"/>
  <c r="G15" i="7"/>
  <c r="F15" i="6"/>
  <c r="E15" i="6"/>
  <c r="D15" i="6"/>
  <c r="F15" i="5"/>
  <c r="E15" i="5"/>
  <c r="D15" i="5"/>
  <c r="F15" i="4"/>
  <c r="E15" i="4"/>
  <c r="D15" i="4"/>
  <c r="H13" i="13"/>
  <c r="J13" i="13" s="1"/>
  <c r="B14" i="14" s="1"/>
  <c r="G14" i="10" l="1"/>
  <c r="G13" i="10"/>
  <c r="G12" i="10"/>
  <c r="G11" i="10"/>
  <c r="G10" i="10"/>
  <c r="G9" i="10"/>
  <c r="G8" i="10"/>
  <c r="G7" i="10"/>
  <c r="G6" i="10"/>
  <c r="G5" i="10"/>
  <c r="G4" i="10"/>
  <c r="G3" i="10"/>
  <c r="G14" i="9" l="1"/>
  <c r="G13" i="9"/>
  <c r="G12" i="9"/>
  <c r="G11" i="9"/>
  <c r="G10" i="9"/>
  <c r="G9" i="9"/>
  <c r="G8" i="9"/>
  <c r="G7" i="9"/>
  <c r="G6" i="9"/>
  <c r="G5" i="9"/>
  <c r="G4" i="9"/>
  <c r="G3" i="9"/>
  <c r="G14" i="8"/>
  <c r="G13" i="8"/>
  <c r="G12" i="8"/>
  <c r="G11" i="8"/>
  <c r="G10" i="8"/>
  <c r="G9" i="8"/>
  <c r="G8" i="8"/>
  <c r="G7" i="8"/>
  <c r="G6" i="8"/>
  <c r="G5" i="8"/>
  <c r="G4" i="8"/>
  <c r="G3" i="8"/>
  <c r="G14" i="7"/>
  <c r="G13" i="7"/>
  <c r="G12" i="7"/>
  <c r="G11" i="7"/>
  <c r="G10" i="7"/>
  <c r="G9" i="7"/>
  <c r="G8" i="7"/>
  <c r="G7" i="7"/>
  <c r="G6" i="7"/>
  <c r="G5" i="7"/>
  <c r="D7" i="5"/>
  <c r="D3" i="5"/>
  <c r="D14" i="4"/>
  <c r="D13" i="4"/>
  <c r="D12" i="4"/>
  <c r="D11" i="4"/>
  <c r="D10" i="4"/>
  <c r="D9" i="4"/>
  <c r="D8" i="4"/>
  <c r="D7" i="4"/>
  <c r="D6" i="4"/>
  <c r="D5" i="4"/>
  <c r="D4" i="4"/>
  <c r="D3" i="4"/>
  <c r="G14" i="11"/>
  <c r="G13" i="11"/>
  <c r="G12" i="11"/>
  <c r="G11" i="11"/>
  <c r="G10" i="11"/>
  <c r="G9" i="11"/>
  <c r="G8" i="11"/>
  <c r="G7" i="11"/>
  <c r="G6" i="11"/>
  <c r="G5" i="11"/>
  <c r="G4" i="11"/>
  <c r="G3" i="11"/>
  <c r="G14" i="12" l="1"/>
  <c r="G13" i="12"/>
  <c r="G12" i="12"/>
  <c r="G11" i="12"/>
  <c r="G10" i="12"/>
  <c r="G9" i="12"/>
  <c r="G8" i="12"/>
  <c r="G7" i="12"/>
  <c r="G6" i="12"/>
  <c r="G5" i="12"/>
  <c r="G4" i="12"/>
  <c r="G3" i="12"/>
</calcChain>
</file>

<file path=xl/sharedStrings.xml><?xml version="1.0" encoding="utf-8"?>
<sst xmlns="http://schemas.openxmlformats.org/spreadsheetml/2006/main" count="138" uniqueCount="15">
  <si>
    <t>Month</t>
  </si>
  <si>
    <t>Tier 1</t>
  </si>
  <si>
    <t>Tier 2</t>
  </si>
  <si>
    <t>Off-Peak</t>
  </si>
  <si>
    <t>Mid-Peak</t>
  </si>
  <si>
    <t>On-Peak</t>
  </si>
  <si>
    <t>Total</t>
  </si>
  <si>
    <t>Total Market AQEW</t>
  </si>
  <si>
    <t>RPP Load (kWh)</t>
  </si>
  <si>
    <t>Market Load (kWh)</t>
  </si>
  <si>
    <t>% of total Load</t>
  </si>
  <si>
    <t>RPP Load as % of Ontario  Load</t>
  </si>
  <si>
    <t>Non-RPP</t>
  </si>
  <si>
    <t>2017*</t>
  </si>
  <si>
    <t>* includes non-rpp increase of 2.3%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</si>
</sst>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[$$-409]* #,##0_);_([$$-409]* \#\,##0\);_([$$-409]* &quot;-&quot;_);_(@_)"/>
    <numFmt numFmtId="165" formatCode="[$$-409]\ #,##0.00"/>
    <numFmt numFmtId="166" formatCode="mmm\ yyyy"/>
    <numFmt numFmtId="167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0" fontId="2" fillId="0" borderId="0"/>
    <xf numFmtId="4" fontId="3" fillId="0" borderId="0"/>
    <xf numFmtId="165" fontId="3" fillId="0" borderId="0"/>
    <xf numFmtId="3" fontId="3" fillId="0" borderId="0"/>
    <xf numFmtId="164" fontId="3" fillId="0" borderId="0"/>
    <xf numFmtId="9" fontId="3" fillId="0" borderId="0"/>
    <xf numFmtId="0" fontId="1" fillId="0" borderId="0"/>
    <xf numFmtId="0" fontId="3" fillId="0" borderId="0"/>
    <xf numFmtId="4" fontId="3" fillId="0" borderId="0"/>
    <xf numFmtId="165" fontId="3" fillId="0" borderId="0"/>
    <xf numFmtId="9" fontId="3" fillId="0" borderId="0"/>
    <xf numFmtId="4" fontId="3" fillId="0" borderId="0"/>
    <xf numFmtId="4" fontId="3" fillId="0" borderId="0"/>
    <xf numFmtId="4" fontId="3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" fontId="3" fillId="0" borderId="0"/>
    <xf numFmtId="4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3" fontId="0" fillId="0" borderId="1" xfId="0" applyNumberFormat="1" applyBorder="1"/>
    <xf numFmtId="0" fontId="0" fillId="0" borderId="0" xfId="0" applyFont="1"/>
    <xf numFmtId="3" fontId="0" fillId="0" borderId="1" xfId="0" applyNumberFormat="1" applyFont="1" applyBorder="1"/>
    <xf numFmtId="0" fontId="0" fillId="0" borderId="0" xfId="0" applyFont="1" applyFill="1"/>
    <xf numFmtId="3" fontId="0" fillId="0" borderId="1" xfId="19" applyNumberFormat="1" applyFont="1" applyFill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4" applyNumberFormat="1" applyFont="1" applyFill="1" applyBorder="1" applyAlignment="1">
      <alignment horizontal="center" vertical="center"/>
    </xf>
    <xf numFmtId="0" fontId="6" fillId="2" borderId="1" xfId="4" applyNumberFormat="1" applyFont="1" applyFill="1" applyBorder="1" applyAlignment="1">
      <alignment horizontal="center" vertical="center"/>
    </xf>
    <xf numFmtId="166" fontId="7" fillId="0" borderId="2" xfId="4" applyNumberFormat="1" applyFont="1" applyFill="1" applyBorder="1" applyAlignment="1" applyProtection="1">
      <alignment horizontal="center" vertical="center"/>
      <protection locked="0"/>
    </xf>
    <xf numFmtId="3" fontId="7" fillId="0" borderId="1" xfId="4" applyNumberFormat="1" applyFont="1" applyFill="1" applyBorder="1" applyAlignment="1" applyProtection="1">
      <alignment horizontal="right" vertical="center"/>
      <protection locked="0"/>
    </xf>
    <xf numFmtId="3" fontId="7" fillId="0" borderId="3" xfId="4" applyNumberFormat="1" applyFont="1" applyFill="1" applyBorder="1" applyAlignment="1" applyProtection="1">
      <alignment horizontal="right" vertical="center"/>
      <protection locked="0"/>
    </xf>
    <xf numFmtId="3" fontId="7" fillId="0" borderId="1" xfId="4" applyFont="1" applyFill="1" applyBorder="1" applyAlignment="1" applyProtection="1">
      <alignment horizontal="right" vertical="center"/>
      <protection locked="0"/>
    </xf>
    <xf numFmtId="3" fontId="7" fillId="0" borderId="4" xfId="4" applyNumberFormat="1" applyFont="1" applyFill="1" applyBorder="1" applyAlignment="1" applyProtection="1">
      <alignment horizontal="right" vertical="center"/>
      <protection locked="0"/>
    </xf>
    <xf numFmtId="3" fontId="7" fillId="0" borderId="5" xfId="4" applyNumberFormat="1" applyFont="1" applyFill="1" applyBorder="1" applyAlignment="1" applyProtection="1">
      <alignment horizontal="right" vertical="center"/>
      <protection locked="0"/>
    </xf>
    <xf numFmtId="3" fontId="7" fillId="0" borderId="6" xfId="4" applyFont="1" applyFill="1" applyBorder="1" applyAlignment="1" applyProtection="1">
      <alignment horizontal="right" vertical="center"/>
      <protection locked="0"/>
    </xf>
    <xf numFmtId="3" fontId="7" fillId="0" borderId="7" xfId="4" applyNumberFormat="1" applyFont="1" applyFill="1" applyBorder="1" applyAlignment="1" applyProtection="1">
      <alignment horizontal="right" vertical="center"/>
      <protection locked="0"/>
    </xf>
    <xf numFmtId="3" fontId="7" fillId="0" borderId="3" xfId="4" applyFont="1" applyFill="1" applyBorder="1" applyAlignment="1" applyProtection="1">
      <alignment horizontal="right" vertical="center"/>
      <protection locked="0"/>
    </xf>
    <xf numFmtId="166" fontId="7" fillId="0" borderId="1" xfId="4" applyNumberFormat="1" applyFont="1" applyFill="1" applyBorder="1" applyAlignment="1" applyProtection="1">
      <alignment horizontal="center" vertical="center"/>
      <protection locked="0"/>
    </xf>
    <xf numFmtId="3" fontId="7" fillId="0" borderId="1" xfId="4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/>
    </xf>
    <xf numFmtId="166" fontId="7" fillId="0" borderId="1" xfId="4" applyNumberFormat="1" applyFont="1" applyFill="1" applyBorder="1" applyAlignment="1">
      <alignment horizontal="center" vertical="center"/>
    </xf>
    <xf numFmtId="3" fontId="7" fillId="0" borderId="1" xfId="4" applyNumberFormat="1" applyFont="1" applyFill="1" applyBorder="1" applyAlignment="1">
      <alignment horizontal="right" vertical="center"/>
    </xf>
    <xf numFmtId="3" fontId="7" fillId="0" borderId="1" xfId="4" applyNumberFormat="1" applyFont="1" applyFill="1" applyBorder="1" applyAlignment="1" applyProtection="1">
      <alignment vertical="center"/>
      <protection locked="0"/>
    </xf>
    <xf numFmtId="3" fontId="7" fillId="0" borderId="1" xfId="4" applyFont="1" applyFill="1" applyBorder="1" applyAlignment="1" applyProtection="1">
      <alignment vertical="center"/>
      <protection locked="0"/>
    </xf>
    <xf numFmtId="0" fontId="0" fillId="0" borderId="1" xfId="0" applyFont="1" applyFill="1" applyBorder="1"/>
    <xf numFmtId="166" fontId="0" fillId="0" borderId="1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3" fontId="0" fillId="0" borderId="0" xfId="0" applyNumberFormat="1"/>
    <xf numFmtId="167" fontId="0" fillId="0" borderId="0" xfId="32" applyNumberFormat="1" applyFont="1"/>
    <xf numFmtId="3" fontId="7" fillId="0" borderId="8" xfId="4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/>
    <xf numFmtId="3" fontId="3" fillId="0" borderId="0" xfId="4" applyFont="1" applyFill="1" applyBorder="1" applyAlignment="1" applyProtection="1">
      <alignment horizontal="right" vertical="center"/>
      <protection locked="0"/>
    </xf>
    <xf numFmtId="0" fontId="0" fillId="0" borderId="0" xfId="0" quotePrefix="1" applyAlignment="1">
      <alignment horizontal="right"/>
    </xf>
  </cellXfs>
  <cellStyles count="33">
    <cellStyle name="Comma [0] 2" xfId="10"/>
    <cellStyle name="Comma [0] 3" xfId="3"/>
    <cellStyle name="Comma 2" xfId="9"/>
    <cellStyle name="Comma 3" xfId="13"/>
    <cellStyle name="Comma 4" xfId="12"/>
    <cellStyle name="Comma 5" xfId="14"/>
    <cellStyle name="Comma 6" xfId="17"/>
    <cellStyle name="Comma 6 2" xfId="27"/>
    <cellStyle name="Comma 7" xfId="2"/>
    <cellStyle name="Comma 8" xfId="20"/>
    <cellStyle name="Comma 9" xfId="21"/>
    <cellStyle name="Comma0" xfId="4"/>
    <cellStyle name="Currency0" xfId="5"/>
    <cellStyle name="Normal" xfId="0" builtinId="0"/>
    <cellStyle name="Normal 10" xfId="30"/>
    <cellStyle name="Normal 11" xfId="31"/>
    <cellStyle name="Normal 2" xfId="8"/>
    <cellStyle name="Normal 2 2" xfId="25"/>
    <cellStyle name="Normal 3" xfId="7"/>
    <cellStyle name="Normal 3 2" xfId="24"/>
    <cellStyle name="Normal 4" xfId="15"/>
    <cellStyle name="Normal 4 2" xfId="26"/>
    <cellStyle name="Normal 5" xfId="16"/>
    <cellStyle name="Normal 6" xfId="18"/>
    <cellStyle name="Normal 6 2" xfId="28"/>
    <cellStyle name="Normal 7" xfId="19"/>
    <cellStyle name="Normal 7 2" xfId="29"/>
    <cellStyle name="Normal 8" xfId="1"/>
    <cellStyle name="Normal 8 2" xfId="22"/>
    <cellStyle name="Normal 9" xfId="23"/>
    <cellStyle name="Percent" xfId="32" builtinId="5"/>
    <cellStyle name="Percent 2" xfId="11"/>
    <cellStyle name="Percent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F16" sqref="F16"/>
    </sheetView>
  </sheetViews>
  <sheetFormatPr defaultRowHeight="15" x14ac:dyDescent="0.25"/>
  <sheetData>
    <row r="1" spans="1:2" x14ac:dyDescent="0.25">
      <c r="A1" t="s">
        <v>11</v>
      </c>
    </row>
    <row r="2" spans="1:2" x14ac:dyDescent="0.25">
      <c r="A2">
        <v>2005</v>
      </c>
      <c r="B2" s="32">
        <f>+'2005'!F15</f>
        <v>0.49054995655850425</v>
      </c>
    </row>
    <row r="3" spans="1:2" x14ac:dyDescent="0.25">
      <c r="A3">
        <v>2006</v>
      </c>
      <c r="B3" s="32">
        <f>+'2006'!F15</f>
        <v>0.48622564126283357</v>
      </c>
    </row>
    <row r="4" spans="1:2" x14ac:dyDescent="0.25">
      <c r="A4">
        <v>2007</v>
      </c>
      <c r="B4" s="32">
        <f>+'2007'!F15</f>
        <v>0.45265139460470977</v>
      </c>
    </row>
    <row r="5" spans="1:2" x14ac:dyDescent="0.25">
      <c r="A5">
        <v>2008</v>
      </c>
      <c r="B5" s="32">
        <f>+'2008'!I15</f>
        <v>0.43614712055463867</v>
      </c>
    </row>
    <row r="6" spans="1:2" x14ac:dyDescent="0.25">
      <c r="A6">
        <v>2009</v>
      </c>
      <c r="B6" s="32">
        <f>+'2009'!I15</f>
        <v>0.46429752683506337</v>
      </c>
    </row>
    <row r="7" spans="1:2" x14ac:dyDescent="0.25">
      <c r="A7">
        <v>2010</v>
      </c>
      <c r="B7" s="32">
        <f>+'2010'!I15</f>
        <v>0.41499049535044347</v>
      </c>
    </row>
    <row r="8" spans="1:2" x14ac:dyDescent="0.25">
      <c r="A8">
        <v>2011</v>
      </c>
      <c r="B8" s="32">
        <f>+'2011'!I15</f>
        <v>0.41832233600327695</v>
      </c>
    </row>
    <row r="9" spans="1:2" x14ac:dyDescent="0.25">
      <c r="A9">
        <v>2012</v>
      </c>
      <c r="B9" s="32">
        <f>+'2012'!I15</f>
        <v>0.42163494406601137</v>
      </c>
    </row>
    <row r="10" spans="1:2" x14ac:dyDescent="0.25">
      <c r="A10">
        <v>2013</v>
      </c>
      <c r="B10" s="32">
        <f>+'2013'!I15</f>
        <v>0.42795168526192284</v>
      </c>
    </row>
    <row r="11" spans="1:2" x14ac:dyDescent="0.25">
      <c r="A11">
        <v>2014</v>
      </c>
      <c r="B11" s="32">
        <f>+'2014'!I15</f>
        <v>0.43880911043115423</v>
      </c>
    </row>
    <row r="12" spans="1:2" x14ac:dyDescent="0.25">
      <c r="A12">
        <v>2015</v>
      </c>
      <c r="B12" s="32">
        <f>+'2015'!I15</f>
        <v>0.43959553336303336</v>
      </c>
    </row>
    <row r="13" spans="1:2" x14ac:dyDescent="0.25">
      <c r="A13">
        <v>2016</v>
      </c>
      <c r="B13" s="32">
        <f>+'2016'!I15</f>
        <v>0.44099564968625882</v>
      </c>
    </row>
    <row r="14" spans="1:2" x14ac:dyDescent="0.25">
      <c r="A14" s="36" t="s">
        <v>13</v>
      </c>
      <c r="B14" s="32">
        <f>+'2017'!J13</f>
        <v>0.46740305024181023</v>
      </c>
    </row>
    <row r="16" spans="1:2" x14ac:dyDescent="0.25">
      <c r="A16" t="s">
        <v>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RowHeight="15" x14ac:dyDescent="0.25"/>
  <cols>
    <col min="1" max="1" width="9.140625" bestFit="1" customWidth="1"/>
    <col min="2" max="3" width="11.140625" bestFit="1" customWidth="1"/>
    <col min="4" max="4" width="12.7109375" bestFit="1" customWidth="1"/>
    <col min="5" max="6" width="11.140625" bestFit="1" customWidth="1"/>
    <col min="7" max="7" width="13.85546875" bestFit="1" customWidth="1"/>
    <col min="8" max="8" width="18.7109375" bestFit="1" customWidth="1"/>
  </cols>
  <sheetData>
    <row r="1" spans="1:9" ht="45" x14ac:dyDescent="0.25">
      <c r="A1" s="4"/>
      <c r="B1" s="29" t="s">
        <v>8</v>
      </c>
      <c r="C1" s="29"/>
      <c r="D1" s="29"/>
      <c r="E1" s="29"/>
      <c r="F1" s="29"/>
      <c r="G1" s="29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10">
        <v>41275</v>
      </c>
      <c r="B3" s="11">
        <v>616073593.87399983</v>
      </c>
      <c r="C3" s="11">
        <v>434722986.76499993</v>
      </c>
      <c r="D3" s="11">
        <v>2818698088.6939998</v>
      </c>
      <c r="E3" s="11">
        <v>731164337.27099979</v>
      </c>
      <c r="F3" s="11">
        <v>786606265.90999985</v>
      </c>
      <c r="G3" s="12">
        <f t="shared" ref="G3:G14" si="0">SUM(B3:F3)</f>
        <v>5387265272.513999</v>
      </c>
      <c r="H3" s="13">
        <v>12647657714</v>
      </c>
    </row>
    <row r="4" spans="1:9" x14ac:dyDescent="0.25">
      <c r="A4" s="10">
        <v>41306</v>
      </c>
      <c r="B4" s="11">
        <v>785078908.03700006</v>
      </c>
      <c r="C4" s="11">
        <v>594859829.82700002</v>
      </c>
      <c r="D4" s="11">
        <v>2448712735.2640004</v>
      </c>
      <c r="E4" s="11">
        <v>630653802.21100008</v>
      </c>
      <c r="F4" s="11">
        <v>676001362.16200006</v>
      </c>
      <c r="G4" s="12">
        <f t="shared" si="0"/>
        <v>5135306637.5010004</v>
      </c>
      <c r="H4" s="13">
        <v>11515265656</v>
      </c>
    </row>
    <row r="5" spans="1:9" x14ac:dyDescent="0.25">
      <c r="A5" s="10">
        <v>41334</v>
      </c>
      <c r="B5" s="11">
        <v>718519911.78299987</v>
      </c>
      <c r="C5" s="11">
        <v>489275299.78399986</v>
      </c>
      <c r="D5" s="11">
        <v>2587496301.2379999</v>
      </c>
      <c r="E5" s="11">
        <v>672110650.40800011</v>
      </c>
      <c r="F5" s="11">
        <v>740426384.30199981</v>
      </c>
      <c r="G5" s="12">
        <f t="shared" si="0"/>
        <v>5207828547.5149994</v>
      </c>
      <c r="H5" s="13">
        <v>11757659113</v>
      </c>
    </row>
    <row r="6" spans="1:9" x14ac:dyDescent="0.25">
      <c r="A6" s="10">
        <v>41365</v>
      </c>
      <c r="B6" s="11">
        <v>748038894.255</v>
      </c>
      <c r="C6" s="11">
        <v>459259790.33299994</v>
      </c>
      <c r="D6" s="11">
        <v>2261464986.6740003</v>
      </c>
      <c r="E6" s="11">
        <v>614147806.31400013</v>
      </c>
      <c r="F6" s="11">
        <v>650158745.46599984</v>
      </c>
      <c r="G6" s="12">
        <f t="shared" si="0"/>
        <v>4733070223.0419998</v>
      </c>
      <c r="H6" s="13">
        <v>10740825425</v>
      </c>
    </row>
    <row r="7" spans="1:9" x14ac:dyDescent="0.25">
      <c r="A7" s="10">
        <v>41395</v>
      </c>
      <c r="B7" s="11">
        <v>591444737.41999996</v>
      </c>
      <c r="C7" s="11">
        <v>636743146.09500003</v>
      </c>
      <c r="D7" s="11">
        <v>2513580457.0299997</v>
      </c>
      <c r="E7" s="11">
        <v>664870363.63499975</v>
      </c>
      <c r="F7" s="11">
        <v>718333172.19500005</v>
      </c>
      <c r="G7" s="13">
        <f t="shared" si="0"/>
        <v>5124971876.374999</v>
      </c>
      <c r="H7" s="13">
        <v>10574639293</v>
      </c>
    </row>
    <row r="8" spans="1:9" x14ac:dyDescent="0.25">
      <c r="A8" s="10">
        <v>41426</v>
      </c>
      <c r="B8" s="14">
        <v>535715533.847</v>
      </c>
      <c r="C8" s="11">
        <v>586837170.55299997</v>
      </c>
      <c r="D8" s="15">
        <v>2616970821.4959998</v>
      </c>
      <c r="E8" s="11">
        <v>628755654.79299998</v>
      </c>
      <c r="F8" s="15">
        <v>664226448.48299992</v>
      </c>
      <c r="G8" s="13">
        <f t="shared" si="0"/>
        <v>5032505629.1719999</v>
      </c>
      <c r="H8" s="16">
        <v>10882868297</v>
      </c>
    </row>
    <row r="9" spans="1:9" x14ac:dyDescent="0.25">
      <c r="A9" s="10">
        <v>41456</v>
      </c>
      <c r="B9" s="11">
        <v>521945585.86799985</v>
      </c>
      <c r="C9" s="17">
        <v>563658379.55800009</v>
      </c>
      <c r="D9" s="11">
        <v>2606826418.1510015</v>
      </c>
      <c r="E9" s="11">
        <v>710532824.48799992</v>
      </c>
      <c r="F9" s="11">
        <v>761098225.19799984</v>
      </c>
      <c r="G9" s="13">
        <f t="shared" si="0"/>
        <v>5164061433.2630014</v>
      </c>
      <c r="H9" s="13">
        <v>12426157014</v>
      </c>
    </row>
    <row r="10" spans="1:9" x14ac:dyDescent="0.25">
      <c r="A10" s="10">
        <v>41487</v>
      </c>
      <c r="B10" s="12">
        <v>518109353.64299995</v>
      </c>
      <c r="C10" s="12">
        <v>595636896.57099986</v>
      </c>
      <c r="D10" s="12">
        <v>2398566298.1490016</v>
      </c>
      <c r="E10" s="12">
        <v>695355537.8180002</v>
      </c>
      <c r="F10" s="12">
        <v>751402957.90099978</v>
      </c>
      <c r="G10" s="18">
        <f t="shared" si="0"/>
        <v>4959071044.0820017</v>
      </c>
      <c r="H10" s="5">
        <v>11822446764</v>
      </c>
    </row>
    <row r="11" spans="1:9" x14ac:dyDescent="0.25">
      <c r="A11" s="10">
        <v>41518</v>
      </c>
      <c r="B11" s="11">
        <v>516959108.01500005</v>
      </c>
      <c r="C11" s="11">
        <v>555956778.34300005</v>
      </c>
      <c r="D11" s="11">
        <v>2196970453.9669995</v>
      </c>
      <c r="E11" s="11">
        <v>619731315.59799969</v>
      </c>
      <c r="F11" s="11">
        <v>679683588.76300025</v>
      </c>
      <c r="G11" s="13">
        <f t="shared" si="0"/>
        <v>4569301244.6859999</v>
      </c>
      <c r="H11" s="16">
        <v>10626902481</v>
      </c>
    </row>
    <row r="12" spans="1:9" x14ac:dyDescent="0.25">
      <c r="A12" s="10">
        <v>41548</v>
      </c>
      <c r="B12" s="11">
        <v>556101640.38700008</v>
      </c>
      <c r="C12" s="11">
        <v>666113918.67500007</v>
      </c>
      <c r="D12" s="11">
        <v>2108478895.0809996</v>
      </c>
      <c r="E12" s="11">
        <v>554762705.99499989</v>
      </c>
      <c r="F12" s="11">
        <v>558673614.72600007</v>
      </c>
      <c r="G12" s="13">
        <f t="shared" si="0"/>
        <v>4444130774.8639994</v>
      </c>
      <c r="H12" s="13">
        <v>10878449010</v>
      </c>
    </row>
    <row r="13" spans="1:9" x14ac:dyDescent="0.25">
      <c r="A13" s="10">
        <v>41579</v>
      </c>
      <c r="B13" s="11">
        <v>578117019.3440001</v>
      </c>
      <c r="C13" s="11">
        <v>402907357.29200006</v>
      </c>
      <c r="D13" s="11">
        <v>2307522594.4390001</v>
      </c>
      <c r="E13" s="11">
        <v>571758486.71300018</v>
      </c>
      <c r="F13" s="11">
        <v>554816921.31000018</v>
      </c>
      <c r="G13" s="13">
        <f t="shared" si="0"/>
        <v>4415122379.0980005</v>
      </c>
      <c r="H13" s="13">
        <v>11399627308</v>
      </c>
    </row>
    <row r="14" spans="1:9" x14ac:dyDescent="0.25">
      <c r="A14" s="10">
        <v>41609</v>
      </c>
      <c r="B14" s="11">
        <v>636489792.15399992</v>
      </c>
      <c r="C14" s="11">
        <v>461418785.90799993</v>
      </c>
      <c r="D14" s="11">
        <v>2492680878.7299995</v>
      </c>
      <c r="E14" s="11">
        <v>616474834.17400014</v>
      </c>
      <c r="F14" s="11">
        <v>600780108.37400007</v>
      </c>
      <c r="G14" s="13">
        <f t="shared" si="0"/>
        <v>4807844399.3400002</v>
      </c>
      <c r="H14" s="13">
        <v>12547918324</v>
      </c>
    </row>
    <row r="15" spans="1:9" x14ac:dyDescent="0.25">
      <c r="G15" s="31">
        <f>SUM(G3:G14)</f>
        <v>58980479461.451996</v>
      </c>
      <c r="H15" s="31">
        <f>SUM(H3:H14)</f>
        <v>137820416399</v>
      </c>
      <c r="I15" s="32">
        <f>+G15/H15</f>
        <v>0.42795168526192284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RowHeight="15" x14ac:dyDescent="0.25"/>
  <cols>
    <col min="1" max="1" width="9.140625" bestFit="1" customWidth="1"/>
    <col min="2" max="3" width="11.140625" bestFit="1" customWidth="1"/>
    <col min="4" max="4" width="12.7109375" bestFit="1" customWidth="1"/>
    <col min="5" max="6" width="11.140625" bestFit="1" customWidth="1"/>
    <col min="7" max="7" width="13.85546875" bestFit="1" customWidth="1"/>
    <col min="8" max="8" width="18.7109375" bestFit="1" customWidth="1"/>
  </cols>
  <sheetData>
    <row r="1" spans="1:9" ht="45" x14ac:dyDescent="0.25">
      <c r="A1" s="2"/>
      <c r="B1" s="30" t="s">
        <v>8</v>
      </c>
      <c r="C1" s="30"/>
      <c r="D1" s="30"/>
      <c r="E1" s="30"/>
      <c r="F1" s="30"/>
      <c r="G1" s="30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27">
        <v>41640</v>
      </c>
      <c r="B3" s="3">
        <v>720895021</v>
      </c>
      <c r="C3" s="3">
        <v>639970657</v>
      </c>
      <c r="D3" s="3">
        <v>3259119085</v>
      </c>
      <c r="E3" s="3">
        <v>766550460</v>
      </c>
      <c r="F3" s="3">
        <v>761320569</v>
      </c>
      <c r="G3" s="3">
        <v>6147855792</v>
      </c>
      <c r="H3" s="3">
        <v>13328023684</v>
      </c>
    </row>
    <row r="4" spans="1:9" x14ac:dyDescent="0.25">
      <c r="A4" s="27">
        <v>41671</v>
      </c>
      <c r="B4" s="3">
        <v>630655829</v>
      </c>
      <c r="C4" s="3">
        <v>554336010</v>
      </c>
      <c r="D4" s="3">
        <v>2826509294</v>
      </c>
      <c r="E4" s="3">
        <v>657165905</v>
      </c>
      <c r="F4" s="3">
        <v>658822308</v>
      </c>
      <c r="G4" s="3">
        <v>5327489346</v>
      </c>
      <c r="H4" s="3">
        <v>11825670690</v>
      </c>
    </row>
    <row r="5" spans="1:9" x14ac:dyDescent="0.25">
      <c r="A5" s="27">
        <v>41699</v>
      </c>
      <c r="B5" s="3">
        <v>704279482</v>
      </c>
      <c r="C5" s="3">
        <v>711814740</v>
      </c>
      <c r="D5" s="3">
        <v>3123483082</v>
      </c>
      <c r="E5" s="3">
        <v>712528614</v>
      </c>
      <c r="F5" s="3">
        <v>718494399</v>
      </c>
      <c r="G5" s="3">
        <v>5970600318</v>
      </c>
      <c r="H5" s="3">
        <v>12412019841</v>
      </c>
    </row>
    <row r="6" spans="1:9" x14ac:dyDescent="0.25">
      <c r="A6" s="27">
        <v>41730</v>
      </c>
      <c r="B6" s="3">
        <v>699238105</v>
      </c>
      <c r="C6" s="3">
        <v>606099496</v>
      </c>
      <c r="D6" s="3">
        <v>2719964512</v>
      </c>
      <c r="E6" s="3">
        <v>635449002</v>
      </c>
      <c r="F6" s="3">
        <v>630503409</v>
      </c>
      <c r="G6" s="3">
        <v>5291254523</v>
      </c>
      <c r="H6" s="3">
        <v>10631856757</v>
      </c>
    </row>
    <row r="7" spans="1:9" x14ac:dyDescent="0.25">
      <c r="A7" s="27">
        <v>41760</v>
      </c>
      <c r="B7" s="3">
        <v>588655359</v>
      </c>
      <c r="C7" s="3">
        <v>630614668</v>
      </c>
      <c r="D7" s="3">
        <v>2455182538</v>
      </c>
      <c r="E7" s="3">
        <v>599187439</v>
      </c>
      <c r="F7" s="3">
        <v>587485400</v>
      </c>
      <c r="G7" s="3">
        <v>4861125405</v>
      </c>
      <c r="H7" s="3">
        <v>10428529596</v>
      </c>
    </row>
    <row r="8" spans="1:9" x14ac:dyDescent="0.25">
      <c r="A8" s="27">
        <v>41791</v>
      </c>
      <c r="B8" s="3">
        <v>530364801</v>
      </c>
      <c r="C8" s="3">
        <v>554750444</v>
      </c>
      <c r="D8" s="3">
        <v>2307587771</v>
      </c>
      <c r="E8" s="3">
        <v>564718980</v>
      </c>
      <c r="F8" s="3">
        <v>552505201</v>
      </c>
      <c r="G8" s="3">
        <v>4509927196</v>
      </c>
      <c r="H8" s="3">
        <v>11033188649</v>
      </c>
    </row>
    <row r="9" spans="1:9" x14ac:dyDescent="0.25">
      <c r="A9" s="27">
        <v>41821</v>
      </c>
      <c r="B9" s="3">
        <v>429878446</v>
      </c>
      <c r="C9" s="3">
        <v>490403064</v>
      </c>
      <c r="D9" s="3">
        <v>2575435951</v>
      </c>
      <c r="E9" s="3">
        <v>820475536</v>
      </c>
      <c r="F9" s="3">
        <v>641151732</v>
      </c>
      <c r="G9" s="3">
        <v>4957344730</v>
      </c>
      <c r="H9" s="3">
        <v>11490266962</v>
      </c>
    </row>
    <row r="10" spans="1:9" x14ac:dyDescent="0.25">
      <c r="A10" s="27">
        <v>41852</v>
      </c>
      <c r="B10" s="3">
        <v>462762056</v>
      </c>
      <c r="C10" s="3">
        <v>528083638</v>
      </c>
      <c r="D10" s="3">
        <v>2548479207</v>
      </c>
      <c r="E10" s="3">
        <v>624078706</v>
      </c>
      <c r="F10" s="3">
        <v>631061312</v>
      </c>
      <c r="G10" s="3">
        <v>4794464920</v>
      </c>
      <c r="H10" s="3">
        <v>11468768545</v>
      </c>
    </row>
    <row r="11" spans="1:9" x14ac:dyDescent="0.25">
      <c r="A11" s="27">
        <v>41883</v>
      </c>
      <c r="B11" s="3">
        <v>490279249</v>
      </c>
      <c r="C11" s="3">
        <v>598481954</v>
      </c>
      <c r="D11" s="3">
        <v>2456089634</v>
      </c>
      <c r="E11" s="3">
        <v>591883093</v>
      </c>
      <c r="F11" s="3">
        <v>604769001</v>
      </c>
      <c r="G11" s="3">
        <v>4741502932</v>
      </c>
      <c r="H11" s="3">
        <v>10657505293</v>
      </c>
    </row>
    <row r="12" spans="1:9" x14ac:dyDescent="0.25">
      <c r="A12" s="27">
        <v>41913</v>
      </c>
      <c r="B12" s="3">
        <v>415128548</v>
      </c>
      <c r="C12" s="3">
        <v>454704862</v>
      </c>
      <c r="D12" s="3">
        <v>2515708018</v>
      </c>
      <c r="E12" s="3">
        <v>622224189</v>
      </c>
      <c r="F12" s="3">
        <v>606597197</v>
      </c>
      <c r="G12" s="3">
        <v>4614362815</v>
      </c>
      <c r="H12" s="3">
        <v>10639837183</v>
      </c>
    </row>
    <row r="13" spans="1:9" x14ac:dyDescent="0.25">
      <c r="A13" s="27">
        <v>41944</v>
      </c>
      <c r="B13" s="3">
        <v>454244795</v>
      </c>
      <c r="C13" s="3">
        <v>440031478</v>
      </c>
      <c r="D13" s="3">
        <v>2421021390</v>
      </c>
      <c r="E13" s="3">
        <v>595102000</v>
      </c>
      <c r="F13" s="3">
        <v>574092933</v>
      </c>
      <c r="G13" s="3">
        <v>4484492595</v>
      </c>
      <c r="H13" s="3">
        <v>11287752020</v>
      </c>
    </row>
    <row r="14" spans="1:9" x14ac:dyDescent="0.25">
      <c r="A14" s="27">
        <v>41974</v>
      </c>
      <c r="B14" s="3">
        <v>460784784</v>
      </c>
      <c r="C14" s="3">
        <v>347298872</v>
      </c>
      <c r="D14" s="3">
        <v>2327672903</v>
      </c>
      <c r="E14" s="3">
        <v>651734238</v>
      </c>
      <c r="F14" s="3">
        <v>691435763</v>
      </c>
      <c r="G14" s="3">
        <v>4478926559</v>
      </c>
      <c r="H14" s="3">
        <v>11939009459</v>
      </c>
    </row>
    <row r="15" spans="1:9" x14ac:dyDescent="0.25">
      <c r="G15" s="31">
        <f>SUM(G3:G14)</f>
        <v>60179347131</v>
      </c>
      <c r="H15" s="31">
        <f>SUM(H3:H14)</f>
        <v>137142428679</v>
      </c>
      <c r="I15" s="32">
        <f>+G15/H15</f>
        <v>0.43880911043115423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RowHeight="15" x14ac:dyDescent="0.25"/>
  <cols>
    <col min="2" max="3" width="11.140625" bestFit="1" customWidth="1"/>
    <col min="4" max="4" width="12.7109375" bestFit="1" customWidth="1"/>
    <col min="5" max="6" width="11.140625" bestFit="1" customWidth="1"/>
    <col min="7" max="7" width="13.85546875" bestFit="1" customWidth="1"/>
    <col min="8" max="8" width="18.7109375" bestFit="1" customWidth="1"/>
  </cols>
  <sheetData>
    <row r="1" spans="1:9" ht="45" x14ac:dyDescent="0.25">
      <c r="A1" s="2"/>
      <c r="B1" s="30" t="s">
        <v>8</v>
      </c>
      <c r="C1" s="30"/>
      <c r="D1" s="30"/>
      <c r="E1" s="30"/>
      <c r="F1" s="30"/>
      <c r="G1" s="30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27">
        <v>42005</v>
      </c>
      <c r="B3" s="3">
        <v>532257196</v>
      </c>
      <c r="C3" s="3">
        <v>432103628</v>
      </c>
      <c r="D3" s="3">
        <v>2687477654</v>
      </c>
      <c r="E3" s="3">
        <v>714007411</v>
      </c>
      <c r="F3" s="3">
        <v>747226165</v>
      </c>
      <c r="G3" s="3">
        <v>5113072054</v>
      </c>
      <c r="H3" s="3">
        <v>12847677778</v>
      </c>
    </row>
    <row r="4" spans="1:9" x14ac:dyDescent="0.25">
      <c r="A4" s="27">
        <v>42036</v>
      </c>
      <c r="B4" s="3">
        <v>611544100</v>
      </c>
      <c r="C4" s="3">
        <v>627315268</v>
      </c>
      <c r="D4" s="3">
        <v>3398228365</v>
      </c>
      <c r="E4" s="3">
        <v>882629402</v>
      </c>
      <c r="F4" s="3">
        <v>946398173</v>
      </c>
      <c r="G4" s="3">
        <v>6466115308</v>
      </c>
      <c r="H4" s="3">
        <v>12077788630</v>
      </c>
    </row>
    <row r="5" spans="1:9" x14ac:dyDescent="0.25">
      <c r="A5" s="27">
        <v>42064</v>
      </c>
      <c r="B5" s="3">
        <v>561930490</v>
      </c>
      <c r="C5" s="3">
        <v>539197670</v>
      </c>
      <c r="D5" s="3">
        <v>2998249590</v>
      </c>
      <c r="E5" s="3">
        <v>760986343</v>
      </c>
      <c r="F5" s="3">
        <v>820725413</v>
      </c>
      <c r="G5" s="3">
        <v>5681089507</v>
      </c>
      <c r="H5" s="3">
        <v>11827929586</v>
      </c>
    </row>
    <row r="6" spans="1:9" x14ac:dyDescent="0.25">
      <c r="A6" s="27">
        <v>42095</v>
      </c>
      <c r="B6" s="3">
        <v>556340809</v>
      </c>
      <c r="C6" s="3">
        <v>473093090</v>
      </c>
      <c r="D6" s="3">
        <v>2571721034</v>
      </c>
      <c r="E6" s="3">
        <v>666958263</v>
      </c>
      <c r="F6" s="3">
        <v>718099696</v>
      </c>
      <c r="G6" s="3">
        <v>4986212893</v>
      </c>
      <c r="H6" s="3">
        <v>10236951671</v>
      </c>
    </row>
    <row r="7" spans="1:9" x14ac:dyDescent="0.25">
      <c r="A7" s="27">
        <v>42125</v>
      </c>
      <c r="B7" s="3">
        <v>428003712</v>
      </c>
      <c r="C7" s="3">
        <v>387686452</v>
      </c>
      <c r="D7" s="3">
        <v>2325994910</v>
      </c>
      <c r="E7" s="3">
        <v>618215732</v>
      </c>
      <c r="F7" s="3">
        <v>640570861</v>
      </c>
      <c r="G7" s="3">
        <v>4400471667</v>
      </c>
      <c r="H7" s="3">
        <v>10386270455</v>
      </c>
    </row>
    <row r="8" spans="1:9" x14ac:dyDescent="0.25">
      <c r="A8" s="27">
        <v>42156</v>
      </c>
      <c r="B8" s="3">
        <v>396989369</v>
      </c>
      <c r="C8" s="3">
        <v>387840365</v>
      </c>
      <c r="D8" s="3">
        <v>2248120050</v>
      </c>
      <c r="E8" s="3">
        <v>630949236</v>
      </c>
      <c r="F8" s="3">
        <v>634621426</v>
      </c>
      <c r="G8" s="3">
        <v>4298520445</v>
      </c>
      <c r="H8" s="3">
        <v>10442855216</v>
      </c>
    </row>
    <row r="9" spans="1:9" x14ac:dyDescent="0.25">
      <c r="A9" s="27">
        <v>42186</v>
      </c>
      <c r="B9" s="3">
        <v>362734191</v>
      </c>
      <c r="C9" s="3">
        <v>363548111</v>
      </c>
      <c r="D9" s="3">
        <v>2683792840</v>
      </c>
      <c r="E9" s="3">
        <v>733622823</v>
      </c>
      <c r="F9" s="3">
        <v>758501632</v>
      </c>
      <c r="G9" s="3">
        <v>4902199597</v>
      </c>
      <c r="H9" s="3">
        <v>11878018541</v>
      </c>
    </row>
    <row r="10" spans="1:9" x14ac:dyDescent="0.25">
      <c r="A10" s="27">
        <v>42217</v>
      </c>
      <c r="B10" s="3">
        <v>391326836</v>
      </c>
      <c r="C10" s="3">
        <v>396461018</v>
      </c>
      <c r="D10" s="3">
        <v>2578237626</v>
      </c>
      <c r="E10" s="3">
        <v>721370774</v>
      </c>
      <c r="F10" s="3">
        <v>765339876</v>
      </c>
      <c r="G10" s="3">
        <v>4852736130</v>
      </c>
      <c r="H10" s="3">
        <v>11552109905</v>
      </c>
    </row>
    <row r="11" spans="1:9" x14ac:dyDescent="0.25">
      <c r="A11" s="27">
        <v>42248</v>
      </c>
      <c r="B11" s="3">
        <v>466705263</v>
      </c>
      <c r="C11" s="3">
        <v>477597977</v>
      </c>
      <c r="D11" s="3">
        <v>2530538245</v>
      </c>
      <c r="E11" s="3">
        <v>715920547</v>
      </c>
      <c r="F11" s="3">
        <v>770326915</v>
      </c>
      <c r="G11" s="3">
        <v>4961088946</v>
      </c>
      <c r="H11" s="3">
        <v>11179067120</v>
      </c>
    </row>
    <row r="12" spans="1:9" x14ac:dyDescent="0.25">
      <c r="A12" s="27">
        <v>42278</v>
      </c>
      <c r="B12" s="3">
        <v>463603328</v>
      </c>
      <c r="C12" s="3">
        <v>445643456</v>
      </c>
      <c r="D12" s="3">
        <v>2333436498</v>
      </c>
      <c r="E12" s="3">
        <v>656320257</v>
      </c>
      <c r="F12" s="3">
        <v>683673132</v>
      </c>
      <c r="G12" s="3">
        <v>4582676671</v>
      </c>
      <c r="H12" s="3">
        <v>10538709747</v>
      </c>
    </row>
    <row r="13" spans="1:9" x14ac:dyDescent="0.25">
      <c r="A13" s="27">
        <v>42309</v>
      </c>
      <c r="B13" s="3">
        <v>506314894</v>
      </c>
      <c r="C13" s="3">
        <v>397529486</v>
      </c>
      <c r="D13" s="3">
        <v>2207962581</v>
      </c>
      <c r="E13" s="3">
        <v>627700177</v>
      </c>
      <c r="F13" s="3">
        <v>612857938</v>
      </c>
      <c r="G13" s="3">
        <v>4352365076</v>
      </c>
      <c r="H13" s="3">
        <v>10494581041</v>
      </c>
    </row>
    <row r="14" spans="1:9" x14ac:dyDescent="0.25">
      <c r="A14" s="27">
        <v>42339</v>
      </c>
      <c r="B14" s="3">
        <v>586030557</v>
      </c>
      <c r="C14" s="3">
        <v>394234871</v>
      </c>
      <c r="D14" s="3">
        <v>2282390967</v>
      </c>
      <c r="E14" s="3">
        <v>637331126</v>
      </c>
      <c r="F14" s="3">
        <v>659741318</v>
      </c>
      <c r="G14" s="3">
        <v>4559728839</v>
      </c>
      <c r="H14" s="3">
        <v>11107826951</v>
      </c>
    </row>
    <row r="15" spans="1:9" x14ac:dyDescent="0.25">
      <c r="G15" s="31">
        <f>SUM(G3:G14)</f>
        <v>59156277133</v>
      </c>
      <c r="H15" s="31">
        <f>SUM(H3:H14)</f>
        <v>134569786641</v>
      </c>
      <c r="I15" s="32">
        <f>+G15/H15</f>
        <v>0.43959553336303336</v>
      </c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RowHeight="15" x14ac:dyDescent="0.25"/>
  <cols>
    <col min="2" max="3" width="11.140625" bestFit="1" customWidth="1"/>
    <col min="4" max="4" width="12.7109375" bestFit="1" customWidth="1"/>
    <col min="5" max="6" width="11.140625" bestFit="1" customWidth="1"/>
    <col min="7" max="7" width="13.85546875" bestFit="1" customWidth="1"/>
    <col min="8" max="8" width="18.7109375" bestFit="1" customWidth="1"/>
  </cols>
  <sheetData>
    <row r="1" spans="1:9" ht="45" x14ac:dyDescent="0.25">
      <c r="A1" s="2"/>
      <c r="B1" s="30" t="s">
        <v>8</v>
      </c>
      <c r="C1" s="30"/>
      <c r="D1" s="30"/>
      <c r="E1" s="30"/>
      <c r="F1" s="30"/>
      <c r="G1" s="30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27">
        <v>42370</v>
      </c>
      <c r="B3" s="3">
        <v>637976003</v>
      </c>
      <c r="C3" s="3">
        <v>464204706</v>
      </c>
      <c r="D3" s="3">
        <v>2636399973</v>
      </c>
      <c r="E3" s="3">
        <v>657938514</v>
      </c>
      <c r="F3" s="3">
        <v>710262746</v>
      </c>
      <c r="G3" s="3">
        <v>5106781942</v>
      </c>
      <c r="H3" s="3">
        <v>12104121447</v>
      </c>
    </row>
    <row r="4" spans="1:9" x14ac:dyDescent="0.25">
      <c r="A4" s="27">
        <v>42401</v>
      </c>
      <c r="B4" s="3">
        <v>595724594</v>
      </c>
      <c r="C4" s="3">
        <v>525880527</v>
      </c>
      <c r="D4" s="3">
        <v>2699953177</v>
      </c>
      <c r="E4" s="3">
        <v>687596504</v>
      </c>
      <c r="F4" s="3">
        <v>752207397</v>
      </c>
      <c r="G4" s="3">
        <v>5261362199</v>
      </c>
      <c r="H4" s="3">
        <v>11249946653</v>
      </c>
    </row>
    <row r="5" spans="1:9" x14ac:dyDescent="0.25">
      <c r="A5" s="27">
        <v>42430</v>
      </c>
      <c r="B5" s="3">
        <v>597533357</v>
      </c>
      <c r="C5" s="3">
        <v>480748952</v>
      </c>
      <c r="D5" s="3">
        <v>2854666780</v>
      </c>
      <c r="E5" s="3">
        <v>699022293</v>
      </c>
      <c r="F5" s="3">
        <v>760033065</v>
      </c>
      <c r="G5" s="3">
        <v>5392004447</v>
      </c>
      <c r="H5" s="3">
        <v>11098464640</v>
      </c>
    </row>
    <row r="6" spans="1:9" x14ac:dyDescent="0.25">
      <c r="A6" s="27">
        <v>42461</v>
      </c>
      <c r="B6" s="3">
        <v>550093929</v>
      </c>
      <c r="C6" s="3">
        <v>394249578</v>
      </c>
      <c r="D6" s="3">
        <v>2444294636</v>
      </c>
      <c r="E6" s="3">
        <v>649011891</v>
      </c>
      <c r="F6" s="3">
        <v>692002948</v>
      </c>
      <c r="G6" s="3">
        <v>4729652983</v>
      </c>
      <c r="H6" s="3">
        <v>10271557670</v>
      </c>
    </row>
    <row r="7" spans="1:9" x14ac:dyDescent="0.25">
      <c r="A7" s="27">
        <v>42491</v>
      </c>
      <c r="B7" s="3">
        <v>536991396</v>
      </c>
      <c r="C7" s="3">
        <v>361830793</v>
      </c>
      <c r="D7" s="3">
        <v>2271112686</v>
      </c>
      <c r="E7" s="3">
        <v>631127296</v>
      </c>
      <c r="F7" s="3">
        <v>642343305</v>
      </c>
      <c r="G7" s="3">
        <v>4443405475</v>
      </c>
      <c r="H7" s="3">
        <v>10312358137</v>
      </c>
    </row>
    <row r="8" spans="1:9" x14ac:dyDescent="0.25">
      <c r="A8" s="27">
        <v>42522</v>
      </c>
      <c r="B8" s="3">
        <v>459807948</v>
      </c>
      <c r="C8" s="3">
        <v>453145981</v>
      </c>
      <c r="D8" s="3">
        <v>2245584988</v>
      </c>
      <c r="E8" s="3">
        <v>627783522</v>
      </c>
      <c r="F8" s="3">
        <v>626357836</v>
      </c>
      <c r="G8" s="3">
        <v>4412680275</v>
      </c>
      <c r="H8" s="3">
        <v>10906462272</v>
      </c>
    </row>
    <row r="9" spans="1:9" x14ac:dyDescent="0.25">
      <c r="A9" s="27">
        <v>42552</v>
      </c>
      <c r="B9" s="3">
        <v>505538987</v>
      </c>
      <c r="C9" s="3">
        <v>504035509</v>
      </c>
      <c r="D9" s="3">
        <v>2610264925</v>
      </c>
      <c r="E9" s="3">
        <v>721816971</v>
      </c>
      <c r="F9" s="3">
        <v>756455872</v>
      </c>
      <c r="G9" s="3">
        <v>5098112263</v>
      </c>
      <c r="H9" s="3">
        <v>12247162868</v>
      </c>
    </row>
    <row r="10" spans="1:9" x14ac:dyDescent="0.25">
      <c r="A10" s="27">
        <v>42583</v>
      </c>
      <c r="B10" s="3">
        <v>524532869</v>
      </c>
      <c r="C10" s="3">
        <v>592724382</v>
      </c>
      <c r="D10" s="3">
        <v>2978511701</v>
      </c>
      <c r="E10" s="3">
        <v>854694883</v>
      </c>
      <c r="F10" s="3">
        <v>955019790</v>
      </c>
      <c r="G10" s="3">
        <v>5905483625</v>
      </c>
      <c r="H10" s="3">
        <v>12824313332</v>
      </c>
    </row>
    <row r="11" spans="1:9" x14ac:dyDescent="0.25">
      <c r="A11" s="27">
        <v>42614</v>
      </c>
      <c r="B11" s="3">
        <v>445790365</v>
      </c>
      <c r="C11" s="3">
        <v>485187893</v>
      </c>
      <c r="D11" s="3">
        <v>2681804343</v>
      </c>
      <c r="E11" s="3">
        <v>778185207</v>
      </c>
      <c r="F11" s="3">
        <v>886297264</v>
      </c>
      <c r="G11" s="3">
        <v>5277265073</v>
      </c>
      <c r="H11" s="3">
        <v>10816033734</v>
      </c>
    </row>
    <row r="12" spans="1:9" x14ac:dyDescent="0.25">
      <c r="A12" s="27">
        <v>42644</v>
      </c>
      <c r="B12" s="3">
        <v>473630840</v>
      </c>
      <c r="C12" s="3">
        <v>381853178</v>
      </c>
      <c r="D12" s="3">
        <v>2300875221</v>
      </c>
      <c r="E12" s="3">
        <v>668235067</v>
      </c>
      <c r="F12" s="3">
        <v>704454012</v>
      </c>
      <c r="G12" s="3">
        <v>4529048317</v>
      </c>
      <c r="H12" s="3">
        <v>10321447273</v>
      </c>
    </row>
    <row r="13" spans="1:9" x14ac:dyDescent="0.25">
      <c r="A13" s="27">
        <v>42675</v>
      </c>
      <c r="B13" s="3">
        <v>507879719</v>
      </c>
      <c r="C13" s="3">
        <v>382854290</v>
      </c>
      <c r="D13" s="3">
        <v>2222797673</v>
      </c>
      <c r="E13" s="3">
        <v>633096983</v>
      </c>
      <c r="F13" s="3">
        <v>625116921</v>
      </c>
      <c r="G13" s="3">
        <v>4371745587</v>
      </c>
      <c r="H13" s="3">
        <v>10492527220</v>
      </c>
    </row>
    <row r="14" spans="1:9" x14ac:dyDescent="0.25">
      <c r="A14" s="27">
        <v>42705</v>
      </c>
      <c r="B14" s="3">
        <v>656156035</v>
      </c>
      <c r="C14" s="3">
        <v>343293598</v>
      </c>
      <c r="D14" s="3">
        <v>2342419219</v>
      </c>
      <c r="E14" s="3">
        <v>649809799</v>
      </c>
      <c r="F14" s="3">
        <v>721542383</v>
      </c>
      <c r="G14" s="3">
        <v>4713221033</v>
      </c>
      <c r="H14" s="3">
        <v>11689726329</v>
      </c>
    </row>
    <row r="15" spans="1:9" x14ac:dyDescent="0.25">
      <c r="G15" s="31">
        <f>SUM(G3:G14)</f>
        <v>59240763219</v>
      </c>
      <c r="H15" s="31">
        <f>SUM(H3:H14)</f>
        <v>134334121575</v>
      </c>
      <c r="I15" s="32">
        <f>+G15/H15</f>
        <v>0.44099564968625882</v>
      </c>
    </row>
  </sheetData>
  <mergeCells count="1">
    <mergeCell ref="B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M7" sqref="M7:M19"/>
    </sheetView>
  </sheetViews>
  <sheetFormatPr defaultRowHeight="15" x14ac:dyDescent="0.25"/>
  <cols>
    <col min="1" max="1" width="9.140625" bestFit="1" customWidth="1"/>
    <col min="2" max="3" width="11.140625" bestFit="1" customWidth="1"/>
    <col min="4" max="4" width="12.7109375" bestFit="1" customWidth="1"/>
    <col min="5" max="6" width="11.140625" bestFit="1" customWidth="1"/>
    <col min="7" max="7" width="13" customWidth="1"/>
    <col min="8" max="8" width="13.85546875" bestFit="1" customWidth="1"/>
    <col min="9" max="9" width="18.7109375" bestFit="1" customWidth="1"/>
    <col min="13" max="13" width="15.7109375" customWidth="1"/>
  </cols>
  <sheetData>
    <row r="1" spans="1:13" ht="45" x14ac:dyDescent="0.25">
      <c r="A1" s="2"/>
      <c r="B1" s="30" t="s">
        <v>8</v>
      </c>
      <c r="C1" s="30"/>
      <c r="D1" s="30"/>
      <c r="E1" s="30"/>
      <c r="F1" s="30"/>
      <c r="G1" s="30"/>
      <c r="H1" s="30"/>
      <c r="I1" s="7" t="s">
        <v>9</v>
      </c>
      <c r="J1" s="6" t="s">
        <v>10</v>
      </c>
    </row>
    <row r="2" spans="1:13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12</v>
      </c>
      <c r="H2" s="9" t="s">
        <v>6</v>
      </c>
      <c r="I2" s="9" t="s">
        <v>7</v>
      </c>
    </row>
    <row r="3" spans="1:13" x14ac:dyDescent="0.25">
      <c r="A3" s="28">
        <v>42752</v>
      </c>
      <c r="B3" s="1">
        <v>638476412</v>
      </c>
      <c r="C3" s="1">
        <v>467743407</v>
      </c>
      <c r="D3" s="1">
        <v>2799587899</v>
      </c>
      <c r="E3" s="1">
        <v>692200162</v>
      </c>
      <c r="F3" s="1">
        <v>737297082</v>
      </c>
      <c r="G3" s="1"/>
      <c r="H3" s="1">
        <f>SUM(B3:G3)</f>
        <v>5335304962</v>
      </c>
      <c r="I3" s="1">
        <v>11828819703</v>
      </c>
    </row>
    <row r="4" spans="1:13" x14ac:dyDescent="0.25">
      <c r="A4" s="28">
        <v>42783</v>
      </c>
      <c r="B4" s="1">
        <v>573042843</v>
      </c>
      <c r="C4" s="1">
        <v>454765739</v>
      </c>
      <c r="D4" s="1">
        <v>2588720564</v>
      </c>
      <c r="E4" s="1">
        <v>663566046</v>
      </c>
      <c r="F4" s="1">
        <v>699396498</v>
      </c>
      <c r="G4" s="1"/>
      <c r="H4" s="1">
        <f t="shared" ref="H4:H12" si="0">SUM(B4:G4)</f>
        <v>4979491690</v>
      </c>
      <c r="I4" s="1">
        <v>10417870348</v>
      </c>
    </row>
    <row r="5" spans="1:13" x14ac:dyDescent="0.25">
      <c r="A5" s="28">
        <v>42811</v>
      </c>
      <c r="B5" s="1">
        <v>636399582</v>
      </c>
      <c r="C5" s="1">
        <v>458201115</v>
      </c>
      <c r="D5" s="1">
        <v>2672079179</v>
      </c>
      <c r="E5" s="1">
        <v>694740030</v>
      </c>
      <c r="F5" s="1">
        <v>736733225</v>
      </c>
      <c r="G5" s="1"/>
      <c r="H5" s="1">
        <f t="shared" si="0"/>
        <v>5198153131</v>
      </c>
      <c r="I5" s="1">
        <v>11408408037</v>
      </c>
    </row>
    <row r="6" spans="1:13" x14ac:dyDescent="0.25">
      <c r="A6" s="28">
        <v>42842</v>
      </c>
      <c r="B6" s="1">
        <v>539308072</v>
      </c>
      <c r="C6" s="1">
        <v>370474794</v>
      </c>
      <c r="D6" s="1">
        <v>2262525837</v>
      </c>
      <c r="E6" s="1">
        <v>608033048</v>
      </c>
      <c r="F6" s="1">
        <v>655065404</v>
      </c>
      <c r="G6" s="1"/>
      <c r="H6" s="1">
        <f t="shared" si="0"/>
        <v>4435407155</v>
      </c>
      <c r="I6" s="1">
        <v>9695799202</v>
      </c>
    </row>
    <row r="7" spans="1:13" x14ac:dyDescent="0.25">
      <c r="A7" s="28">
        <v>42872</v>
      </c>
      <c r="B7" s="1">
        <v>559523162</v>
      </c>
      <c r="C7" s="1">
        <v>354268825</v>
      </c>
      <c r="D7" s="1">
        <v>2252108319</v>
      </c>
      <c r="E7" s="1">
        <v>606575562</v>
      </c>
      <c r="F7" s="1">
        <v>628559975</v>
      </c>
      <c r="G7" s="1"/>
      <c r="H7" s="1">
        <f t="shared" si="0"/>
        <v>4401035843</v>
      </c>
      <c r="I7" s="1">
        <v>10013011756</v>
      </c>
      <c r="M7" s="34"/>
    </row>
    <row r="8" spans="1:13" x14ac:dyDescent="0.25">
      <c r="A8" s="28">
        <v>42903</v>
      </c>
      <c r="B8" s="1">
        <v>478024450</v>
      </c>
      <c r="C8" s="1">
        <v>421246906</v>
      </c>
      <c r="D8" s="1">
        <v>2193043609</v>
      </c>
      <c r="E8" s="1">
        <v>615191417</v>
      </c>
      <c r="F8" s="1">
        <v>609027430</v>
      </c>
      <c r="G8" s="1"/>
      <c r="H8" s="1">
        <f t="shared" si="0"/>
        <v>4316533812</v>
      </c>
      <c r="I8" s="1">
        <v>10477034607</v>
      </c>
      <c r="M8" s="35"/>
    </row>
    <row r="9" spans="1:13" x14ac:dyDescent="0.25">
      <c r="A9" s="28">
        <v>42933</v>
      </c>
      <c r="B9" s="1">
        <v>495714670</v>
      </c>
      <c r="C9" s="1">
        <v>459117529</v>
      </c>
      <c r="D9" s="1">
        <v>2463255390</v>
      </c>
      <c r="E9" s="1">
        <v>679358290</v>
      </c>
      <c r="F9" s="1">
        <v>713551428</v>
      </c>
      <c r="G9" s="1">
        <v>263420148.02431601</v>
      </c>
      <c r="H9" s="1">
        <f t="shared" si="0"/>
        <v>5074417455.0243158</v>
      </c>
      <c r="I9" s="1">
        <v>11355300033</v>
      </c>
      <c r="M9" s="35"/>
    </row>
    <row r="10" spans="1:13" x14ac:dyDescent="0.25">
      <c r="A10" s="28">
        <v>42964</v>
      </c>
      <c r="B10" s="1">
        <v>462982956</v>
      </c>
      <c r="C10" s="1">
        <v>480994908</v>
      </c>
      <c r="D10" s="1">
        <v>2529582219</v>
      </c>
      <c r="E10" s="1">
        <v>723684698</v>
      </c>
      <c r="F10" s="1">
        <v>799922495</v>
      </c>
      <c r="G10" s="1">
        <v>488630459.27051699</v>
      </c>
      <c r="H10" s="1">
        <f t="shared" si="0"/>
        <v>5485797735.2705173</v>
      </c>
      <c r="I10" s="1">
        <v>11139446944</v>
      </c>
      <c r="M10" s="35"/>
    </row>
    <row r="11" spans="1:13" x14ac:dyDescent="0.25">
      <c r="A11" s="28">
        <v>42995</v>
      </c>
      <c r="B11" s="1">
        <v>510812146</v>
      </c>
      <c r="C11" s="1">
        <v>424988283</v>
      </c>
      <c r="D11" s="1">
        <v>2338361024</v>
      </c>
      <c r="E11" s="1">
        <v>664009822</v>
      </c>
      <c r="F11" s="1">
        <v>723720915</v>
      </c>
      <c r="G11" s="1">
        <v>1155155348.32827</v>
      </c>
      <c r="H11" s="1">
        <f t="shared" si="0"/>
        <v>5817047538.32827</v>
      </c>
      <c r="I11" s="1">
        <v>10497819588</v>
      </c>
      <c r="M11" s="35"/>
    </row>
    <row r="12" spans="1:13" x14ac:dyDescent="0.25">
      <c r="A12" s="28">
        <v>43025</v>
      </c>
      <c r="B12" s="1">
        <v>474503418</v>
      </c>
      <c r="C12" s="1">
        <v>404143702</v>
      </c>
      <c r="D12" s="1">
        <v>2247534802</v>
      </c>
      <c r="E12" s="1">
        <v>636335838</v>
      </c>
      <c r="F12" s="1">
        <v>659086496</v>
      </c>
      <c r="G12" s="1">
        <v>548624447.41641295</v>
      </c>
      <c r="H12" s="1">
        <f t="shared" si="0"/>
        <v>4970228703.4164133</v>
      </c>
      <c r="I12" s="1">
        <v>10169253241</v>
      </c>
      <c r="M12" s="35"/>
    </row>
    <row r="13" spans="1:13" x14ac:dyDescent="0.25">
      <c r="H13" s="31">
        <f>SUM(H3:H12)</f>
        <v>50013418025.039513</v>
      </c>
      <c r="I13" s="31">
        <f>SUM(I3:I12)</f>
        <v>107002763459</v>
      </c>
      <c r="J13" s="32">
        <f>+H13/I13</f>
        <v>0.46740305024181023</v>
      </c>
      <c r="M13" s="35"/>
    </row>
    <row r="14" spans="1:13" x14ac:dyDescent="0.25">
      <c r="M14" s="35"/>
    </row>
    <row r="15" spans="1:13" x14ac:dyDescent="0.25">
      <c r="M15" s="35"/>
    </row>
    <row r="16" spans="1:13" x14ac:dyDescent="0.25">
      <c r="M16" s="35"/>
    </row>
    <row r="17" spans="13:13" x14ac:dyDescent="0.25">
      <c r="M17" s="35"/>
    </row>
    <row r="18" spans="13:13" x14ac:dyDescent="0.25">
      <c r="M18" s="34"/>
    </row>
    <row r="19" spans="13:13" x14ac:dyDescent="0.25">
      <c r="M19" s="34"/>
    </row>
  </sheetData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" sqref="F1"/>
    </sheetView>
  </sheetViews>
  <sheetFormatPr defaultRowHeight="15" x14ac:dyDescent="0.25"/>
  <cols>
    <col min="1" max="1" width="9.140625" bestFit="1" customWidth="1"/>
    <col min="2" max="3" width="12.7109375" bestFit="1" customWidth="1"/>
    <col min="4" max="4" width="13.85546875" bestFit="1" customWidth="1"/>
    <col min="5" max="5" width="18.7109375" bestFit="1" customWidth="1"/>
    <col min="6" max="6" width="12.5703125" customWidth="1"/>
  </cols>
  <sheetData>
    <row r="1" spans="1:6" ht="30" x14ac:dyDescent="0.25">
      <c r="A1" s="4"/>
      <c r="B1" s="29" t="s">
        <v>8</v>
      </c>
      <c r="C1" s="29"/>
      <c r="D1" s="29"/>
      <c r="E1" s="7" t="s">
        <v>9</v>
      </c>
      <c r="F1" s="6" t="s">
        <v>10</v>
      </c>
    </row>
    <row r="2" spans="1:6" x14ac:dyDescent="0.25">
      <c r="A2" s="8" t="s">
        <v>0</v>
      </c>
      <c r="B2" s="8" t="s">
        <v>1</v>
      </c>
      <c r="C2" s="8" t="s">
        <v>2</v>
      </c>
      <c r="D2" s="9" t="s">
        <v>6</v>
      </c>
      <c r="E2" s="9" t="s">
        <v>7</v>
      </c>
    </row>
    <row r="3" spans="1:6" x14ac:dyDescent="0.25">
      <c r="A3" s="22">
        <v>38353</v>
      </c>
      <c r="B3" s="20">
        <v>2668341491.2039995</v>
      </c>
      <c r="C3" s="20">
        <v>4141968557.875</v>
      </c>
      <c r="D3" s="20">
        <f t="shared" ref="D3:D14" si="0">+B3+C3</f>
        <v>6810310049.0789995</v>
      </c>
      <c r="E3" s="20">
        <v>14305860603</v>
      </c>
    </row>
    <row r="4" spans="1:6" x14ac:dyDescent="0.25">
      <c r="A4" s="22">
        <v>38384</v>
      </c>
      <c r="B4" s="20">
        <v>2773148375.7269998</v>
      </c>
      <c r="C4" s="20">
        <v>3397506431.0500007</v>
      </c>
      <c r="D4" s="20">
        <f t="shared" si="0"/>
        <v>6170654806.7770004</v>
      </c>
      <c r="E4" s="20">
        <v>12460103158</v>
      </c>
    </row>
    <row r="5" spans="1:6" x14ac:dyDescent="0.25">
      <c r="A5" s="22">
        <v>38412</v>
      </c>
      <c r="B5" s="20">
        <v>3252491778.8699994</v>
      </c>
      <c r="C5" s="20">
        <v>3349207518.9129996</v>
      </c>
      <c r="D5" s="20">
        <f t="shared" si="0"/>
        <v>6601699297.782999</v>
      </c>
      <c r="E5" s="20">
        <v>13204179102</v>
      </c>
    </row>
    <row r="6" spans="1:6" x14ac:dyDescent="0.25">
      <c r="A6" s="22">
        <v>38443</v>
      </c>
      <c r="B6" s="20">
        <v>2658899321.0249996</v>
      </c>
      <c r="C6" s="20">
        <v>2796535587.4479995</v>
      </c>
      <c r="D6" s="20">
        <f t="shared" si="0"/>
        <v>5455434908.4729996</v>
      </c>
      <c r="E6" s="20">
        <v>11557371708</v>
      </c>
    </row>
    <row r="7" spans="1:6" x14ac:dyDescent="0.25">
      <c r="A7" s="22">
        <v>38473</v>
      </c>
      <c r="B7" s="20">
        <v>2747606567.3789992</v>
      </c>
      <c r="C7" s="20">
        <v>2668115064.6359997</v>
      </c>
      <c r="D7" s="20">
        <f t="shared" si="0"/>
        <v>5415721632.0149994</v>
      </c>
      <c r="E7" s="20">
        <v>11495241675</v>
      </c>
    </row>
    <row r="8" spans="1:6" x14ac:dyDescent="0.25">
      <c r="A8" s="22">
        <v>38504</v>
      </c>
      <c r="B8" s="20">
        <v>3119729837.7179413</v>
      </c>
      <c r="C8" s="20">
        <v>3197582099.33006</v>
      </c>
      <c r="D8" s="20">
        <f t="shared" si="0"/>
        <v>6317311937.0480013</v>
      </c>
      <c r="E8" s="20">
        <v>13162286924.000002</v>
      </c>
    </row>
    <row r="9" spans="1:6" x14ac:dyDescent="0.25">
      <c r="A9" s="22">
        <v>38534</v>
      </c>
      <c r="B9" s="20">
        <v>3317657442.8450007</v>
      </c>
      <c r="C9" s="20">
        <v>3614455818.5632901</v>
      </c>
      <c r="D9" s="20">
        <f t="shared" si="0"/>
        <v>6932113261.4082909</v>
      </c>
      <c r="E9" s="20">
        <v>13710240124</v>
      </c>
    </row>
    <row r="10" spans="1:6" x14ac:dyDescent="0.25">
      <c r="A10" s="22">
        <v>38565</v>
      </c>
      <c r="B10" s="23">
        <v>2973461911.6669998</v>
      </c>
      <c r="C10" s="23">
        <v>3432801890.8719993</v>
      </c>
      <c r="D10" s="20">
        <f t="shared" si="0"/>
        <v>6406263802.5389996</v>
      </c>
      <c r="E10" s="21">
        <v>13652744834</v>
      </c>
    </row>
    <row r="11" spans="1:6" x14ac:dyDescent="0.25">
      <c r="A11" s="22">
        <v>38600</v>
      </c>
      <c r="B11" s="23">
        <v>2834143231.5519996</v>
      </c>
      <c r="C11" s="23">
        <v>2883190071.0040002</v>
      </c>
      <c r="D11" s="20">
        <f t="shared" si="0"/>
        <v>5717333302.5559998</v>
      </c>
      <c r="E11" s="21">
        <v>12196613244</v>
      </c>
    </row>
    <row r="12" spans="1:6" x14ac:dyDescent="0.25">
      <c r="A12" s="22">
        <v>38630</v>
      </c>
      <c r="B12" s="23">
        <v>3603598429.5520005</v>
      </c>
      <c r="C12" s="23">
        <v>2622301486.7890005</v>
      </c>
      <c r="D12" s="20">
        <f t="shared" si="0"/>
        <v>6225899916.3410015</v>
      </c>
      <c r="E12" s="21">
        <v>11916944723</v>
      </c>
    </row>
    <row r="13" spans="1:6" x14ac:dyDescent="0.25">
      <c r="A13" s="22">
        <v>38661</v>
      </c>
      <c r="B13" s="23">
        <v>3316567758.2330008</v>
      </c>
      <c r="C13" s="23">
        <v>2648807664.1760001</v>
      </c>
      <c r="D13" s="20">
        <f t="shared" si="0"/>
        <v>5965375422.4090004</v>
      </c>
      <c r="E13" s="21">
        <v>12187741080</v>
      </c>
    </row>
    <row r="14" spans="1:6" x14ac:dyDescent="0.25">
      <c r="A14" s="22">
        <v>38691</v>
      </c>
      <c r="B14" s="23">
        <v>4150267747.5310011</v>
      </c>
      <c r="C14" s="23">
        <v>3035542083.6329989</v>
      </c>
      <c r="D14" s="20">
        <f t="shared" si="0"/>
        <v>7185809831.1639996</v>
      </c>
      <c r="E14" s="21">
        <v>13456013417</v>
      </c>
    </row>
    <row r="15" spans="1:6" x14ac:dyDescent="0.25">
      <c r="D15" s="31">
        <f>SUM(D3:D14)</f>
        <v>75203928167.5923</v>
      </c>
      <c r="E15" s="31">
        <f>SUM(E3:E14)</f>
        <v>153305340592</v>
      </c>
      <c r="F15" s="32">
        <f>+D15/E15</f>
        <v>0.49054995655850425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" sqref="F1"/>
    </sheetView>
  </sheetViews>
  <sheetFormatPr defaultRowHeight="15" x14ac:dyDescent="0.25"/>
  <cols>
    <col min="1" max="1" width="9.140625" bestFit="1" customWidth="1"/>
    <col min="2" max="3" width="12.7109375" bestFit="1" customWidth="1"/>
    <col min="4" max="4" width="13.85546875" bestFit="1" customWidth="1"/>
    <col min="5" max="5" width="18.7109375" bestFit="1" customWidth="1"/>
  </cols>
  <sheetData>
    <row r="1" spans="1:6" ht="45" x14ac:dyDescent="0.25">
      <c r="A1" s="4"/>
      <c r="B1" s="29" t="s">
        <v>8</v>
      </c>
      <c r="C1" s="29"/>
      <c r="D1" s="29"/>
      <c r="E1" s="7" t="s">
        <v>9</v>
      </c>
      <c r="F1" s="6" t="s">
        <v>10</v>
      </c>
    </row>
    <row r="2" spans="1:6" x14ac:dyDescent="0.25">
      <c r="A2" s="8" t="s">
        <v>0</v>
      </c>
      <c r="B2" s="8" t="s">
        <v>1</v>
      </c>
      <c r="C2" s="8" t="s">
        <v>2</v>
      </c>
      <c r="D2" s="9" t="s">
        <v>6</v>
      </c>
      <c r="E2" s="9" t="s">
        <v>7</v>
      </c>
    </row>
    <row r="3" spans="1:6" x14ac:dyDescent="0.25">
      <c r="A3" s="19">
        <v>38722</v>
      </c>
      <c r="B3" s="24">
        <v>3921830603.1289992</v>
      </c>
      <c r="C3" s="24">
        <v>2946783107.0949993</v>
      </c>
      <c r="D3" s="25">
        <f>+B3+C3</f>
        <v>6868613710.223999</v>
      </c>
      <c r="E3" s="25">
        <v>13282422714</v>
      </c>
    </row>
    <row r="4" spans="1:6" x14ac:dyDescent="0.25">
      <c r="A4" s="19">
        <v>38753</v>
      </c>
      <c r="B4" s="24">
        <v>3529923619.7010007</v>
      </c>
      <c r="C4" s="24">
        <v>2692050970.749999</v>
      </c>
      <c r="D4" s="25">
        <v>6221974590.4510002</v>
      </c>
      <c r="E4" s="25">
        <v>12304267958</v>
      </c>
    </row>
    <row r="5" spans="1:6" x14ac:dyDescent="0.25">
      <c r="A5" s="19">
        <v>38781</v>
      </c>
      <c r="B5" s="24">
        <v>3930925601.2459998</v>
      </c>
      <c r="C5" s="24">
        <v>2875614084.5380001</v>
      </c>
      <c r="D5" s="25">
        <v>6806539686</v>
      </c>
      <c r="E5" s="25">
        <v>12920592503</v>
      </c>
    </row>
    <row r="6" spans="1:6" x14ac:dyDescent="0.25">
      <c r="A6" s="19">
        <v>38812</v>
      </c>
      <c r="B6" s="24">
        <v>3311569164.7250004</v>
      </c>
      <c r="C6" s="24">
        <v>2302433626.4169998</v>
      </c>
      <c r="D6" s="25">
        <v>5614002791.1420002</v>
      </c>
      <c r="E6" s="25">
        <v>11223148665</v>
      </c>
    </row>
    <row r="7" spans="1:6" x14ac:dyDescent="0.25">
      <c r="A7" s="19">
        <v>38838</v>
      </c>
      <c r="B7" s="24">
        <v>3153788486.8390002</v>
      </c>
      <c r="C7" s="24">
        <v>2432561218.1060004</v>
      </c>
      <c r="D7" s="25">
        <f>B7+C7</f>
        <v>5586349704.9450006</v>
      </c>
      <c r="E7" s="25">
        <v>11689328797</v>
      </c>
    </row>
    <row r="8" spans="1:6" x14ac:dyDescent="0.25">
      <c r="A8" s="19">
        <v>38869</v>
      </c>
      <c r="B8" s="24">
        <v>3043887970.2880001</v>
      </c>
      <c r="C8" s="24">
        <v>2860993638.3729992</v>
      </c>
      <c r="D8" s="25">
        <v>5904881608.6610003</v>
      </c>
      <c r="E8" s="25">
        <v>12285773509</v>
      </c>
    </row>
    <row r="9" spans="1:6" x14ac:dyDescent="0.25">
      <c r="A9" s="19">
        <v>38899</v>
      </c>
      <c r="B9" s="24">
        <v>3001546155.6899996</v>
      </c>
      <c r="C9" s="24">
        <v>3429235860.335001</v>
      </c>
      <c r="D9" s="25">
        <v>6430782016.0249996</v>
      </c>
      <c r="E9" s="25">
        <v>13556734524</v>
      </c>
    </row>
    <row r="10" spans="1:6" x14ac:dyDescent="0.25">
      <c r="A10" s="19">
        <v>38930</v>
      </c>
      <c r="B10" s="24">
        <v>2875018919.4540005</v>
      </c>
      <c r="C10" s="24">
        <v>3189525607.7079988</v>
      </c>
      <c r="D10" s="25">
        <v>6064544527.1620007</v>
      </c>
      <c r="E10" s="25">
        <v>13041085038</v>
      </c>
    </row>
    <row r="11" spans="1:6" x14ac:dyDescent="0.25">
      <c r="A11" s="19">
        <v>38961</v>
      </c>
      <c r="B11" s="24">
        <v>2545869355.4870005</v>
      </c>
      <c r="C11" s="24">
        <v>2730145368.6310005</v>
      </c>
      <c r="D11" s="25">
        <v>5276014724.118</v>
      </c>
      <c r="E11" s="25">
        <v>11337260410</v>
      </c>
    </row>
    <row r="12" spans="1:6" x14ac:dyDescent="0.25">
      <c r="A12" s="19">
        <v>38991</v>
      </c>
      <c r="B12" s="24">
        <v>2570306298.8930011</v>
      </c>
      <c r="C12" s="24">
        <v>2789651604.355</v>
      </c>
      <c r="D12" s="25">
        <v>5359957903.2480011</v>
      </c>
      <c r="E12" s="25">
        <v>11724844360</v>
      </c>
    </row>
    <row r="13" spans="1:6" x14ac:dyDescent="0.25">
      <c r="A13" s="19">
        <v>39022</v>
      </c>
      <c r="B13" s="24">
        <v>3197263723.6209993</v>
      </c>
      <c r="C13" s="24">
        <v>2465017146.6590004</v>
      </c>
      <c r="D13" s="25">
        <v>5662280870.2800007</v>
      </c>
      <c r="E13" s="25">
        <v>11916395621</v>
      </c>
    </row>
    <row r="14" spans="1:6" x14ac:dyDescent="0.25">
      <c r="A14" s="19">
        <v>39052</v>
      </c>
      <c r="B14" s="24">
        <v>3121070565.1459999</v>
      </c>
      <c r="C14" s="24">
        <v>2988459067.5299993</v>
      </c>
      <c r="D14" s="25">
        <v>6109529632.6760015</v>
      </c>
      <c r="E14" s="25">
        <v>12603131107</v>
      </c>
    </row>
    <row r="15" spans="1:6" x14ac:dyDescent="0.25">
      <c r="D15" s="31">
        <f>SUM(D3:D14)</f>
        <v>71905471764.932007</v>
      </c>
      <c r="E15" s="31">
        <f>SUM(E3:E14)</f>
        <v>147884985206</v>
      </c>
      <c r="F15" s="32">
        <f>+D15/E15</f>
        <v>0.48622564126283357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" sqref="F1"/>
    </sheetView>
  </sheetViews>
  <sheetFormatPr defaultRowHeight="15" x14ac:dyDescent="0.25"/>
  <cols>
    <col min="1" max="1" width="9.28515625" bestFit="1" customWidth="1"/>
    <col min="2" max="3" width="12.7109375" bestFit="1" customWidth="1"/>
    <col min="4" max="4" width="13.85546875" bestFit="1" customWidth="1"/>
    <col min="5" max="5" width="18.7109375" bestFit="1" customWidth="1"/>
  </cols>
  <sheetData>
    <row r="1" spans="1:6" ht="45" x14ac:dyDescent="0.25">
      <c r="A1" s="4"/>
      <c r="B1" s="29" t="s">
        <v>8</v>
      </c>
      <c r="C1" s="29"/>
      <c r="D1" s="29"/>
      <c r="E1" s="7" t="s">
        <v>9</v>
      </c>
      <c r="F1" s="6" t="s">
        <v>10</v>
      </c>
    </row>
    <row r="2" spans="1:6" x14ac:dyDescent="0.25">
      <c r="A2" s="8" t="s">
        <v>0</v>
      </c>
      <c r="B2" s="8" t="s">
        <v>1</v>
      </c>
      <c r="C2" s="8" t="s">
        <v>2</v>
      </c>
      <c r="D2" s="9" t="s">
        <v>6</v>
      </c>
      <c r="E2" s="9" t="s">
        <v>7</v>
      </c>
    </row>
    <row r="3" spans="1:6" x14ac:dyDescent="0.25">
      <c r="A3" s="19">
        <v>39083</v>
      </c>
      <c r="B3" s="11">
        <v>3716771606.0749993</v>
      </c>
      <c r="C3" s="11">
        <v>3138325624.4159999</v>
      </c>
      <c r="D3" s="13">
        <v>6855097230.4909992</v>
      </c>
      <c r="E3" s="13">
        <v>13443673671</v>
      </c>
    </row>
    <row r="4" spans="1:6" x14ac:dyDescent="0.25">
      <c r="A4" s="19">
        <v>39114</v>
      </c>
      <c r="B4" s="11">
        <v>3553734219.7880001</v>
      </c>
      <c r="C4" s="11">
        <v>2820376302.9439998</v>
      </c>
      <c r="D4" s="13">
        <v>6374110522.7319984</v>
      </c>
      <c r="E4" s="13">
        <v>12775878862</v>
      </c>
    </row>
    <row r="5" spans="1:6" x14ac:dyDescent="0.25">
      <c r="A5" s="19">
        <v>39148</v>
      </c>
      <c r="B5" s="11">
        <v>3413920963.1230006</v>
      </c>
      <c r="C5" s="11">
        <v>2773051139.5250006</v>
      </c>
      <c r="D5" s="13">
        <v>6186972102.6479998</v>
      </c>
      <c r="E5" s="13">
        <v>12945083856</v>
      </c>
    </row>
    <row r="6" spans="1:6" x14ac:dyDescent="0.25">
      <c r="A6" s="19">
        <v>39202</v>
      </c>
      <c r="B6" s="11">
        <v>3127970563</v>
      </c>
      <c r="C6" s="11">
        <v>2794332310</v>
      </c>
      <c r="D6" s="13">
        <v>5922302873</v>
      </c>
      <c r="E6" s="13">
        <v>11612418586</v>
      </c>
    </row>
    <row r="7" spans="1:6" x14ac:dyDescent="0.25">
      <c r="A7" s="19">
        <v>39233</v>
      </c>
      <c r="B7" s="11">
        <v>2629396683.3140001</v>
      </c>
      <c r="C7" s="11">
        <v>2396096255.5430002</v>
      </c>
      <c r="D7" s="13">
        <v>5025492938.8570004</v>
      </c>
      <c r="E7" s="13">
        <v>11594008551</v>
      </c>
    </row>
    <row r="8" spans="1:6" x14ac:dyDescent="0.25">
      <c r="A8" s="19">
        <v>39263</v>
      </c>
      <c r="B8" s="11">
        <v>2686517491</v>
      </c>
      <c r="C8" s="11">
        <v>2694770253</v>
      </c>
      <c r="D8" s="11">
        <v>5381287744</v>
      </c>
      <c r="E8" s="13">
        <v>12420009467</v>
      </c>
    </row>
    <row r="9" spans="1:6" x14ac:dyDescent="0.25">
      <c r="A9" s="19">
        <v>39294</v>
      </c>
      <c r="B9" s="11">
        <v>2579164964</v>
      </c>
      <c r="C9" s="11">
        <v>2904332925</v>
      </c>
      <c r="D9" s="11">
        <v>5483497889</v>
      </c>
      <c r="E9" s="13">
        <v>12548223767</v>
      </c>
    </row>
    <row r="10" spans="1:6" x14ac:dyDescent="0.25">
      <c r="A10" s="19">
        <v>39325</v>
      </c>
      <c r="B10" s="11">
        <v>2682366194</v>
      </c>
      <c r="C10" s="11">
        <v>3086829697</v>
      </c>
      <c r="D10" s="11">
        <v>5769195891</v>
      </c>
      <c r="E10" s="13">
        <v>13145818849</v>
      </c>
    </row>
    <row r="11" spans="1:6" x14ac:dyDescent="0.25">
      <c r="A11" s="19">
        <v>39355</v>
      </c>
      <c r="B11" s="11">
        <v>2339650386</v>
      </c>
      <c r="C11" s="11">
        <v>2050355181</v>
      </c>
      <c r="D11" s="11">
        <v>4390005567</v>
      </c>
      <c r="E11" s="13">
        <v>11677347169</v>
      </c>
    </row>
    <row r="12" spans="1:6" x14ac:dyDescent="0.25">
      <c r="A12" s="19">
        <v>39386</v>
      </c>
      <c r="B12" s="11">
        <v>2405068023.0100002</v>
      </c>
      <c r="C12" s="11">
        <v>2507988155</v>
      </c>
      <c r="D12" s="11">
        <v>4913056178.4569998</v>
      </c>
      <c r="E12" s="13">
        <v>11688279883</v>
      </c>
    </row>
    <row r="13" spans="1:6" x14ac:dyDescent="0.25">
      <c r="A13" s="19">
        <v>39416</v>
      </c>
      <c r="B13" s="11">
        <v>2960182010</v>
      </c>
      <c r="C13" s="11">
        <v>2035355333.4267168</v>
      </c>
      <c r="D13" s="11">
        <v>4995537343.4267168</v>
      </c>
      <c r="E13" s="13">
        <v>12133492961</v>
      </c>
    </row>
    <row r="14" spans="1:6" x14ac:dyDescent="0.25">
      <c r="A14" s="19">
        <v>39423</v>
      </c>
      <c r="B14" s="11">
        <v>3461623116.23</v>
      </c>
      <c r="C14" s="11">
        <v>2738132367.4400001</v>
      </c>
      <c r="D14" s="11">
        <v>6199755483.6700001</v>
      </c>
      <c r="E14" s="13">
        <v>13128994932</v>
      </c>
    </row>
    <row r="15" spans="1:6" x14ac:dyDescent="0.25">
      <c r="D15" s="31">
        <f>SUM(D3:D14)</f>
        <v>67496311764.281715</v>
      </c>
      <c r="E15" s="31">
        <f>SUM(E3:E14)</f>
        <v>149113230554</v>
      </c>
      <c r="F15" s="32">
        <f>+D15/E15</f>
        <v>0.45265139460470977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RowHeight="15" x14ac:dyDescent="0.25"/>
  <cols>
    <col min="1" max="1" width="9.140625" bestFit="1" customWidth="1"/>
    <col min="2" max="3" width="12.7109375" bestFit="1" customWidth="1"/>
    <col min="4" max="4" width="10.140625" bestFit="1" customWidth="1"/>
    <col min="5" max="5" width="9.5703125" bestFit="1" customWidth="1"/>
    <col min="6" max="6" width="9.140625" bestFit="1" customWidth="1"/>
    <col min="7" max="7" width="13.85546875" bestFit="1" customWidth="1"/>
    <col min="8" max="8" width="18.7109375" bestFit="1" customWidth="1"/>
  </cols>
  <sheetData>
    <row r="1" spans="1:9" ht="45" x14ac:dyDescent="0.25">
      <c r="A1" s="26"/>
      <c r="B1" s="29" t="s">
        <v>8</v>
      </c>
      <c r="C1" s="29"/>
      <c r="D1" s="29"/>
      <c r="E1" s="29"/>
      <c r="F1" s="29"/>
      <c r="G1" s="29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19">
        <v>39454</v>
      </c>
      <c r="B3" s="11">
        <v>3594486612</v>
      </c>
      <c r="C3" s="11">
        <v>2622970391</v>
      </c>
      <c r="D3" s="11"/>
      <c r="E3" s="11"/>
      <c r="F3" s="11"/>
      <c r="G3" s="11">
        <v>6217457003</v>
      </c>
      <c r="H3" s="11">
        <v>13339349949</v>
      </c>
    </row>
    <row r="4" spans="1:9" x14ac:dyDescent="0.25">
      <c r="A4" s="19">
        <v>39485</v>
      </c>
      <c r="B4" s="11">
        <v>3458843235</v>
      </c>
      <c r="C4" s="11">
        <v>2394566763</v>
      </c>
      <c r="D4" s="11"/>
      <c r="E4" s="11"/>
      <c r="F4" s="11"/>
      <c r="G4" s="11">
        <v>5853409998</v>
      </c>
      <c r="H4" s="11">
        <v>12621179708</v>
      </c>
    </row>
    <row r="5" spans="1:9" x14ac:dyDescent="0.25">
      <c r="A5" s="19">
        <v>39515</v>
      </c>
      <c r="B5" s="11">
        <v>3371757968.145</v>
      </c>
      <c r="C5" s="11">
        <v>2534268554.5609999</v>
      </c>
      <c r="D5" s="11">
        <v>7844755.6060000006</v>
      </c>
      <c r="E5" s="11">
        <v>3288293.7429999998</v>
      </c>
      <c r="F5" s="11">
        <v>3349291.915</v>
      </c>
      <c r="G5" s="11">
        <f t="shared" ref="G5:G10" si="0">SUM(B5:F5)</f>
        <v>5920508863.9699993</v>
      </c>
      <c r="H5" s="11">
        <v>12732478767</v>
      </c>
    </row>
    <row r="6" spans="1:9" x14ac:dyDescent="0.25">
      <c r="A6" s="19">
        <v>39546</v>
      </c>
      <c r="B6" s="11">
        <v>2935674442.5679998</v>
      </c>
      <c r="C6" s="11">
        <v>2332045534.6109991</v>
      </c>
      <c r="D6" s="11">
        <v>6785640.5219999999</v>
      </c>
      <c r="E6" s="11">
        <v>2956484.4870000002</v>
      </c>
      <c r="F6" s="11">
        <v>2549734.023</v>
      </c>
      <c r="G6" s="11">
        <f t="shared" si="0"/>
        <v>5280011836.2109995</v>
      </c>
      <c r="H6" s="11">
        <v>11218870619</v>
      </c>
    </row>
    <row r="7" spans="1:9" x14ac:dyDescent="0.25">
      <c r="A7" s="19">
        <v>39576</v>
      </c>
      <c r="B7" s="11">
        <v>2382869298.3089995</v>
      </c>
      <c r="C7" s="11">
        <v>2150566050.717</v>
      </c>
      <c r="D7" s="11">
        <v>7307183.7479999997</v>
      </c>
      <c r="E7" s="11">
        <v>3594415.4419999998</v>
      </c>
      <c r="F7" s="11">
        <v>2914905.6689999998</v>
      </c>
      <c r="G7" s="11">
        <f t="shared" si="0"/>
        <v>4547251853.8849993</v>
      </c>
      <c r="H7" s="11">
        <v>11102774090</v>
      </c>
    </row>
    <row r="8" spans="1:9" x14ac:dyDescent="0.25">
      <c r="A8" s="19">
        <v>39607</v>
      </c>
      <c r="B8" s="11">
        <v>2573211109.1880002</v>
      </c>
      <c r="C8" s="11">
        <v>2318155487.8059998</v>
      </c>
      <c r="D8" s="11">
        <v>9118338.9519999996</v>
      </c>
      <c r="E8" s="11">
        <v>4705197.4380000001</v>
      </c>
      <c r="F8" s="11">
        <v>3206762.0720000002</v>
      </c>
      <c r="G8" s="11">
        <f t="shared" si="0"/>
        <v>4908396895.4559984</v>
      </c>
      <c r="H8" s="11">
        <v>11878544880</v>
      </c>
    </row>
    <row r="9" spans="1:9" x14ac:dyDescent="0.25">
      <c r="A9" s="19">
        <v>39637</v>
      </c>
      <c r="B9" s="11">
        <v>2539842198.3630004</v>
      </c>
      <c r="C9" s="11">
        <v>2502350184.171999</v>
      </c>
      <c r="D9" s="11">
        <v>10436728.027000001</v>
      </c>
      <c r="E9" s="11">
        <v>5374631.466</v>
      </c>
      <c r="F9" s="11">
        <v>3442948.2060000002</v>
      </c>
      <c r="G9" s="11">
        <f t="shared" si="0"/>
        <v>5061446690.2340002</v>
      </c>
      <c r="H9" s="11">
        <v>12824977247</v>
      </c>
    </row>
    <row r="10" spans="1:9" x14ac:dyDescent="0.25">
      <c r="A10" s="19">
        <v>39668</v>
      </c>
      <c r="B10" s="11">
        <v>2646662124.039001</v>
      </c>
      <c r="C10" s="11">
        <v>2681287938.8340006</v>
      </c>
      <c r="D10" s="11">
        <v>12911443.583000001</v>
      </c>
      <c r="E10" s="11">
        <v>7080361.2690000003</v>
      </c>
      <c r="F10" s="11">
        <v>4838398.0930000003</v>
      </c>
      <c r="G10" s="11">
        <f t="shared" si="0"/>
        <v>5352780265.8180017</v>
      </c>
      <c r="H10" s="11">
        <v>12247144040</v>
      </c>
    </row>
    <row r="11" spans="1:9" x14ac:dyDescent="0.25">
      <c r="A11" s="19">
        <v>39699</v>
      </c>
      <c r="B11" s="11">
        <v>2283461778.0539999</v>
      </c>
      <c r="C11" s="11">
        <v>2372053678.783</v>
      </c>
      <c r="D11" s="11">
        <v>13064116.08</v>
      </c>
      <c r="E11" s="11">
        <v>7055624.875</v>
      </c>
      <c r="F11" s="11">
        <v>4779887.0630000001</v>
      </c>
      <c r="G11" s="11">
        <f>SUM(B11:F11)</f>
        <v>4680415084.8549995</v>
      </c>
      <c r="H11" s="11">
        <v>11538384428</v>
      </c>
    </row>
    <row r="12" spans="1:9" x14ac:dyDescent="0.25">
      <c r="A12" s="19">
        <v>39729</v>
      </c>
      <c r="B12" s="11">
        <v>2355150874.8759999</v>
      </c>
      <c r="C12" s="11">
        <v>2280271034.3010001</v>
      </c>
      <c r="D12" s="11">
        <v>11073977.282</v>
      </c>
      <c r="E12" s="11">
        <v>5827739.5389999999</v>
      </c>
      <c r="F12" s="11">
        <v>3723335.8059999999</v>
      </c>
      <c r="G12" s="11">
        <f>SUM(B12:F12)</f>
        <v>4656046961.8039989</v>
      </c>
      <c r="H12" s="11">
        <v>11418132010</v>
      </c>
    </row>
    <row r="13" spans="1:9" x14ac:dyDescent="0.25">
      <c r="A13" s="19">
        <v>39760</v>
      </c>
      <c r="B13" s="11">
        <v>2959908648.941</v>
      </c>
      <c r="C13" s="11">
        <v>2023152149.1630001</v>
      </c>
      <c r="D13" s="11">
        <v>11784838.652000001</v>
      </c>
      <c r="E13" s="11">
        <v>6764764.9330000002</v>
      </c>
      <c r="F13" s="11">
        <v>4002476.85</v>
      </c>
      <c r="G13" s="11">
        <f>SUM(B13:F13)</f>
        <v>5005612878.5390005</v>
      </c>
      <c r="H13" s="11">
        <v>11587383400</v>
      </c>
    </row>
    <row r="14" spans="1:9" x14ac:dyDescent="0.25">
      <c r="A14" s="19">
        <v>39790</v>
      </c>
      <c r="B14" s="11">
        <v>3400758520.7620006</v>
      </c>
      <c r="C14" s="11">
        <v>2458927749.2689996</v>
      </c>
      <c r="D14" s="11">
        <v>12630598.793</v>
      </c>
      <c r="E14" s="11">
        <v>6657786.6579999998</v>
      </c>
      <c r="F14" s="11">
        <v>4832353.9120000005</v>
      </c>
      <c r="G14" s="11">
        <f>SUM(B14:F14)</f>
        <v>5883807009.3940001</v>
      </c>
      <c r="H14" s="11">
        <v>12779245132</v>
      </c>
    </row>
    <row r="15" spans="1:9" x14ac:dyDescent="0.25">
      <c r="G15" s="31">
        <f>SUM(G3:G14)</f>
        <v>63367145341.166</v>
      </c>
      <c r="H15" s="31">
        <f>SUM(H3:H14)</f>
        <v>145288464270</v>
      </c>
      <c r="I15" s="32">
        <f>+G15/H15</f>
        <v>0.43614712055463867</v>
      </c>
    </row>
  </sheetData>
  <mergeCells count="1"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RowHeight="15" x14ac:dyDescent="0.25"/>
  <cols>
    <col min="1" max="1" width="9.28515625" bestFit="1" customWidth="1"/>
    <col min="2" max="3" width="12.7109375" bestFit="1" customWidth="1"/>
    <col min="4" max="5" width="11.140625" bestFit="1" customWidth="1"/>
    <col min="6" max="6" width="10.140625" bestFit="1" customWidth="1"/>
    <col min="7" max="7" width="13.85546875" bestFit="1" customWidth="1"/>
    <col min="8" max="8" width="18.7109375" bestFit="1" customWidth="1"/>
  </cols>
  <sheetData>
    <row r="1" spans="1:9" ht="45" x14ac:dyDescent="0.25">
      <c r="A1" s="4"/>
      <c r="B1" s="29" t="s">
        <v>8</v>
      </c>
      <c r="C1" s="29"/>
      <c r="D1" s="29"/>
      <c r="E1" s="29"/>
      <c r="F1" s="29"/>
      <c r="G1" s="29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19">
        <v>39821</v>
      </c>
      <c r="B3" s="11">
        <v>3345074017.7080007</v>
      </c>
      <c r="C3" s="11">
        <v>2835157471.7470002</v>
      </c>
      <c r="D3" s="11">
        <v>18331388.669</v>
      </c>
      <c r="E3" s="11">
        <v>7706213.3670000006</v>
      </c>
      <c r="F3" s="11">
        <v>7039215.0649999995</v>
      </c>
      <c r="G3" s="11">
        <f t="shared" ref="G3:G14" si="0">SUM(B3:F3)</f>
        <v>6213308306.5559998</v>
      </c>
      <c r="H3" s="11">
        <v>13444605761</v>
      </c>
    </row>
    <row r="4" spans="1:9" x14ac:dyDescent="0.25">
      <c r="A4" s="19">
        <v>39852</v>
      </c>
      <c r="B4" s="11">
        <v>3310049814.3469996</v>
      </c>
      <c r="C4" s="11">
        <v>2837760035.5359988</v>
      </c>
      <c r="D4" s="11">
        <v>18509299.927999999</v>
      </c>
      <c r="E4" s="11">
        <v>7841768.0980000002</v>
      </c>
      <c r="F4" s="11">
        <v>7232709.0189999994</v>
      </c>
      <c r="G4" s="11">
        <f t="shared" si="0"/>
        <v>6181393626.9279985</v>
      </c>
      <c r="H4" s="11">
        <v>11441034794</v>
      </c>
    </row>
    <row r="5" spans="1:9" x14ac:dyDescent="0.25">
      <c r="A5" s="19">
        <v>39880</v>
      </c>
      <c r="B5" s="11">
        <v>3162749523.1319985</v>
      </c>
      <c r="C5" s="11">
        <v>2309835085.1660004</v>
      </c>
      <c r="D5" s="11">
        <v>16982365.881000001</v>
      </c>
      <c r="E5" s="11">
        <v>7266933.4619999994</v>
      </c>
      <c r="F5" s="11">
        <v>6742437.1950000003</v>
      </c>
      <c r="G5" s="11">
        <f t="shared" si="0"/>
        <v>5503576344.8359976</v>
      </c>
      <c r="H5" s="11">
        <v>11888878409</v>
      </c>
    </row>
    <row r="6" spans="1:9" x14ac:dyDescent="0.25">
      <c r="A6" s="19">
        <v>39911</v>
      </c>
      <c r="B6" s="11">
        <v>2708311816.5890007</v>
      </c>
      <c r="C6" s="11">
        <v>2639806711.4970007</v>
      </c>
      <c r="D6" s="11">
        <v>15230993.003</v>
      </c>
      <c r="E6" s="11">
        <v>7022693.0649999995</v>
      </c>
      <c r="F6" s="11">
        <v>6331350.9149999991</v>
      </c>
      <c r="G6" s="11">
        <f t="shared" si="0"/>
        <v>5376703565.0690012</v>
      </c>
      <c r="H6" s="11">
        <v>10517421962</v>
      </c>
    </row>
    <row r="7" spans="1:9" x14ac:dyDescent="0.25">
      <c r="A7" s="19">
        <v>39942</v>
      </c>
      <c r="B7" s="11">
        <v>3525099527.4220009</v>
      </c>
      <c r="C7" s="11">
        <v>2636176399.0780005</v>
      </c>
      <c r="D7" s="11">
        <v>15267753.819</v>
      </c>
      <c r="E7" s="11">
        <v>7085273.8570000008</v>
      </c>
      <c r="F7" s="11">
        <v>6121750.7790000001</v>
      </c>
      <c r="G7" s="11">
        <f t="shared" si="0"/>
        <v>6189750704.9550028</v>
      </c>
      <c r="H7" s="11">
        <v>10237440687</v>
      </c>
    </row>
    <row r="8" spans="1:9" x14ac:dyDescent="0.25">
      <c r="A8" s="19">
        <v>39973</v>
      </c>
      <c r="B8" s="11">
        <v>2820034901.1409993</v>
      </c>
      <c r="C8" s="11">
        <v>2460977754.7600007</v>
      </c>
      <c r="D8" s="11">
        <v>14394719.044</v>
      </c>
      <c r="E8" s="11">
        <v>7147384.335</v>
      </c>
      <c r="F8" s="11">
        <v>5369751.0899999999</v>
      </c>
      <c r="G8" s="11">
        <f t="shared" si="0"/>
        <v>5307924510.3699999</v>
      </c>
      <c r="H8" s="11">
        <v>10611864413</v>
      </c>
    </row>
    <row r="9" spans="1:9" x14ac:dyDescent="0.25">
      <c r="A9" s="19">
        <v>40003</v>
      </c>
      <c r="B9" s="11">
        <v>2321991130.566</v>
      </c>
      <c r="C9" s="11">
        <v>2190925329.0780005</v>
      </c>
      <c r="D9" s="11">
        <v>16929042.322000001</v>
      </c>
      <c r="E9" s="11">
        <v>8838614.256000001</v>
      </c>
      <c r="F9" s="11">
        <v>5905136.7649999997</v>
      </c>
      <c r="G9" s="11">
        <f t="shared" si="0"/>
        <v>4544589252.9870005</v>
      </c>
      <c r="H9" s="11">
        <v>11052489278</v>
      </c>
    </row>
    <row r="10" spans="1:9" x14ac:dyDescent="0.25">
      <c r="A10" s="19">
        <v>40034</v>
      </c>
      <c r="B10" s="11">
        <v>2415073934.8340001</v>
      </c>
      <c r="C10" s="11">
        <v>2657724180.9590001</v>
      </c>
      <c r="D10" s="11">
        <v>18995225.818999998</v>
      </c>
      <c r="E10" s="11">
        <v>10718919.875</v>
      </c>
      <c r="F10" s="11">
        <v>6974089.3550000004</v>
      </c>
      <c r="G10" s="11">
        <f t="shared" si="0"/>
        <v>5109486350.842</v>
      </c>
      <c r="H10" s="11">
        <v>11948288707</v>
      </c>
    </row>
    <row r="11" spans="1:9" x14ac:dyDescent="0.25">
      <c r="A11" s="19">
        <v>40065</v>
      </c>
      <c r="B11" s="11">
        <v>2414448684.9259996</v>
      </c>
      <c r="C11" s="11">
        <v>2042810485.4960005</v>
      </c>
      <c r="D11" s="11">
        <v>19310842.962000001</v>
      </c>
      <c r="E11" s="11">
        <v>11137791.316</v>
      </c>
      <c r="F11" s="11">
        <v>7535243.4560000002</v>
      </c>
      <c r="G11" s="11">
        <f t="shared" si="0"/>
        <v>4495243048.1560001</v>
      </c>
      <c r="H11" s="11">
        <v>10697341247</v>
      </c>
    </row>
    <row r="12" spans="1:9" x14ac:dyDescent="0.25">
      <c r="A12" s="19">
        <v>40095</v>
      </c>
      <c r="B12" s="11">
        <v>2190027664.2090001</v>
      </c>
      <c r="C12" s="11">
        <v>2099521385.7670004</v>
      </c>
      <c r="D12" s="11">
        <v>74508584.013999999</v>
      </c>
      <c r="E12" s="11">
        <v>39235871.192000002</v>
      </c>
      <c r="F12" s="11">
        <v>25382088.261</v>
      </c>
      <c r="G12" s="11">
        <f t="shared" si="0"/>
        <v>4428675593.4430008</v>
      </c>
      <c r="H12" s="11">
        <v>10950119280</v>
      </c>
    </row>
    <row r="13" spans="1:9" x14ac:dyDescent="0.25">
      <c r="A13" s="19">
        <v>40126</v>
      </c>
      <c r="B13" s="11">
        <v>2558579105.8240004</v>
      </c>
      <c r="C13" s="11">
        <v>1920028468.3140001</v>
      </c>
      <c r="D13" s="11">
        <v>63422363.289999999</v>
      </c>
      <c r="E13" s="11">
        <v>33149643.478999998</v>
      </c>
      <c r="F13" s="11">
        <v>21280138.416000001</v>
      </c>
      <c r="G13" s="11">
        <f t="shared" si="0"/>
        <v>4596459719.3230009</v>
      </c>
      <c r="H13" s="11">
        <v>10910711750</v>
      </c>
    </row>
    <row r="14" spans="1:9" x14ac:dyDescent="0.25">
      <c r="A14" s="19">
        <v>40156</v>
      </c>
      <c r="B14" s="11">
        <v>2837433391.6549997</v>
      </c>
      <c r="C14" s="11">
        <v>1929118009.8920002</v>
      </c>
      <c r="D14" s="11">
        <v>252831859.24900001</v>
      </c>
      <c r="E14" s="11">
        <v>129706410.712</v>
      </c>
      <c r="F14" s="11">
        <v>85459909.059</v>
      </c>
      <c r="G14" s="11">
        <f t="shared" si="0"/>
        <v>5234549580.5669994</v>
      </c>
      <c r="H14" s="11">
        <v>12379918191</v>
      </c>
    </row>
    <row r="15" spans="1:9" x14ac:dyDescent="0.25">
      <c r="G15" s="33">
        <f>SUM(G3:G14)</f>
        <v>63181660604.031998</v>
      </c>
      <c r="H15" s="33">
        <f>SUM(H3:H14)</f>
        <v>136080114479</v>
      </c>
      <c r="I15" s="32">
        <f>+G15/H15</f>
        <v>0.46429752683506337</v>
      </c>
    </row>
  </sheetData>
  <mergeCells count="1"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RowHeight="15" x14ac:dyDescent="0.25"/>
  <cols>
    <col min="1" max="1" width="9.140625" bestFit="1" customWidth="1"/>
    <col min="2" max="3" width="12.7109375" bestFit="1" customWidth="1"/>
    <col min="4" max="6" width="11.140625" bestFit="1" customWidth="1"/>
    <col min="7" max="7" width="13.85546875" bestFit="1" customWidth="1"/>
    <col min="8" max="8" width="18.7109375" bestFit="1" customWidth="1"/>
  </cols>
  <sheetData>
    <row r="1" spans="1:9" ht="45" x14ac:dyDescent="0.25">
      <c r="A1" s="4"/>
      <c r="B1" s="29" t="s">
        <v>8</v>
      </c>
      <c r="C1" s="29"/>
      <c r="D1" s="29"/>
      <c r="E1" s="29"/>
      <c r="F1" s="29"/>
      <c r="G1" s="29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19">
        <v>40187</v>
      </c>
      <c r="B3" s="11">
        <v>3101139116.7100005</v>
      </c>
      <c r="C3" s="11">
        <v>2203356024.9959998</v>
      </c>
      <c r="D3" s="11">
        <v>169918287.11300001</v>
      </c>
      <c r="E3" s="11">
        <v>84048536.666999996</v>
      </c>
      <c r="F3" s="11">
        <v>58504779.679000005</v>
      </c>
      <c r="G3" s="11">
        <f t="shared" ref="G3:G14" si="0">SUM(B3:F3)</f>
        <v>5616966745.165</v>
      </c>
      <c r="H3" s="11">
        <v>12866697188</v>
      </c>
    </row>
    <row r="4" spans="1:9" x14ac:dyDescent="0.25">
      <c r="A4" s="19">
        <v>40218</v>
      </c>
      <c r="B4" s="11">
        <v>2738277739.3899999</v>
      </c>
      <c r="C4" s="11">
        <v>1831588065.7319999</v>
      </c>
      <c r="D4" s="11">
        <v>219196095.18600002</v>
      </c>
      <c r="E4" s="11">
        <v>108134045.47500001</v>
      </c>
      <c r="F4" s="11">
        <v>75746092.704000011</v>
      </c>
      <c r="G4" s="11">
        <f t="shared" si="0"/>
        <v>4972942038.4870005</v>
      </c>
      <c r="H4" s="11">
        <v>11487887578</v>
      </c>
    </row>
    <row r="5" spans="1:9" x14ac:dyDescent="0.25">
      <c r="A5" s="19">
        <v>40246</v>
      </c>
      <c r="B5" s="11">
        <v>2620901805.9169998</v>
      </c>
      <c r="C5" s="11">
        <v>1965907352.4840004</v>
      </c>
      <c r="D5" s="11">
        <v>279402303.59799999</v>
      </c>
      <c r="E5" s="11">
        <v>136680342.69499999</v>
      </c>
      <c r="F5" s="11">
        <v>96422491.670999989</v>
      </c>
      <c r="G5" s="11">
        <f t="shared" si="0"/>
        <v>5099314296.3649988</v>
      </c>
      <c r="H5" s="11">
        <v>11453139872</v>
      </c>
    </row>
    <row r="6" spans="1:9" x14ac:dyDescent="0.25">
      <c r="A6" s="19">
        <v>40277</v>
      </c>
      <c r="B6" s="11">
        <v>2408469218.8479996</v>
      </c>
      <c r="C6" s="11">
        <v>1275963572.4329998</v>
      </c>
      <c r="D6" s="11">
        <v>282905321.68299997</v>
      </c>
      <c r="E6" s="11">
        <v>160675685.58199999</v>
      </c>
      <c r="F6" s="11">
        <v>114251234.50199999</v>
      </c>
      <c r="G6" s="11">
        <f t="shared" si="0"/>
        <v>4242265033.0479989</v>
      </c>
      <c r="H6" s="11">
        <v>10250181557</v>
      </c>
    </row>
    <row r="7" spans="1:9" x14ac:dyDescent="0.25">
      <c r="A7" s="19">
        <v>40307</v>
      </c>
      <c r="B7" s="11">
        <v>2208762868.835</v>
      </c>
      <c r="C7" s="11">
        <v>1576386449.6150002</v>
      </c>
      <c r="D7" s="11">
        <v>305618827.61299998</v>
      </c>
      <c r="E7" s="11">
        <v>156799289.70700002</v>
      </c>
      <c r="F7" s="11">
        <v>100075743.517</v>
      </c>
      <c r="G7" s="11">
        <f t="shared" si="0"/>
        <v>4347643179.2870007</v>
      </c>
      <c r="H7" s="11">
        <v>11073151660</v>
      </c>
    </row>
    <row r="8" spans="1:9" x14ac:dyDescent="0.25">
      <c r="A8" s="19">
        <v>40338</v>
      </c>
      <c r="B8" s="11">
        <v>2162008455.046</v>
      </c>
      <c r="C8" s="11">
        <v>1662939748.059</v>
      </c>
      <c r="D8" s="11">
        <v>310158634.85899997</v>
      </c>
      <c r="E8" s="11">
        <v>160660486.02100003</v>
      </c>
      <c r="F8" s="11">
        <v>100367786.574</v>
      </c>
      <c r="G8" s="11">
        <f t="shared" si="0"/>
        <v>4396135110.559</v>
      </c>
      <c r="H8" s="11">
        <v>11307423279</v>
      </c>
    </row>
    <row r="9" spans="1:9" x14ac:dyDescent="0.25">
      <c r="A9" s="19">
        <v>40368</v>
      </c>
      <c r="B9" s="11">
        <v>2404165416.3459997</v>
      </c>
      <c r="C9" s="11">
        <v>2393122279.5339994</v>
      </c>
      <c r="D9" s="11">
        <v>323864774.24400002</v>
      </c>
      <c r="E9" s="11">
        <v>168424707.30300003</v>
      </c>
      <c r="F9" s="11">
        <v>103217897.8</v>
      </c>
      <c r="G9" s="11">
        <f t="shared" si="0"/>
        <v>5392795075.2270002</v>
      </c>
      <c r="H9" s="11">
        <v>13011675575</v>
      </c>
    </row>
    <row r="10" spans="1:9" x14ac:dyDescent="0.25">
      <c r="A10" s="19">
        <v>40399</v>
      </c>
      <c r="B10" s="11">
        <v>2246995128.3840003</v>
      </c>
      <c r="C10" s="11">
        <v>2414331233.6820002</v>
      </c>
      <c r="D10" s="11">
        <v>381997120.82599998</v>
      </c>
      <c r="E10" s="11">
        <v>197884432.88900003</v>
      </c>
      <c r="F10" s="11">
        <v>125371641.845</v>
      </c>
      <c r="G10" s="11">
        <f t="shared" si="0"/>
        <v>5366579557.6260004</v>
      </c>
      <c r="H10" s="11">
        <v>12654570504</v>
      </c>
    </row>
    <row r="11" spans="1:9" x14ac:dyDescent="0.25">
      <c r="A11" s="19">
        <v>40430</v>
      </c>
      <c r="B11" s="11">
        <v>1798046213.8120003</v>
      </c>
      <c r="C11" s="11">
        <v>1648285701.3579996</v>
      </c>
      <c r="D11" s="11">
        <v>428977484.49299997</v>
      </c>
      <c r="E11" s="11">
        <v>220367297.95100001</v>
      </c>
      <c r="F11" s="11">
        <v>143742527.72100002</v>
      </c>
      <c r="G11" s="11">
        <f t="shared" si="0"/>
        <v>4239419225.3350005</v>
      </c>
      <c r="H11" s="11">
        <v>10861752204</v>
      </c>
    </row>
    <row r="12" spans="1:9" x14ac:dyDescent="0.25">
      <c r="A12" s="19">
        <v>40460</v>
      </c>
      <c r="B12" s="11">
        <v>1866560927.5960002</v>
      </c>
      <c r="C12" s="11">
        <v>1624723664.0160005</v>
      </c>
      <c r="D12" s="11">
        <v>425591936.10000002</v>
      </c>
      <c r="E12" s="11">
        <v>216504695.51000002</v>
      </c>
      <c r="F12" s="11">
        <v>137361989.56599998</v>
      </c>
      <c r="G12" s="11">
        <f t="shared" si="0"/>
        <v>4270743212.7880006</v>
      </c>
      <c r="H12" s="11">
        <v>10780930099</v>
      </c>
    </row>
    <row r="13" spans="1:9" x14ac:dyDescent="0.25">
      <c r="A13" s="19">
        <v>40491</v>
      </c>
      <c r="B13" s="11">
        <v>2389149128.7870011</v>
      </c>
      <c r="C13" s="11">
        <v>1430346834.5179999</v>
      </c>
      <c r="D13" s="11">
        <v>345149851.02499998</v>
      </c>
      <c r="E13" s="11">
        <v>175272953.338</v>
      </c>
      <c r="F13" s="11">
        <v>372341957.09199995</v>
      </c>
      <c r="G13" s="11">
        <f t="shared" si="0"/>
        <v>4712260724.7600012</v>
      </c>
      <c r="H13" s="11">
        <v>11172620748</v>
      </c>
    </row>
    <row r="14" spans="1:9" x14ac:dyDescent="0.25">
      <c r="A14" s="19">
        <v>40521</v>
      </c>
      <c r="B14" s="11">
        <v>2756334024.3940001</v>
      </c>
      <c r="C14" s="11">
        <v>1418911122.345</v>
      </c>
      <c r="D14" s="11">
        <v>593811666.05799997</v>
      </c>
      <c r="E14" s="11">
        <v>188764964.80000001</v>
      </c>
      <c r="F14" s="11">
        <v>249732419.80099997</v>
      </c>
      <c r="G14" s="11">
        <f t="shared" si="0"/>
        <v>5207554197.3979998</v>
      </c>
      <c r="H14" s="11">
        <v>12515978619</v>
      </c>
    </row>
    <row r="15" spans="1:9" x14ac:dyDescent="0.25">
      <c r="G15" s="31">
        <f>SUM(G3:G14)</f>
        <v>57864618396.045006</v>
      </c>
      <c r="H15" s="31">
        <f>SUM(H3:H14)</f>
        <v>139436008883</v>
      </c>
      <c r="I15" s="32">
        <f>+G15/H15</f>
        <v>0.41499049535044347</v>
      </c>
    </row>
  </sheetData>
  <mergeCells count="1">
    <mergeCell ref="B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ColWidth="9.28515625" defaultRowHeight="15" x14ac:dyDescent="0.25"/>
  <cols>
    <col min="1" max="1" width="9.140625" bestFit="1" customWidth="1"/>
    <col min="2" max="4" width="12.7109375" bestFit="1" customWidth="1"/>
    <col min="5" max="6" width="11.140625" bestFit="1" customWidth="1"/>
    <col min="7" max="7" width="13.85546875" bestFit="1" customWidth="1"/>
    <col min="8" max="8" width="18.7109375" bestFit="1" customWidth="1"/>
  </cols>
  <sheetData>
    <row r="1" spans="1:9" ht="45" x14ac:dyDescent="0.25">
      <c r="A1" s="4"/>
      <c r="B1" s="29" t="s">
        <v>8</v>
      </c>
      <c r="C1" s="29"/>
      <c r="D1" s="29"/>
      <c r="E1" s="29"/>
      <c r="F1" s="29"/>
      <c r="G1" s="29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19">
        <v>40552</v>
      </c>
      <c r="B3" s="11">
        <v>2856121084.4990005</v>
      </c>
      <c r="C3" s="11">
        <v>1669045793.6889997</v>
      </c>
      <c r="D3" s="11">
        <v>679040896.71800005</v>
      </c>
      <c r="E3" s="11">
        <v>194573824.12200001</v>
      </c>
      <c r="F3" s="11">
        <v>295102854.30700004</v>
      </c>
      <c r="G3" s="11">
        <f t="shared" ref="G3:G14" si="0">SUM(B3:F3)</f>
        <v>5693884453.335</v>
      </c>
      <c r="H3" s="11">
        <v>13056516250</v>
      </c>
    </row>
    <row r="4" spans="1:9" x14ac:dyDescent="0.25">
      <c r="A4" s="19">
        <v>40583</v>
      </c>
      <c r="B4" s="11">
        <v>2517297378.0380011</v>
      </c>
      <c r="C4" s="11">
        <v>1451044427.9809999</v>
      </c>
      <c r="D4" s="11">
        <v>755981298.81499994</v>
      </c>
      <c r="E4" s="11">
        <v>200717976.89500004</v>
      </c>
      <c r="F4" s="11">
        <v>307664829.98499995</v>
      </c>
      <c r="G4" s="11">
        <f t="shared" si="0"/>
        <v>5232705911.7140007</v>
      </c>
      <c r="H4" s="11">
        <v>11586217720</v>
      </c>
    </row>
    <row r="5" spans="1:9" x14ac:dyDescent="0.25">
      <c r="A5" s="19">
        <v>40611</v>
      </c>
      <c r="B5" s="11">
        <v>1994034307.5820003</v>
      </c>
      <c r="C5" s="11">
        <v>1167811491.7679999</v>
      </c>
      <c r="D5" s="11">
        <v>1130675098.566</v>
      </c>
      <c r="E5" s="11">
        <v>316598786.88899994</v>
      </c>
      <c r="F5" s="11">
        <v>497042923.25899994</v>
      </c>
      <c r="G5" s="11">
        <f t="shared" si="0"/>
        <v>5106162608.0640001</v>
      </c>
      <c r="H5" s="11">
        <v>12096867851</v>
      </c>
    </row>
    <row r="6" spans="1:9" x14ac:dyDescent="0.25">
      <c r="A6" s="19">
        <v>40642</v>
      </c>
      <c r="B6" s="11">
        <v>1959292572.9649999</v>
      </c>
      <c r="C6" s="11">
        <v>1044414948.8909999</v>
      </c>
      <c r="D6" s="11">
        <v>1002011205.0149999</v>
      </c>
      <c r="E6" s="11">
        <v>275814311.74699998</v>
      </c>
      <c r="F6" s="11">
        <v>432136830.66900003</v>
      </c>
      <c r="G6" s="11">
        <f t="shared" si="0"/>
        <v>4713669869.2869997</v>
      </c>
      <c r="H6" s="11">
        <v>10611822469</v>
      </c>
    </row>
    <row r="7" spans="1:9" x14ac:dyDescent="0.25">
      <c r="A7" s="19">
        <v>40672</v>
      </c>
      <c r="B7" s="11">
        <v>1659672562.4850004</v>
      </c>
      <c r="C7" s="11">
        <v>1094773406.6479998</v>
      </c>
      <c r="D7" s="11">
        <v>978802412.48800004</v>
      </c>
      <c r="E7" s="11">
        <v>316946554.81800002</v>
      </c>
      <c r="F7" s="11">
        <v>517959466.35000002</v>
      </c>
      <c r="G7" s="11">
        <f t="shared" si="0"/>
        <v>4568154402.7890005</v>
      </c>
      <c r="H7" s="11">
        <v>10568107586</v>
      </c>
    </row>
    <row r="8" spans="1:9" x14ac:dyDescent="0.25">
      <c r="A8" s="19">
        <v>40703</v>
      </c>
      <c r="B8" s="11">
        <v>1342060117.3910005</v>
      </c>
      <c r="C8" s="11">
        <v>990965888.50900018</v>
      </c>
      <c r="D8" s="11">
        <v>1142140760.6999998</v>
      </c>
      <c r="E8" s="11">
        <v>365280461.52999997</v>
      </c>
      <c r="F8" s="11">
        <v>376388434.59000003</v>
      </c>
      <c r="G8" s="11">
        <f t="shared" si="0"/>
        <v>4216835662.7200003</v>
      </c>
      <c r="H8" s="11">
        <v>10964963772</v>
      </c>
    </row>
    <row r="9" spans="1:9" x14ac:dyDescent="0.25">
      <c r="A9" s="19">
        <v>40735</v>
      </c>
      <c r="B9" s="11">
        <v>1597249192.2890003</v>
      </c>
      <c r="C9" s="11">
        <v>1406445474.5090001</v>
      </c>
      <c r="D9" s="11">
        <v>1247829155.96</v>
      </c>
      <c r="E9" s="11">
        <v>428222929.66000003</v>
      </c>
      <c r="F9" s="11">
        <v>392881480.74000001</v>
      </c>
      <c r="G9" s="11">
        <f t="shared" si="0"/>
        <v>5072628233.158</v>
      </c>
      <c r="H9" s="11">
        <v>12965307976</v>
      </c>
    </row>
    <row r="10" spans="1:9" x14ac:dyDescent="0.25">
      <c r="A10" s="19">
        <v>40786</v>
      </c>
      <c r="B10" s="11">
        <v>1375870310.2100003</v>
      </c>
      <c r="C10" s="11">
        <v>1360757036.9330001</v>
      </c>
      <c r="D10" s="11">
        <v>1566162158.6900001</v>
      </c>
      <c r="E10" s="11">
        <v>483388960.16999996</v>
      </c>
      <c r="F10" s="11">
        <v>465016247.19000006</v>
      </c>
      <c r="G10" s="11">
        <f t="shared" si="0"/>
        <v>5251194713.1930008</v>
      </c>
      <c r="H10" s="11">
        <v>12281698349</v>
      </c>
    </row>
    <row r="11" spans="1:9" x14ac:dyDescent="0.25">
      <c r="A11" s="19">
        <v>40787</v>
      </c>
      <c r="B11" s="11">
        <v>1049154121.9080001</v>
      </c>
      <c r="C11" s="11">
        <v>1004285906.5009999</v>
      </c>
      <c r="D11" s="11">
        <v>1438485595.3839998</v>
      </c>
      <c r="E11" s="11">
        <v>429590273.91700006</v>
      </c>
      <c r="F11" s="11">
        <v>392488676.91000003</v>
      </c>
      <c r="G11" s="11">
        <f t="shared" si="0"/>
        <v>4314004574.6199999</v>
      </c>
      <c r="H11" s="11">
        <v>10918652420</v>
      </c>
    </row>
    <row r="12" spans="1:9" x14ac:dyDescent="0.25">
      <c r="A12" s="19">
        <v>40817</v>
      </c>
      <c r="B12" s="11">
        <v>1224691038.8929999</v>
      </c>
      <c r="C12" s="11">
        <v>961959831.6329999</v>
      </c>
      <c r="D12" s="11">
        <v>1389653901.6020002</v>
      </c>
      <c r="E12" s="11">
        <v>417044600.97499996</v>
      </c>
      <c r="F12" s="11">
        <v>396809358.75999999</v>
      </c>
      <c r="G12" s="11">
        <f t="shared" si="0"/>
        <v>4390158731.8629999</v>
      </c>
      <c r="H12" s="11">
        <v>10803216787</v>
      </c>
    </row>
    <row r="13" spans="1:9" x14ac:dyDescent="0.25">
      <c r="A13" s="19">
        <v>40848</v>
      </c>
      <c r="B13" s="11">
        <v>1160944499.2049997</v>
      </c>
      <c r="C13" s="11">
        <v>794195568.32400012</v>
      </c>
      <c r="D13" s="11">
        <v>1488899018.957</v>
      </c>
      <c r="E13" s="11">
        <v>429166285.463</v>
      </c>
      <c r="F13" s="11">
        <v>439077107.23900002</v>
      </c>
      <c r="G13" s="11">
        <f t="shared" si="0"/>
        <v>4312282479.1879997</v>
      </c>
      <c r="H13" s="11">
        <v>10881332524</v>
      </c>
    </row>
    <row r="14" spans="1:9" x14ac:dyDescent="0.25">
      <c r="A14" s="19">
        <v>40878</v>
      </c>
      <c r="B14" s="11">
        <v>1709854568.2469997</v>
      </c>
      <c r="C14" s="11">
        <v>939981702.43300009</v>
      </c>
      <c r="D14" s="11">
        <v>1541184664.1619999</v>
      </c>
      <c r="E14" s="11">
        <v>447202507.9379999</v>
      </c>
      <c r="F14" s="11">
        <v>481740084.43199992</v>
      </c>
      <c r="G14" s="11">
        <f t="shared" si="0"/>
        <v>5119963527.2119999</v>
      </c>
      <c r="H14" s="11">
        <v>11894387253</v>
      </c>
    </row>
    <row r="15" spans="1:9" x14ac:dyDescent="0.25">
      <c r="G15" s="31">
        <f>SUM(G3:G14)</f>
        <v>57991645167.142998</v>
      </c>
      <c r="H15" s="31">
        <f>SUM(H3:H14)</f>
        <v>138629090957</v>
      </c>
      <c r="I15" s="32">
        <f>+G15/H15</f>
        <v>0.41832233600327695</v>
      </c>
    </row>
  </sheetData>
  <mergeCells count="1">
    <mergeCell ref="B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defaultColWidth="9.42578125" defaultRowHeight="15" x14ac:dyDescent="0.25"/>
  <cols>
    <col min="1" max="1" width="9.140625" bestFit="1" customWidth="1"/>
    <col min="2" max="2" width="12.7109375" bestFit="1" customWidth="1"/>
    <col min="3" max="3" width="11.140625" bestFit="1" customWidth="1"/>
    <col min="4" max="4" width="12.7109375" bestFit="1" customWidth="1"/>
    <col min="5" max="6" width="11.140625" bestFit="1" customWidth="1"/>
    <col min="7" max="7" width="13.85546875" bestFit="1" customWidth="1"/>
    <col min="8" max="8" width="18.7109375" bestFit="1" customWidth="1"/>
  </cols>
  <sheetData>
    <row r="1" spans="1:9" ht="30" x14ac:dyDescent="0.25">
      <c r="A1" s="4"/>
      <c r="B1" s="29" t="s">
        <v>8</v>
      </c>
      <c r="C1" s="29"/>
      <c r="D1" s="29"/>
      <c r="E1" s="29"/>
      <c r="F1" s="29"/>
      <c r="G1" s="29"/>
      <c r="H1" s="7" t="s">
        <v>9</v>
      </c>
      <c r="I1" s="6" t="s">
        <v>10</v>
      </c>
    </row>
    <row r="2" spans="1:9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</row>
    <row r="3" spans="1:9" x14ac:dyDescent="0.25">
      <c r="A3" s="19">
        <v>40909</v>
      </c>
      <c r="B3" s="11">
        <v>1609239304.4950004</v>
      </c>
      <c r="C3" s="11">
        <v>860152568.12399995</v>
      </c>
      <c r="D3" s="11">
        <v>1885539430.4309998</v>
      </c>
      <c r="E3" s="11">
        <v>507929170.51600003</v>
      </c>
      <c r="F3" s="11">
        <v>580489646.171</v>
      </c>
      <c r="G3" s="11">
        <f t="shared" ref="G3:G9" si="0">SUM(B3:F3)</f>
        <v>5443350119.7369995</v>
      </c>
      <c r="H3" s="11">
        <v>12497503002</v>
      </c>
    </row>
    <row r="4" spans="1:9" x14ac:dyDescent="0.25">
      <c r="A4" s="19">
        <v>40940</v>
      </c>
      <c r="B4" s="11">
        <v>1072762870.4740001</v>
      </c>
      <c r="C4" s="11">
        <v>819691219.10800016</v>
      </c>
      <c r="D4" s="11">
        <v>2015774747.6469996</v>
      </c>
      <c r="E4" s="11">
        <v>513480369.75400001</v>
      </c>
      <c r="F4" s="11">
        <v>540737786.05499995</v>
      </c>
      <c r="G4" s="11">
        <f t="shared" si="0"/>
        <v>4962446993.0380001</v>
      </c>
      <c r="H4" s="11">
        <v>11369137198</v>
      </c>
    </row>
    <row r="5" spans="1:9" x14ac:dyDescent="0.25">
      <c r="A5" s="19">
        <v>40969</v>
      </c>
      <c r="B5" s="11">
        <v>1115782271.954</v>
      </c>
      <c r="C5" s="11">
        <v>721873343.63399994</v>
      </c>
      <c r="D5" s="11">
        <v>2039168429.4809999</v>
      </c>
      <c r="E5" s="11">
        <v>543370762.50300002</v>
      </c>
      <c r="F5" s="11">
        <v>615307546.57700026</v>
      </c>
      <c r="G5" s="11">
        <f t="shared" si="0"/>
        <v>5035502354.1490002</v>
      </c>
      <c r="H5" s="11">
        <v>11262787850</v>
      </c>
    </row>
    <row r="6" spans="1:9" x14ac:dyDescent="0.25">
      <c r="A6" s="19">
        <v>41000</v>
      </c>
      <c r="B6" s="11">
        <v>792310695.5309999</v>
      </c>
      <c r="C6" s="11">
        <v>518314948.24699992</v>
      </c>
      <c r="D6" s="11">
        <v>1884690685.859</v>
      </c>
      <c r="E6" s="11">
        <v>513752921.16099989</v>
      </c>
      <c r="F6" s="11">
        <v>567888410.66400003</v>
      </c>
      <c r="G6" s="11">
        <f t="shared" si="0"/>
        <v>4276957661.4619999</v>
      </c>
      <c r="H6" s="11">
        <v>10430507992</v>
      </c>
    </row>
    <row r="7" spans="1:9" x14ac:dyDescent="0.25">
      <c r="A7" s="19">
        <v>41030</v>
      </c>
      <c r="B7" s="11">
        <v>856882274.26800001</v>
      </c>
      <c r="C7" s="11">
        <v>712569035.19199979</v>
      </c>
      <c r="D7" s="11">
        <v>2076822770.5239999</v>
      </c>
      <c r="E7" s="11">
        <v>555080749.27699971</v>
      </c>
      <c r="F7" s="11">
        <v>589781174.65399981</v>
      </c>
      <c r="G7" s="11">
        <f t="shared" si="0"/>
        <v>4791136003.914999</v>
      </c>
      <c r="H7" s="11">
        <v>10921679691</v>
      </c>
    </row>
    <row r="8" spans="1:9" x14ac:dyDescent="0.25">
      <c r="A8" s="19">
        <v>41072</v>
      </c>
      <c r="B8" s="11">
        <v>647353579.63300002</v>
      </c>
      <c r="C8" s="11">
        <v>636181829.58599985</v>
      </c>
      <c r="D8" s="11">
        <v>1890558139.2320001</v>
      </c>
      <c r="E8" s="11">
        <v>568806096.11500001</v>
      </c>
      <c r="F8" s="11">
        <v>758086365.15700006</v>
      </c>
      <c r="G8" s="11">
        <f t="shared" si="0"/>
        <v>4500986009.7229996</v>
      </c>
      <c r="H8" s="11">
        <v>11557687615</v>
      </c>
    </row>
    <row r="9" spans="1:9" x14ac:dyDescent="0.25">
      <c r="A9" s="19">
        <v>41091</v>
      </c>
      <c r="B9" s="11">
        <v>763187644.30900002</v>
      </c>
      <c r="C9" s="11">
        <v>710976900.26499999</v>
      </c>
      <c r="D9" s="11">
        <v>2222806367.4840002</v>
      </c>
      <c r="E9" s="11">
        <v>698835012.30499983</v>
      </c>
      <c r="F9" s="11">
        <v>968208204.8809998</v>
      </c>
      <c r="G9" s="11">
        <f t="shared" si="0"/>
        <v>5364014129.2439995</v>
      </c>
      <c r="H9" s="13">
        <v>13166673556</v>
      </c>
    </row>
    <row r="10" spans="1:9" x14ac:dyDescent="0.25">
      <c r="A10" s="19">
        <v>41122</v>
      </c>
      <c r="B10" s="11">
        <v>506446538.21199989</v>
      </c>
      <c r="C10" s="11">
        <v>589880684.34000003</v>
      </c>
      <c r="D10" s="11">
        <v>2600279946.2460003</v>
      </c>
      <c r="E10" s="11">
        <v>737663488.88799977</v>
      </c>
      <c r="F10" s="11">
        <v>801959083.63400006</v>
      </c>
      <c r="G10" s="11">
        <f t="shared" ref="G10:G14" si="1">SUM(B10:F10)</f>
        <v>5236229741.3199997</v>
      </c>
      <c r="H10" s="11">
        <v>12372265915</v>
      </c>
    </row>
    <row r="11" spans="1:9" x14ac:dyDescent="0.25">
      <c r="A11" s="19">
        <v>41153</v>
      </c>
      <c r="B11" s="11">
        <v>473460562.92500001</v>
      </c>
      <c r="C11" s="11">
        <v>509302691.06599998</v>
      </c>
      <c r="D11" s="11">
        <v>2257221782.4369998</v>
      </c>
      <c r="E11" s="11">
        <v>634673838.87800002</v>
      </c>
      <c r="F11" s="11">
        <v>684254269.61099994</v>
      </c>
      <c r="G11" s="11">
        <f t="shared" si="1"/>
        <v>4558913144.9169998</v>
      </c>
      <c r="H11" s="13">
        <v>10811459545</v>
      </c>
    </row>
    <row r="12" spans="1:9" x14ac:dyDescent="0.25">
      <c r="A12" s="19">
        <v>41183</v>
      </c>
      <c r="B12" s="11">
        <v>505868487.38499999</v>
      </c>
      <c r="C12" s="11">
        <v>544250503.87900007</v>
      </c>
      <c r="D12" s="11">
        <v>2164571786.6730003</v>
      </c>
      <c r="E12" s="11">
        <v>619856174.63099992</v>
      </c>
      <c r="F12" s="11">
        <v>640100628.09699976</v>
      </c>
      <c r="G12" s="11">
        <f t="shared" si="1"/>
        <v>4474647580.665</v>
      </c>
      <c r="H12" s="13">
        <v>10901307248</v>
      </c>
    </row>
    <row r="13" spans="1:9" x14ac:dyDescent="0.25">
      <c r="A13" s="19">
        <v>41214</v>
      </c>
      <c r="B13" s="11">
        <v>847166835.2529999</v>
      </c>
      <c r="C13" s="11">
        <v>413578503.68000001</v>
      </c>
      <c r="D13" s="11">
        <v>2057673486.0670002</v>
      </c>
      <c r="E13" s="11">
        <v>602191906.86400008</v>
      </c>
      <c r="F13" s="11">
        <v>603570356.37100005</v>
      </c>
      <c r="G13" s="11">
        <f t="shared" si="1"/>
        <v>4524181088.2350006</v>
      </c>
      <c r="H13" s="13">
        <v>11278396970</v>
      </c>
    </row>
    <row r="14" spans="1:9" x14ac:dyDescent="0.25">
      <c r="A14" s="19">
        <v>41244</v>
      </c>
      <c r="B14" s="11">
        <v>1175852185.0539999</v>
      </c>
      <c r="C14" s="11">
        <v>654880829.76999998</v>
      </c>
      <c r="D14" s="11">
        <v>2160751186.2989998</v>
      </c>
      <c r="E14" s="11">
        <v>605410966.34299994</v>
      </c>
      <c r="F14" s="11">
        <v>620619231.15700018</v>
      </c>
      <c r="G14" s="11">
        <f t="shared" si="1"/>
        <v>5217514398.6230001</v>
      </c>
      <c r="H14" s="13">
        <v>11905546803</v>
      </c>
    </row>
    <row r="15" spans="1:9" x14ac:dyDescent="0.25">
      <c r="G15" s="31">
        <f>SUM(G3:G14)</f>
        <v>58385879225.028008</v>
      </c>
      <c r="H15" s="31">
        <f>SUM(H3:H14)</f>
        <v>138474953385</v>
      </c>
      <c r="I15" s="32">
        <f>+G15/H15</f>
        <v>0.42163494406601137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RPP %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Zaidi</dc:creator>
  <cp:lastModifiedBy>Briggs, Jeannette</cp:lastModifiedBy>
  <dcterms:created xsi:type="dcterms:W3CDTF">2017-11-16T20:38:29Z</dcterms:created>
  <dcterms:modified xsi:type="dcterms:W3CDTF">2017-11-25T01:27:16Z</dcterms:modified>
</cp:coreProperties>
</file>