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chand1\Desktop\"/>
    </mc:Choice>
  </mc:AlternateContent>
  <bookViews>
    <workbookView xWindow="0" yWindow="0" windowWidth="23040" windowHeight="9984" tabRatio="812"/>
  </bookViews>
  <sheets>
    <sheet name="Cover" sheetId="18" r:id="rId1"/>
    <sheet name="Instructions" sheetId="27" r:id="rId2"/>
    <sheet name="Form A" sheetId="2" r:id="rId3"/>
    <sheet name="FORM A(i)" sheetId="12" r:id="rId4"/>
    <sheet name="Form B" sheetId="6" r:id="rId5"/>
    <sheet name="Form C" sheetId="29" r:id="rId6"/>
    <sheet name="Form D" sheetId="5" r:id="rId7"/>
    <sheet name="Form E" sheetId="13" r:id="rId8"/>
    <sheet name="Form F" sheetId="14" r:id="rId9"/>
    <sheet name="Form G" sheetId="15" r:id="rId10"/>
    <sheet name="Form H" sheetId="28" r:id="rId11"/>
    <sheet name="Form I" sheetId="25" r:id="rId12"/>
    <sheet name="Form J" sheetId="26" r:id="rId13"/>
  </sheets>
  <externalReferences>
    <externalReference r:id="rId14"/>
  </externalReferences>
  <definedNames>
    <definedName name="GRE">#REF!</definedName>
    <definedName name="Ministry">#REF!</definedName>
    <definedName name="OGO">#REF!</definedName>
    <definedName name="_xlnm.Print_Area" localSheetId="0">Cover!$A$1:$H$40</definedName>
    <definedName name="_xlnm.Print_Area" localSheetId="2">'Form A'!$A$1:$G$85</definedName>
    <definedName name="_xlnm.Print_Area" localSheetId="3">'FORM A(i)'!$A$1:$H$42</definedName>
    <definedName name="_xlnm.Print_Area" localSheetId="4">'Form B'!$A$1:$E$88</definedName>
    <definedName name="_xlnm.Print_Area" localSheetId="5">'Form C'!$A$1:$H$141</definedName>
    <definedName name="_xlnm.Print_Area" localSheetId="6">'Form D'!$A$1:$H$178</definedName>
    <definedName name="_xlnm.Print_Area" localSheetId="7">'Form E'!$A$1:$H$138</definedName>
    <definedName name="_xlnm.Print_Area" localSheetId="8">'Form F'!$A$1:$D$210</definedName>
    <definedName name="_xlnm.Print_Area" localSheetId="9">'Form G'!$A$1:$G$210</definedName>
    <definedName name="_xlnm.Print_Area" localSheetId="10">'Form H'!$A$1:$G$72</definedName>
    <definedName name="_xlnm.Print_Area" localSheetId="11">'Form I'!$A$1:$U$53</definedName>
    <definedName name="_xlnm.Print_Area" localSheetId="12">'Form J'!$A$1:$G$51</definedName>
    <definedName name="_xlnm.Print_Area" localSheetId="1">Instructions!$A$1:$I$52</definedName>
    <definedName name="_xlnm.Print_Titles" localSheetId="4">'Form B'!$1:$5</definedName>
    <definedName name="_xlnm.Print_Titles" localSheetId="5">'Form C'!$1:$7</definedName>
    <definedName name="_xlnm.Print_Titles" localSheetId="6">'Form D'!$1:$9</definedName>
    <definedName name="_xlnm.Print_Titles" localSheetId="7">'Form E'!$1:$9</definedName>
    <definedName name="_xlnm.Print_Titles" localSheetId="8">'Form F'!$1:$9</definedName>
    <definedName name="_xlnm.Print_Titles" localSheetId="9">'Form G'!$1:$7</definedName>
    <definedName name="_xlnm.Print_Titles" localSheetId="10">'Form H'!$1:$3</definedName>
    <definedName name="_xlnm.Print_Titles" localSheetId="1">Instructions!$1:$2</definedName>
  </definedNames>
  <calcPr calcId="152511"/>
</workbook>
</file>

<file path=xl/calcChain.xml><?xml version="1.0" encoding="utf-8"?>
<calcChain xmlns="http://schemas.openxmlformats.org/spreadsheetml/2006/main">
  <c r="B17" i="13" l="1"/>
  <c r="C34" i="28" l="1"/>
  <c r="C32" i="28"/>
  <c r="F17" i="13" l="1"/>
  <c r="E17" i="13"/>
  <c r="D17" i="13"/>
  <c r="C17" i="13"/>
  <c r="L23" i="29" l="1"/>
  <c r="L25" i="29" s="1"/>
  <c r="L15" i="29"/>
  <c r="L17" i="29" s="1"/>
  <c r="A1" i="12" l="1"/>
  <c r="A1" i="6" s="1"/>
  <c r="A1" i="29" s="1"/>
  <c r="A1" i="5" s="1"/>
  <c r="A1" i="13" s="1"/>
  <c r="A1" i="14" s="1"/>
  <c r="A1" i="15" s="1"/>
  <c r="A1" i="28" s="1"/>
  <c r="A1" i="25" s="1"/>
  <c r="A1" i="26" s="1"/>
  <c r="D207" i="15" l="1"/>
  <c r="D135" i="13"/>
  <c r="E138" i="29"/>
  <c r="D12" i="2"/>
  <c r="D17" i="2"/>
  <c r="D23" i="2"/>
  <c r="D26" i="2"/>
  <c r="D29" i="2"/>
  <c r="D32" i="2"/>
  <c r="D35" i="2"/>
  <c r="D38" i="2"/>
  <c r="D38" i="12"/>
  <c r="H120" i="29"/>
  <c r="G48" i="2" s="1"/>
  <c r="G120" i="29"/>
  <c r="F48" i="2" s="1"/>
  <c r="F120" i="29"/>
  <c r="E48" i="2" s="1"/>
  <c r="E120" i="29"/>
  <c r="D48" i="2" s="1"/>
  <c r="H117" i="29"/>
  <c r="G117" i="29"/>
  <c r="F117" i="29"/>
  <c r="E117" i="29"/>
  <c r="H115" i="29"/>
  <c r="G115" i="29"/>
  <c r="F115" i="29"/>
  <c r="E115" i="29"/>
  <c r="H114" i="29"/>
  <c r="H116" i="29" s="1"/>
  <c r="H118" i="29" s="1"/>
  <c r="G114" i="29"/>
  <c r="F114" i="29"/>
  <c r="E114" i="29"/>
  <c r="H57" i="29"/>
  <c r="G57" i="29"/>
  <c r="F57" i="29"/>
  <c r="E57" i="29"/>
  <c r="H40" i="29"/>
  <c r="G40" i="29"/>
  <c r="F40" i="29"/>
  <c r="E40" i="29"/>
  <c r="H23" i="29"/>
  <c r="G23" i="29"/>
  <c r="F23" i="29"/>
  <c r="E23" i="29"/>
  <c r="H15" i="29"/>
  <c r="G15" i="29"/>
  <c r="F15" i="29"/>
  <c r="E15" i="29"/>
  <c r="D152" i="5"/>
  <c r="E152" i="5"/>
  <c r="D154" i="5"/>
  <c r="E154" i="5"/>
  <c r="E12" i="2" s="1"/>
  <c r="D157" i="5"/>
  <c r="E157" i="5"/>
  <c r="E17" i="2" s="1"/>
  <c r="D158" i="5"/>
  <c r="E158" i="5"/>
  <c r="E26" i="2" s="1"/>
  <c r="D159" i="5"/>
  <c r="E159" i="5"/>
  <c r="E29" i="2" s="1"/>
  <c r="D160" i="5"/>
  <c r="E160" i="5"/>
  <c r="E32" i="2" s="1"/>
  <c r="D161" i="5"/>
  <c r="E161" i="5"/>
  <c r="E35" i="2" s="1"/>
  <c r="D162" i="5"/>
  <c r="E162" i="5"/>
  <c r="E38" i="2" s="1"/>
  <c r="D140" i="5"/>
  <c r="E140" i="5"/>
  <c r="D141" i="5"/>
  <c r="E141" i="5"/>
  <c r="D148" i="5"/>
  <c r="E148" i="5"/>
  <c r="D123" i="5"/>
  <c r="E123" i="5"/>
  <c r="D124" i="5"/>
  <c r="D131" i="5" s="1"/>
  <c r="E124" i="5"/>
  <c r="E131" i="5" s="1"/>
  <c r="D105" i="5"/>
  <c r="E105" i="5"/>
  <c r="D106" i="5"/>
  <c r="E106" i="5"/>
  <c r="D113" i="5"/>
  <c r="E113" i="5"/>
  <c r="D68" i="5"/>
  <c r="D85" i="5" s="1"/>
  <c r="D102" i="5" s="1"/>
  <c r="D120" i="5" s="1"/>
  <c r="D137" i="5" s="1"/>
  <c r="E68" i="5"/>
  <c r="E85" i="5" s="1"/>
  <c r="E102" i="5" s="1"/>
  <c r="E120" i="5" s="1"/>
  <c r="E137" i="5" s="1"/>
  <c r="D49" i="5"/>
  <c r="E49" i="5"/>
  <c r="D52" i="5"/>
  <c r="E52" i="5"/>
  <c r="D53" i="5"/>
  <c r="E53" i="5"/>
  <c r="D88" i="5"/>
  <c r="E88" i="5"/>
  <c r="D89" i="5"/>
  <c r="E89" i="5"/>
  <c r="D71" i="5"/>
  <c r="E71" i="5"/>
  <c r="D72" i="5"/>
  <c r="E72" i="5"/>
  <c r="D35" i="5"/>
  <c r="E35" i="5"/>
  <c r="D36" i="5"/>
  <c r="E36" i="5"/>
  <c r="D17" i="5"/>
  <c r="E17" i="5"/>
  <c r="D18" i="5"/>
  <c r="D156" i="5" s="1"/>
  <c r="E18" i="5"/>
  <c r="E156" i="5" s="1"/>
  <c r="E23" i="2" s="1"/>
  <c r="E25" i="5" l="1"/>
  <c r="E155" i="5"/>
  <c r="E20" i="2" s="1"/>
  <c r="D25" i="5"/>
  <c r="D155" i="5"/>
  <c r="D20" i="2" s="1"/>
  <c r="E116" i="29"/>
  <c r="E118" i="29" s="1"/>
  <c r="G116" i="29"/>
  <c r="G118" i="29" s="1"/>
  <c r="F116" i="29"/>
  <c r="F118" i="29" s="1"/>
  <c r="E79" i="5"/>
  <c r="E96" i="5"/>
  <c r="E60" i="5"/>
  <c r="D79" i="5"/>
  <c r="D96" i="5"/>
  <c r="D60" i="5"/>
  <c r="F58" i="15"/>
  <c r="E22" i="15"/>
  <c r="F13" i="15"/>
  <c r="F68" i="15" s="1"/>
  <c r="E13" i="15"/>
  <c r="E45" i="15" s="1"/>
  <c r="D13" i="15"/>
  <c r="D58" i="15" s="1"/>
  <c r="E21" i="13"/>
  <c r="D21" i="13"/>
  <c r="D35" i="13"/>
  <c r="E35" i="13"/>
  <c r="D48" i="13"/>
  <c r="E48" i="13"/>
  <c r="D62" i="13"/>
  <c r="E62" i="13"/>
  <c r="E75" i="13"/>
  <c r="D75" i="13"/>
  <c r="E88" i="13"/>
  <c r="D88" i="13"/>
  <c r="E101" i="13"/>
  <c r="D101" i="13"/>
  <c r="E124" i="13"/>
  <c r="E61" i="2" s="1"/>
  <c r="D124" i="13"/>
  <c r="D61" i="2" s="1"/>
  <c r="E123" i="13"/>
  <c r="E58" i="2" s="1"/>
  <c r="D123" i="13"/>
  <c r="D58" i="2" s="1"/>
  <c r="E122" i="13"/>
  <c r="E46" i="2" s="1"/>
  <c r="D122" i="13"/>
  <c r="D46" i="2" s="1"/>
  <c r="E121" i="13"/>
  <c r="E54" i="2" s="1"/>
  <c r="D121" i="13"/>
  <c r="D54" i="2" s="1"/>
  <c r="E120" i="13"/>
  <c r="E51" i="2" s="1"/>
  <c r="D120" i="13"/>
  <c r="D51" i="2" s="1"/>
  <c r="F114" i="13"/>
  <c r="E114" i="13"/>
  <c r="D114" i="13"/>
  <c r="E82" i="13"/>
  <c r="E95" i="13" s="1"/>
  <c r="E108" i="13" s="1"/>
  <c r="D82" i="13"/>
  <c r="D95" i="13" s="1"/>
  <c r="D108" i="13" s="1"/>
  <c r="E118" i="13"/>
  <c r="D14" i="13"/>
  <c r="D28" i="13" s="1"/>
  <c r="E14" i="13"/>
  <c r="E28" i="13" s="1"/>
  <c r="F14" i="13"/>
  <c r="D43" i="5"/>
  <c r="D163" i="5" s="1"/>
  <c r="E43" i="5"/>
  <c r="E163" i="5" s="1"/>
  <c r="D32" i="5"/>
  <c r="E32" i="5"/>
  <c r="E14" i="5"/>
  <c r="D14" i="5"/>
  <c r="D10" i="12"/>
  <c r="E10" i="12"/>
  <c r="D21" i="12"/>
  <c r="D42" i="2" s="1"/>
  <c r="E21" i="12"/>
  <c r="E42" i="2" s="1"/>
  <c r="D45" i="15" l="1"/>
  <c r="E55" i="13"/>
  <c r="E68" i="13" s="1"/>
  <c r="E81" i="13" s="1"/>
  <c r="E94" i="13" s="1"/>
  <c r="E107" i="13" s="1"/>
  <c r="E82" i="15"/>
  <c r="E151" i="15" s="1"/>
  <c r="D22" i="15"/>
  <c r="D91" i="15"/>
  <c r="E125" i="13"/>
  <c r="E62" i="2"/>
  <c r="D62" i="2"/>
  <c r="E36" i="15"/>
  <c r="E91" i="15"/>
  <c r="E68" i="15"/>
  <c r="E58" i="15"/>
  <c r="D36" i="15"/>
  <c r="D82" i="15"/>
  <c r="D68" i="15"/>
  <c r="E41" i="13"/>
  <c r="D125" i="13"/>
  <c r="D118" i="13"/>
  <c r="D55" i="13"/>
  <c r="D68" i="13" s="1"/>
  <c r="D81" i="13" s="1"/>
  <c r="D94" i="13" s="1"/>
  <c r="D107" i="13" s="1"/>
  <c r="D41" i="13"/>
  <c r="B4" i="2"/>
  <c r="B186" i="14"/>
  <c r="B34" i="6" s="1"/>
  <c r="C120" i="13"/>
  <c r="C51" i="2" s="1"/>
  <c r="E160" i="15" l="1"/>
  <c r="D39" i="2"/>
  <c r="D64" i="2" s="1"/>
  <c r="E39" i="2"/>
  <c r="E64" i="2" s="1"/>
  <c r="E114" i="15"/>
  <c r="E128" i="15" s="1"/>
  <c r="E137" i="15" s="1"/>
  <c r="E105" i="15"/>
  <c r="D114" i="15"/>
  <c r="D128" i="15" s="1"/>
  <c r="D137" i="15" s="1"/>
  <c r="D105" i="15"/>
  <c r="D151" i="15"/>
  <c r="D160" i="15"/>
  <c r="B173" i="14"/>
  <c r="G124" i="13"/>
  <c r="G61" i="2" s="1"/>
  <c r="G120" i="13"/>
  <c r="G51" i="2" s="1"/>
  <c r="C140" i="5"/>
  <c r="F140" i="5"/>
  <c r="G140" i="5"/>
  <c r="C141" i="5"/>
  <c r="F141" i="5"/>
  <c r="G141" i="5"/>
  <c r="B141" i="5"/>
  <c r="B140" i="5"/>
  <c r="C123" i="5"/>
  <c r="F123" i="5"/>
  <c r="G123" i="5"/>
  <c r="C124" i="5"/>
  <c r="F124" i="5"/>
  <c r="G124" i="5"/>
  <c r="B124" i="5"/>
  <c r="B123" i="5"/>
  <c r="C105" i="5"/>
  <c r="F105" i="5"/>
  <c r="G105" i="5"/>
  <c r="C106" i="5"/>
  <c r="F106" i="5"/>
  <c r="G106" i="5"/>
  <c r="B106" i="5"/>
  <c r="B105" i="5"/>
  <c r="C88" i="5"/>
  <c r="F88" i="5"/>
  <c r="G88" i="5"/>
  <c r="C89" i="5"/>
  <c r="F89" i="5"/>
  <c r="G89" i="5"/>
  <c r="B89" i="5"/>
  <c r="B88" i="5"/>
  <c r="C186" i="14"/>
  <c r="C34" i="6" s="1"/>
  <c r="C187" i="14"/>
  <c r="C37" i="6" s="1"/>
  <c r="C188" i="14"/>
  <c r="C42" i="6" s="1"/>
  <c r="C189" i="14"/>
  <c r="C45" i="6" s="1"/>
  <c r="C190" i="14"/>
  <c r="C48" i="6" s="1"/>
  <c r="C193" i="14"/>
  <c r="C57" i="6" s="1"/>
  <c r="C194" i="14"/>
  <c r="C60" i="6" s="1"/>
  <c r="B187" i="14"/>
  <c r="B37" i="6" s="1"/>
  <c r="B188" i="14"/>
  <c r="B42" i="6" s="1"/>
  <c r="B189" i="14"/>
  <c r="B45" i="6" s="1"/>
  <c r="B190" i="14"/>
  <c r="B48" i="6" s="1"/>
  <c r="B193" i="14"/>
  <c r="B57" i="6" s="1"/>
  <c r="B194" i="14"/>
  <c r="B60" i="6" s="1"/>
  <c r="B181" i="14"/>
  <c r="B16" i="6" s="1"/>
  <c r="C181" i="14"/>
  <c r="C16" i="6" s="1"/>
  <c r="B182" i="14"/>
  <c r="B18" i="6" s="1"/>
  <c r="C182" i="14"/>
  <c r="C18" i="6" s="1"/>
  <c r="B183" i="14"/>
  <c r="B24" i="6" s="1"/>
  <c r="C183" i="14"/>
  <c r="C24" i="6" s="1"/>
  <c r="B184" i="14"/>
  <c r="B27" i="6" s="1"/>
  <c r="C184" i="14"/>
  <c r="C27" i="6" s="1"/>
  <c r="C180" i="14"/>
  <c r="C13" i="6" s="1"/>
  <c r="B180" i="14"/>
  <c r="B13" i="6" s="1"/>
  <c r="B190" i="15"/>
  <c r="C185" i="15" s="1"/>
  <c r="C190" i="15" s="1"/>
  <c r="D185" i="15" s="1"/>
  <c r="D190" i="15" s="1"/>
  <c r="E185" i="15" s="1"/>
  <c r="E190" i="15" s="1"/>
  <c r="F185" i="15" s="1"/>
  <c r="F190" i="15" s="1"/>
  <c r="G185" i="15" s="1"/>
  <c r="G190" i="15" s="1"/>
  <c r="B181" i="15"/>
  <c r="C176" i="15" s="1"/>
  <c r="C181" i="15" s="1"/>
  <c r="D176" i="15" s="1"/>
  <c r="D181" i="15" s="1"/>
  <c r="E176" i="15" s="1"/>
  <c r="E181" i="15" s="1"/>
  <c r="F176" i="15" s="1"/>
  <c r="F181" i="15" s="1"/>
  <c r="G176" i="15" s="1"/>
  <c r="G181" i="15" s="1"/>
  <c r="B167" i="15"/>
  <c r="C162" i="15" s="1"/>
  <c r="C167" i="15" s="1"/>
  <c r="D162" i="15" s="1"/>
  <c r="D167" i="15" s="1"/>
  <c r="E162" i="15" s="1"/>
  <c r="E167" i="15" s="1"/>
  <c r="F162" i="15" s="1"/>
  <c r="F167" i="15" s="1"/>
  <c r="G162" i="15" s="1"/>
  <c r="G167" i="15" s="1"/>
  <c r="B158" i="15"/>
  <c r="C153" i="15" s="1"/>
  <c r="C158" i="15" s="1"/>
  <c r="D153" i="15" s="1"/>
  <c r="D158" i="15" s="1"/>
  <c r="E153" i="15" s="1"/>
  <c r="E158" i="15" s="1"/>
  <c r="F153" i="15" s="1"/>
  <c r="F158" i="15" s="1"/>
  <c r="G153" i="15" s="1"/>
  <c r="G158" i="15" s="1"/>
  <c r="B144" i="15"/>
  <c r="C139" i="15" s="1"/>
  <c r="C144" i="15" s="1"/>
  <c r="D139" i="15" s="1"/>
  <c r="D144" i="15" s="1"/>
  <c r="E139" i="15" s="1"/>
  <c r="E144" i="15" s="1"/>
  <c r="F139" i="15" s="1"/>
  <c r="F144" i="15" s="1"/>
  <c r="G139" i="15" s="1"/>
  <c r="G144" i="15" s="1"/>
  <c r="B135" i="15"/>
  <c r="C130" i="15" s="1"/>
  <c r="C135" i="15" s="1"/>
  <c r="D130" i="15" s="1"/>
  <c r="D135" i="15" s="1"/>
  <c r="E130" i="15" s="1"/>
  <c r="E135" i="15" s="1"/>
  <c r="F130" i="15" s="1"/>
  <c r="F135" i="15" s="1"/>
  <c r="G130" i="15" s="1"/>
  <c r="G135" i="15" s="1"/>
  <c r="B121" i="15"/>
  <c r="C116" i="15" s="1"/>
  <c r="C121" i="15" s="1"/>
  <c r="D116" i="15" s="1"/>
  <c r="D121" i="15" s="1"/>
  <c r="E116" i="15" s="1"/>
  <c r="E121" i="15" s="1"/>
  <c r="F116" i="15" s="1"/>
  <c r="F121" i="15" s="1"/>
  <c r="G116" i="15" s="1"/>
  <c r="G121" i="15" s="1"/>
  <c r="B112" i="15"/>
  <c r="C107" i="15" s="1"/>
  <c r="C112" i="15" s="1"/>
  <c r="D107" i="15" s="1"/>
  <c r="D112" i="15" s="1"/>
  <c r="E107" i="15" s="1"/>
  <c r="E112" i="15" s="1"/>
  <c r="F107" i="15" s="1"/>
  <c r="F112" i="15" s="1"/>
  <c r="G107" i="15" s="1"/>
  <c r="G112" i="15" s="1"/>
  <c r="B120" i="13"/>
  <c r="B51" i="2" s="1"/>
  <c r="B121" i="13"/>
  <c r="B54" i="2" s="1"/>
  <c r="C121" i="13"/>
  <c r="C54" i="2" s="1"/>
  <c r="F121" i="13"/>
  <c r="F54" i="2" s="1"/>
  <c r="G121" i="13"/>
  <c r="G54" i="2" s="1"/>
  <c r="B122" i="13"/>
  <c r="B46" i="2" s="1"/>
  <c r="C122" i="13"/>
  <c r="C46" i="2" s="1"/>
  <c r="F122" i="13"/>
  <c r="F46" i="2" s="1"/>
  <c r="G122" i="13"/>
  <c r="G46" i="2" s="1"/>
  <c r="B123" i="13"/>
  <c r="C123" i="13"/>
  <c r="F123" i="13"/>
  <c r="F58" i="2" s="1"/>
  <c r="G123" i="13"/>
  <c r="G58" i="2" s="1"/>
  <c r="B124" i="13"/>
  <c r="B61" i="2" s="1"/>
  <c r="C124" i="13"/>
  <c r="C61" i="2" s="1"/>
  <c r="F124" i="13"/>
  <c r="F61" i="2" s="1"/>
  <c r="F120" i="13"/>
  <c r="F51" i="2" s="1"/>
  <c r="C82" i="13"/>
  <c r="C95" i="13" s="1"/>
  <c r="C108" i="13" s="1"/>
  <c r="F82" i="13"/>
  <c r="G82" i="13"/>
  <c r="G95" i="13" s="1"/>
  <c r="G108" i="13" s="1"/>
  <c r="C154" i="5"/>
  <c r="C12" i="2" s="1"/>
  <c r="F154" i="5"/>
  <c r="F12" i="2" s="1"/>
  <c r="G154" i="5"/>
  <c r="G12" i="2" s="1"/>
  <c r="C157" i="5"/>
  <c r="C17" i="2" s="1"/>
  <c r="F157" i="5"/>
  <c r="F17" i="2" s="1"/>
  <c r="G157" i="5"/>
  <c r="G17" i="2" s="1"/>
  <c r="C158" i="5"/>
  <c r="C26" i="2" s="1"/>
  <c r="F158" i="5"/>
  <c r="F26" i="2" s="1"/>
  <c r="G158" i="5"/>
  <c r="G26" i="2" s="1"/>
  <c r="C159" i="5"/>
  <c r="C29" i="2" s="1"/>
  <c r="F159" i="5"/>
  <c r="F29" i="2" s="1"/>
  <c r="G159" i="5"/>
  <c r="G29" i="2" s="1"/>
  <c r="C160" i="5"/>
  <c r="C32" i="2" s="1"/>
  <c r="F160" i="5"/>
  <c r="F32" i="2" s="1"/>
  <c r="G160" i="5"/>
  <c r="G32" i="2" s="1"/>
  <c r="C161" i="5"/>
  <c r="C35" i="2" s="1"/>
  <c r="F161" i="5"/>
  <c r="F35" i="2" s="1"/>
  <c r="G161" i="5"/>
  <c r="G35" i="2" s="1"/>
  <c r="C162" i="5"/>
  <c r="C38" i="2" s="1"/>
  <c r="F162" i="5"/>
  <c r="F38" i="2" s="1"/>
  <c r="G162" i="5"/>
  <c r="G38" i="2" s="1"/>
  <c r="B157" i="5"/>
  <c r="B17" i="2" s="1"/>
  <c r="B158" i="5"/>
  <c r="B26" i="2" s="1"/>
  <c r="B159" i="5"/>
  <c r="B29" i="2" s="1"/>
  <c r="B160" i="5"/>
  <c r="B32" i="2" s="1"/>
  <c r="B161" i="5"/>
  <c r="B35" i="2" s="1"/>
  <c r="B162" i="5"/>
  <c r="B38" i="2" s="1"/>
  <c r="B154" i="5"/>
  <c r="B12" i="2" s="1"/>
  <c r="G114" i="13"/>
  <c r="C114" i="13"/>
  <c r="B114" i="13"/>
  <c r="G101" i="13"/>
  <c r="F101" i="13"/>
  <c r="C101" i="13"/>
  <c r="B101" i="13"/>
  <c r="G88" i="13"/>
  <c r="F88" i="13"/>
  <c r="C88" i="13"/>
  <c r="B88" i="13"/>
  <c r="G75" i="13"/>
  <c r="F75" i="13"/>
  <c r="C75" i="13"/>
  <c r="B75" i="13"/>
  <c r="C110" i="14" l="1"/>
  <c r="B131" i="14"/>
  <c r="B110" i="14"/>
  <c r="B152" i="14"/>
  <c r="E183" i="15"/>
  <c r="E174" i="15"/>
  <c r="D174" i="15"/>
  <c r="D183" i="15"/>
  <c r="F95" i="13"/>
  <c r="F108" i="13" s="1"/>
  <c r="B109" i="14"/>
  <c r="C109" i="14"/>
  <c r="B130" i="14"/>
  <c r="C131" i="14"/>
  <c r="B151" i="14"/>
  <c r="C152" i="14"/>
  <c r="B172" i="14"/>
  <c r="C173" i="14"/>
  <c r="C130" i="14"/>
  <c r="C151" i="14"/>
  <c r="C172" i="14"/>
  <c r="B113" i="5"/>
  <c r="C113" i="5"/>
  <c r="F131" i="5"/>
  <c r="C131" i="5"/>
  <c r="F113" i="5"/>
  <c r="B131" i="5"/>
  <c r="B148" i="5"/>
  <c r="C148" i="5"/>
  <c r="G113" i="5"/>
  <c r="G148" i="5"/>
  <c r="B96" i="5"/>
  <c r="F148" i="5"/>
  <c r="G96" i="5"/>
  <c r="C96" i="5"/>
  <c r="G131" i="5"/>
  <c r="N14" i="25"/>
  <c r="C21" i="28"/>
  <c r="D11" i="29"/>
  <c r="C13" i="14" s="1"/>
  <c r="C34" i="14" s="1"/>
  <c r="C55" i="14" s="1"/>
  <c r="C76" i="14" s="1"/>
  <c r="C97" i="14" s="1"/>
  <c r="C118" i="14" s="1"/>
  <c r="C139" i="14" s="1"/>
  <c r="C160" i="14" s="1"/>
  <c r="C179" i="14" s="1"/>
  <c r="C11" i="29"/>
  <c r="B13" i="14" s="1"/>
  <c r="B34" i="14" s="1"/>
  <c r="B55" i="14" s="1"/>
  <c r="B76" i="14" s="1"/>
  <c r="B97" i="14" s="1"/>
  <c r="B118" i="14" s="1"/>
  <c r="B139" i="14" s="1"/>
  <c r="B160" i="14" s="1"/>
  <c r="B179" i="14" s="1"/>
  <c r="C117" i="29" l="1"/>
  <c r="D117" i="29"/>
  <c r="D115" i="29"/>
  <c r="D114" i="29"/>
  <c r="C115" i="29"/>
  <c r="C116" i="29" s="1"/>
  <c r="D116" i="29" l="1"/>
  <c r="D118" i="29" s="1"/>
  <c r="C118" i="29"/>
  <c r="C58" i="2"/>
  <c r="B58" i="2"/>
  <c r="I29" i="25" l="1"/>
  <c r="J29" i="25" s="1"/>
  <c r="K29" i="25" s="1"/>
  <c r="L29" i="25" s="1"/>
  <c r="M29" i="25" s="1"/>
  <c r="I12" i="25"/>
  <c r="J12" i="25" s="1"/>
  <c r="K12" i="25" s="1"/>
  <c r="L12" i="25" s="1"/>
  <c r="M12" i="25" s="1"/>
  <c r="C36" i="28" l="1"/>
  <c r="C38" i="28" l="1"/>
  <c r="C13" i="28" s="1"/>
  <c r="C13" i="15"/>
  <c r="G13" i="15"/>
  <c r="B13" i="15"/>
  <c r="B58" i="15" s="1"/>
  <c r="C14" i="13"/>
  <c r="C118" i="13" s="1"/>
  <c r="F55" i="13"/>
  <c r="F68" i="13" s="1"/>
  <c r="F81" i="13" s="1"/>
  <c r="F94" i="13" s="1"/>
  <c r="F107" i="13" s="1"/>
  <c r="G14" i="13"/>
  <c r="G41" i="13" s="1"/>
  <c r="C152" i="5"/>
  <c r="F152" i="5"/>
  <c r="G152" i="5"/>
  <c r="C68" i="5"/>
  <c r="C85" i="5" s="1"/>
  <c r="C102" i="5" s="1"/>
  <c r="C120" i="5" s="1"/>
  <c r="C137" i="5" s="1"/>
  <c r="F68" i="5"/>
  <c r="F85" i="5" s="1"/>
  <c r="F102" i="5" s="1"/>
  <c r="F120" i="5" s="1"/>
  <c r="F137" i="5" s="1"/>
  <c r="G68" i="5"/>
  <c r="G85" i="5" s="1"/>
  <c r="G102" i="5" s="1"/>
  <c r="G120" i="5" s="1"/>
  <c r="G137" i="5" s="1"/>
  <c r="C49" i="5"/>
  <c r="F49" i="5"/>
  <c r="G49" i="5"/>
  <c r="C32" i="5"/>
  <c r="F32" i="5"/>
  <c r="G32" i="5"/>
  <c r="C14" i="5"/>
  <c r="F14" i="5"/>
  <c r="G14" i="5"/>
  <c r="C10" i="12"/>
  <c r="F10" i="12"/>
  <c r="G10" i="12"/>
  <c r="G58" i="15" l="1"/>
  <c r="G68" i="15"/>
  <c r="C82" i="15"/>
  <c r="C160" i="15" s="1"/>
  <c r="C68" i="15"/>
  <c r="C58" i="15"/>
  <c r="F82" i="15"/>
  <c r="G55" i="13"/>
  <c r="G68" i="13" s="1"/>
  <c r="G81" i="13" s="1"/>
  <c r="G94" i="13" s="1"/>
  <c r="G107" i="13" s="1"/>
  <c r="G28" i="13"/>
  <c r="C55" i="13"/>
  <c r="C68" i="13" s="1"/>
  <c r="C81" i="13" s="1"/>
  <c r="C94" i="13" s="1"/>
  <c r="C107" i="13" s="1"/>
  <c r="C28" i="13"/>
  <c r="F22" i="15"/>
  <c r="F41" i="13"/>
  <c r="G36" i="15"/>
  <c r="C45" i="15"/>
  <c r="G91" i="15"/>
  <c r="F28" i="13"/>
  <c r="C41" i="13"/>
  <c r="G118" i="13"/>
  <c r="G22" i="15"/>
  <c r="F36" i="15"/>
  <c r="F105" i="15" s="1"/>
  <c r="G45" i="15"/>
  <c r="G82" i="15"/>
  <c r="F91" i="15"/>
  <c r="F118" i="13"/>
  <c r="C36" i="15"/>
  <c r="C91" i="15"/>
  <c r="C22" i="15"/>
  <c r="F45" i="15"/>
  <c r="D120" i="29"/>
  <c r="C48" i="2" s="1"/>
  <c r="C109" i="29"/>
  <c r="M16" i="29" s="1"/>
  <c r="N16" i="29" s="1"/>
  <c r="C99" i="29"/>
  <c r="D92" i="29" s="1"/>
  <c r="D99" i="29" s="1"/>
  <c r="E92" i="29" s="1"/>
  <c r="E99" i="29" s="1"/>
  <c r="F92" i="29" s="1"/>
  <c r="F99" i="29" s="1"/>
  <c r="G92" i="29" s="1"/>
  <c r="G99" i="29" s="1"/>
  <c r="H92" i="29" s="1"/>
  <c r="H99" i="29" s="1"/>
  <c r="C89" i="29"/>
  <c r="D82" i="29" s="1"/>
  <c r="D89" i="29" s="1"/>
  <c r="E82" i="29" s="1"/>
  <c r="E89" i="29" s="1"/>
  <c r="F82" i="29" s="1"/>
  <c r="F89" i="29" s="1"/>
  <c r="G82" i="29" s="1"/>
  <c r="G89" i="29" s="1"/>
  <c r="H82" i="29" s="1"/>
  <c r="H89" i="29" s="1"/>
  <c r="C79" i="29"/>
  <c r="D72" i="29" s="1"/>
  <c r="D79" i="29" s="1"/>
  <c r="E72" i="29" s="1"/>
  <c r="E79" i="29" s="1"/>
  <c r="F72" i="29" s="1"/>
  <c r="F79" i="29" s="1"/>
  <c r="G72" i="29" s="1"/>
  <c r="G79" i="29" s="1"/>
  <c r="H72" i="29" s="1"/>
  <c r="H79" i="29" s="1"/>
  <c r="D57" i="29"/>
  <c r="C57" i="29"/>
  <c r="C60" i="29" s="1"/>
  <c r="C50" i="29"/>
  <c r="D46" i="29" s="1"/>
  <c r="D50" i="29" s="1"/>
  <c r="E46" i="29" s="1"/>
  <c r="E50" i="29" s="1"/>
  <c r="F46" i="29" s="1"/>
  <c r="F50" i="29" s="1"/>
  <c r="G46" i="29" s="1"/>
  <c r="G50" i="29" s="1"/>
  <c r="H46" i="29" s="1"/>
  <c r="H50" i="29" s="1"/>
  <c r="D40" i="29"/>
  <c r="C40" i="29"/>
  <c r="C43" i="29" s="1"/>
  <c r="D23" i="29"/>
  <c r="C23" i="29"/>
  <c r="C26" i="29" s="1"/>
  <c r="D15" i="29"/>
  <c r="C15" i="29"/>
  <c r="C18" i="29" s="1"/>
  <c r="D84" i="2"/>
  <c r="G21" i="12"/>
  <c r="G42" i="2" s="1"/>
  <c r="G62" i="2" s="1"/>
  <c r="F21" i="12"/>
  <c r="F42" i="2" s="1"/>
  <c r="F62" i="2" s="1"/>
  <c r="G53" i="5"/>
  <c r="F53" i="5"/>
  <c r="G52" i="5"/>
  <c r="F52" i="5"/>
  <c r="G36" i="5"/>
  <c r="F36" i="5"/>
  <c r="G35" i="5"/>
  <c r="F35" i="5"/>
  <c r="G18" i="5"/>
  <c r="F18" i="5"/>
  <c r="G17" i="5"/>
  <c r="F17" i="5"/>
  <c r="F71" i="5"/>
  <c r="G72" i="5"/>
  <c r="F72" i="5"/>
  <c r="G71" i="5"/>
  <c r="B5" i="13"/>
  <c r="G62" i="13"/>
  <c r="G48" i="13"/>
  <c r="G35" i="13"/>
  <c r="G21" i="13"/>
  <c r="B91" i="15"/>
  <c r="B82" i="15"/>
  <c r="B68" i="15"/>
  <c r="B45" i="15"/>
  <c r="B36" i="15"/>
  <c r="B22" i="15"/>
  <c r="B14" i="13"/>
  <c r="B55" i="13" s="1"/>
  <c r="B68" i="13" s="1"/>
  <c r="B81" i="13" s="1"/>
  <c r="B94" i="13" s="1"/>
  <c r="B107" i="13" s="1"/>
  <c r="B152" i="5"/>
  <c r="B68" i="5"/>
  <c r="B49" i="5"/>
  <c r="B32" i="5"/>
  <c r="B14" i="5"/>
  <c r="B10" i="12"/>
  <c r="D68" i="28"/>
  <c r="B5" i="28"/>
  <c r="B5" i="5"/>
  <c r="C7" i="26"/>
  <c r="D7" i="25"/>
  <c r="B5" i="15"/>
  <c r="B5" i="14"/>
  <c r="B4" i="12"/>
  <c r="C5" i="29" s="1"/>
  <c r="B4" i="6"/>
  <c r="F48" i="26"/>
  <c r="I46" i="25"/>
  <c r="D174" i="5"/>
  <c r="C85" i="6"/>
  <c r="C41" i="25"/>
  <c r="C24" i="25"/>
  <c r="C42" i="26"/>
  <c r="C24" i="26"/>
  <c r="L41" i="25"/>
  <c r="M41" i="25"/>
  <c r="M24" i="25"/>
  <c r="K41" i="25"/>
  <c r="J41" i="25"/>
  <c r="I41" i="25"/>
  <c r="H41" i="25"/>
  <c r="T24" i="25"/>
  <c r="R24" i="25"/>
  <c r="Q24" i="25"/>
  <c r="P24" i="25"/>
  <c r="O24" i="25"/>
  <c r="L24" i="25"/>
  <c r="K24" i="25"/>
  <c r="J24" i="25"/>
  <c r="I24" i="25"/>
  <c r="H24" i="25"/>
  <c r="N23" i="25"/>
  <c r="S23" i="25" s="1"/>
  <c r="U23" i="25" s="1"/>
  <c r="N22" i="25"/>
  <c r="S22" i="25"/>
  <c r="U22" i="25" s="1"/>
  <c r="N21" i="25"/>
  <c r="S21" i="25" s="1"/>
  <c r="U21" i="25" s="1"/>
  <c r="N20" i="25"/>
  <c r="S20" i="25"/>
  <c r="U20" i="25" s="1"/>
  <c r="N19" i="25"/>
  <c r="S19" i="25" s="1"/>
  <c r="U19" i="25" s="1"/>
  <c r="N18" i="25"/>
  <c r="S18" i="25" s="1"/>
  <c r="U18" i="25" s="1"/>
  <c r="N17" i="25"/>
  <c r="S17" i="25" s="1"/>
  <c r="U17" i="25" s="1"/>
  <c r="N16" i="25"/>
  <c r="S16" i="25" s="1"/>
  <c r="N15" i="25"/>
  <c r="S15" i="25" s="1"/>
  <c r="U15" i="25" s="1"/>
  <c r="S14" i="25"/>
  <c r="U14" i="25" s="1"/>
  <c r="B20" i="15"/>
  <c r="B29" i="15"/>
  <c r="C24" i="15" s="1"/>
  <c r="C29" i="15" s="1"/>
  <c r="D24" i="15" s="1"/>
  <c r="D29" i="15" s="1"/>
  <c r="E24" i="15" s="1"/>
  <c r="E29" i="15" s="1"/>
  <c r="F24" i="15" s="1"/>
  <c r="B23" i="15"/>
  <c r="B37" i="15" s="1"/>
  <c r="B46" i="15" s="1"/>
  <c r="B59" i="15" s="1"/>
  <c r="B15" i="13"/>
  <c r="B119" i="13" s="1"/>
  <c r="B33" i="5"/>
  <c r="B50" i="5" s="1"/>
  <c r="B69" i="5" s="1"/>
  <c r="B86" i="5" s="1"/>
  <c r="B103" i="5" s="1"/>
  <c r="B121" i="5" s="1"/>
  <c r="B138" i="5" s="1"/>
  <c r="B15" i="5"/>
  <c r="B153" i="5" s="1"/>
  <c r="B11" i="12"/>
  <c r="C17" i="5"/>
  <c r="C35" i="5"/>
  <c r="C52" i="5"/>
  <c r="C71" i="5"/>
  <c r="C18" i="5"/>
  <c r="C36" i="5"/>
  <c r="C53" i="5"/>
  <c r="C72" i="5"/>
  <c r="B17" i="5"/>
  <c r="B35" i="5"/>
  <c r="B52" i="5"/>
  <c r="B71" i="5"/>
  <c r="B18" i="5"/>
  <c r="B36" i="5"/>
  <c r="B53" i="5"/>
  <c r="B72" i="5"/>
  <c r="F48" i="13"/>
  <c r="C48" i="13"/>
  <c r="B48" i="13"/>
  <c r="F21" i="13"/>
  <c r="C21" i="13"/>
  <c r="B21" i="13"/>
  <c r="B98" i="15"/>
  <c r="B89" i="15"/>
  <c r="B75" i="15"/>
  <c r="C70" i="15" s="1"/>
  <c r="B65" i="15"/>
  <c r="C60" i="15" s="1"/>
  <c r="C65" i="15" s="1"/>
  <c r="D60" i="15" s="1"/>
  <c r="D65" i="15" s="1"/>
  <c r="E60" i="15" s="1"/>
  <c r="E65" i="15" s="1"/>
  <c r="F60" i="15" s="1"/>
  <c r="F65" i="15" s="1"/>
  <c r="G60" i="15" s="1"/>
  <c r="G65" i="15" s="1"/>
  <c r="B52" i="15"/>
  <c r="C47" i="15" s="1"/>
  <c r="C52" i="15" s="1"/>
  <c r="B43" i="15"/>
  <c r="F35" i="13"/>
  <c r="F62" i="13"/>
  <c r="C35" i="13"/>
  <c r="C62" i="13"/>
  <c r="B35" i="13"/>
  <c r="B62" i="13"/>
  <c r="U16" i="25"/>
  <c r="D13" i="29"/>
  <c r="D18" i="29" s="1"/>
  <c r="E13" i="29" s="1"/>
  <c r="E18" i="29" s="1"/>
  <c r="D47" i="15" l="1"/>
  <c r="D52" i="15" s="1"/>
  <c r="E47" i="15" s="1"/>
  <c r="E52" i="15" s="1"/>
  <c r="F47" i="15" s="1"/>
  <c r="F52" i="15" s="1"/>
  <c r="G47" i="15" s="1"/>
  <c r="G52" i="15" s="1"/>
  <c r="D40" i="12"/>
  <c r="E140" i="29"/>
  <c r="N24" i="25"/>
  <c r="F125" i="13"/>
  <c r="F25" i="5"/>
  <c r="M13" i="29"/>
  <c r="N13" i="29" s="1"/>
  <c r="D102" i="29"/>
  <c r="D109" i="29" s="1"/>
  <c r="F13" i="29"/>
  <c r="F18" i="29" s="1"/>
  <c r="C151" i="15"/>
  <c r="D209" i="15"/>
  <c r="F96" i="5" s="1"/>
  <c r="B125" i="13"/>
  <c r="C125" i="13"/>
  <c r="G125" i="13"/>
  <c r="B88" i="14"/>
  <c r="C84" i="15"/>
  <c r="C89" i="15" s="1"/>
  <c r="D84" i="15" s="1"/>
  <c r="D89" i="15" s="1"/>
  <c r="E84" i="15" s="1"/>
  <c r="E89" i="15" s="1"/>
  <c r="F84" i="15" s="1"/>
  <c r="F89" i="15" s="1"/>
  <c r="G84" i="15" s="1"/>
  <c r="G89" i="15" s="1"/>
  <c r="B89" i="14"/>
  <c r="C93" i="15"/>
  <c r="C98" i="15" s="1"/>
  <c r="B47" i="14"/>
  <c r="B68" i="14"/>
  <c r="C75" i="15"/>
  <c r="D70" i="15" s="1"/>
  <c r="D75" i="15" s="1"/>
  <c r="E70" i="15" s="1"/>
  <c r="E75" i="15" s="1"/>
  <c r="F70" i="15" s="1"/>
  <c r="F75" i="15" s="1"/>
  <c r="G70" i="15" s="1"/>
  <c r="G75" i="15" s="1"/>
  <c r="B69" i="15"/>
  <c r="B83" i="15" s="1"/>
  <c r="B92" i="15" s="1"/>
  <c r="B106" i="15" s="1"/>
  <c r="B115" i="15" s="1"/>
  <c r="B129" i="15" s="1"/>
  <c r="B138" i="15" s="1"/>
  <c r="B152" i="15" s="1"/>
  <c r="B161" i="15" s="1"/>
  <c r="B175" i="15" s="1"/>
  <c r="B184" i="15" s="1"/>
  <c r="B46" i="14"/>
  <c r="C38" i="15"/>
  <c r="C43" i="15" s="1"/>
  <c r="D38" i="15" s="1"/>
  <c r="D43" i="15" s="1"/>
  <c r="E38" i="15" s="1"/>
  <c r="E43" i="15" s="1"/>
  <c r="F38" i="15" s="1"/>
  <c r="F43" i="15" s="1"/>
  <c r="B67" i="14"/>
  <c r="B26" i="14"/>
  <c r="F155" i="5"/>
  <c r="F20" i="2" s="1"/>
  <c r="F39" i="2" s="1"/>
  <c r="F64" i="2" s="1"/>
  <c r="B25" i="5"/>
  <c r="B156" i="5"/>
  <c r="B23" i="2" s="1"/>
  <c r="C156" i="5"/>
  <c r="C23" i="2" s="1"/>
  <c r="C155" i="5"/>
  <c r="C20" i="2" s="1"/>
  <c r="F156" i="5"/>
  <c r="F23" i="2" s="1"/>
  <c r="C79" i="5"/>
  <c r="G156" i="5"/>
  <c r="G23" i="2" s="1"/>
  <c r="F114" i="15"/>
  <c r="F128" i="15" s="1"/>
  <c r="F137" i="15" s="1"/>
  <c r="G114" i="15"/>
  <c r="G128" i="15" s="1"/>
  <c r="G137" i="15" s="1"/>
  <c r="G105" i="15"/>
  <c r="F151" i="15"/>
  <c r="F160" i="15"/>
  <c r="B160" i="15"/>
  <c r="B151" i="15"/>
  <c r="G160" i="15"/>
  <c r="G151" i="15"/>
  <c r="B155" i="5"/>
  <c r="B20" i="2" s="1"/>
  <c r="B105" i="15"/>
  <c r="B114" i="15"/>
  <c r="B128" i="15" s="1"/>
  <c r="B137" i="15" s="1"/>
  <c r="G155" i="5"/>
  <c r="G20" i="2" s="1"/>
  <c r="G39" i="2" s="1"/>
  <c r="G64" i="2" s="1"/>
  <c r="C105" i="15"/>
  <c r="C114" i="15"/>
  <c r="C128" i="15" s="1"/>
  <c r="C137" i="15" s="1"/>
  <c r="B85" i="5"/>
  <c r="B43" i="5"/>
  <c r="G79" i="5"/>
  <c r="F43" i="5"/>
  <c r="F79" i="5"/>
  <c r="G43" i="5"/>
  <c r="G60" i="5"/>
  <c r="U24" i="25"/>
  <c r="B28" i="13"/>
  <c r="B25" i="14"/>
  <c r="C15" i="15"/>
  <c r="C20" i="15" s="1"/>
  <c r="C88" i="14"/>
  <c r="C67" i="14"/>
  <c r="C47" i="14"/>
  <c r="C46" i="14"/>
  <c r="C26" i="14"/>
  <c r="F29" i="15"/>
  <c r="B41" i="13"/>
  <c r="B118" i="13"/>
  <c r="F50" i="26"/>
  <c r="I48" i="25"/>
  <c r="D175" i="5"/>
  <c r="C87" i="6"/>
  <c r="C207" i="14"/>
  <c r="B29" i="13"/>
  <c r="B42" i="13" s="1"/>
  <c r="B56" i="13" s="1"/>
  <c r="B69" i="13" s="1"/>
  <c r="B82" i="13" s="1"/>
  <c r="B95" i="13" s="1"/>
  <c r="B108" i="13" s="1"/>
  <c r="D21" i="29"/>
  <c r="D26" i="29" s="1"/>
  <c r="E21" i="29" s="1"/>
  <c r="E26" i="29" s="1"/>
  <c r="D55" i="29"/>
  <c r="D60" i="29" s="1"/>
  <c r="C52" i="29"/>
  <c r="D38" i="29"/>
  <c r="D43" i="29" s="1"/>
  <c r="E38" i="29" s="1"/>
  <c r="E43" i="29" s="1"/>
  <c r="C25" i="5"/>
  <c r="B60" i="5"/>
  <c r="B79" i="5"/>
  <c r="C60" i="5"/>
  <c r="C43" i="5"/>
  <c r="F60" i="5"/>
  <c r="G25" i="5"/>
  <c r="S24" i="25"/>
  <c r="D137" i="13"/>
  <c r="D70" i="28"/>
  <c r="C25" i="14" l="1"/>
  <c r="D15" i="15"/>
  <c r="D20" i="15" s="1"/>
  <c r="E52" i="29"/>
  <c r="F38" i="29"/>
  <c r="F43" i="29" s="1"/>
  <c r="C89" i="14"/>
  <c r="D93" i="15"/>
  <c r="D98" i="15" s="1"/>
  <c r="E93" i="15" s="1"/>
  <c r="E98" i="15" s="1"/>
  <c r="F93" i="15" s="1"/>
  <c r="F98" i="15" s="1"/>
  <c r="G93" i="15" s="1"/>
  <c r="G98" i="15" s="1"/>
  <c r="E55" i="29"/>
  <c r="E60" i="29" s="1"/>
  <c r="M21" i="29"/>
  <c r="E102" i="29"/>
  <c r="E109" i="29" s="1"/>
  <c r="M24" i="29"/>
  <c r="F21" i="29"/>
  <c r="F26" i="29" s="1"/>
  <c r="G13" i="29"/>
  <c r="G18" i="29" s="1"/>
  <c r="C68" i="14"/>
  <c r="C192" i="14" s="1"/>
  <c r="C54" i="6" s="1"/>
  <c r="G38" i="15"/>
  <c r="G43" i="15" s="1"/>
  <c r="G24" i="15"/>
  <c r="G29" i="15" s="1"/>
  <c r="G163" i="5"/>
  <c r="B192" i="14"/>
  <c r="B54" i="6" s="1"/>
  <c r="C191" i="14"/>
  <c r="C51" i="6" s="1"/>
  <c r="B191" i="14"/>
  <c r="B51" i="6" s="1"/>
  <c r="C183" i="15"/>
  <c r="C174" i="15"/>
  <c r="F174" i="15"/>
  <c r="F183" i="15"/>
  <c r="C163" i="5"/>
  <c r="B183" i="15"/>
  <c r="B174" i="15"/>
  <c r="G174" i="15"/>
  <c r="G183" i="15"/>
  <c r="F163" i="5"/>
  <c r="B163" i="5"/>
  <c r="B102" i="5"/>
  <c r="B39" i="2"/>
  <c r="D52" i="29"/>
  <c r="F52" i="29" l="1"/>
  <c r="G38" i="29"/>
  <c r="G43" i="29" s="1"/>
  <c r="E15" i="15"/>
  <c r="E20" i="15" s="1"/>
  <c r="F15" i="15" s="1"/>
  <c r="F20" i="15" s="1"/>
  <c r="F55" i="29"/>
  <c r="F60" i="29" s="1"/>
  <c r="F102" i="29"/>
  <c r="F109" i="29" s="1"/>
  <c r="G102" i="29" s="1"/>
  <c r="G109" i="29" s="1"/>
  <c r="H102" i="29" s="1"/>
  <c r="H109" i="29" s="1"/>
  <c r="N21" i="29"/>
  <c r="N24" i="29"/>
  <c r="G21" i="29"/>
  <c r="G26" i="29" s="1"/>
  <c r="H13" i="29"/>
  <c r="H18" i="29" s="1"/>
  <c r="B61" i="6"/>
  <c r="C61" i="6"/>
  <c r="B120" i="5"/>
  <c r="B137" i="5" s="1"/>
  <c r="G20" i="15" l="1"/>
  <c r="G15" i="15"/>
  <c r="H38" i="29"/>
  <c r="H43" i="29" s="1"/>
  <c r="H52" i="29" s="1"/>
  <c r="G52" i="29"/>
  <c r="G55" i="29"/>
  <c r="G60" i="29" s="1"/>
  <c r="H55" i="29" s="1"/>
  <c r="H60" i="29" s="1"/>
  <c r="H21" i="29"/>
  <c r="H26" i="29" s="1"/>
  <c r="C21" i="12" l="1"/>
  <c r="C42" i="2" s="1"/>
  <c r="C62" i="2" l="1"/>
  <c r="C39" i="2" l="1"/>
  <c r="C64" i="2" s="1"/>
  <c r="B21" i="12" l="1"/>
  <c r="B42" i="2" s="1"/>
  <c r="C67" i="29" l="1"/>
  <c r="C33" i="29"/>
  <c r="C120" i="29" l="1"/>
  <c r="B48" i="2" s="1"/>
  <c r="B62" i="2" s="1"/>
  <c r="B64" i="2" s="1"/>
  <c r="D29" i="29"/>
  <c r="D33" i="29" s="1"/>
  <c r="M14" i="29"/>
  <c r="C35" i="29"/>
  <c r="D63" i="29"/>
  <c r="D67" i="29" s="1"/>
  <c r="C69" i="29"/>
  <c r="C24" i="28" l="1"/>
  <c r="C26" i="28" s="1"/>
  <c r="C12" i="28" s="1"/>
  <c r="C14" i="28" s="1"/>
  <c r="C111" i="29"/>
  <c r="B28" i="6" s="1"/>
  <c r="B29" i="6" s="1"/>
  <c r="B63" i="6" s="1"/>
  <c r="C16" i="28" s="1"/>
  <c r="N14" i="29"/>
  <c r="M15" i="29"/>
  <c r="E29" i="29"/>
  <c r="E33" i="29" s="1"/>
  <c r="M22" i="29"/>
  <c r="D35" i="29"/>
  <c r="E63" i="29"/>
  <c r="E67" i="29" s="1"/>
  <c r="D69" i="29"/>
  <c r="D16" i="28" l="1"/>
  <c r="N22" i="29"/>
  <c r="M23" i="29"/>
  <c r="F29" i="29"/>
  <c r="F33" i="29" s="1"/>
  <c r="E35" i="29"/>
  <c r="F63" i="29"/>
  <c r="F67" i="29" s="1"/>
  <c r="E69" i="29"/>
  <c r="N15" i="29"/>
  <c r="M17" i="29"/>
  <c r="N17" i="29" s="1"/>
  <c r="D111" i="29"/>
  <c r="C28" i="6" s="1"/>
  <c r="C29" i="6" s="1"/>
  <c r="C63" i="6" s="1"/>
  <c r="E111" i="29" l="1"/>
  <c r="G29" i="29"/>
  <c r="G33" i="29" s="1"/>
  <c r="F35" i="29"/>
  <c r="N23" i="29"/>
  <c r="M25" i="29"/>
  <c r="N25" i="29" s="1"/>
  <c r="G63" i="29"/>
  <c r="G67" i="29" s="1"/>
  <c r="F69" i="29"/>
  <c r="H29" i="29" l="1"/>
  <c r="H33" i="29" s="1"/>
  <c r="H35" i="29" s="1"/>
  <c r="G35" i="29"/>
  <c r="H63" i="29"/>
  <c r="H67" i="29" s="1"/>
  <c r="H69" i="29" s="1"/>
  <c r="G69" i="29"/>
  <c r="F111" i="29"/>
  <c r="H111" i="29" l="1"/>
  <c r="G111" i="29"/>
</calcChain>
</file>

<file path=xl/sharedStrings.xml><?xml version="1.0" encoding="utf-8"?>
<sst xmlns="http://schemas.openxmlformats.org/spreadsheetml/2006/main" count="1185" uniqueCount="361">
  <si>
    <t>Fiscal year ended March 31 (report in millions)</t>
  </si>
  <si>
    <t>Obligations under Alternative Financing and Procurement</t>
  </si>
  <si>
    <t>9)</t>
  </si>
  <si>
    <t>Please prepare a section for each Ministry or other GRE and complete yellow cells only, as blue cells contain formulae.</t>
  </si>
  <si>
    <r>
      <t xml:space="preserve">Other Expenses </t>
    </r>
    <r>
      <rPr>
        <vertAlign val="superscript"/>
        <sz val="10"/>
        <rFont val="Arial"/>
        <family val="2"/>
      </rPr>
      <t>(1)</t>
    </r>
  </si>
  <si>
    <t>Provincial Grants received in year reported as Revenue</t>
  </si>
  <si>
    <t>Loans Payable (Debt)</t>
  </si>
  <si>
    <t>FORM A(i) - DETAILS OF EMPLOYEE BENEFITS EXPENSE</t>
  </si>
  <si>
    <r>
      <t xml:space="preserve">less:  Provision for Doubtful Accounts </t>
    </r>
    <r>
      <rPr>
        <sz val="10"/>
        <color indexed="10"/>
        <rFont val="Arial"/>
        <family val="2"/>
      </rPr>
      <t>(enter as negative values)</t>
    </r>
  </si>
  <si>
    <r>
      <t xml:space="preserve">     Less: recognized </t>
    </r>
    <r>
      <rPr>
        <sz val="10"/>
        <color indexed="10"/>
        <rFont val="Arial"/>
        <family val="2"/>
      </rPr>
      <t>(enter as negative values)</t>
    </r>
  </si>
  <si>
    <t>Ministry Contact:</t>
  </si>
  <si>
    <t>Please complete yellow cells only, as blue cells contain formulae.</t>
  </si>
  <si>
    <t>Please complete yellow cells only, as all blue cells contain either links to other related forms or formulae.</t>
  </si>
  <si>
    <t>Please prepare a section for each Ministry or other GRE and complete yellow cells only, as all blue cells contain either links to related forms or formulae.</t>
  </si>
  <si>
    <t>Please prepare a section for each Ministry or other GRE and complete yellow cells only, as blue cells formulae.</t>
  </si>
  <si>
    <t xml:space="preserve">     </t>
  </si>
  <si>
    <t>LEGEND</t>
  </si>
  <si>
    <t>Other Government Organization(OGO) Name</t>
  </si>
  <si>
    <t>FORM A - PROFORMA INCOME STATEMENT</t>
  </si>
  <si>
    <t>FORM B - PROFORMA BALANCE SHEET</t>
  </si>
  <si>
    <t>1)</t>
  </si>
  <si>
    <t>2)</t>
  </si>
  <si>
    <t>3)</t>
  </si>
  <si>
    <t>4)</t>
  </si>
  <si>
    <t>5)</t>
  </si>
  <si>
    <t>6)</t>
  </si>
  <si>
    <t>7)</t>
  </si>
  <si>
    <t>8)</t>
  </si>
  <si>
    <t>NOTES</t>
  </si>
  <si>
    <t>Debt</t>
  </si>
  <si>
    <t xml:space="preserve">TOTAL REVENUE FROM RELATED ENTITIES </t>
  </si>
  <si>
    <t>Due from the Government of Canada</t>
  </si>
  <si>
    <t>Due from External Sources</t>
  </si>
  <si>
    <t>GOVERNMENT ORGANIZATION NAME:</t>
  </si>
  <si>
    <t>Loans Receivable:</t>
  </si>
  <si>
    <t xml:space="preserve">                                  (To Be Completed by the Government Organization)</t>
  </si>
  <si>
    <t>Fiscal year ended March 31</t>
  </si>
  <si>
    <t>(report in millions)</t>
  </si>
  <si>
    <t xml:space="preserve">                          (Name and Title)</t>
  </si>
  <si>
    <t xml:space="preserve"> </t>
  </si>
  <si>
    <t>Report on this form all revenue and expense amounts for each relevant line for each year</t>
  </si>
  <si>
    <t>-                       Yellow cells require input by users.</t>
  </si>
  <si>
    <t>Revenue from a Ministry or other GRE:</t>
  </si>
  <si>
    <t>PLEASE IDENTIFY THE RELATED GOVERNMENT REPORTING ENTITY TRANSACTED WITH:</t>
  </si>
  <si>
    <t>TOTAL REVENUE FROM THIS MINISTRY OR OTHER GRE</t>
  </si>
  <si>
    <t>Expenses Incurred With or On Behalf of a Ministry or other GRE:</t>
  </si>
  <si>
    <t>TOTAL - EXPENSES FROM THIS MINISTRY OR OTHER GRE</t>
  </si>
  <si>
    <t>Please identify all balances arising from transactions with or for GRE's included in your statement of financial position as at March 31, and provide a brief description:</t>
  </si>
  <si>
    <t>Please report PROFORMA INCOME STATEMENT, on an accrual basis, under the following headings:</t>
  </si>
  <si>
    <t>-  from External Sources</t>
  </si>
  <si>
    <t>Deferred capital contribution amortized to revenue</t>
  </si>
  <si>
    <t>Deferred revenue recognized</t>
  </si>
  <si>
    <t>Please report PROFORMA BALANCE SHEET under the following headings:</t>
  </si>
  <si>
    <t>Loans Receivable</t>
  </si>
  <si>
    <t>ADDITIONAL COMMENTS:</t>
  </si>
  <si>
    <t>-  to External Sources</t>
  </si>
  <si>
    <t>Transfer payments</t>
  </si>
  <si>
    <t>Salaries and Wages</t>
  </si>
  <si>
    <t>Transportation and Communication</t>
  </si>
  <si>
    <t>Services</t>
  </si>
  <si>
    <t>Supplies and Equipment</t>
  </si>
  <si>
    <t>Notes:</t>
  </si>
  <si>
    <t>Fees and Licenses</t>
  </si>
  <si>
    <t>Fines and Penalties</t>
  </si>
  <si>
    <t>Sales and Rentals</t>
  </si>
  <si>
    <t>Deferred Revenue</t>
  </si>
  <si>
    <t>Accounts Receivable:</t>
  </si>
  <si>
    <t>Accounts Payable &amp; Accrued Liabilities:</t>
  </si>
  <si>
    <t xml:space="preserve">     Accrued Salaries Wages and Benefits</t>
  </si>
  <si>
    <t xml:space="preserve">     Accrued Materials, Supplies and Other</t>
  </si>
  <si>
    <t>Royalties</t>
  </si>
  <si>
    <t>Pension Expense</t>
  </si>
  <si>
    <r>
      <t xml:space="preserve">Cash and Cash Equivalents </t>
    </r>
    <r>
      <rPr>
        <vertAlign val="superscript"/>
        <sz val="10"/>
        <rFont val="Arial"/>
        <family val="2"/>
      </rPr>
      <t>(1)</t>
    </r>
  </si>
  <si>
    <t>(To Be Completed by Government Organization)</t>
  </si>
  <si>
    <t>FORM A(i) - OTHER GOVERNMENT ORGANIZATION EMPLOYEE BENEFITS EXPENSE</t>
  </si>
  <si>
    <t>-     PSPP</t>
  </si>
  <si>
    <t>-     OPSEU</t>
  </si>
  <si>
    <t>Non-pension Retirement Benefits Expense</t>
  </si>
  <si>
    <t>Please provide the following employee benefits expense that is included in your financial statements:</t>
  </si>
  <si>
    <t>Regular Severance or Termination Benefit Expense</t>
  </si>
  <si>
    <t>Workers' Compensation Benefit Expense</t>
  </si>
  <si>
    <t>Receivables from a Ministry or Government Organization</t>
  </si>
  <si>
    <t>Payables to a Ministry or Government Organization</t>
  </si>
  <si>
    <t>Other employee benefit costs</t>
  </si>
  <si>
    <r>
      <t>TOTAL</t>
    </r>
    <r>
      <rPr>
        <b/>
        <vertAlign val="superscript"/>
        <sz val="10"/>
        <rFont val="Arial"/>
        <family val="2"/>
      </rPr>
      <t xml:space="preserve"> (1)</t>
    </r>
  </si>
  <si>
    <t>-     HOOPP</t>
  </si>
  <si>
    <t xml:space="preserve">     Opening </t>
  </si>
  <si>
    <t xml:space="preserve">     Add: contributions</t>
  </si>
  <si>
    <t xml:space="preserve">     Add:  interest earned</t>
  </si>
  <si>
    <t xml:space="preserve">     Add/(Less): adjustment &amp; write offs</t>
  </si>
  <si>
    <t>Deferred revenue</t>
  </si>
  <si>
    <r>
      <t>CLOSING DEFERRED REVENUE</t>
    </r>
    <r>
      <rPr>
        <b/>
        <vertAlign val="superscript"/>
        <sz val="10"/>
        <rFont val="Arial"/>
        <family val="2"/>
      </rPr>
      <t xml:space="preserve"> (1)</t>
    </r>
  </si>
  <si>
    <t>Deferred capital contribution</t>
  </si>
  <si>
    <r>
      <t>CLOSING DEFERRED CAPITAL CONTRIBUTION</t>
    </r>
    <r>
      <rPr>
        <b/>
        <vertAlign val="superscript"/>
        <sz val="10"/>
        <rFont val="Arial"/>
        <family val="2"/>
      </rPr>
      <t xml:space="preserve"> (2)</t>
    </r>
  </si>
  <si>
    <r>
      <t xml:space="preserve">Please provide a deferred balance continuity schedule </t>
    </r>
    <r>
      <rPr>
        <sz val="9"/>
        <rFont val="Arial"/>
        <family val="2"/>
      </rPr>
      <t>under the following headings:</t>
    </r>
  </si>
  <si>
    <t>Interest on debt</t>
  </si>
  <si>
    <t>Interest on Debt</t>
  </si>
  <si>
    <t>TOTAL EXPENSE FROM RELATED ENTITIES</t>
  </si>
  <si>
    <t>Tel:</t>
  </si>
  <si>
    <t>Fax:</t>
  </si>
  <si>
    <t>Address:</t>
  </si>
  <si>
    <t>Date Submitted:</t>
  </si>
  <si>
    <t>Plan</t>
  </si>
  <si>
    <t>Outlook</t>
  </si>
  <si>
    <t>Interest/Investment Income</t>
  </si>
  <si>
    <t>Government of Canada</t>
  </si>
  <si>
    <t>Other non-provincial grants (municipal, etc.)</t>
  </si>
  <si>
    <t>SURPLUS/(DEFICIT)</t>
  </si>
  <si>
    <t>FORM A - OTHER GOVERNMENT ORGANIZATION - PROFORMA INCOME STATEMENT</t>
  </si>
  <si>
    <t>NET ASSETS</t>
  </si>
  <si>
    <t>FORM B - OTHER GOVERNMENT ORGANIZATION - PROFORMA BALANCE SHEET</t>
  </si>
  <si>
    <t>-     Other (please specify)</t>
  </si>
  <si>
    <r>
      <t xml:space="preserve">Other Revenue </t>
    </r>
    <r>
      <rPr>
        <vertAlign val="superscript"/>
        <sz val="10"/>
        <rFont val="Arial"/>
        <family val="2"/>
      </rPr>
      <t>(1)</t>
    </r>
  </si>
  <si>
    <t xml:space="preserve"> -  from External Sources</t>
  </si>
  <si>
    <t>Other Revenue (please specify):</t>
  </si>
  <si>
    <t xml:space="preserve"> -  to External Sources</t>
  </si>
  <si>
    <t>Other Expenses (please specify):</t>
  </si>
  <si>
    <t>FORM C - OTHER GOVERNMENT ORGANIZATIONS - TANGIBLE CAPITAL ASSETS</t>
  </si>
  <si>
    <t>Report all tangible capital assets in this schedule.</t>
  </si>
  <si>
    <r>
      <t xml:space="preserve">LAND </t>
    </r>
    <r>
      <rPr>
        <b/>
        <u/>
        <vertAlign val="superscript"/>
        <sz val="9"/>
        <rFont val="Arial"/>
        <family val="2"/>
      </rPr>
      <t>(1)</t>
    </r>
    <r>
      <rPr>
        <b/>
        <u/>
        <sz val="9"/>
        <rFont val="Arial"/>
        <family val="2"/>
      </rPr>
      <t>:</t>
    </r>
  </si>
  <si>
    <t>Opening balance</t>
  </si>
  <si>
    <t>Add: Additions</t>
  </si>
  <si>
    <r>
      <t xml:space="preserve">Less: Disposals/Retirements </t>
    </r>
    <r>
      <rPr>
        <sz val="9"/>
        <color indexed="10"/>
        <rFont val="Arial"/>
        <family val="2"/>
      </rPr>
      <t>(enter as negative values)</t>
    </r>
  </si>
  <si>
    <t>TOTAL LAND -  CLOSING</t>
  </si>
  <si>
    <r>
      <t xml:space="preserve">BUILDINGS </t>
    </r>
    <r>
      <rPr>
        <b/>
        <u/>
        <vertAlign val="superscript"/>
        <sz val="9"/>
        <rFont val="Arial"/>
        <family val="2"/>
      </rPr>
      <t>(2)</t>
    </r>
    <r>
      <rPr>
        <b/>
        <u/>
        <sz val="9"/>
        <rFont val="Arial"/>
        <family val="2"/>
      </rPr>
      <t>:</t>
    </r>
  </si>
  <si>
    <t>Closing balance</t>
  </si>
  <si>
    <t>Accumulated Amortization:</t>
  </si>
  <si>
    <t>Add: Amortization expense</t>
  </si>
  <si>
    <t>BUILDINGS - NET BOOK VALUE</t>
  </si>
  <si>
    <r>
      <t xml:space="preserve">TRANSPORTATION INFRASTRUCTURE </t>
    </r>
    <r>
      <rPr>
        <b/>
        <u/>
        <vertAlign val="superscript"/>
        <sz val="9"/>
        <rFont val="Arial"/>
        <family val="2"/>
      </rPr>
      <t>(3)</t>
    </r>
  </si>
  <si>
    <t>TRANSPORTATION INRASTRUCTURE - NET BOOK VALUE</t>
  </si>
  <si>
    <r>
      <t xml:space="preserve"> OTHER </t>
    </r>
    <r>
      <rPr>
        <b/>
        <u/>
        <vertAlign val="superscript"/>
        <sz val="9"/>
        <rFont val="Arial"/>
        <family val="2"/>
      </rPr>
      <t>(4)</t>
    </r>
    <r>
      <rPr>
        <b/>
        <u/>
        <sz val="9"/>
        <rFont val="Arial"/>
        <family val="2"/>
      </rPr>
      <t>:</t>
    </r>
  </si>
  <si>
    <t>NET TANGIBLE CAPITAL ASSETS</t>
  </si>
  <si>
    <t xml:space="preserve">(1) Land includes land acquired for transportation infrastructure, parks, buildings, and other program use and land improvements. Land excludes Crown lands acquired by right. </t>
  </si>
  <si>
    <t>FORM C - TANGIBLE CAPITAL ASSETS</t>
  </si>
  <si>
    <t>FORM D - REVENUE FROM A MINISTRY OR OTHER GOVERNMENT REPORTING ENTITY</t>
  </si>
  <si>
    <t>FORM F - INTER-ORGANIZATION BALANCES WITH A MINISTRY OR OTHER GOVERNMENT REPORTING ENTITY</t>
  </si>
  <si>
    <t>FORM G - DEFERRED BALANCE CONTINUITY</t>
  </si>
  <si>
    <t>FORM E - EXPENSES INCURRED WITH OR ON BEHALF OF A MINISTRY OR OTHER GOVERNMENT REPORTING ENTITY</t>
  </si>
  <si>
    <t>FORM G -DEFERRED BALANCE CONTINUITY</t>
  </si>
  <si>
    <r>
      <t xml:space="preserve">Grants/Subsidy from Province and other GRE's </t>
    </r>
    <r>
      <rPr>
        <b/>
        <sz val="10"/>
        <rFont val="Arial"/>
        <family val="2"/>
      </rPr>
      <t>(see Form D)</t>
    </r>
  </si>
  <si>
    <r>
      <t xml:space="preserve">Deferred Revenue </t>
    </r>
    <r>
      <rPr>
        <b/>
        <sz val="10"/>
        <rFont val="Arial"/>
        <family val="2"/>
      </rPr>
      <t>(Form G)</t>
    </r>
  </si>
  <si>
    <r>
      <t xml:space="preserve">Deferred Capital Contributions </t>
    </r>
    <r>
      <rPr>
        <b/>
        <sz val="10"/>
        <rFont val="Arial"/>
        <family val="2"/>
      </rPr>
      <t>(Form G)</t>
    </r>
  </si>
  <si>
    <r>
      <t xml:space="preserve">Recognition of Deferred Revenue received from Province </t>
    </r>
    <r>
      <rPr>
        <b/>
        <sz val="10"/>
        <color indexed="8"/>
        <rFont val="Arial"/>
        <family val="2"/>
      </rPr>
      <t>(see Form G)</t>
    </r>
  </si>
  <si>
    <r>
      <t xml:space="preserve">Amortization of Deferred Capital Contributions received from Province </t>
    </r>
    <r>
      <rPr>
        <b/>
        <sz val="10"/>
        <color indexed="8"/>
        <rFont val="Arial"/>
        <family val="2"/>
      </rPr>
      <t>(Form G)</t>
    </r>
  </si>
  <si>
    <t>(2) Includes those acquired through capital leases and Construction in Progress.</t>
  </si>
  <si>
    <r>
      <t xml:space="preserve">Due from the Province or other GRE </t>
    </r>
    <r>
      <rPr>
        <b/>
        <sz val="10"/>
        <rFont val="Arial"/>
        <family val="2"/>
      </rPr>
      <t>(see Form F)</t>
    </r>
  </si>
  <si>
    <r>
      <t xml:space="preserve">-  from a Ministry or other GRE </t>
    </r>
    <r>
      <rPr>
        <b/>
        <sz val="10"/>
        <rFont val="Arial"/>
        <family val="2"/>
      </rPr>
      <t>(see Form F)</t>
    </r>
  </si>
  <si>
    <r>
      <t>(1)</t>
    </r>
    <r>
      <rPr>
        <sz val="8"/>
        <rFont val="Arial"/>
        <family val="2"/>
      </rPr>
      <t xml:space="preserve"> Cash comprises of cash on hand, demand deposits and bank indebtness.  Cash equivalents are short-term, highly liquid investments that are readily convertible to known amounts of cash and which are subject to an insignificant risk of changes in value.  An investment normally qualifies as a cash equivalent only when it has a short maturity of, for example, three months or less from the date of acquisition.</t>
    </r>
  </si>
  <si>
    <r>
      <t xml:space="preserve"> -  from a Ministry or other GRE </t>
    </r>
    <r>
      <rPr>
        <b/>
        <sz val="10"/>
        <rFont val="Arial"/>
        <family val="2"/>
      </rPr>
      <t>(see Form D)</t>
    </r>
  </si>
  <si>
    <r>
      <t xml:space="preserve">-  to a Ministry or other GRE </t>
    </r>
    <r>
      <rPr>
        <b/>
        <sz val="10"/>
        <rFont val="Arial"/>
        <family val="2"/>
      </rPr>
      <t>(see Form E)</t>
    </r>
  </si>
  <si>
    <r>
      <t xml:space="preserve"> -  to a Ministry or other GRE </t>
    </r>
    <r>
      <rPr>
        <b/>
        <sz val="10"/>
        <rFont val="Arial"/>
        <family val="2"/>
      </rPr>
      <t>(see Form E)</t>
    </r>
  </si>
  <si>
    <r>
      <t xml:space="preserve">-  from a Ministry or other GRE </t>
    </r>
    <r>
      <rPr>
        <b/>
        <sz val="10"/>
        <rFont val="Arial"/>
        <family val="2"/>
      </rPr>
      <t>(see Form D)</t>
    </r>
  </si>
  <si>
    <r>
      <t>(2)</t>
    </r>
    <r>
      <rPr>
        <sz val="8"/>
        <rFont val="Arial"/>
        <family val="2"/>
      </rPr>
      <t xml:space="preserve"> Temporary investments include treasury bills or investments certificates, and are generally capable of reasonable prompt liquidation (i.e. within one year).  If the maturity of the investment is three months or less, the investment normally qualifies as a cash and cash equivalent (refer to (1) above).  Investments longer than one year to liquidation should be classified as long-term investments. 
Investments include mark-to-market adjustments on financial instruments where appropriate </t>
    </r>
    <r>
      <rPr>
        <b/>
        <sz val="8"/>
        <rFont val="Arial"/>
        <family val="2"/>
      </rPr>
      <t>(See Form H)</t>
    </r>
    <r>
      <rPr>
        <sz val="8"/>
        <rFont val="Arial"/>
        <family val="2"/>
      </rPr>
      <t>.</t>
    </r>
  </si>
  <si>
    <t>(3) Transportation infrastructure includes highways, railway and track improvements, bridges and related structures and facilities, but excludes land and buildings.</t>
  </si>
  <si>
    <r>
      <t>(1)</t>
    </r>
    <r>
      <rPr>
        <sz val="8"/>
        <rFont val="Arial"/>
        <family val="2"/>
      </rPr>
      <t xml:space="preserve"> Must agree to "Deferred Revenue" on Form F.</t>
    </r>
  </si>
  <si>
    <r>
      <t>(2)</t>
    </r>
    <r>
      <rPr>
        <sz val="8"/>
        <rFont val="Arial"/>
        <family val="2"/>
      </rPr>
      <t xml:space="preserve"> Must agree to "Deferred Capital Contribution" on Form F.</t>
    </r>
  </si>
  <si>
    <t>Table 1</t>
  </si>
  <si>
    <t>Principal Repayment (Outstanding loan $000's)</t>
  </si>
  <si>
    <t>Principal repayment</t>
  </si>
  <si>
    <t>New Loans Receivable</t>
  </si>
  <si>
    <t>Loan Amount</t>
  </si>
  <si>
    <t>Loan Interest Rate</t>
  </si>
  <si>
    <t>Loan Start Date</t>
  </si>
  <si>
    <t>Loan Maturity Date</t>
  </si>
  <si>
    <t>Sub-total</t>
  </si>
  <si>
    <t>No fixed maturity</t>
  </si>
  <si>
    <t>Total repayment</t>
  </si>
  <si>
    <t xml:space="preserve">Total </t>
  </si>
  <si>
    <t>Name of Government Reporting Entity (GRE)</t>
  </si>
  <si>
    <t>Investment Amount</t>
  </si>
  <si>
    <t>Investment Interest Rate</t>
  </si>
  <si>
    <t>Investment Start Date</t>
  </si>
  <si>
    <t>Investment Maturity Date</t>
  </si>
  <si>
    <t xml:space="preserve">11) </t>
  </si>
  <si>
    <t>Fixed Interest Rate of Loan</t>
  </si>
  <si>
    <t>Floating Rate (if interest rate will not be fixed)</t>
  </si>
  <si>
    <t>Fixed Interest Rate of Investment</t>
  </si>
  <si>
    <r>
      <t xml:space="preserve">MINISTRY OR OTHER GRE: </t>
    </r>
    <r>
      <rPr>
        <b/>
        <u/>
        <sz val="10.5"/>
        <color indexed="16"/>
        <rFont val="Arial"/>
        <family val="2"/>
      </rPr>
      <t xml:space="preserve"> </t>
    </r>
  </si>
  <si>
    <r>
      <t xml:space="preserve">(1) </t>
    </r>
    <r>
      <rPr>
        <sz val="8"/>
        <rFont val="Arial"/>
        <family val="2"/>
      </rPr>
      <t>must agree to "Employee Benefits" in Form A.</t>
    </r>
  </si>
  <si>
    <t xml:space="preserve">Telephone: </t>
  </si>
  <si>
    <t xml:space="preserve">Date:        </t>
  </si>
  <si>
    <t>Ministry:</t>
  </si>
  <si>
    <t>Please complete yellow cells only, as  blue cells contain formulae.  Enter losses as negative values.</t>
  </si>
  <si>
    <t>Interim</t>
  </si>
  <si>
    <t xml:space="preserve">      Telephone: </t>
  </si>
  <si>
    <t xml:space="preserve">      Date:        </t>
  </si>
  <si>
    <t>(4) Other tangible capital assets include those capital assets not reported under Land, Buildings and Transportation Infrastructure.  Examples include railway equipment, computer equipment, vehicles, aircrafts, furniture, and administrative &amp; service equipment owned by government organizations.</t>
  </si>
  <si>
    <t>2016-17</t>
  </si>
  <si>
    <r>
      <t xml:space="preserve">Recognition of Deferred Revenue received from Province </t>
    </r>
    <r>
      <rPr>
        <b/>
        <sz val="10"/>
        <color indexed="8"/>
        <rFont val="Arial"/>
        <family val="2"/>
      </rPr>
      <t>(see Form G)</t>
    </r>
  </si>
  <si>
    <r>
      <t xml:space="preserve">Amortization of Deferred Capital Contributions received from Province </t>
    </r>
    <r>
      <rPr>
        <b/>
        <sz val="10"/>
        <color indexed="8"/>
        <rFont val="Arial"/>
        <family val="2"/>
      </rPr>
      <t>(Form G)</t>
    </r>
  </si>
  <si>
    <t>OTHER - NET BOOK VALUE</t>
  </si>
  <si>
    <r>
      <t xml:space="preserve">- Interim to March 31 should reflect a </t>
    </r>
    <r>
      <rPr>
        <b/>
        <sz val="10"/>
        <rFont val="Arial"/>
        <family val="2"/>
      </rPr>
      <t>FULL YEAR</t>
    </r>
    <r>
      <rPr>
        <sz val="10"/>
        <rFont val="Arial"/>
        <family val="2"/>
      </rPr>
      <t xml:space="preserve"> forecast</t>
    </r>
  </si>
  <si>
    <t>Total Revenue from Ministries or other GREs:</t>
  </si>
  <si>
    <t>Total Expenses Incurred With or On Behalf of Ministries or other GREs:</t>
  </si>
  <si>
    <t xml:space="preserve">Report in Table 2 any inter-governmental new loans receivable listed in Table 1. </t>
  </si>
  <si>
    <r>
      <t xml:space="preserve">(3) </t>
    </r>
    <r>
      <rPr>
        <sz val="8"/>
        <color indexed="8"/>
        <rFont val="Arial"/>
        <family val="2"/>
      </rPr>
      <t xml:space="preserve">Include Non-TP prepaid expenses and inventory for consumption under other assets. </t>
    </r>
  </si>
  <si>
    <t>TOTAL NEW LOANS RECEIVABLE WITH INTER-GOVERNMENTAL UNITS</t>
  </si>
  <si>
    <t>Table 2 - Please specify new loans receivable(s) with Inter-Governmental Units (if applicable):</t>
  </si>
  <si>
    <t>New Investment(s)</t>
  </si>
  <si>
    <t>Table 2 - Please specify new Investments with Inter-Governmental Units (if applicable):</t>
  </si>
  <si>
    <t>TOTAL NEW INVESTMENTS  WITH INTER-GOVERNMENTAL UNITS</t>
  </si>
  <si>
    <t>Report in Table 1 any NEW investments that the OGO has entered into or is planning to enter during the current fiscal year and the planned fiscal years.</t>
  </si>
  <si>
    <r>
      <t xml:space="preserve">(1) </t>
    </r>
    <r>
      <rPr>
        <sz val="8"/>
        <rFont val="Arial"/>
        <family val="2"/>
      </rPr>
      <t xml:space="preserve"> </t>
    </r>
    <r>
      <rPr>
        <sz val="8"/>
        <rFont val="Arial"/>
        <family val="2"/>
      </rPr>
      <t>Also includes gain/loss on sale of assets.</t>
    </r>
  </si>
  <si>
    <t>Report in Table 1 any NEW loans receivable that the other government organization (OGO) has entered into or is planning to enter during the current fiscal year and the planned fiscal years.</t>
  </si>
  <si>
    <t>Report in Table 2 any inter-governmental NEW investments listed in Table 1.</t>
  </si>
  <si>
    <t>Check</t>
  </si>
  <si>
    <r>
      <t>Realized (Gains)/Losses</t>
    </r>
    <r>
      <rPr>
        <b/>
        <sz val="10"/>
        <rFont val="Arial"/>
        <family val="2"/>
      </rPr>
      <t xml:space="preserve"> </t>
    </r>
  </si>
  <si>
    <r>
      <t>Add: Transfer from CIP</t>
    </r>
    <r>
      <rPr>
        <b/>
        <sz val="9"/>
        <rFont val="Arial"/>
        <family val="2"/>
      </rPr>
      <t xml:space="preserve"> </t>
    </r>
    <r>
      <rPr>
        <b/>
        <vertAlign val="superscript"/>
        <sz val="10"/>
        <rFont val="Arial"/>
        <family val="2"/>
      </rPr>
      <t>(5)</t>
    </r>
  </si>
  <si>
    <r>
      <t xml:space="preserve">Add: Transfer from CIP </t>
    </r>
    <r>
      <rPr>
        <b/>
        <vertAlign val="superscript"/>
        <sz val="10"/>
        <rFont val="Arial"/>
        <family val="2"/>
      </rPr>
      <t>(5)</t>
    </r>
  </si>
  <si>
    <t>Add: Traditional Financed</t>
  </si>
  <si>
    <t>Add: AFP Projects</t>
  </si>
  <si>
    <t>Add: Interest capitalized</t>
  </si>
  <si>
    <r>
      <t xml:space="preserve">Less: Transfers to in-service </t>
    </r>
    <r>
      <rPr>
        <sz val="9"/>
        <color indexed="10"/>
        <rFont val="Arial"/>
        <family val="2"/>
      </rPr>
      <t>(enter as negative values)</t>
    </r>
  </si>
  <si>
    <r>
      <t>Less: Disposals/Retirements</t>
    </r>
    <r>
      <rPr>
        <sz val="9"/>
        <color indexed="10"/>
        <rFont val="Arial"/>
        <family val="2"/>
      </rPr>
      <t xml:space="preserve"> (enter as negative values)</t>
    </r>
  </si>
  <si>
    <t>CONSTRUCTION IN PROGRESS - TRANSPORTATION INFRASTRUCTURE</t>
  </si>
  <si>
    <t>CONSTRUCTION IN PROGRESS - OTHERS</t>
  </si>
  <si>
    <t xml:space="preserve">CONSTRUCTION IN PROGRESS - BUILDINGS  </t>
  </si>
  <si>
    <t>CONSTRUCTION IN PROGRESS - LAND</t>
  </si>
  <si>
    <t>2017-18</t>
  </si>
  <si>
    <t>Reference</t>
  </si>
  <si>
    <t>Accumulated surplus (deficit) is comprised of:</t>
  </si>
  <si>
    <r>
      <rPr>
        <b/>
        <sz val="9"/>
        <color indexed="8"/>
        <rFont val="Arial"/>
        <family val="2"/>
      </rPr>
      <t xml:space="preserve">   A</t>
    </r>
    <r>
      <rPr>
        <sz val="9"/>
        <color indexed="8"/>
        <rFont val="Arial"/>
        <family val="2"/>
      </rPr>
      <t>. Accumulated operating surplus (deficit)</t>
    </r>
  </si>
  <si>
    <r>
      <t xml:space="preserve">   </t>
    </r>
    <r>
      <rPr>
        <b/>
        <sz val="9"/>
        <color indexed="8"/>
        <rFont val="Arial"/>
        <family val="2"/>
      </rPr>
      <t>B</t>
    </r>
    <r>
      <rPr>
        <sz val="9"/>
        <color indexed="8"/>
        <rFont val="Arial"/>
        <family val="2"/>
      </rPr>
      <t xml:space="preserve">. Accumulated remeasurement gains (losses) </t>
    </r>
  </si>
  <si>
    <t>Accumulated surplus (deficit) at Year End</t>
  </si>
  <si>
    <t>Table 1: Please provide information required below</t>
  </si>
  <si>
    <t>A. Accumulated operating surplus (deficit)</t>
  </si>
  <si>
    <t xml:space="preserve">Add/(Less): Surplus/(Deficit) </t>
  </si>
  <si>
    <t>Accumulated Operating Surplus/(Deficit) at End of Year</t>
  </si>
  <si>
    <r>
      <t xml:space="preserve">B. Accumulated remeasurement gains (losses) </t>
    </r>
    <r>
      <rPr>
        <b/>
        <vertAlign val="superscript"/>
        <sz val="9"/>
        <color indexed="8"/>
        <rFont val="Arial"/>
        <family val="2"/>
      </rPr>
      <t>(3)</t>
    </r>
  </si>
  <si>
    <t>Unrealized gains (losses) attributable to:</t>
  </si>
  <si>
    <t xml:space="preserve">   Foreign exchange</t>
  </si>
  <si>
    <t xml:space="preserve">   Derivatives </t>
  </si>
  <si>
    <t xml:space="preserve">   Portfolio Investments</t>
  </si>
  <si>
    <t>Less: Amounts reclassified to the statement of operations</t>
  </si>
  <si>
    <t>Accumulated remeasurement gains and losses at End of Year</t>
  </si>
  <si>
    <t>Form A</t>
  </si>
  <si>
    <t>Notes</t>
  </si>
  <si>
    <t xml:space="preserve">      </t>
  </si>
  <si>
    <t xml:space="preserve">            (i) ----------------------------------------------------------------------------------------------------------------------------------------------------------------------. </t>
  </si>
  <si>
    <t xml:space="preserve">            (ii) ----------------------------------------------------------------------------------------------------------------------------------------------------------------------. </t>
  </si>
  <si>
    <t xml:space="preserve">            (iii) ----------------------------------------------------------------------------------------------------------------------------------------------------------------------. </t>
  </si>
  <si>
    <r>
      <rPr>
        <vertAlign val="superscript"/>
        <sz val="10"/>
        <rFont val="Arial"/>
        <family val="2"/>
      </rPr>
      <t xml:space="preserve">(3) </t>
    </r>
    <r>
      <rPr>
        <sz val="10"/>
        <rFont val="Arial"/>
        <family val="2"/>
      </rPr>
      <t xml:space="preserve">Remeasurement gains and losses - this statement is used to distinguish remeasurement gains and losses from the operating revenue and expenses.  Remeasurement gains and losses include unrealized changes in fair value of instruments measured at fair value and unrealized foreign exchange gains and losses.  Remeasurement gains and losses will be accumulated in the statement of remeasurement gains and losses until the financial instrument they are associated with is derecognized.  Upon derecognition of the instrument, the remeasurement gains and losses are reclassified to the statement of operations. </t>
    </r>
  </si>
  <si>
    <r>
      <rPr>
        <vertAlign val="superscript"/>
        <sz val="10"/>
        <rFont val="Arial"/>
        <family val="2"/>
      </rPr>
      <t>(4)</t>
    </r>
    <r>
      <rPr>
        <sz val="10"/>
        <rFont val="Arial"/>
        <family val="2"/>
      </rPr>
      <t xml:space="preserve"> On the statement of financial position net assets will have to be reconciled to the accumulated operating surplus/deficit and the accumulated remeasurement gains and losses. </t>
    </r>
  </si>
  <si>
    <r>
      <rPr>
        <vertAlign val="superscript"/>
        <sz val="10"/>
        <rFont val="Arial"/>
        <family val="2"/>
      </rPr>
      <t>(5)</t>
    </r>
    <r>
      <rPr>
        <sz val="10"/>
        <rFont val="Arial"/>
        <family val="2"/>
      </rPr>
      <t xml:space="preserve"> Accumulated Operating Surplus/(Deficit)  - equals to opening accumulated surplus/deficit less opening unrealized gains or losses attributable to foreign exchange, derivatives and portfolio investments. </t>
    </r>
  </si>
  <si>
    <t>FORM H - STATEMENT OF CHANGE IN ACCUMULATED SURPLUS/(DEFICIT)</t>
  </si>
  <si>
    <t xml:space="preserve">10) </t>
  </si>
  <si>
    <t xml:space="preserve">FORM I - NEW LOANS RECEIVABLE </t>
  </si>
  <si>
    <t xml:space="preserve">FORM J - NEW INVESTMENTS RECEIVABLE </t>
  </si>
  <si>
    <r>
      <t xml:space="preserve">(1)  </t>
    </r>
    <r>
      <rPr>
        <sz val="10"/>
        <rFont val="Arial"/>
        <family val="2"/>
      </rPr>
      <t>Must agree to "Total Assets" in Form B less "Total Liabilities" in Form B.</t>
    </r>
  </si>
  <si>
    <t>Note 2</t>
  </si>
  <si>
    <t>Other – please specify:</t>
  </si>
  <si>
    <t>Note 1, Note 4, Form B</t>
  </si>
  <si>
    <t>Note 3</t>
  </si>
  <si>
    <t>Table 1 A</t>
  </si>
  <si>
    <t>Table 1 B</t>
  </si>
  <si>
    <t>To report the statement of change in accumulated surplus/(deficit) capturing unrealized remeasurement gains or losses.</t>
  </si>
  <si>
    <t xml:space="preserve">            (iv) ----------------------------------------------------------------------------------------------------------------------------------------------------------------------. </t>
  </si>
  <si>
    <t>From External Sources</t>
  </si>
  <si>
    <t>Temporary Investments</t>
  </si>
  <si>
    <t>Long-Term Investments</t>
  </si>
  <si>
    <r>
      <t xml:space="preserve">From the Province or other GRE </t>
    </r>
    <r>
      <rPr>
        <b/>
        <sz val="10"/>
        <rFont val="Arial"/>
        <family val="2"/>
      </rPr>
      <t>(see Form F)</t>
    </r>
  </si>
  <si>
    <r>
      <t xml:space="preserve">Temporary Investments </t>
    </r>
    <r>
      <rPr>
        <vertAlign val="superscript"/>
        <sz val="10"/>
        <rFont val="Arial"/>
        <family val="2"/>
      </rPr>
      <t>(2)</t>
    </r>
    <r>
      <rPr>
        <sz val="10"/>
        <rFont val="Arial"/>
        <family val="2"/>
      </rPr>
      <t>:</t>
    </r>
  </si>
  <si>
    <r>
      <t xml:space="preserve">Long-Term Investments </t>
    </r>
    <r>
      <rPr>
        <vertAlign val="superscript"/>
        <sz val="10"/>
        <rFont val="Arial"/>
        <family val="2"/>
      </rPr>
      <t>(2)</t>
    </r>
    <r>
      <rPr>
        <sz val="10"/>
        <rFont val="Arial"/>
        <family val="2"/>
      </rPr>
      <t>:</t>
    </r>
  </si>
  <si>
    <r>
      <t>Other Assets</t>
    </r>
    <r>
      <rPr>
        <vertAlign val="superscript"/>
        <sz val="10"/>
        <rFont val="Arial"/>
        <family val="2"/>
      </rPr>
      <t>(3)</t>
    </r>
    <r>
      <rPr>
        <sz val="10"/>
        <rFont val="Arial"/>
        <family val="2"/>
      </rPr>
      <t>:</t>
    </r>
  </si>
  <si>
    <t xml:space="preserve">     Accrued Interest on Debt:</t>
  </si>
  <si>
    <t xml:space="preserve">     Accrued Transfer Payments:</t>
  </si>
  <si>
    <t>Other Assets(please specify):</t>
  </si>
  <si>
    <t>Other Liabilities(please specify):</t>
  </si>
  <si>
    <t>Accrued Transfer Payments</t>
  </si>
  <si>
    <t>Accrued Interest on Debt</t>
  </si>
  <si>
    <t>Liability for Remediation of Contaminated Sites</t>
  </si>
  <si>
    <t xml:space="preserve">      -from External Sources</t>
  </si>
  <si>
    <r>
      <t xml:space="preserve">      -from a Ministry or other GRE </t>
    </r>
    <r>
      <rPr>
        <b/>
        <sz val="10"/>
        <rFont val="Arial"/>
        <family val="2"/>
      </rPr>
      <t>(see Form F)</t>
    </r>
  </si>
  <si>
    <t xml:space="preserve">     Accounts Payable:</t>
  </si>
  <si>
    <t xml:space="preserve">      -to External Sources</t>
  </si>
  <si>
    <r>
      <t xml:space="preserve">      -to a Ministry or other GRE </t>
    </r>
    <r>
      <rPr>
        <b/>
        <sz val="10"/>
        <rFont val="Arial"/>
        <family val="2"/>
      </rPr>
      <t>(see Form F)</t>
    </r>
  </si>
  <si>
    <t>E-Mail:</t>
  </si>
  <si>
    <r>
      <t xml:space="preserve">Based on the amounts reported in the proforma income statement (Form A), report </t>
    </r>
    <r>
      <rPr>
        <b/>
        <sz val="10"/>
        <rFont val="Arial"/>
        <family val="2"/>
      </rPr>
      <t>by ministry or other government reporting entity (including hospitals, school boards and colleges by sector)</t>
    </r>
    <r>
      <rPr>
        <sz val="10"/>
        <rFont val="Arial"/>
        <family val="2"/>
      </rPr>
      <t xml:space="preserve"> any revenues from related organizations (GRE); one table for each ministry or government organization;  there is no materiality with respect to reporting these amounts</t>
    </r>
  </si>
  <si>
    <t>Based on the amounts reported in the proforma income statement (Form A), report by ministry or other government reporting entity (including hospitals, school boards and colleges by sector) any expenses incurred with related organizations (GRE); one table for each ministry or government organization; there is no materiality with respect to reporting these amounts</t>
  </si>
  <si>
    <r>
      <t>Based on the amounts reported in the proforma balance sheet (Form B), report by ministry or other government reporting entity (including hospitals, school boards and colleges by sector)</t>
    </r>
    <r>
      <rPr>
        <sz val="10"/>
        <rFont val="Arial"/>
        <family val="2"/>
      </rPr>
      <t xml:space="preserve"> any year-end balances with related organizations (GRE); one table for each ministry or government organization;  there is no materiality with respect to reporting these amounts</t>
    </r>
  </si>
  <si>
    <t>-                       Light blue cells contain links to related forms, no input is required.</t>
  </si>
  <si>
    <r>
      <t xml:space="preserve">Amortization </t>
    </r>
    <r>
      <rPr>
        <b/>
        <sz val="10"/>
        <rFont val="Arial"/>
        <family val="2"/>
      </rPr>
      <t>(See Form C)</t>
    </r>
  </si>
  <si>
    <r>
      <t>Tangible Capital Assets</t>
    </r>
    <r>
      <rPr>
        <vertAlign val="superscript"/>
        <sz val="10"/>
        <rFont val="Arial"/>
        <family val="2"/>
      </rPr>
      <t xml:space="preserve"> </t>
    </r>
    <r>
      <rPr>
        <i/>
        <sz val="9"/>
        <rFont val="Arial"/>
        <family val="2"/>
      </rPr>
      <t xml:space="preserve">(net of Accumulated Amortization) </t>
    </r>
    <r>
      <rPr>
        <b/>
        <sz val="9"/>
        <rFont val="Arial"/>
        <family val="2"/>
      </rPr>
      <t>(See Form C)</t>
    </r>
  </si>
  <si>
    <r>
      <t xml:space="preserve">- ALL amounts should be reported in millions of dollars </t>
    </r>
    <r>
      <rPr>
        <b/>
        <sz val="10"/>
        <rFont val="Arial"/>
        <family val="2"/>
      </rPr>
      <t xml:space="preserve">to the nearest 4 decimals </t>
    </r>
    <r>
      <rPr>
        <sz val="10"/>
        <rFont val="Arial"/>
        <family val="2"/>
      </rPr>
      <t>(e.g. $2,734,588 reported as $2.7346)</t>
    </r>
  </si>
  <si>
    <t>Expense for remediation of contaminated sites</t>
  </si>
  <si>
    <r>
      <t xml:space="preserve">-  from a Ministry or other GRE </t>
    </r>
    <r>
      <rPr>
        <b/>
        <sz val="10"/>
        <rFont val="Arial"/>
        <family val="2"/>
      </rPr>
      <t>(see Form E)</t>
    </r>
  </si>
  <si>
    <t xml:space="preserve">(5) Assets Transferred from Construction-in-Progress (CIP) - This row tracks the cost of assets where construction has been completed during the current fiscal year and the related asset has been placed into service and therefore transferred into the appropriate asset category.  </t>
  </si>
  <si>
    <t xml:space="preserve">TOTAL REVENUES  </t>
  </si>
  <si>
    <t xml:space="preserve">TOTAL EXPENSES </t>
  </si>
  <si>
    <r>
      <t xml:space="preserve">Employee Benefits </t>
    </r>
    <r>
      <rPr>
        <vertAlign val="superscript"/>
        <sz val="10"/>
        <rFont val="Arial"/>
        <family val="2"/>
      </rPr>
      <t xml:space="preserve">(2) </t>
    </r>
    <r>
      <rPr>
        <b/>
        <sz val="10"/>
        <rFont val="Arial"/>
        <family val="2"/>
      </rPr>
      <t xml:space="preserve"> (see Form A(i))</t>
    </r>
  </si>
  <si>
    <r>
      <t>Transfer Payments</t>
    </r>
    <r>
      <rPr>
        <vertAlign val="superscript"/>
        <sz val="10"/>
        <rFont val="Arial"/>
        <family val="2"/>
      </rPr>
      <t xml:space="preserve"> (2)</t>
    </r>
  </si>
  <si>
    <r>
      <t>Expense for remediation of contaminated sites</t>
    </r>
    <r>
      <rPr>
        <vertAlign val="superscript"/>
        <sz val="10"/>
        <rFont val="Arial"/>
        <family val="2"/>
      </rPr>
      <t>(3)</t>
    </r>
  </si>
  <si>
    <r>
      <t xml:space="preserve">(2)  </t>
    </r>
    <r>
      <rPr>
        <sz val="8"/>
        <rFont val="Arial"/>
        <family val="2"/>
      </rPr>
      <t>Transfer payments should include all amounts paid to other organizations for which it does not receive any goods or services directly in return (e.g. program delivery)</t>
    </r>
  </si>
  <si>
    <t xml:space="preserve">TOTAL LIABILITIES </t>
  </si>
  <si>
    <t xml:space="preserve">TOTAL ASSETS </t>
  </si>
  <si>
    <r>
      <t>Deferred Capital Contribution (DCC)</t>
    </r>
    <r>
      <rPr>
        <vertAlign val="superscript"/>
        <sz val="10"/>
        <rFont val="Arial"/>
        <family val="2"/>
      </rPr>
      <t xml:space="preserve"> (4)</t>
    </r>
  </si>
  <si>
    <r>
      <t xml:space="preserve">-  DCC from External Sources </t>
    </r>
    <r>
      <rPr>
        <vertAlign val="superscript"/>
        <sz val="10"/>
        <color indexed="8"/>
        <rFont val="Arial"/>
        <family val="2"/>
      </rPr>
      <t>(5)</t>
    </r>
  </si>
  <si>
    <r>
      <t>Liability for remediation of contaminated sites</t>
    </r>
    <r>
      <rPr>
        <vertAlign val="superscript"/>
        <sz val="10"/>
        <rFont val="Arial"/>
        <family val="2"/>
      </rPr>
      <t>(6)</t>
    </r>
  </si>
  <si>
    <r>
      <t>Other Liabilities</t>
    </r>
    <r>
      <rPr>
        <vertAlign val="superscript"/>
        <sz val="10"/>
        <rFont val="Arial"/>
        <family val="2"/>
      </rPr>
      <t>(7)</t>
    </r>
    <r>
      <rPr>
        <sz val="10"/>
        <rFont val="Arial"/>
        <family val="2"/>
      </rPr>
      <t xml:space="preserve"> :</t>
    </r>
  </si>
  <si>
    <r>
      <t>(4)</t>
    </r>
    <r>
      <rPr>
        <sz val="8"/>
        <color indexed="8"/>
        <rFont val="Arial"/>
        <family val="2"/>
      </rPr>
      <t xml:space="preserve">  Deferred capital contributions (DCC) represents unamortized portion of tangible capital assets or liabilities to construct or acquire tangible capital assets from specific-purpose funding. Deferred capital contributions are recorded in revenue over the estimated useful life of the underlying tangible capital asset once constructed or acquired. </t>
    </r>
  </si>
  <si>
    <r>
      <t xml:space="preserve">(5) </t>
    </r>
    <r>
      <rPr>
        <sz val="8"/>
        <rFont val="Arial"/>
        <family val="2"/>
      </rPr>
      <t>External sources represent the funding received from Government of Canada, municipalities or third parties.</t>
    </r>
  </si>
  <si>
    <r>
      <t>(7)</t>
    </r>
    <r>
      <rPr>
        <sz val="8"/>
        <rFont val="Arial"/>
        <family val="2"/>
      </rPr>
      <t xml:space="preserve"> Other liabilities include mark-to-market adjustments on financial instruments reported as liabilities </t>
    </r>
    <r>
      <rPr>
        <b/>
        <sz val="8"/>
        <rFont val="Arial"/>
        <family val="2"/>
      </rPr>
      <t>(See Form H)</t>
    </r>
    <r>
      <rPr>
        <sz val="8"/>
        <rFont val="Arial"/>
        <family val="2"/>
      </rPr>
      <t>.</t>
    </r>
  </si>
  <si>
    <t>2018-19</t>
  </si>
  <si>
    <r>
      <t xml:space="preserve">(3) </t>
    </r>
    <r>
      <rPr>
        <sz val="8"/>
        <rFont val="Arial"/>
        <family val="2"/>
      </rPr>
      <t xml:space="preserve">A new accounting standard PS 3260 liability for contaminated sites became effective April 1, 2014.  Additional liabilities identified subsequent to April 1, 2014 need to be reported in the year in which they are identified with an offsetting journal entry to expense for remediation of contaminated site. </t>
    </r>
  </si>
  <si>
    <r>
      <t xml:space="preserve">(6) </t>
    </r>
    <r>
      <rPr>
        <sz val="8"/>
        <rFont val="Arial"/>
        <family val="2"/>
      </rPr>
      <t xml:space="preserve">A new accounting standard PS 3260 liability for contaminated sites became effective April 1, 2014.  Additional liabilities identified subsequent to April 1, 2014 need to be reported in the year in which they are identified with an offsetting journal entry to expense for remediation of contaminated site. </t>
    </r>
  </si>
  <si>
    <t>Total Assets and Liabilities Incurred With or On Behalf of Ministries or other GREs:</t>
  </si>
  <si>
    <t xml:space="preserve">- Please contact your respective OPCD Analysts if the forms need to be customized to meet your agency's requirements. </t>
  </si>
  <si>
    <t>(Report in millions)</t>
  </si>
  <si>
    <t>SUMMARY INFORMATION</t>
  </si>
  <si>
    <t>Gross Additions (excluding Construction in Progress)</t>
  </si>
  <si>
    <t>Gross Additions - Construction in Progress</t>
  </si>
  <si>
    <t>TOTAL GROSS ADDITIONS</t>
  </si>
  <si>
    <r>
      <t xml:space="preserve">Less: Other adjustments/Write Offs </t>
    </r>
    <r>
      <rPr>
        <sz val="9"/>
        <color indexed="10"/>
        <rFont val="Arial"/>
        <family val="2"/>
      </rPr>
      <t>(enter as negative values)</t>
    </r>
  </si>
  <si>
    <r>
      <t xml:space="preserve">Less: Other adjustments/Write offs </t>
    </r>
    <r>
      <rPr>
        <sz val="9"/>
        <color indexed="10"/>
        <rFont val="Arial"/>
        <family val="2"/>
      </rPr>
      <t>(enter as negative values)</t>
    </r>
  </si>
  <si>
    <t>TOTAL ADDITIONS (NET OF DISPOSAL AND OTHER ADJUSTMENTS / WRITE-OFFS)</t>
  </si>
  <si>
    <t>TOTAL AMORTIZATION EXPENSE</t>
  </si>
  <si>
    <t>Disposals and Other adjustments / Write-offs (net)</t>
  </si>
  <si>
    <r>
      <t xml:space="preserve">For amounts reported as DEFERRED REVENUE and DEFERRED CAPITAL CONTRIBUTIONS from related parties (GRE) in Form B, report a continuity of activity in the year </t>
    </r>
    <r>
      <rPr>
        <b/>
        <sz val="10"/>
        <rFont val="Arial"/>
        <family val="2"/>
      </rPr>
      <t>by ministry or other government entity (including hospitals, colleges and school boards by sector)</t>
    </r>
    <r>
      <rPr>
        <sz val="10"/>
        <rFont val="Arial"/>
        <family val="2"/>
      </rPr>
      <t>; one table for each ministry or government organization; there is no materiality with respect to reporting these amounts</t>
    </r>
  </si>
  <si>
    <t>Report a detailed breakdown of employee benefits expense for the periods presented.</t>
  </si>
  <si>
    <t>Report on this form all assets and liabilities amounts for each relevant line for the periods presented.</t>
  </si>
  <si>
    <t>For each category of TCA, report the continuity details for the asset class and related accumulated amortization for the periods presented.</t>
  </si>
  <si>
    <r>
      <rPr>
        <vertAlign val="superscript"/>
        <sz val="10"/>
        <rFont val="Arial"/>
        <family val="2"/>
      </rPr>
      <t>(2)</t>
    </r>
    <r>
      <rPr>
        <sz val="10"/>
        <rFont val="Arial"/>
        <family val="2"/>
      </rPr>
      <t xml:space="preserve">  Please describe the nature of "other adjustments", </t>
    </r>
  </si>
  <si>
    <t>OGO CONSOLIDATION FORMS</t>
  </si>
  <si>
    <r>
      <rPr>
        <b/>
        <sz val="12"/>
        <color indexed="8"/>
        <rFont val="Arial"/>
        <family val="2"/>
      </rPr>
      <t xml:space="preserve"> OGO </t>
    </r>
    <r>
      <rPr>
        <b/>
        <sz val="12"/>
        <rFont val="Arial"/>
        <family val="2"/>
      </rPr>
      <t>CONSOLIDATION FORMS</t>
    </r>
  </si>
  <si>
    <t>FORM I -  NEW LOANS RECEIVABLE</t>
  </si>
  <si>
    <t>FORM J - NEW INVESTMENTS</t>
  </si>
  <si>
    <t>2019-20</t>
  </si>
  <si>
    <t>2020-21</t>
  </si>
  <si>
    <t>2017-18 PROGRAM REVIEW, RENEWAL &amp; TRANSFORMATION</t>
  </si>
  <si>
    <r>
      <t xml:space="preserve">- </t>
    </r>
    <r>
      <rPr>
        <b/>
        <sz val="10"/>
        <rFont val="Arial"/>
        <family val="2"/>
      </rPr>
      <t>GRE</t>
    </r>
    <r>
      <rPr>
        <sz val="10"/>
        <rFont val="Arial"/>
        <family val="2"/>
      </rPr>
      <t xml:space="preserve"> means Government Reporting Entity which comprises the Ministries and the organizations controlled by the government and consolidated in the Province's financial statements.  Inter-organizational (GRE) balances will need to be reported in various forms.  Please refer to schedule 8 in the 2015-16 Consolidated Financial Statements for a list of consolidated organizations.</t>
    </r>
  </si>
  <si>
    <t>2021-22</t>
  </si>
  <si>
    <t>Interim
as at  
 March 31, 2017</t>
  </si>
  <si>
    <t>Plan                
as at          
March 31, 2018</t>
  </si>
  <si>
    <t>Outlook
as at 
March 31, 2019</t>
  </si>
  <si>
    <t>Outlook
as at
 March 31, 2020</t>
  </si>
  <si>
    <t>Outlook
as at 
March 31, 2021</t>
  </si>
  <si>
    <t>Outlook
as at
 March 31, 2022</t>
  </si>
  <si>
    <t>Net Assets as at March 31, 2017</t>
  </si>
  <si>
    <t>Accumulated Operating Surplus/(Deficit) per final OGO forms as at March 31, 2016 (submitted for the 2015-16 Public Accounts)</t>
  </si>
  <si>
    <t>Accumulated remeasurement gains / (losses) Per Audited Financial Statements as at March 31, 2016</t>
  </si>
  <si>
    <t>March 31 2017</t>
  </si>
  <si>
    <t>2023-2028</t>
  </si>
  <si>
    <t>2029-2034</t>
  </si>
  <si>
    <t>2035-2040</t>
  </si>
  <si>
    <t>2041 and thereafter</t>
  </si>
  <si>
    <t>David Chan, Accounting Lead (416-570-4862)</t>
  </si>
  <si>
    <t>MOI / Energy / MEDG / MRIS</t>
  </si>
  <si>
    <t>B/S</t>
  </si>
  <si>
    <t>PPE</t>
  </si>
  <si>
    <t>Acc Amort</t>
  </si>
  <si>
    <t>Net</t>
  </si>
  <si>
    <t>CIP</t>
  </si>
  <si>
    <t>As per form</t>
  </si>
  <si>
    <t>BS</t>
  </si>
  <si>
    <t>Form</t>
  </si>
  <si>
    <t>219-Independent Electricity System Operator</t>
  </si>
  <si>
    <t>120 Adelaide Street West</t>
  </si>
  <si>
    <t>Suite 1600    Toronto, Ontario    M5H 1T1</t>
  </si>
  <si>
    <t>Prepared by: ____Eddie Markovic____________________</t>
  </si>
  <si>
    <t>Approved by: ____Lia Kosic, Director FP&amp;A____________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</si>
</sst>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_-;\-* #,##0_-;_-* &quot;-&quot;_-;_-@_-"/>
    <numFmt numFmtId="43" formatCode="_-* #,##0.00_-;\-* #,##0.00_-;_-* &quot;-&quot;??_-;_-@_-"/>
    <numFmt numFmtId="164" formatCode="_(&quot;$&quot;* #,##0.00_);_(&quot;$&quot;* \(#,##0.00\);_(&quot;$&quot;* &quot;-&quot;??_);_(@_)"/>
    <numFmt numFmtId="165" formatCode="_(* #,##0.00_);_(* \(#,##0.00\);_(* &quot;-&quot;??_);_(@_)"/>
    <numFmt numFmtId="166" formatCode="_-* #,##0_-;\-* #,##0_-;_-* &quot;-&quot;??_-;_-@_-"/>
    <numFmt numFmtId="167" formatCode="_-* #,##0.000_-;\-* #,##0.000_-;_-* &quot;-&quot;??_-;_-@_-"/>
    <numFmt numFmtId="168" formatCode="_-* #,##0.0000_-;\-* #,##0.0000_-;_-* &quot;-&quot;??_-;_-@_-"/>
    <numFmt numFmtId="169" formatCode="0.0000"/>
    <numFmt numFmtId="170" formatCode="_(* #,##0.0000_);_(* \(#,##0.0000\);_(* &quot;-&quot;????_);_(@_)"/>
    <numFmt numFmtId="171" formatCode="0.0000_);\(0.0000\)"/>
    <numFmt numFmtId="172" formatCode="#,##0.0000"/>
    <numFmt numFmtId="173" formatCode="_(* #,##0.0000_);_(* \(#,##0.0000\);_(* &quot;-&quot;??_);_(@_)"/>
    <numFmt numFmtId="174" formatCode="[$-1009]d\-mmm\-yy;@"/>
    <numFmt numFmtId="175" formatCode="\(###\)\ ###\-####"/>
    <numFmt numFmtId="176" formatCode="[$-1009]mmmm\ d\,\ yyyy;@"/>
    <numFmt numFmtId="177" formatCode="_-* #,##0.000_-;\-* #,##0.000_-;_-* &quot;-&quot;????_-;_-@_-"/>
    <numFmt numFmtId="178" formatCode="_-* #,##0.0000_-;\-* #,##0.0000_-;_-* &quot;-&quot;????_-;_-@_-"/>
    <numFmt numFmtId="179" formatCode="0.0;\(0.0\)"/>
    <numFmt numFmtId="180" formatCode="_-* #,##0_-;\(#,##0\);_-* &quot;-&quot;_-;_-@_-"/>
  </numFmts>
  <fonts count="102" x14ac:knownFonts="1">
    <font>
      <sz val="10"/>
      <name val="Arial"/>
    </font>
    <font>
      <sz val="10"/>
      <name val="Arial"/>
      <family val="2"/>
    </font>
    <font>
      <b/>
      <sz val="10"/>
      <name val="Arial"/>
      <family val="2"/>
    </font>
    <font>
      <sz val="8"/>
      <name val="Arial"/>
      <family val="2"/>
    </font>
    <font>
      <b/>
      <sz val="12"/>
      <name val="Arial"/>
      <family val="2"/>
    </font>
    <font>
      <sz val="10"/>
      <color indexed="8"/>
      <name val="Arial"/>
      <family val="2"/>
    </font>
    <font>
      <b/>
      <sz val="10"/>
      <color indexed="8"/>
      <name val="Arial"/>
      <family val="2"/>
    </font>
    <font>
      <sz val="10"/>
      <name val="Arial"/>
      <family val="2"/>
    </font>
    <font>
      <b/>
      <sz val="10"/>
      <color indexed="16"/>
      <name val="Arial"/>
      <family val="2"/>
    </font>
    <font>
      <vertAlign val="superscript"/>
      <sz val="10"/>
      <name val="Arial"/>
      <family val="2"/>
    </font>
    <font>
      <b/>
      <vertAlign val="superscript"/>
      <sz val="10"/>
      <name val="Arial"/>
      <family val="2"/>
    </font>
    <font>
      <b/>
      <sz val="10.5"/>
      <color indexed="16"/>
      <name val="Arial"/>
      <family val="2"/>
    </font>
    <font>
      <b/>
      <sz val="9"/>
      <name val="Arial"/>
      <family val="2"/>
    </font>
    <font>
      <sz val="9"/>
      <name val="Arial"/>
      <family val="2"/>
    </font>
    <font>
      <vertAlign val="superscript"/>
      <sz val="8"/>
      <name val="Arial"/>
      <family val="2"/>
    </font>
    <font>
      <i/>
      <sz val="9"/>
      <name val="Arial"/>
      <family val="2"/>
    </font>
    <font>
      <i/>
      <sz val="8"/>
      <name val="Arial"/>
      <family val="2"/>
    </font>
    <font>
      <sz val="8"/>
      <name val="Arial"/>
      <family val="2"/>
    </font>
    <font>
      <b/>
      <sz val="16"/>
      <color indexed="17"/>
      <name val="Arial"/>
      <family val="2"/>
    </font>
    <font>
      <b/>
      <u/>
      <sz val="10.5"/>
      <color indexed="16"/>
      <name val="Arial"/>
      <family val="2"/>
    </font>
    <font>
      <b/>
      <sz val="9"/>
      <color indexed="16"/>
      <name val="Arial"/>
      <family val="2"/>
    </font>
    <font>
      <b/>
      <sz val="14"/>
      <name val="Arial"/>
      <family val="2"/>
    </font>
    <font>
      <sz val="12"/>
      <name val="Arial"/>
      <family val="2"/>
    </font>
    <font>
      <u/>
      <sz val="9"/>
      <name val="Arial"/>
      <family val="2"/>
    </font>
    <font>
      <b/>
      <i/>
      <sz val="12"/>
      <name val="Arial"/>
      <family val="2"/>
    </font>
    <font>
      <sz val="9"/>
      <name val="Arial"/>
      <family val="2"/>
    </font>
    <font>
      <u/>
      <sz val="12"/>
      <name val="Arial"/>
      <family val="2"/>
    </font>
    <font>
      <u/>
      <sz val="10"/>
      <name val="Arial"/>
      <family val="2"/>
    </font>
    <font>
      <i/>
      <sz val="10"/>
      <name val="Arial"/>
      <family val="2"/>
    </font>
    <font>
      <sz val="10"/>
      <color indexed="8"/>
      <name val="Arial"/>
      <family val="2"/>
    </font>
    <font>
      <b/>
      <sz val="8"/>
      <name val="Arial"/>
      <family val="2"/>
    </font>
    <font>
      <sz val="9"/>
      <color indexed="16"/>
      <name val="Arial"/>
      <family val="2"/>
    </font>
    <font>
      <b/>
      <sz val="16"/>
      <color indexed="16"/>
      <name val="Arial"/>
      <family val="2"/>
    </font>
    <font>
      <sz val="10"/>
      <color indexed="10"/>
      <name val="Arial"/>
      <family val="2"/>
    </font>
    <font>
      <sz val="8"/>
      <color indexed="8"/>
      <name val="Arial"/>
      <family val="2"/>
    </font>
    <font>
      <b/>
      <u/>
      <sz val="9"/>
      <name val="Arial"/>
      <family val="2"/>
    </font>
    <font>
      <b/>
      <u/>
      <vertAlign val="superscript"/>
      <sz val="9"/>
      <name val="Arial"/>
      <family val="2"/>
    </font>
    <font>
      <sz val="9"/>
      <color indexed="10"/>
      <name val="Arial"/>
      <family val="2"/>
    </font>
    <font>
      <i/>
      <sz val="7"/>
      <name val="Arial"/>
      <family val="2"/>
    </font>
    <font>
      <sz val="7"/>
      <name val="Arial"/>
      <family val="2"/>
    </font>
    <font>
      <b/>
      <sz val="11"/>
      <name val="Arial"/>
      <family val="2"/>
    </font>
    <font>
      <sz val="11"/>
      <name val="Arial"/>
      <family val="2"/>
    </font>
    <font>
      <sz val="10"/>
      <name val="Arial"/>
      <family val="2"/>
    </font>
    <font>
      <i/>
      <sz val="11"/>
      <name val="Arial"/>
      <family val="2"/>
    </font>
    <font>
      <b/>
      <i/>
      <sz val="9"/>
      <name val="Arial"/>
      <family val="2"/>
    </font>
    <font>
      <i/>
      <sz val="10"/>
      <color indexed="8"/>
      <name val="Arial"/>
      <family val="2"/>
    </font>
    <font>
      <vertAlign val="superscript"/>
      <sz val="10"/>
      <color indexed="8"/>
      <name val="Arial"/>
      <family val="2"/>
    </font>
    <font>
      <sz val="11"/>
      <color rgb="FFFF0000"/>
      <name val="Arial"/>
      <family val="2"/>
    </font>
    <font>
      <b/>
      <sz val="9"/>
      <color rgb="FFC00000"/>
      <name val="Arial"/>
      <family val="2"/>
    </font>
    <font>
      <sz val="10"/>
      <color rgb="FFC00000"/>
      <name val="Arial"/>
      <family val="2"/>
    </font>
    <font>
      <i/>
      <sz val="11"/>
      <color rgb="FFC00000"/>
      <name val="Arial"/>
      <family val="2"/>
    </font>
    <font>
      <sz val="10"/>
      <color rgb="FFFF0000"/>
      <name val="Arial"/>
      <family val="2"/>
    </font>
    <font>
      <b/>
      <sz val="10"/>
      <color theme="1"/>
      <name val="Arial"/>
      <family val="2"/>
    </font>
    <font>
      <b/>
      <sz val="10"/>
      <color rgb="FFC00000"/>
      <name val="Arial"/>
      <family val="2"/>
    </font>
    <font>
      <b/>
      <i/>
      <sz val="9"/>
      <color theme="1"/>
      <name val="Arial"/>
      <family val="2"/>
    </font>
    <font>
      <sz val="10"/>
      <color theme="1"/>
      <name val="Arial"/>
      <family val="2"/>
    </font>
    <font>
      <b/>
      <sz val="9"/>
      <color theme="1"/>
      <name val="Arial"/>
      <family val="2"/>
    </font>
    <font>
      <b/>
      <sz val="12"/>
      <color theme="1"/>
      <name val="Arial"/>
      <family val="2"/>
    </font>
    <font>
      <vertAlign val="superscript"/>
      <sz val="8"/>
      <color theme="1"/>
      <name val="Arial"/>
      <family val="2"/>
    </font>
    <font>
      <sz val="8"/>
      <color theme="1"/>
      <name val="Arial"/>
      <family val="2"/>
    </font>
    <font>
      <b/>
      <i/>
      <sz val="10"/>
      <color rgb="FFC00000"/>
      <name val="Arial"/>
      <family val="2"/>
    </font>
    <font>
      <sz val="9"/>
      <color theme="1"/>
      <name val="Arial"/>
      <family val="2"/>
    </font>
    <font>
      <b/>
      <sz val="9"/>
      <color indexed="8"/>
      <name val="Arial"/>
      <family val="2"/>
    </font>
    <font>
      <sz val="9"/>
      <color indexed="8"/>
      <name val="Arial"/>
      <family val="2"/>
    </font>
    <font>
      <b/>
      <sz val="9"/>
      <color rgb="FFFF0000"/>
      <name val="Arial"/>
      <family val="2"/>
    </font>
    <font>
      <b/>
      <vertAlign val="superscript"/>
      <sz val="9"/>
      <color indexed="8"/>
      <name val="Arial"/>
      <family val="2"/>
    </font>
    <font>
      <sz val="9"/>
      <color rgb="FF333333"/>
      <name val="Arial"/>
      <family val="2"/>
    </font>
    <font>
      <b/>
      <sz val="9"/>
      <color rgb="FF333333"/>
      <name val="Arial"/>
      <family val="2"/>
    </font>
    <font>
      <b/>
      <i/>
      <sz val="7"/>
      <name val="Arial"/>
      <family val="2"/>
    </font>
    <font>
      <b/>
      <i/>
      <sz val="10"/>
      <color indexed="8"/>
      <name val="Arial"/>
      <family val="2"/>
    </font>
    <font>
      <sz val="8"/>
      <color indexed="8"/>
      <name val="Calibri"/>
      <family val="2"/>
    </font>
    <font>
      <sz val="11"/>
      <color indexed="8"/>
      <name val="Calibri"/>
      <family val="2"/>
    </font>
    <font>
      <sz val="8"/>
      <color indexed="9"/>
      <name val="Calibri"/>
      <family val="2"/>
    </font>
    <font>
      <sz val="11"/>
      <color indexed="9"/>
      <name val="Calibri"/>
      <family val="2"/>
    </font>
    <font>
      <sz val="8"/>
      <color indexed="20"/>
      <name val="Calibri"/>
      <family val="2"/>
    </font>
    <font>
      <sz val="11"/>
      <color indexed="20"/>
      <name val="Calibri"/>
      <family val="2"/>
    </font>
    <font>
      <sz val="12"/>
      <name val="Tms Rmn"/>
    </font>
    <font>
      <b/>
      <sz val="10"/>
      <name val="Times New Roman"/>
      <family val="1"/>
    </font>
    <font>
      <b/>
      <sz val="8"/>
      <color indexed="52"/>
      <name val="Calibri"/>
      <family val="2"/>
    </font>
    <font>
      <b/>
      <sz val="11"/>
      <color indexed="10"/>
      <name val="Calibri"/>
      <family val="2"/>
    </font>
    <font>
      <b/>
      <sz val="11"/>
      <color indexed="52"/>
      <name val="Calibri"/>
      <family val="2"/>
    </font>
    <font>
      <b/>
      <sz val="8"/>
      <color indexed="9"/>
      <name val="Calibri"/>
      <family val="2"/>
    </font>
    <font>
      <b/>
      <sz val="11"/>
      <color indexed="9"/>
      <name val="Calibri"/>
      <family val="2"/>
    </font>
    <font>
      <sz val="10"/>
      <name val="Helv"/>
    </font>
    <font>
      <b/>
      <sz val="11"/>
      <name val="Times New Roman"/>
      <family val="1"/>
    </font>
    <font>
      <sz val="10"/>
      <name val="Tahoma"/>
      <family val="2"/>
    </font>
    <font>
      <sz val="10"/>
      <color theme="1"/>
      <name val="Calibri"/>
      <family val="2"/>
      <scheme val="minor"/>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sz val="16"/>
      <name val="Arial"/>
      <family val="2"/>
    </font>
    <font>
      <b/>
      <sz val="12"/>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rgb="FF84B5F0"/>
        <bgColor indexed="64"/>
      </patternFill>
    </fill>
    <fill>
      <patternFill patternType="solid">
        <fgColor rgb="FF83B7F1"/>
        <bgColor indexed="64"/>
      </patternFill>
    </fill>
    <fill>
      <patternFill patternType="solid">
        <fgColor rgb="FFFFFF99"/>
        <bgColor indexed="64"/>
      </patternFill>
    </fill>
    <fill>
      <patternFill patternType="solid">
        <fgColor rgb="FF99CCFF"/>
        <bgColor indexed="64"/>
      </patternFill>
    </fill>
    <fill>
      <patternFill patternType="solid">
        <fgColor rgb="FFB1F0FD"/>
        <bgColor indexed="64"/>
      </patternFill>
    </fill>
    <fill>
      <patternFill patternType="solid">
        <fgColor theme="0" tint="-0.34998626667073579"/>
        <bgColor indexed="64"/>
      </patternFill>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9"/>
      </patternFill>
    </fill>
    <fill>
      <patternFill patternType="solid">
        <fgColor indexed="55"/>
      </patternFill>
    </fill>
  </fills>
  <borders count="155">
    <border>
      <left/>
      <right/>
      <top/>
      <bottom/>
      <diagonal/>
    </border>
    <border>
      <left/>
      <right/>
      <top/>
      <bottom style="thin">
        <color indexed="64"/>
      </bottom>
      <diagonal/>
    </border>
    <border>
      <left/>
      <right/>
      <top style="thin">
        <color indexed="64"/>
      </top>
      <bottom style="thin">
        <color indexed="64"/>
      </bottom>
      <diagonal/>
    </border>
    <border>
      <left style="dotted">
        <color indexed="55"/>
      </left>
      <right style="dotted">
        <color indexed="55"/>
      </right>
      <top/>
      <bottom style="dotted">
        <color indexed="55"/>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tted">
        <color indexed="55"/>
      </left>
      <right/>
      <top/>
      <bottom style="dotted">
        <color indexed="55"/>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22"/>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style="thin">
        <color indexed="22"/>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23"/>
      </top>
      <bottom style="thin">
        <color indexed="23"/>
      </bottom>
      <diagonal/>
    </border>
    <border>
      <left style="medium">
        <color indexed="64"/>
      </left>
      <right style="medium">
        <color indexed="64"/>
      </right>
      <top style="medium">
        <color indexed="64"/>
      </top>
      <bottom style="thin">
        <color indexed="23"/>
      </bottom>
      <diagonal/>
    </border>
    <border>
      <left style="medium">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23"/>
      </bottom>
      <diagonal/>
    </border>
    <border>
      <left style="medium">
        <color indexed="64"/>
      </left>
      <right style="medium">
        <color indexed="64"/>
      </right>
      <top style="thin">
        <color indexed="23"/>
      </top>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medium">
        <color indexed="64"/>
      </right>
      <top style="thin">
        <color indexed="22"/>
      </top>
      <bottom style="thin">
        <color indexed="22"/>
      </bottom>
      <diagonal/>
    </border>
    <border>
      <left/>
      <right style="thin">
        <color indexed="64"/>
      </right>
      <top style="thin">
        <color indexed="22"/>
      </top>
      <bottom/>
      <diagonal/>
    </border>
    <border>
      <left style="thin">
        <color indexed="64"/>
      </left>
      <right style="thin">
        <color indexed="64"/>
      </right>
      <top style="thin">
        <color indexed="22"/>
      </top>
      <bottom/>
      <diagonal/>
    </border>
    <border>
      <left style="thin">
        <color indexed="64"/>
      </left>
      <right style="medium">
        <color indexed="64"/>
      </right>
      <top style="thin">
        <color indexed="22"/>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22"/>
      </top>
      <bottom style="thin">
        <color indexed="64"/>
      </bottom>
      <diagonal/>
    </border>
    <border>
      <left style="thin">
        <color indexed="64"/>
      </left>
      <right style="thin">
        <color indexed="64"/>
      </right>
      <top style="thin">
        <color indexed="22"/>
      </top>
      <bottom style="thin">
        <color indexed="64"/>
      </bottom>
      <diagonal/>
    </border>
    <border>
      <left style="thin">
        <color indexed="64"/>
      </left>
      <right style="medium">
        <color indexed="64"/>
      </right>
      <top style="thin">
        <color indexed="22"/>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medium">
        <color indexed="64"/>
      </top>
      <bottom style="thin">
        <color indexed="23"/>
      </bottom>
      <diagonal/>
    </border>
    <border>
      <left/>
      <right style="thin">
        <color indexed="64"/>
      </right>
      <top/>
      <bottom style="thin">
        <color indexed="23"/>
      </bottom>
      <diagonal/>
    </border>
    <border>
      <left style="thin">
        <color indexed="64"/>
      </left>
      <right style="medium">
        <color indexed="64"/>
      </right>
      <top/>
      <bottom style="thin">
        <color indexed="23"/>
      </bottom>
      <diagonal/>
    </border>
    <border>
      <left/>
      <right style="thin">
        <color indexed="64"/>
      </right>
      <top style="thin">
        <color indexed="23"/>
      </top>
      <bottom style="thin">
        <color indexed="23"/>
      </bottom>
      <diagonal/>
    </border>
    <border>
      <left style="thin">
        <color indexed="64"/>
      </left>
      <right style="medium">
        <color indexed="64"/>
      </right>
      <top style="thin">
        <color indexed="23"/>
      </top>
      <bottom style="thin">
        <color indexed="23"/>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thin">
        <color indexed="23"/>
      </bottom>
      <diagonal/>
    </border>
    <border>
      <left style="thin">
        <color indexed="64"/>
      </left>
      <right style="thin">
        <color indexed="64"/>
      </right>
      <top/>
      <bottom style="thin">
        <color indexed="23"/>
      </bottom>
      <diagonal/>
    </border>
    <border>
      <left style="thin">
        <color indexed="64"/>
      </left>
      <right/>
      <top/>
      <bottom style="thin">
        <color indexed="23"/>
      </bottom>
      <diagonal/>
    </border>
    <border>
      <left style="medium">
        <color indexed="64"/>
      </left>
      <right/>
      <top style="thin">
        <color indexed="23"/>
      </top>
      <bottom style="thin">
        <color indexed="23"/>
      </bottom>
      <diagonal/>
    </border>
    <border>
      <left style="thin">
        <color indexed="64"/>
      </left>
      <right/>
      <top style="thin">
        <color indexed="23"/>
      </top>
      <bottom style="thin">
        <color indexed="23"/>
      </bottom>
      <diagonal/>
    </border>
    <border>
      <left style="thin">
        <color indexed="64"/>
      </left>
      <right style="thin">
        <color indexed="64"/>
      </right>
      <top style="thin">
        <color indexed="23"/>
      </top>
      <bottom style="thin">
        <color indexed="23"/>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top/>
      <bottom style="thin">
        <color indexed="23"/>
      </bottom>
      <diagonal/>
    </border>
    <border>
      <left/>
      <right/>
      <top style="thin">
        <color indexed="23"/>
      </top>
      <bottom style="thin">
        <color indexed="23"/>
      </bottom>
      <diagonal/>
    </border>
    <border>
      <left/>
      <right style="thin">
        <color indexed="64"/>
      </right>
      <top style="thin">
        <color indexed="23"/>
      </top>
      <bottom/>
      <diagonal/>
    </border>
    <border>
      <left style="thin">
        <color indexed="64"/>
      </left>
      <right style="thin">
        <color indexed="64"/>
      </right>
      <top style="thin">
        <color indexed="23"/>
      </top>
      <bottom/>
      <diagonal/>
    </border>
    <border>
      <left style="thin">
        <color indexed="64"/>
      </left>
      <right style="medium">
        <color indexed="64"/>
      </right>
      <top style="thin">
        <color indexed="23"/>
      </top>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style="medium">
        <color indexed="64"/>
      </left>
      <right style="thin">
        <color indexed="64"/>
      </right>
      <top style="thin">
        <color indexed="22"/>
      </top>
      <bottom style="double">
        <color indexed="64"/>
      </bottom>
      <diagonal/>
    </border>
    <border>
      <left style="thin">
        <color indexed="64"/>
      </left>
      <right style="medium">
        <color indexed="64"/>
      </right>
      <top style="thin">
        <color indexed="22"/>
      </top>
      <bottom style="double">
        <color indexed="64"/>
      </bottom>
      <diagonal/>
    </border>
    <border>
      <left style="medium">
        <color indexed="64"/>
      </left>
      <right style="thin">
        <color indexed="64"/>
      </right>
      <top style="medium">
        <color indexed="64"/>
      </top>
      <bottom style="thin">
        <color indexed="23"/>
      </bottom>
      <diagonal/>
    </border>
    <border>
      <left style="medium">
        <color indexed="64"/>
      </left>
      <right style="thin">
        <color indexed="64"/>
      </right>
      <top style="thin">
        <color indexed="23"/>
      </top>
      <bottom style="thin">
        <color indexed="23"/>
      </bottom>
      <diagonal/>
    </border>
    <border>
      <left/>
      <right style="medium">
        <color indexed="64"/>
      </right>
      <top style="thin">
        <color indexed="23"/>
      </top>
      <bottom style="thin">
        <color indexed="23"/>
      </bottom>
      <diagonal/>
    </border>
    <border>
      <left/>
      <right style="medium">
        <color indexed="64"/>
      </right>
      <top style="double">
        <color indexed="64"/>
      </top>
      <bottom style="medium">
        <color indexed="64"/>
      </bottom>
      <diagonal/>
    </border>
    <border>
      <left/>
      <right style="medium">
        <color indexed="64"/>
      </right>
      <top style="medium">
        <color indexed="64"/>
      </top>
      <bottom style="thin">
        <color indexed="23"/>
      </bottom>
      <diagonal/>
    </border>
    <border>
      <left style="medium">
        <color indexed="64"/>
      </left>
      <right style="thin">
        <color indexed="64"/>
      </right>
      <top/>
      <bottom style="thin">
        <color indexed="23"/>
      </bottom>
      <diagonal/>
    </border>
    <border>
      <left/>
      <right style="medium">
        <color indexed="64"/>
      </right>
      <top/>
      <bottom style="thin">
        <color indexed="23"/>
      </bottom>
      <diagonal/>
    </border>
    <border>
      <left style="medium">
        <color indexed="64"/>
      </left>
      <right style="thin">
        <color indexed="64"/>
      </right>
      <top style="thin">
        <color indexed="23"/>
      </top>
      <bottom style="medium">
        <color indexed="64"/>
      </bottom>
      <diagonal/>
    </border>
    <border>
      <left/>
      <right style="medium">
        <color indexed="64"/>
      </right>
      <top style="thin">
        <color indexed="23"/>
      </top>
      <bottom style="medium">
        <color indexed="64"/>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style="thin">
        <color indexed="64"/>
      </top>
      <bottom style="medium">
        <color indexed="64"/>
      </bottom>
      <diagonal/>
    </border>
    <border>
      <left style="double">
        <color indexed="63"/>
      </left>
      <right style="double">
        <color indexed="63"/>
      </right>
      <top style="double">
        <color indexed="63"/>
      </top>
      <bottom style="double">
        <color indexed="63"/>
      </bottom>
      <diagonal/>
    </border>
    <border>
      <left/>
      <right style="thin">
        <color indexed="8"/>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22"/>
      </bottom>
      <diagonal/>
    </border>
    <border>
      <left/>
      <right style="thin">
        <color indexed="64"/>
      </right>
      <top style="medium">
        <color indexed="64"/>
      </top>
      <bottom style="thin">
        <color indexed="22"/>
      </bottom>
      <diagonal/>
    </border>
    <border>
      <left/>
      <right style="medium">
        <color indexed="64"/>
      </right>
      <top style="medium">
        <color indexed="64"/>
      </top>
      <bottom style="thin">
        <color indexed="22"/>
      </bottom>
      <diagonal/>
    </border>
    <border>
      <left style="thin">
        <color indexed="64"/>
      </left>
      <right style="thin">
        <color indexed="64"/>
      </right>
      <top style="thin">
        <color indexed="22"/>
      </top>
      <bottom style="double">
        <color indexed="64"/>
      </bottom>
      <diagonal/>
    </border>
    <border>
      <left style="medium">
        <color indexed="64"/>
      </left>
      <right style="thin">
        <color indexed="64"/>
      </right>
      <top/>
      <bottom style="thin">
        <color indexed="22"/>
      </bottom>
      <diagonal/>
    </border>
    <border>
      <left/>
      <right style="thin">
        <color indexed="64"/>
      </right>
      <top style="medium">
        <color indexed="64"/>
      </top>
      <bottom style="thin">
        <color indexed="23"/>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23"/>
      </top>
      <bottom style="medium">
        <color indexed="64"/>
      </bottom>
      <diagonal/>
    </border>
    <border>
      <left style="thin">
        <color indexed="64"/>
      </left>
      <right style="thin">
        <color indexed="64"/>
      </right>
      <top style="medium">
        <color indexed="64"/>
      </top>
      <bottom style="thin">
        <color indexed="23"/>
      </bottom>
      <diagonal/>
    </border>
    <border>
      <left style="medium">
        <color indexed="64"/>
      </left>
      <right style="thin">
        <color indexed="64"/>
      </right>
      <top style="thin">
        <color indexed="23"/>
      </top>
      <bottom style="double">
        <color indexed="64"/>
      </bottom>
      <diagonal/>
    </border>
    <border>
      <left style="thin">
        <color indexed="64"/>
      </left>
      <right style="thin">
        <color indexed="64"/>
      </right>
      <top style="thin">
        <color indexed="23"/>
      </top>
      <bottom style="double">
        <color indexed="64"/>
      </bottom>
      <diagonal/>
    </border>
    <border>
      <left style="thin">
        <color indexed="64"/>
      </left>
      <right style="medium">
        <color indexed="64"/>
      </right>
      <top style="thin">
        <color indexed="23"/>
      </top>
      <bottom style="double">
        <color indexed="64"/>
      </bottom>
      <diagonal/>
    </border>
    <border>
      <left style="medium">
        <color indexed="64"/>
      </left>
      <right style="thin">
        <color indexed="64"/>
      </right>
      <top/>
      <bottom/>
      <diagonal/>
    </border>
    <border>
      <left style="medium">
        <color indexed="64"/>
      </left>
      <right style="thin">
        <color indexed="64"/>
      </right>
      <top style="thin">
        <color indexed="22"/>
      </top>
      <bottom/>
      <diagonal/>
    </border>
    <border>
      <left/>
      <right style="medium">
        <color indexed="64"/>
      </right>
      <top style="thin">
        <color indexed="22"/>
      </top>
      <bottom/>
      <diagonal/>
    </border>
    <border>
      <left/>
      <right style="thin">
        <color indexed="64"/>
      </right>
      <top style="thin">
        <color indexed="22"/>
      </top>
      <bottom style="double">
        <color indexed="64"/>
      </bottom>
      <diagonal/>
    </border>
    <border>
      <left/>
      <right style="medium">
        <color indexed="64"/>
      </right>
      <top style="thin">
        <color indexed="22"/>
      </top>
      <bottom style="double">
        <color indexed="64"/>
      </bottom>
      <diagonal/>
    </border>
    <border>
      <left/>
      <right style="thin">
        <color indexed="64"/>
      </right>
      <top style="medium">
        <color indexed="64"/>
      </top>
      <bottom/>
      <diagonal/>
    </border>
    <border>
      <left/>
      <right style="medium">
        <color indexed="64"/>
      </right>
      <top style="medium">
        <color indexed="64"/>
      </top>
      <bottom/>
      <diagonal/>
    </border>
  </borders>
  <cellStyleXfs count="39936">
    <xf numFmtId="0" fontId="0" fillId="0" borderId="0"/>
    <xf numFmtId="43" fontId="1" fillId="0" borderId="0" applyFont="0" applyFill="0" applyBorder="0" applyAlignment="0" applyProtection="0"/>
    <xf numFmtId="165" fontId="13" fillId="0" borderId="0" applyFont="0" applyFill="0" applyBorder="0" applyAlignment="0" applyProtection="0"/>
    <xf numFmtId="0" fontId="7" fillId="0" borderId="0"/>
    <xf numFmtId="0" fontId="13" fillId="0" borderId="0" applyBorder="0"/>
    <xf numFmtId="9" fontId="1" fillId="0" borderId="0" applyFont="0" applyFill="0" applyBorder="0" applyAlignment="0" applyProtection="0"/>
    <xf numFmtId="0" fontId="1" fillId="0" borderId="0"/>
    <xf numFmtId="0" fontId="70" fillId="13"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1" fillId="0" borderId="0"/>
    <xf numFmtId="0" fontId="1" fillId="0" borderId="0">
      <alignment vertical="top"/>
    </xf>
    <xf numFmtId="164" fontId="1" fillId="0" borderId="0" applyFont="0" applyFill="0" applyBorder="0" applyAlignment="0" applyProtection="0"/>
    <xf numFmtId="0" fontId="71" fillId="13" borderId="0" applyNumberFormat="0" applyBorder="0" applyAlignment="0" applyProtection="0"/>
    <xf numFmtId="0" fontId="70" fillId="15"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5" borderId="0" applyNumberFormat="0" applyBorder="0" applyAlignment="0" applyProtection="0"/>
    <xf numFmtId="0" fontId="70" fillId="17"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7" borderId="0" applyNumberFormat="0" applyBorder="0" applyAlignment="0" applyProtection="0"/>
    <xf numFmtId="0" fontId="70" fillId="19"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19" borderId="0" applyNumberFormat="0" applyBorder="0" applyAlignment="0" applyProtection="0"/>
    <xf numFmtId="0" fontId="70"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0" fillId="20"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20" borderId="0" applyNumberFormat="0" applyBorder="0" applyAlignment="0" applyProtection="0"/>
    <xf numFmtId="0" fontId="70" fillId="14"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14" borderId="0" applyNumberFormat="0" applyBorder="0" applyAlignment="0" applyProtection="0"/>
    <xf numFmtId="0" fontId="70" fillId="16"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0" fillId="22"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2" borderId="0" applyNumberFormat="0" applyBorder="0" applyAlignment="0" applyProtection="0"/>
    <xf numFmtId="0" fontId="70" fillId="19"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19" borderId="0" applyNumberFormat="0" applyBorder="0" applyAlignment="0" applyProtection="0"/>
    <xf numFmtId="0" fontId="70" fillId="14"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14" borderId="0" applyNumberFormat="0" applyBorder="0" applyAlignment="0" applyProtection="0"/>
    <xf numFmtId="0" fontId="70" fillId="24"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24" borderId="0" applyNumberFormat="0" applyBorder="0" applyAlignment="0" applyProtection="0"/>
    <xf numFmtId="0" fontId="72" fillId="25" borderId="0" applyNumberFormat="0" applyBorder="0" applyAlignment="0" applyProtection="0"/>
    <xf numFmtId="0" fontId="73" fillId="21" borderId="0" applyNumberFormat="0" applyBorder="0" applyAlignment="0" applyProtection="0"/>
    <xf numFmtId="0" fontId="73" fillId="25" borderId="0" applyNumberFormat="0" applyBorder="0" applyAlignment="0" applyProtection="0"/>
    <xf numFmtId="0" fontId="72" fillId="16" borderId="0" applyNumberFormat="0" applyBorder="0" applyAlignment="0" applyProtection="0"/>
    <xf numFmtId="0" fontId="73" fillId="26" borderId="0" applyNumberFormat="0" applyBorder="0" applyAlignment="0" applyProtection="0"/>
    <xf numFmtId="0" fontId="73" fillId="16" borderId="0" applyNumberFormat="0" applyBorder="0" applyAlignment="0" applyProtection="0"/>
    <xf numFmtId="0" fontId="72" fillId="22" borderId="0" applyNumberFormat="0" applyBorder="0" applyAlignment="0" applyProtection="0"/>
    <xf numFmtId="0" fontId="73" fillId="24" borderId="0" applyNumberFormat="0" applyBorder="0" applyAlignment="0" applyProtection="0"/>
    <xf numFmtId="0" fontId="73" fillId="22" borderId="0" applyNumberFormat="0" applyBorder="0" applyAlignment="0" applyProtection="0"/>
    <xf numFmtId="0" fontId="72" fillId="27" borderId="0" applyNumberFormat="0" applyBorder="0" applyAlignment="0" applyProtection="0"/>
    <xf numFmtId="0" fontId="73" fillId="15" borderId="0" applyNumberFormat="0" applyBorder="0" applyAlignment="0" applyProtection="0"/>
    <xf numFmtId="0" fontId="73" fillId="27" borderId="0" applyNumberFormat="0" applyBorder="0" applyAlignment="0" applyProtection="0"/>
    <xf numFmtId="0" fontId="72" fillId="28" borderId="0" applyNumberFormat="0" applyBorder="0" applyAlignment="0" applyProtection="0"/>
    <xf numFmtId="0" fontId="73" fillId="21" borderId="0" applyNumberFormat="0" applyBorder="0" applyAlignment="0" applyProtection="0"/>
    <xf numFmtId="0" fontId="73" fillId="28" borderId="0" applyNumberFormat="0" applyBorder="0" applyAlignment="0" applyProtection="0"/>
    <xf numFmtId="0" fontId="72" fillId="29" borderId="0" applyNumberFormat="0" applyBorder="0" applyAlignment="0" applyProtection="0"/>
    <xf numFmtId="0" fontId="73" fillId="16" borderId="0" applyNumberFormat="0" applyBorder="0" applyAlignment="0" applyProtection="0"/>
    <xf numFmtId="0" fontId="73" fillId="29" borderId="0" applyNumberFormat="0" applyBorder="0" applyAlignment="0" applyProtection="0"/>
    <xf numFmtId="0" fontId="72" fillId="30" borderId="0" applyNumberFormat="0" applyBorder="0" applyAlignment="0" applyProtection="0"/>
    <xf numFmtId="0" fontId="73" fillId="31" borderId="0" applyNumberFormat="0" applyBorder="0" applyAlignment="0" applyProtection="0"/>
    <xf numFmtId="0" fontId="73" fillId="30" borderId="0" applyNumberFormat="0" applyBorder="0" applyAlignment="0" applyProtection="0"/>
    <xf numFmtId="0" fontId="72" fillId="32" borderId="0" applyNumberFormat="0" applyBorder="0" applyAlignment="0" applyProtection="0"/>
    <xf numFmtId="0" fontId="73" fillId="26" borderId="0" applyNumberFormat="0" applyBorder="0" applyAlignment="0" applyProtection="0"/>
    <xf numFmtId="0" fontId="73" fillId="32" borderId="0" applyNumberFormat="0" applyBorder="0" applyAlignment="0" applyProtection="0"/>
    <xf numFmtId="0" fontId="72" fillId="33" borderId="0" applyNumberFormat="0" applyBorder="0" applyAlignment="0" applyProtection="0"/>
    <xf numFmtId="0" fontId="73" fillId="24" borderId="0" applyNumberFormat="0" applyBorder="0" applyAlignment="0" applyProtection="0"/>
    <xf numFmtId="0" fontId="73" fillId="33" borderId="0" applyNumberFormat="0" applyBorder="0" applyAlignment="0" applyProtection="0"/>
    <xf numFmtId="0" fontId="72" fillId="27" borderId="0" applyNumberFormat="0" applyBorder="0" applyAlignment="0" applyProtection="0"/>
    <xf numFmtId="0" fontId="73" fillId="34" borderId="0" applyNumberFormat="0" applyBorder="0" applyAlignment="0" applyProtection="0"/>
    <xf numFmtId="0" fontId="73" fillId="27" borderId="0" applyNumberFormat="0" applyBorder="0" applyAlignment="0" applyProtection="0"/>
    <xf numFmtId="0" fontId="72" fillId="28"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2" fillId="26" borderId="0" applyNumberFormat="0" applyBorder="0" applyAlignment="0" applyProtection="0"/>
    <xf numFmtId="0" fontId="73" fillId="32" borderId="0" applyNumberFormat="0" applyBorder="0" applyAlignment="0" applyProtection="0"/>
    <xf numFmtId="0" fontId="73" fillId="26" borderId="0" applyNumberFormat="0" applyBorder="0" applyAlignment="0" applyProtection="0"/>
    <xf numFmtId="0" fontId="74" fillId="15" borderId="0" applyNumberFormat="0" applyBorder="0" applyAlignment="0" applyProtection="0"/>
    <xf numFmtId="0" fontId="75" fillId="19" borderId="0" applyNumberFormat="0" applyBorder="0" applyAlignment="0" applyProtection="0"/>
    <xf numFmtId="0" fontId="75" fillId="15" borderId="0" applyNumberFormat="0" applyBorder="0" applyAlignment="0" applyProtection="0"/>
    <xf numFmtId="0" fontId="76" fillId="0" borderId="0" applyNumberFormat="0" applyFill="0" applyBorder="0" applyAlignment="0" applyProtection="0"/>
    <xf numFmtId="179" fontId="77" fillId="0" borderId="0">
      <alignment horizontal="center"/>
    </xf>
    <xf numFmtId="179" fontId="77" fillId="0" borderId="0">
      <alignment horizontal="center"/>
    </xf>
    <xf numFmtId="179" fontId="77" fillId="0" borderId="0">
      <alignment horizontal="center"/>
    </xf>
    <xf numFmtId="179" fontId="77" fillId="0" borderId="0">
      <alignment horizontal="center"/>
    </xf>
    <xf numFmtId="179" fontId="77" fillId="0" borderId="0">
      <alignment horizontal="center"/>
    </xf>
    <xf numFmtId="179" fontId="77" fillId="0" borderId="0">
      <alignment horizontal="center"/>
    </xf>
    <xf numFmtId="0" fontId="78" fillId="35" borderId="122" applyNumberFormat="0" applyAlignment="0" applyProtection="0"/>
    <xf numFmtId="0" fontId="79" fillId="36" borderId="122" applyNumberFormat="0" applyAlignment="0" applyProtection="0"/>
    <xf numFmtId="0" fontId="80" fillId="35" borderId="122" applyNumberFormat="0" applyAlignment="0" applyProtection="0"/>
    <xf numFmtId="0" fontId="81" fillId="37" borderId="124" applyNumberFormat="0" applyAlignment="0" applyProtection="0"/>
    <xf numFmtId="0" fontId="82" fillId="37" borderId="124" applyNumberFormat="0" applyAlignment="0" applyProtection="0"/>
    <xf numFmtId="0" fontId="82" fillId="37" borderId="124" applyNumberFormat="0" applyAlignment="0" applyProtection="0"/>
    <xf numFmtId="0" fontId="83" fillId="0" borderId="125"/>
    <xf numFmtId="180" fontId="84" fillId="0" borderId="123" applyFont="0" applyFill="0" applyBorder="0" applyAlignment="0" applyProtection="0"/>
    <xf numFmtId="165" fontId="1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165"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4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1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165" fontId="85" fillId="0" borderId="0" applyFont="0" applyFill="0" applyBorder="0" applyAlignment="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86" fillId="0" borderId="0" applyNumberFormat="0" applyFill="0" applyBorder="0" applyProtection="0"/>
    <xf numFmtId="0" fontId="55" fillId="0" borderId="0" applyNumberForma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applyNumberFormat="0" applyFont="0" applyFill="0" applyBorder="0" applyProtection="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0" fontId="87" fillId="0" borderId="0" applyNumberFormat="0" applyFill="0" applyBorder="0" applyAlignment="0" applyProtection="0"/>
    <xf numFmtId="0" fontId="88" fillId="17" borderId="0" applyNumberFormat="0" applyBorder="0" applyAlignment="0" applyProtection="0"/>
    <xf numFmtId="0" fontId="89" fillId="0" borderId="126" applyNumberFormat="0" applyFill="0" applyAlignment="0" applyProtection="0"/>
    <xf numFmtId="0" fontId="90" fillId="0" borderId="127" applyNumberFormat="0" applyFill="0" applyAlignment="0" applyProtection="0"/>
    <xf numFmtId="0" fontId="91" fillId="0" borderId="128" applyNumberFormat="0" applyFill="0" applyAlignment="0" applyProtection="0"/>
    <xf numFmtId="0" fontId="91" fillId="0" borderId="0" applyNumberFormat="0" applyFill="0" applyBorder="0" applyAlignment="0" applyProtection="0"/>
    <xf numFmtId="0" fontId="92" fillId="20" borderId="122" applyNumberFormat="0" applyAlignment="0" applyProtection="0"/>
    <xf numFmtId="0" fontId="93" fillId="0" borderId="129" applyNumberFormat="0" applyFill="0" applyAlignment="0" applyProtection="0"/>
    <xf numFmtId="0" fontId="94" fillId="23" borderId="0" applyNumberFormat="0" applyBorder="0" applyAlignment="0" applyProtection="0"/>
    <xf numFmtId="0" fontId="1" fillId="0" borderId="0"/>
    <xf numFmtId="0" fontId="13" fillId="0" borderId="0" applyBorder="0"/>
    <xf numFmtId="0" fontId="1" fillId="18" borderId="130" applyNumberFormat="0" applyFont="0" applyAlignment="0" applyProtection="0"/>
    <xf numFmtId="0" fontId="95" fillId="35" borderId="131" applyNumberFormat="0" applyAlignment="0" applyProtection="0"/>
    <xf numFmtId="0" fontId="96" fillId="0" borderId="0" applyNumberFormat="0" applyFill="0" applyBorder="0" applyAlignment="0" applyProtection="0"/>
    <xf numFmtId="0" fontId="97" fillId="0" borderId="132" applyNumberFormat="0" applyFill="0" applyAlignment="0" applyProtection="0"/>
    <xf numFmtId="0" fontId="98" fillId="0" borderId="0" applyNumberForma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820">
    <xf numFmtId="0" fontId="0" fillId="0" borderId="0" xfId="0"/>
    <xf numFmtId="0" fontId="0" fillId="2" borderId="0" xfId="0" applyFill="1"/>
    <xf numFmtId="0" fontId="2" fillId="2" borderId="0" xfId="0" applyFont="1" applyFill="1"/>
    <xf numFmtId="0" fontId="2" fillId="0" borderId="0" xfId="0" applyFont="1"/>
    <xf numFmtId="0" fontId="0" fillId="0" borderId="0" xfId="0" applyFill="1"/>
    <xf numFmtId="0" fontId="2" fillId="0" borderId="0" xfId="0" applyFont="1" applyFill="1"/>
    <xf numFmtId="0" fontId="0" fillId="2" borderId="0" xfId="0" applyFill="1" applyAlignment="1">
      <alignment horizontal="centerContinuous"/>
    </xf>
    <xf numFmtId="0" fontId="0" fillId="0" borderId="0" xfId="0" applyAlignment="1">
      <alignment wrapText="1"/>
    </xf>
    <xf numFmtId="0" fontId="22" fillId="2" borderId="0" xfId="0" applyFont="1" applyFill="1" applyAlignment="1">
      <alignment horizontal="left" indent="5"/>
    </xf>
    <xf numFmtId="0" fontId="24" fillId="2" borderId="0" xfId="0" applyFont="1" applyFill="1" applyAlignment="1">
      <alignment horizontal="left" indent="5"/>
    </xf>
    <xf numFmtId="0" fontId="4" fillId="2" borderId="0" xfId="0" applyFont="1" applyFill="1" applyAlignment="1">
      <alignment horizontal="center"/>
    </xf>
    <xf numFmtId="0" fontId="0" fillId="2" borderId="0" xfId="0" applyFill="1" applyAlignment="1">
      <alignment horizontal="right"/>
    </xf>
    <xf numFmtId="0" fontId="22" fillId="2" borderId="0" xfId="0" applyFont="1" applyFill="1" applyAlignment="1">
      <alignment horizontal="right" indent="5"/>
    </xf>
    <xf numFmtId="0" fontId="22" fillId="0" borderId="0" xfId="0" applyFont="1" applyFill="1"/>
    <xf numFmtId="0" fontId="22" fillId="0" borderId="0" xfId="0" applyFont="1"/>
    <xf numFmtId="0" fontId="24" fillId="2" borderId="0" xfId="0" applyFont="1" applyFill="1" applyAlignment="1">
      <alignment horizontal="center" wrapText="1"/>
    </xf>
    <xf numFmtId="0" fontId="0" fillId="2" borderId="0" xfId="0" applyFill="1" applyAlignment="1">
      <alignment wrapText="1"/>
    </xf>
    <xf numFmtId="0" fontId="4" fillId="2" borderId="0" xfId="0" applyFont="1" applyFill="1"/>
    <xf numFmtId="0" fontId="22" fillId="2" borderId="0" xfId="0" applyFont="1" applyFill="1" applyAlignment="1">
      <alignment wrapText="1"/>
    </xf>
    <xf numFmtId="0" fontId="22" fillId="2" borderId="0" xfId="0" applyFont="1" applyFill="1"/>
    <xf numFmtId="0" fontId="0" fillId="2" borderId="0" xfId="0" quotePrefix="1" applyFill="1" applyAlignment="1">
      <alignment wrapText="1"/>
    </xf>
    <xf numFmtId="0" fontId="0" fillId="0" borderId="0" xfId="0" applyProtection="1">
      <protection locked="0"/>
    </xf>
    <xf numFmtId="0" fontId="0" fillId="2" borderId="0" xfId="0" applyFill="1" applyProtection="1">
      <protection locked="0"/>
    </xf>
    <xf numFmtId="0" fontId="0" fillId="0" borderId="0" xfId="0" applyFill="1" applyProtection="1">
      <protection locked="0"/>
    </xf>
    <xf numFmtId="0" fontId="29" fillId="2" borderId="0" xfId="0" applyFont="1" applyFill="1" applyProtection="1">
      <protection locked="0"/>
    </xf>
    <xf numFmtId="0" fontId="29" fillId="2" borderId="0" xfId="0" applyFont="1" applyFill="1" applyBorder="1" applyAlignment="1" applyProtection="1">
      <alignment horizontal="left"/>
      <protection locked="0"/>
    </xf>
    <xf numFmtId="0" fontId="0" fillId="0" borderId="0" xfId="0" applyBorder="1" applyProtection="1">
      <protection locked="0"/>
    </xf>
    <xf numFmtId="0" fontId="29" fillId="2" borderId="0" xfId="0" applyFont="1" applyFill="1" applyBorder="1" applyProtection="1">
      <protection locked="0"/>
    </xf>
    <xf numFmtId="0" fontId="21" fillId="0" borderId="0" xfId="0" applyFont="1" applyFill="1" applyAlignment="1"/>
    <xf numFmtId="0" fontId="0" fillId="0" borderId="0" xfId="0" applyFill="1" applyAlignment="1"/>
    <xf numFmtId="0" fontId="4" fillId="0" borderId="0" xfId="0" applyFont="1" applyFill="1"/>
    <xf numFmtId="0" fontId="7" fillId="0" borderId="0" xfId="0" applyFont="1" applyFill="1" applyAlignment="1">
      <alignment wrapText="1"/>
    </xf>
    <xf numFmtId="0" fontId="22" fillId="0" borderId="0" xfId="0" applyFont="1" applyFill="1" applyAlignment="1">
      <alignment wrapText="1"/>
    </xf>
    <xf numFmtId="0" fontId="0" fillId="2" borderId="0" xfId="0" applyFill="1" applyAlignment="1">
      <alignment horizontal="center" wrapText="1"/>
    </xf>
    <xf numFmtId="0" fontId="0" fillId="2" borderId="0" xfId="0" quotePrefix="1" applyFill="1" applyAlignment="1">
      <alignment horizontal="left"/>
    </xf>
    <xf numFmtId="0" fontId="2" fillId="2" borderId="0" xfId="0" applyFont="1" applyFill="1" applyAlignment="1">
      <alignment wrapText="1"/>
    </xf>
    <xf numFmtId="0" fontId="4" fillId="0" borderId="0" xfId="0" applyFont="1" applyFill="1" applyAlignment="1" applyProtection="1">
      <alignment horizontal="centerContinuous"/>
      <protection locked="0"/>
    </xf>
    <xf numFmtId="0" fontId="22" fillId="0" borderId="0" xfId="0" applyFont="1" applyFill="1" applyProtection="1">
      <protection locked="0"/>
    </xf>
    <xf numFmtId="0" fontId="2" fillId="0" borderId="0" xfId="0" applyFont="1" applyFill="1" applyProtection="1">
      <protection locked="0"/>
    </xf>
    <xf numFmtId="0" fontId="2" fillId="2" borderId="0" xfId="0" applyFont="1" applyFill="1" applyProtection="1">
      <protection locked="0"/>
    </xf>
    <xf numFmtId="0" fontId="3" fillId="0" borderId="0" xfId="0" applyFont="1" applyFill="1" applyProtection="1">
      <protection locked="0"/>
    </xf>
    <xf numFmtId="0" fontId="17" fillId="0" borderId="0" xfId="0" applyFont="1" applyFill="1" applyProtection="1">
      <protection locked="0"/>
    </xf>
    <xf numFmtId="166" fontId="0" fillId="0" borderId="0" xfId="1" applyNumberFormat="1" applyFont="1" applyFill="1" applyProtection="1">
      <protection locked="0"/>
    </xf>
    <xf numFmtId="0" fontId="0" fillId="0" borderId="1" xfId="0" applyFill="1" applyBorder="1" applyProtection="1">
      <protection locked="0"/>
    </xf>
    <xf numFmtId="0" fontId="15" fillId="0" borderId="0" xfId="0" applyFont="1" applyFill="1" applyAlignment="1" applyProtection="1">
      <alignment horizontal="left"/>
      <protection locked="0"/>
    </xf>
    <xf numFmtId="167" fontId="0" fillId="0" borderId="0" xfId="1" applyNumberFormat="1" applyFont="1" applyFill="1" applyProtection="1">
      <protection locked="0"/>
    </xf>
    <xf numFmtId="0" fontId="22" fillId="0" borderId="0" xfId="0" applyFont="1" applyAlignment="1" applyProtection="1">
      <alignment horizontal="centerContinuous"/>
      <protection locked="0"/>
    </xf>
    <xf numFmtId="0" fontId="22" fillId="0" borderId="0" xfId="0" applyFont="1" applyProtection="1">
      <protection locked="0"/>
    </xf>
    <xf numFmtId="0" fontId="3" fillId="0" borderId="0" xfId="0" applyFont="1" applyProtection="1">
      <protection locked="0"/>
    </xf>
    <xf numFmtId="0" fontId="16" fillId="0" borderId="1" xfId="0" applyFont="1" applyFill="1" applyBorder="1" applyProtection="1">
      <protection locked="0"/>
    </xf>
    <xf numFmtId="14" fontId="25" fillId="0" borderId="0" xfId="0" applyNumberFormat="1" applyFont="1" applyProtection="1">
      <protection locked="0"/>
    </xf>
    <xf numFmtId="0" fontId="7" fillId="0" borderId="0" xfId="0" applyFont="1" applyAlignment="1" applyProtection="1">
      <alignment horizontal="centerContinuous"/>
      <protection locked="0"/>
    </xf>
    <xf numFmtId="0" fontId="7" fillId="0" borderId="0" xfId="0" applyFont="1" applyProtection="1">
      <protection locked="0"/>
    </xf>
    <xf numFmtId="0" fontId="4" fillId="0" borderId="0" xfId="0" applyFont="1" applyFill="1" applyBorder="1" applyAlignment="1" applyProtection="1">
      <alignment horizontal="center"/>
      <protection locked="0"/>
    </xf>
    <xf numFmtId="0" fontId="31" fillId="0" borderId="0" xfId="0" applyFont="1" applyAlignment="1" applyProtection="1">
      <alignment horizontal="centerContinuous"/>
      <protection locked="0"/>
    </xf>
    <xf numFmtId="0" fontId="13" fillId="0" borderId="0" xfId="0" applyFont="1" applyProtection="1">
      <protection locked="0"/>
    </xf>
    <xf numFmtId="0" fontId="2" fillId="0" borderId="0" xfId="0" applyFont="1" applyProtection="1">
      <protection locked="0"/>
    </xf>
    <xf numFmtId="0" fontId="17" fillId="0" borderId="0" xfId="0" applyFont="1" applyProtection="1">
      <protection locked="0"/>
    </xf>
    <xf numFmtId="0" fontId="0" fillId="0" borderId="0" xfId="0" applyFill="1" applyBorder="1" applyProtection="1">
      <protection locked="0"/>
    </xf>
    <xf numFmtId="0" fontId="28" fillId="0" borderId="0" xfId="0" applyFont="1" applyAlignment="1" applyProtection="1">
      <alignment horizontal="left"/>
      <protection locked="0"/>
    </xf>
    <xf numFmtId="0" fontId="0" fillId="0" borderId="3" xfId="0" applyBorder="1" applyProtection="1">
      <protection locked="0"/>
    </xf>
    <xf numFmtId="0" fontId="0" fillId="2" borderId="0" xfId="0" applyFill="1" applyBorder="1" applyProtection="1">
      <protection locked="0"/>
    </xf>
    <xf numFmtId="0" fontId="15" fillId="2" borderId="0" xfId="0" applyFont="1" applyFill="1" applyAlignment="1" applyProtection="1">
      <alignment horizontal="left"/>
      <protection locked="0"/>
    </xf>
    <xf numFmtId="0" fontId="0" fillId="6" borderId="0" xfId="0" applyFill="1" applyProtection="1">
      <protection locked="0"/>
    </xf>
    <xf numFmtId="0" fontId="3" fillId="6" borderId="0" xfId="0" applyFont="1" applyFill="1" applyProtection="1">
      <protection locked="0"/>
    </xf>
    <xf numFmtId="0" fontId="2" fillId="2" borderId="0" xfId="4" applyFont="1" applyFill="1" applyAlignment="1" applyProtection="1">
      <alignment horizontal="centerContinuous"/>
      <protection locked="0"/>
    </xf>
    <xf numFmtId="0" fontId="7" fillId="0" borderId="0" xfId="4" applyFont="1" applyAlignment="1" applyProtection="1">
      <alignment horizontal="centerContinuous"/>
      <protection locked="0"/>
    </xf>
    <xf numFmtId="0" fontId="4" fillId="0" borderId="0" xfId="4" applyFont="1" applyFill="1" applyAlignment="1" applyProtection="1">
      <protection locked="0"/>
    </xf>
    <xf numFmtId="0" fontId="3" fillId="0" borderId="0" xfId="0" applyFont="1" applyFill="1" applyAlignment="1" applyProtection="1">
      <alignment wrapText="1"/>
      <protection locked="0"/>
    </xf>
    <xf numFmtId="0" fontId="3" fillId="0" borderId="0" xfId="0" applyFont="1" applyAlignment="1" applyProtection="1">
      <alignment wrapText="1"/>
      <protection locked="0"/>
    </xf>
    <xf numFmtId="0" fontId="5" fillId="2" borderId="0" xfId="0" applyFont="1" applyFill="1" applyProtection="1">
      <protection locked="0"/>
    </xf>
    <xf numFmtId="0" fontId="40" fillId="0" borderId="0" xfId="0" applyFont="1" applyFill="1" applyBorder="1" applyAlignment="1" applyProtection="1">
      <protection locked="0"/>
    </xf>
    <xf numFmtId="0" fontId="0" fillId="6" borderId="0" xfId="0" applyFill="1" applyBorder="1" applyProtection="1">
      <protection locked="0"/>
    </xf>
    <xf numFmtId="0" fontId="22" fillId="6" borderId="0" xfId="0" applyFont="1" applyFill="1" applyBorder="1" applyProtection="1">
      <protection locked="0"/>
    </xf>
    <xf numFmtId="0" fontId="41" fillId="6" borderId="0" xfId="0" applyFont="1" applyFill="1" applyAlignment="1" applyProtection="1">
      <protection locked="0"/>
    </xf>
    <xf numFmtId="0" fontId="47" fillId="6" borderId="0" xfId="0" applyFont="1" applyFill="1" applyAlignment="1" applyProtection="1">
      <protection locked="0"/>
    </xf>
    <xf numFmtId="0" fontId="0" fillId="6" borderId="8" xfId="0" applyFill="1" applyBorder="1" applyProtection="1">
      <protection locked="0"/>
    </xf>
    <xf numFmtId="0" fontId="0" fillId="6" borderId="0" xfId="0" applyFill="1" applyBorder="1"/>
    <xf numFmtId="0" fontId="8" fillId="6" borderId="0" xfId="0" applyFont="1" applyFill="1" applyBorder="1" applyAlignment="1" applyProtection="1">
      <alignment horizontal="centerContinuous"/>
      <protection locked="0"/>
    </xf>
    <xf numFmtId="0" fontId="7" fillId="6" borderId="0" xfId="0" applyFont="1" applyFill="1" applyBorder="1" applyProtection="1">
      <protection locked="0"/>
    </xf>
    <xf numFmtId="0" fontId="2" fillId="6" borderId="0" xfId="0" applyFont="1" applyFill="1" applyBorder="1" applyAlignment="1" applyProtection="1">
      <protection locked="0"/>
    </xf>
    <xf numFmtId="0" fontId="0" fillId="6" borderId="0" xfId="0" applyFill="1"/>
    <xf numFmtId="0" fontId="7" fillId="6" borderId="0" xfId="0" applyFont="1" applyFill="1" applyProtection="1">
      <protection locked="0"/>
    </xf>
    <xf numFmtId="0" fontId="47" fillId="6" borderId="0" xfId="0" applyFont="1" applyFill="1" applyBorder="1" applyAlignment="1" applyProtection="1">
      <protection locked="0"/>
    </xf>
    <xf numFmtId="171" fontId="0" fillId="6" borderId="0" xfId="0" applyNumberFormat="1" applyFill="1" applyBorder="1" applyAlignment="1" applyProtection="1">
      <protection locked="0"/>
    </xf>
    <xf numFmtId="171" fontId="0" fillId="0" borderId="0" xfId="0" applyNumberFormat="1" applyFill="1" applyBorder="1" applyAlignment="1" applyProtection="1">
      <protection locked="0"/>
    </xf>
    <xf numFmtId="0" fontId="2" fillId="6" borderId="9" xfId="0" applyFont="1" applyFill="1" applyBorder="1" applyAlignment="1" applyProtection="1">
      <alignment horizontal="center"/>
      <protection locked="0"/>
    </xf>
    <xf numFmtId="0" fontId="2" fillId="6" borderId="10" xfId="0" applyFont="1" applyFill="1" applyBorder="1" applyAlignment="1" applyProtection="1">
      <alignment horizontal="center"/>
      <protection locked="0"/>
    </xf>
    <xf numFmtId="0" fontId="2" fillId="6" borderId="11" xfId="0" applyFont="1" applyFill="1" applyBorder="1" applyAlignment="1" applyProtection="1">
      <alignment horizontal="center"/>
      <protection locked="0"/>
    </xf>
    <xf numFmtId="0" fontId="2" fillId="6" borderId="12" xfId="0" applyFont="1" applyFill="1" applyBorder="1" applyAlignment="1" applyProtection="1">
      <alignment horizontal="left" vertical="top" wrapText="1"/>
      <protection locked="0"/>
    </xf>
    <xf numFmtId="0" fontId="2" fillId="6" borderId="13" xfId="0" applyFont="1" applyFill="1" applyBorder="1" applyAlignment="1" applyProtection="1">
      <alignment horizontal="left" vertical="top" wrapText="1"/>
      <protection locked="0"/>
    </xf>
    <xf numFmtId="0" fontId="2" fillId="6" borderId="10" xfId="0" applyFont="1" applyFill="1" applyBorder="1" applyAlignment="1" applyProtection="1">
      <alignment vertical="top" wrapText="1"/>
      <protection locked="0"/>
    </xf>
    <xf numFmtId="0" fontId="2" fillId="6" borderId="11" xfId="0" applyFont="1" applyFill="1" applyBorder="1" applyAlignment="1" applyProtection="1">
      <alignment vertical="top" wrapText="1"/>
      <protection locked="0"/>
    </xf>
    <xf numFmtId="0" fontId="40" fillId="6" borderId="0" xfId="0" applyFont="1" applyFill="1" applyBorder="1" applyAlignment="1" applyProtection="1">
      <alignment horizontal="center"/>
      <protection locked="0"/>
    </xf>
    <xf numFmtId="0" fontId="13" fillId="0" borderId="0" xfId="4" applyProtection="1">
      <protection locked="0"/>
    </xf>
    <xf numFmtId="0" fontId="13" fillId="2" borderId="0" xfId="4" applyFill="1" applyProtection="1">
      <protection locked="0"/>
    </xf>
    <xf numFmtId="0" fontId="12" fillId="2" borderId="0" xfId="4" applyFont="1" applyFill="1" applyBorder="1" applyAlignment="1" applyProtection="1">
      <protection locked="0"/>
    </xf>
    <xf numFmtId="0" fontId="21" fillId="2" borderId="0" xfId="4" applyFont="1" applyFill="1" applyBorder="1" applyAlignment="1" applyProtection="1">
      <alignment horizontal="center"/>
      <protection locked="0"/>
    </xf>
    <xf numFmtId="172" fontId="21" fillId="2" borderId="0" xfId="4" applyNumberFormat="1" applyFont="1" applyFill="1" applyBorder="1" applyAlignment="1" applyProtection="1">
      <alignment horizontal="center"/>
      <protection locked="0"/>
    </xf>
    <xf numFmtId="0" fontId="35" fillId="2" borderId="15" xfId="4" applyFont="1" applyFill="1" applyBorder="1" applyProtection="1">
      <protection locked="0"/>
    </xf>
    <xf numFmtId="0" fontId="13" fillId="2" borderId="16" xfId="4" applyFill="1" applyBorder="1" applyProtection="1">
      <protection locked="0"/>
    </xf>
    <xf numFmtId="0" fontId="13" fillId="2" borderId="15" xfId="4" applyFill="1" applyBorder="1" applyProtection="1">
      <protection locked="0"/>
    </xf>
    <xf numFmtId="0" fontId="13" fillId="6" borderId="15" xfId="4" applyFill="1" applyBorder="1" applyProtection="1">
      <protection locked="0"/>
    </xf>
    <xf numFmtId="173" fontId="12" fillId="6" borderId="17" xfId="2" applyNumberFormat="1" applyFont="1" applyFill="1" applyBorder="1" applyProtection="1">
      <protection locked="0"/>
    </xf>
    <xf numFmtId="0" fontId="13" fillId="6" borderId="0" xfId="4" applyFill="1" applyProtection="1">
      <protection locked="0"/>
    </xf>
    <xf numFmtId="0" fontId="12" fillId="2" borderId="15" xfId="4" applyFont="1" applyFill="1" applyBorder="1" applyProtection="1">
      <protection locked="0"/>
    </xf>
    <xf numFmtId="0" fontId="13" fillId="0" borderId="0" xfId="4" applyFont="1" applyProtection="1">
      <protection locked="0"/>
    </xf>
    <xf numFmtId="0" fontId="12" fillId="2" borderId="18" xfId="4" applyFont="1" applyFill="1" applyBorder="1" applyProtection="1">
      <protection locked="0"/>
    </xf>
    <xf numFmtId="0" fontId="38" fillId="2" borderId="0" xfId="4" applyFont="1" applyFill="1" applyAlignment="1" applyProtection="1">
      <alignment horizontal="right"/>
      <protection locked="0"/>
    </xf>
    <xf numFmtId="170" fontId="39" fillId="2" borderId="0" xfId="4" applyNumberFormat="1" applyFont="1" applyFill="1" applyProtection="1">
      <protection locked="0"/>
    </xf>
    <xf numFmtId="0" fontId="12" fillId="0" borderId="0" xfId="4" applyFont="1" applyProtection="1">
      <protection locked="0"/>
    </xf>
    <xf numFmtId="173" fontId="12" fillId="7" borderId="17" xfId="2" applyNumberFormat="1" applyFont="1" applyFill="1" applyBorder="1" applyProtection="1"/>
    <xf numFmtId="173" fontId="12" fillId="8" borderId="17" xfId="2" applyNumberFormat="1" applyFont="1" applyFill="1" applyBorder="1" applyProtection="1"/>
    <xf numFmtId="174" fontId="7" fillId="9" borderId="17" xfId="0" applyNumberFormat="1" applyFont="1" applyFill="1" applyBorder="1" applyAlignment="1" applyProtection="1">
      <alignment horizontal="center"/>
      <protection locked="0"/>
    </xf>
    <xf numFmtId="174" fontId="7" fillId="9" borderId="19" xfId="0" applyNumberFormat="1" applyFont="1" applyFill="1" applyBorder="1" applyAlignment="1" applyProtection="1">
      <alignment horizontal="center"/>
      <protection locked="0"/>
    </xf>
    <xf numFmtId="0" fontId="29" fillId="2" borderId="0" xfId="0" applyFont="1" applyFill="1" applyAlignment="1" applyProtection="1">
      <alignment horizontal="center"/>
      <protection locked="0"/>
    </xf>
    <xf numFmtId="174" fontId="7" fillId="0" borderId="17" xfId="0" applyNumberFormat="1" applyFont="1" applyFill="1" applyBorder="1" applyAlignment="1" applyProtection="1">
      <alignment horizontal="center"/>
      <protection locked="0"/>
    </xf>
    <xf numFmtId="0" fontId="27" fillId="9" borderId="20" xfId="0" applyFont="1" applyFill="1" applyBorder="1" applyProtection="1">
      <protection locked="0"/>
    </xf>
    <xf numFmtId="0" fontId="0" fillId="9" borderId="20" xfId="0" applyFill="1" applyBorder="1" applyProtection="1">
      <protection locked="0"/>
    </xf>
    <xf numFmtId="0" fontId="7" fillId="9" borderId="20" xfId="0" applyFont="1" applyFill="1" applyBorder="1" applyAlignment="1" applyProtection="1">
      <alignment horizontal="right"/>
      <protection locked="0"/>
    </xf>
    <xf numFmtId="10" fontId="7" fillId="6" borderId="17" xfId="5" applyNumberFormat="1" applyFont="1" applyFill="1" applyBorder="1" applyProtection="1">
      <protection locked="0"/>
    </xf>
    <xf numFmtId="10" fontId="7" fillId="6" borderId="17" xfId="5" applyNumberFormat="1" applyFont="1" applyFill="1" applyBorder="1" applyAlignment="1" applyProtection="1">
      <alignment horizontal="right"/>
      <protection locked="0"/>
    </xf>
    <xf numFmtId="10" fontId="7" fillId="9" borderId="17" xfId="5" applyNumberFormat="1" applyFont="1" applyFill="1" applyBorder="1" applyProtection="1">
      <protection locked="0"/>
    </xf>
    <xf numFmtId="10" fontId="7" fillId="9" borderId="17" xfId="5" applyNumberFormat="1" applyFont="1" applyFill="1" applyBorder="1" applyAlignment="1" applyProtection="1">
      <alignment horizontal="right"/>
      <protection locked="0"/>
    </xf>
    <xf numFmtId="173" fontId="7" fillId="9" borderId="17" xfId="0" applyNumberFormat="1" applyFont="1" applyFill="1" applyBorder="1" applyProtection="1">
      <protection locked="0"/>
    </xf>
    <xf numFmtId="173" fontId="7" fillId="9" borderId="17" xfId="0" applyNumberFormat="1" applyFont="1" applyFill="1" applyBorder="1" applyAlignment="1" applyProtection="1">
      <alignment horizontal="right"/>
      <protection locked="0"/>
    </xf>
    <xf numFmtId="173" fontId="2" fillId="3" borderId="21" xfId="1" applyNumberFormat="1" applyFont="1" applyFill="1" applyBorder="1" applyAlignment="1" applyProtection="1">
      <alignment horizontal="center"/>
    </xf>
    <xf numFmtId="0" fontId="23" fillId="2" borderId="0" xfId="0" applyFont="1" applyFill="1" applyBorder="1"/>
    <xf numFmtId="14" fontId="26" fillId="2" borderId="0" xfId="0" applyNumberFormat="1" applyFont="1" applyFill="1" applyBorder="1" applyAlignment="1">
      <alignment horizontal="left" indent="10"/>
    </xf>
    <xf numFmtId="0" fontId="43" fillId="2" borderId="0" xfId="0" applyFont="1" applyFill="1" applyAlignment="1">
      <alignment horizontal="right"/>
    </xf>
    <xf numFmtId="0" fontId="49" fillId="0" borderId="0" xfId="0" applyFont="1" applyProtection="1">
      <protection locked="0"/>
    </xf>
    <xf numFmtId="168" fontId="2" fillId="0" borderId="0" xfId="1" applyNumberFormat="1" applyFont="1" applyFill="1" applyBorder="1" applyAlignment="1" applyProtection="1"/>
    <xf numFmtId="0" fontId="0" fillId="2" borderId="0" xfId="0" applyFill="1" applyBorder="1" applyAlignment="1" applyProtection="1">
      <alignment horizontal="centerContinuous"/>
      <protection locked="0"/>
    </xf>
    <xf numFmtId="0" fontId="22" fillId="0" borderId="0" xfId="0" applyFont="1" applyBorder="1" applyAlignment="1" applyProtection="1">
      <alignment horizontal="centerContinuous"/>
      <protection locked="0"/>
    </xf>
    <xf numFmtId="0" fontId="3" fillId="0" borderId="0" xfId="0" applyFont="1" applyBorder="1" applyProtection="1">
      <protection locked="0"/>
    </xf>
    <xf numFmtId="0" fontId="0" fillId="0" borderId="0" xfId="0" applyNumberFormat="1" applyFont="1" applyFill="1" applyBorder="1" applyAlignment="1" applyProtection="1">
      <protection locked="0"/>
    </xf>
    <xf numFmtId="0" fontId="0" fillId="0" borderId="0" xfId="0" applyFill="1" applyBorder="1" applyAlignment="1" applyProtection="1">
      <alignment horizontal="centerContinuous"/>
      <protection locked="0"/>
    </xf>
    <xf numFmtId="43" fontId="5" fillId="0" borderId="0" xfId="1" applyFont="1" applyFill="1" applyBorder="1" applyAlignment="1" applyProtection="1">
      <protection locked="0"/>
    </xf>
    <xf numFmtId="0" fontId="22" fillId="0" borderId="0" xfId="0" applyFont="1" applyFill="1" applyBorder="1" applyAlignment="1" applyProtection="1">
      <alignment horizontal="centerContinuous"/>
      <protection locked="0"/>
    </xf>
    <xf numFmtId="169" fontId="5" fillId="0" borderId="0" xfId="0" applyNumberFormat="1" applyFont="1" applyFill="1" applyBorder="1" applyAlignment="1" applyProtection="1">
      <protection locked="0"/>
    </xf>
    <xf numFmtId="0" fontId="49" fillId="0" borderId="0" xfId="0" applyFont="1" applyFill="1" applyBorder="1" applyProtection="1">
      <protection locked="0"/>
    </xf>
    <xf numFmtId="0" fontId="29" fillId="0" borderId="0" xfId="0" applyFont="1" applyFill="1" applyBorder="1" applyProtection="1">
      <protection locked="0"/>
    </xf>
    <xf numFmtId="0" fontId="2" fillId="6" borderId="2" xfId="0" applyFont="1" applyFill="1" applyBorder="1" applyAlignment="1" applyProtection="1">
      <alignment horizontal="left" vertical="top" wrapText="1"/>
      <protection locked="0"/>
    </xf>
    <xf numFmtId="49" fontId="7" fillId="2" borderId="0" xfId="0" applyNumberFormat="1" applyFont="1" applyFill="1" applyAlignment="1">
      <alignment wrapText="1"/>
    </xf>
    <xf numFmtId="49" fontId="51" fillId="2" borderId="0" xfId="0" applyNumberFormat="1" applyFont="1" applyFill="1" applyAlignment="1">
      <alignment wrapText="1"/>
    </xf>
    <xf numFmtId="0" fontId="13" fillId="2" borderId="43" xfId="4" applyFill="1" applyBorder="1" applyProtection="1">
      <protection locked="0"/>
    </xf>
    <xf numFmtId="173" fontId="12" fillId="7" borderId="19" xfId="2" applyNumberFormat="1" applyFont="1" applyFill="1" applyBorder="1" applyProtection="1"/>
    <xf numFmtId="173" fontId="12" fillId="6" borderId="19" xfId="2" applyNumberFormat="1" applyFont="1" applyFill="1" applyBorder="1" applyProtection="1">
      <protection locked="0"/>
    </xf>
    <xf numFmtId="173" fontId="12" fillId="8" borderId="19" xfId="2" applyNumberFormat="1" applyFont="1" applyFill="1" applyBorder="1" applyProtection="1"/>
    <xf numFmtId="0" fontId="6" fillId="6" borderId="15" xfId="0" applyFont="1" applyFill="1" applyBorder="1" applyProtection="1">
      <protection locked="0"/>
    </xf>
    <xf numFmtId="0" fontId="2" fillId="6" borderId="32" xfId="0" applyFont="1" applyFill="1" applyBorder="1" applyAlignment="1" applyProtection="1">
      <protection locked="0"/>
    </xf>
    <xf numFmtId="0" fontId="2" fillId="6" borderId="32" xfId="0" applyFont="1" applyFill="1" applyBorder="1" applyAlignment="1" applyProtection="1">
      <alignment horizontal="center" wrapText="1"/>
      <protection locked="0"/>
    </xf>
    <xf numFmtId="0" fontId="0" fillId="6" borderId="47" xfId="0" applyFill="1" applyBorder="1" applyProtection="1">
      <protection locked="0"/>
    </xf>
    <xf numFmtId="0" fontId="27" fillId="6" borderId="20" xfId="0" applyFont="1" applyFill="1" applyBorder="1" applyProtection="1">
      <protection locked="0"/>
    </xf>
    <xf numFmtId="0" fontId="0" fillId="6" borderId="20" xfId="0" applyFill="1" applyBorder="1" applyProtection="1">
      <protection locked="0"/>
    </xf>
    <xf numFmtId="0" fontId="7" fillId="6" borderId="20" xfId="0" applyFont="1" applyFill="1" applyBorder="1" applyAlignment="1" applyProtection="1">
      <alignment horizontal="right"/>
      <protection locked="0"/>
    </xf>
    <xf numFmtId="173" fontId="2" fillId="3" borderId="10" xfId="1" applyNumberFormat="1" applyFont="1" applyFill="1" applyBorder="1" applyProtection="1"/>
    <xf numFmtId="0" fontId="27" fillId="6" borderId="48" xfId="0" applyFont="1" applyFill="1" applyBorder="1" applyProtection="1">
      <protection locked="0"/>
    </xf>
    <xf numFmtId="10" fontId="7" fillId="6" borderId="16" xfId="5" applyNumberFormat="1" applyFont="1" applyFill="1" applyBorder="1" applyProtection="1">
      <protection locked="0"/>
    </xf>
    <xf numFmtId="174" fontId="7" fillId="0" borderId="16" xfId="0" applyNumberFormat="1" applyFont="1" applyFill="1" applyBorder="1" applyAlignment="1" applyProtection="1">
      <alignment horizontal="center"/>
      <protection locked="0"/>
    </xf>
    <xf numFmtId="0" fontId="2" fillId="6" borderId="10" xfId="0" applyFont="1" applyFill="1" applyBorder="1" applyAlignment="1" applyProtection="1">
      <alignment wrapText="1"/>
      <protection locked="0"/>
    </xf>
    <xf numFmtId="0" fontId="2" fillId="6" borderId="10" xfId="0" applyFont="1" applyFill="1" applyBorder="1" applyAlignment="1" applyProtection="1">
      <alignment horizontal="center" wrapText="1"/>
      <protection locked="0"/>
    </xf>
    <xf numFmtId="0" fontId="2" fillId="6" borderId="9" xfId="0" applyFont="1" applyFill="1" applyBorder="1" applyAlignment="1" applyProtection="1">
      <alignment horizontal="center" vertical="center" wrapText="1"/>
      <protection locked="0"/>
    </xf>
    <xf numFmtId="0" fontId="27" fillId="9" borderId="48" xfId="0" applyFont="1" applyFill="1" applyBorder="1" applyProtection="1">
      <protection locked="0"/>
    </xf>
    <xf numFmtId="173" fontId="7" fillId="9" borderId="16" xfId="0" applyNumberFormat="1" applyFont="1" applyFill="1" applyBorder="1" applyProtection="1">
      <protection locked="0"/>
    </xf>
    <xf numFmtId="10" fontId="7" fillId="9" borderId="16" xfId="5" applyNumberFormat="1" applyFont="1" applyFill="1" applyBorder="1" applyProtection="1">
      <protection locked="0"/>
    </xf>
    <xf numFmtId="174" fontId="7" fillId="9" borderId="16" xfId="0" applyNumberFormat="1" applyFont="1" applyFill="1" applyBorder="1" applyAlignment="1" applyProtection="1">
      <alignment horizontal="center"/>
      <protection locked="0"/>
    </xf>
    <xf numFmtId="174" fontId="7" fillId="9" borderId="43" xfId="0" applyNumberFormat="1" applyFont="1" applyFill="1" applyBorder="1" applyAlignment="1" applyProtection="1">
      <alignment horizontal="center"/>
      <protection locked="0"/>
    </xf>
    <xf numFmtId="0" fontId="2" fillId="6" borderId="10" xfId="0" applyFont="1" applyFill="1" applyBorder="1" applyAlignment="1" applyProtection="1">
      <alignment horizontal="center" vertical="top" wrapText="1"/>
      <protection locked="0"/>
    </xf>
    <xf numFmtId="37" fontId="52" fillId="2" borderId="50" xfId="4" applyNumberFormat="1" applyFont="1" applyFill="1" applyBorder="1" applyAlignment="1" applyProtection="1">
      <alignment horizontal="center" wrapText="1"/>
      <protection locked="0"/>
    </xf>
    <xf numFmtId="37" fontId="52" fillId="2" borderId="38" xfId="4" applyNumberFormat="1" applyFont="1" applyFill="1" applyBorder="1" applyAlignment="1" applyProtection="1">
      <alignment horizontal="center" wrapText="1"/>
      <protection locked="0"/>
    </xf>
    <xf numFmtId="0" fontId="52" fillId="2" borderId="0" xfId="0" applyFont="1" applyFill="1"/>
    <xf numFmtId="0" fontId="55" fillId="2" borderId="0" xfId="0" applyFont="1" applyFill="1"/>
    <xf numFmtId="0" fontId="55" fillId="0" borderId="0" xfId="0" applyFont="1"/>
    <xf numFmtId="49" fontId="55" fillId="2" borderId="0" xfId="0" applyNumberFormat="1" applyFont="1" applyFill="1" applyAlignment="1">
      <alignment wrapText="1"/>
    </xf>
    <xf numFmtId="0" fontId="7" fillId="0" borderId="0" xfId="0" applyFont="1" applyAlignment="1" applyProtection="1">
      <alignment wrapText="1"/>
      <protection locked="0"/>
    </xf>
    <xf numFmtId="0" fontId="52" fillId="6" borderId="9" xfId="0" applyFont="1" applyFill="1" applyBorder="1" applyAlignment="1" applyProtection="1">
      <alignment vertical="top" wrapText="1"/>
      <protection locked="0"/>
    </xf>
    <xf numFmtId="0" fontId="13" fillId="9" borderId="48" xfId="0" applyFont="1" applyFill="1" applyBorder="1" applyAlignment="1" applyProtection="1">
      <alignment horizontal="left" vertical="top" wrapText="1"/>
      <protection locked="0"/>
    </xf>
    <xf numFmtId="0" fontId="13" fillId="9" borderId="20" xfId="0" applyFont="1" applyFill="1" applyBorder="1" applyAlignment="1" applyProtection="1">
      <alignment horizontal="left" vertical="top" wrapText="1"/>
      <protection locked="0"/>
    </xf>
    <xf numFmtId="0" fontId="7" fillId="9" borderId="48" xfId="0" applyFont="1" applyFill="1" applyBorder="1" applyAlignment="1" applyProtection="1">
      <alignment horizontal="left" wrapText="1"/>
      <protection locked="0"/>
    </xf>
    <xf numFmtId="0" fontId="7" fillId="9" borderId="20" xfId="0" applyFont="1" applyFill="1" applyBorder="1" applyAlignment="1" applyProtection="1">
      <alignment horizontal="left" wrapText="1"/>
      <protection locked="0"/>
    </xf>
    <xf numFmtId="0" fontId="55" fillId="6" borderId="0" xfId="0" applyFont="1" applyFill="1" applyBorder="1"/>
    <xf numFmtId="175" fontId="29" fillId="2" borderId="0" xfId="0" applyNumberFormat="1" applyFont="1" applyFill="1" applyBorder="1" applyAlignment="1" applyProtection="1">
      <alignment horizontal="center"/>
      <protection locked="0"/>
    </xf>
    <xf numFmtId="0" fontId="29" fillId="2" borderId="0" xfId="0" applyFont="1" applyFill="1" applyBorder="1" applyAlignment="1" applyProtection="1">
      <alignment horizontal="center"/>
      <protection locked="0"/>
    </xf>
    <xf numFmtId="176" fontId="29" fillId="2" borderId="0" xfId="0" applyNumberFormat="1" applyFont="1" applyFill="1" applyBorder="1" applyAlignment="1" applyProtection="1">
      <alignment horizontal="center"/>
      <protection locked="0"/>
    </xf>
    <xf numFmtId="173" fontId="0" fillId="4" borderId="34" xfId="1" applyNumberFormat="1" applyFont="1" applyFill="1" applyBorder="1" applyProtection="1">
      <protection locked="0"/>
    </xf>
    <xf numFmtId="173" fontId="0" fillId="4" borderId="35" xfId="1" applyNumberFormat="1" applyFont="1" applyFill="1" applyBorder="1" applyProtection="1">
      <protection locked="0"/>
    </xf>
    <xf numFmtId="173" fontId="0" fillId="4" borderId="53" xfId="1" applyNumberFormat="1" applyFont="1" applyFill="1" applyBorder="1" applyProtection="1">
      <protection locked="0"/>
    </xf>
    <xf numFmtId="173" fontId="0" fillId="4" borderId="54" xfId="1" applyNumberFormat="1" applyFont="1" applyFill="1" applyBorder="1" applyProtection="1">
      <protection locked="0"/>
    </xf>
    <xf numFmtId="173" fontId="0" fillId="5" borderId="52" xfId="1" applyNumberFormat="1" applyFont="1" applyFill="1" applyBorder="1" applyProtection="1"/>
    <xf numFmtId="173" fontId="0" fillId="5" borderId="53" xfId="1" applyNumberFormat="1" applyFont="1" applyFill="1" applyBorder="1" applyProtection="1"/>
    <xf numFmtId="173" fontId="0" fillId="5" borderId="54" xfId="1" applyNumberFormat="1" applyFont="1" applyFill="1" applyBorder="1" applyProtection="1"/>
    <xf numFmtId="173" fontId="0" fillId="4" borderId="56" xfId="1" applyNumberFormat="1" applyFont="1" applyFill="1" applyBorder="1" applyProtection="1">
      <protection locked="0"/>
    </xf>
    <xf numFmtId="173" fontId="0" fillId="4" borderId="57" xfId="1" applyNumberFormat="1" applyFont="1" applyFill="1" applyBorder="1" applyProtection="1">
      <protection locked="0"/>
    </xf>
    <xf numFmtId="173" fontId="0" fillId="5" borderId="55" xfId="1" applyNumberFormat="1" applyFont="1" applyFill="1" applyBorder="1" applyProtection="1"/>
    <xf numFmtId="173" fontId="2" fillId="3" borderId="58" xfId="1" applyNumberFormat="1" applyFont="1" applyFill="1" applyBorder="1" applyProtection="1"/>
    <xf numFmtId="173" fontId="2" fillId="3" borderId="59" xfId="1" applyNumberFormat="1" applyFont="1" applyFill="1" applyBorder="1" applyProtection="1"/>
    <xf numFmtId="173" fontId="2" fillId="3" borderId="60" xfId="1" applyNumberFormat="1" applyFont="1" applyFill="1" applyBorder="1" applyProtection="1"/>
    <xf numFmtId="173" fontId="0" fillId="4" borderId="63" xfId="1" applyNumberFormat="1" applyFont="1" applyFill="1" applyBorder="1" applyProtection="1">
      <protection locked="0"/>
    </xf>
    <xf numFmtId="173" fontId="0" fillId="4" borderId="52" xfId="0" applyNumberFormat="1" applyFont="1" applyFill="1" applyBorder="1" applyProtection="1">
      <protection locked="0"/>
    </xf>
    <xf numFmtId="173" fontId="0" fillId="4" borderId="53" xfId="0" applyNumberFormat="1" applyFont="1" applyFill="1" applyBorder="1" applyProtection="1">
      <protection locked="0"/>
    </xf>
    <xf numFmtId="173" fontId="0" fillId="4" borderId="54" xfId="0" applyNumberFormat="1" applyFont="1" applyFill="1" applyBorder="1" applyProtection="1">
      <protection locked="0"/>
    </xf>
    <xf numFmtId="173" fontId="0" fillId="4" borderId="64" xfId="0" applyNumberFormat="1" applyFont="1" applyFill="1" applyBorder="1" applyProtection="1">
      <protection locked="0"/>
    </xf>
    <xf numFmtId="173" fontId="0" fillId="4" borderId="65" xfId="0" applyNumberFormat="1" applyFont="1" applyFill="1" applyBorder="1" applyProtection="1">
      <protection locked="0"/>
    </xf>
    <xf numFmtId="173" fontId="0" fillId="4" borderId="66" xfId="0" applyNumberFormat="1" applyFont="1" applyFill="1" applyBorder="1" applyProtection="1">
      <protection locked="0"/>
    </xf>
    <xf numFmtId="173" fontId="2" fillId="3" borderId="67" xfId="1" applyNumberFormat="1" applyFont="1" applyFill="1" applyBorder="1" applyProtection="1"/>
    <xf numFmtId="173" fontId="2" fillId="3" borderId="21" xfId="1" applyNumberFormat="1" applyFont="1" applyFill="1" applyBorder="1" applyProtection="1"/>
    <xf numFmtId="173" fontId="2" fillId="3" borderId="68" xfId="1" applyNumberFormat="1" applyFont="1" applyFill="1" applyBorder="1" applyProtection="1"/>
    <xf numFmtId="173" fontId="0" fillId="4" borderId="54" xfId="0" applyNumberFormat="1" applyFill="1" applyBorder="1" applyProtection="1">
      <protection locked="0"/>
    </xf>
    <xf numFmtId="173" fontId="2" fillId="3" borderId="69" xfId="1" applyNumberFormat="1" applyFont="1" applyFill="1" applyBorder="1" applyProtection="1"/>
    <xf numFmtId="173" fontId="2" fillId="3" borderId="70" xfId="1" applyNumberFormat="1" applyFont="1" applyFill="1" applyBorder="1" applyProtection="1"/>
    <xf numFmtId="173" fontId="0" fillId="4" borderId="75" xfId="0" applyNumberFormat="1" applyFill="1" applyBorder="1" applyProtection="1">
      <protection locked="0"/>
    </xf>
    <xf numFmtId="173" fontId="2" fillId="3" borderId="67" xfId="0" applyNumberFormat="1" applyFont="1" applyFill="1" applyBorder="1" applyProtection="1"/>
    <xf numFmtId="173" fontId="2" fillId="3" borderId="68" xfId="0" applyNumberFormat="1" applyFont="1" applyFill="1" applyBorder="1" applyProtection="1"/>
    <xf numFmtId="173" fontId="5" fillId="4" borderId="78" xfId="0" applyNumberFormat="1" applyFont="1" applyFill="1" applyBorder="1" applyProtection="1">
      <protection locked="0"/>
    </xf>
    <xf numFmtId="173" fontId="5" fillId="4" borderId="79" xfId="0" applyNumberFormat="1" applyFont="1" applyFill="1" applyBorder="1" applyProtection="1">
      <protection locked="0"/>
    </xf>
    <xf numFmtId="173" fontId="5" fillId="5" borderId="78" xfId="0" applyNumberFormat="1" applyFont="1" applyFill="1" applyBorder="1" applyProtection="1"/>
    <xf numFmtId="173" fontId="5" fillId="5" borderId="80" xfId="0" applyNumberFormat="1" applyFont="1" applyFill="1" applyBorder="1" applyProtection="1"/>
    <xf numFmtId="173" fontId="5" fillId="5" borderId="73" xfId="0" applyNumberFormat="1" applyFont="1" applyFill="1" applyBorder="1" applyProtection="1"/>
    <xf numFmtId="173" fontId="5" fillId="5" borderId="81" xfId="0" applyNumberFormat="1" applyFont="1" applyFill="1" applyBorder="1" applyProtection="1"/>
    <xf numFmtId="173" fontId="5" fillId="5" borderId="82" xfId="0" applyNumberFormat="1" applyFont="1" applyFill="1" applyBorder="1" applyProtection="1"/>
    <xf numFmtId="173" fontId="5" fillId="5" borderId="75" xfId="0" applyNumberFormat="1" applyFont="1" applyFill="1" applyBorder="1" applyProtection="1"/>
    <xf numFmtId="173" fontId="5" fillId="4" borderId="81" xfId="0" applyNumberFormat="1" applyFont="1" applyFill="1" applyBorder="1" applyProtection="1">
      <protection locked="0"/>
    </xf>
    <xf numFmtId="173" fontId="5" fillId="4" borderId="83" xfId="0" applyNumberFormat="1" applyFont="1" applyFill="1" applyBorder="1" applyProtection="1">
      <protection locked="0"/>
    </xf>
    <xf numFmtId="173" fontId="6" fillId="3" borderId="84" xfId="1" applyNumberFormat="1" applyFont="1" applyFill="1" applyBorder="1" applyProtection="1"/>
    <xf numFmtId="173" fontId="6" fillId="3" borderId="85" xfId="1" applyNumberFormat="1" applyFont="1" applyFill="1" applyBorder="1" applyProtection="1"/>
    <xf numFmtId="173" fontId="5" fillId="4" borderId="86" xfId="0" applyNumberFormat="1" applyFont="1" applyFill="1" applyBorder="1" applyProtection="1">
      <protection locked="0"/>
    </xf>
    <xf numFmtId="173" fontId="5" fillId="5" borderId="86" xfId="0" applyNumberFormat="1" applyFont="1" applyFill="1" applyBorder="1" applyProtection="1"/>
    <xf numFmtId="173" fontId="5" fillId="5" borderId="87" xfId="0" applyNumberFormat="1" applyFont="1" applyFill="1" applyBorder="1" applyProtection="1"/>
    <xf numFmtId="173" fontId="5" fillId="4" borderId="87" xfId="0" applyNumberFormat="1" applyFont="1" applyFill="1" applyBorder="1" applyProtection="1">
      <protection locked="0"/>
    </xf>
    <xf numFmtId="173" fontId="6" fillId="3" borderId="69" xfId="1" applyNumberFormat="1" applyFont="1" applyFill="1" applyBorder="1" applyProtection="1"/>
    <xf numFmtId="173" fontId="5" fillId="4" borderId="72" xfId="0" applyNumberFormat="1" applyFont="1" applyFill="1" applyBorder="1" applyProtection="1">
      <protection locked="0"/>
    </xf>
    <xf numFmtId="173" fontId="5" fillId="4" borderId="73" xfId="0" applyNumberFormat="1" applyFont="1" applyFill="1" applyBorder="1" applyProtection="1">
      <protection locked="0"/>
    </xf>
    <xf numFmtId="173" fontId="5" fillId="5" borderId="72" xfId="0" applyNumberFormat="1" applyFont="1" applyFill="1" applyBorder="1" applyProtection="1"/>
    <xf numFmtId="173" fontId="5" fillId="5" borderId="79" xfId="0" applyNumberFormat="1" applyFont="1" applyFill="1" applyBorder="1" applyProtection="1"/>
    <xf numFmtId="173" fontId="5" fillId="5" borderId="74" xfId="0" applyNumberFormat="1" applyFont="1" applyFill="1" applyBorder="1" applyProtection="1"/>
    <xf numFmtId="173" fontId="5" fillId="5" borderId="83" xfId="0" applyNumberFormat="1" applyFont="1" applyFill="1" applyBorder="1" applyProtection="1"/>
    <xf numFmtId="173" fontId="5" fillId="4" borderId="74" xfId="0" applyNumberFormat="1" applyFont="1" applyFill="1" applyBorder="1" applyProtection="1">
      <protection locked="0"/>
    </xf>
    <xf numFmtId="173" fontId="5" fillId="4" borderId="75" xfId="0" applyNumberFormat="1" applyFont="1" applyFill="1" applyBorder="1" applyProtection="1">
      <protection locked="0"/>
    </xf>
    <xf numFmtId="173" fontId="6" fillId="3" borderId="70" xfId="1" applyNumberFormat="1" applyFont="1" applyFill="1" applyBorder="1" applyProtection="1"/>
    <xf numFmtId="173" fontId="55" fillId="5" borderId="72" xfId="0" applyNumberFormat="1" applyFont="1" applyFill="1" applyBorder="1" applyProtection="1"/>
    <xf numFmtId="173" fontId="52" fillId="3" borderId="70" xfId="1" applyNumberFormat="1" applyFont="1" applyFill="1" applyBorder="1" applyProtection="1"/>
    <xf numFmtId="173" fontId="5" fillId="4" borderId="88" xfId="0" applyNumberFormat="1" applyFont="1" applyFill="1" applyBorder="1" applyProtection="1">
      <protection locked="0"/>
    </xf>
    <xf numFmtId="173" fontId="5" fillId="4" borderId="89" xfId="0" applyNumberFormat="1" applyFont="1" applyFill="1" applyBorder="1" applyProtection="1">
      <protection locked="0"/>
    </xf>
    <xf numFmtId="173" fontId="5" fillId="4" borderId="90" xfId="0" applyNumberFormat="1" applyFont="1" applyFill="1" applyBorder="1" applyProtection="1">
      <protection locked="0"/>
    </xf>
    <xf numFmtId="173" fontId="7" fillId="5" borderId="72" xfId="0" applyNumberFormat="1" applyFont="1" applyFill="1" applyBorder="1" applyProtection="1"/>
    <xf numFmtId="173" fontId="2" fillId="3" borderId="39" xfId="0" applyNumberFormat="1" applyFont="1" applyFill="1" applyBorder="1" applyProtection="1"/>
    <xf numFmtId="173" fontId="0" fillId="4" borderId="53" xfId="0" applyNumberFormat="1" applyFill="1" applyBorder="1" applyProtection="1">
      <protection locked="0"/>
    </xf>
    <xf numFmtId="173" fontId="2" fillId="3" borderId="85" xfId="1" applyNumberFormat="1" applyFont="1" applyFill="1" applyBorder="1" applyProtection="1"/>
    <xf numFmtId="173" fontId="0" fillId="4" borderId="91" xfId="1" applyNumberFormat="1" applyFont="1" applyFill="1" applyBorder="1" applyProtection="1">
      <protection locked="0"/>
    </xf>
    <xf numFmtId="173" fontId="0" fillId="4" borderId="22" xfId="1" applyNumberFormat="1" applyFont="1" applyFill="1" applyBorder="1" applyProtection="1">
      <protection locked="0"/>
    </xf>
    <xf numFmtId="173" fontId="0" fillId="4" borderId="16" xfId="1" applyNumberFormat="1" applyFont="1" applyFill="1" applyBorder="1" applyProtection="1">
      <protection locked="0"/>
    </xf>
    <xf numFmtId="173" fontId="42" fillId="10" borderId="16" xfId="1" applyNumberFormat="1" applyFont="1" applyFill="1" applyBorder="1" applyProtection="1"/>
    <xf numFmtId="173" fontId="42" fillId="10" borderId="43" xfId="1" applyNumberFormat="1" applyFont="1" applyFill="1" applyBorder="1" applyProtection="1"/>
    <xf numFmtId="173" fontId="0" fillId="4" borderId="17" xfId="1" applyNumberFormat="1" applyFont="1" applyFill="1" applyBorder="1" applyProtection="1">
      <protection locked="0"/>
    </xf>
    <xf numFmtId="173" fontId="42" fillId="10" borderId="17" xfId="1" applyNumberFormat="1" applyFont="1" applyFill="1" applyBorder="1" applyProtection="1"/>
    <xf numFmtId="173" fontId="42" fillId="10" borderId="19" xfId="1" applyNumberFormat="1" applyFont="1" applyFill="1" applyBorder="1" applyProtection="1"/>
    <xf numFmtId="173" fontId="7" fillId="4" borderId="91" xfId="1" applyNumberFormat="1" applyFont="1" applyFill="1" applyBorder="1" applyProtection="1">
      <protection locked="0"/>
    </xf>
    <xf numFmtId="173" fontId="7" fillId="4" borderId="16" xfId="1" applyNumberFormat="1" applyFont="1" applyFill="1" applyBorder="1" applyProtection="1">
      <protection locked="0"/>
    </xf>
    <xf numFmtId="173" fontId="7" fillId="4" borderId="43" xfId="1" applyNumberFormat="1" applyFont="1" applyFill="1" applyBorder="1" applyProtection="1">
      <protection locked="0"/>
    </xf>
    <xf numFmtId="173" fontId="0" fillId="4" borderId="19" xfId="1" applyNumberFormat="1" applyFont="1" applyFill="1" applyBorder="1" applyProtection="1">
      <protection locked="0"/>
    </xf>
    <xf numFmtId="0" fontId="13" fillId="2" borderId="92" xfId="4" applyFill="1" applyBorder="1" applyProtection="1">
      <protection locked="0"/>
    </xf>
    <xf numFmtId="37" fontId="52" fillId="2" borderId="93" xfId="4" applyNumberFormat="1" applyFont="1" applyFill="1" applyBorder="1" applyAlignment="1" applyProtection="1">
      <alignment horizontal="center" wrapText="1"/>
      <protection locked="0"/>
    </xf>
    <xf numFmtId="0" fontId="13" fillId="2" borderId="0" xfId="4" applyFill="1" applyBorder="1" applyProtection="1">
      <protection locked="0"/>
    </xf>
    <xf numFmtId="0" fontId="13" fillId="2" borderId="48" xfId="4" applyFill="1" applyBorder="1" applyProtection="1">
      <protection locked="0"/>
    </xf>
    <xf numFmtId="173" fontId="7" fillId="9" borderId="20" xfId="2" applyNumberFormat="1" applyFont="1" applyFill="1" applyBorder="1" applyProtection="1">
      <protection locked="0"/>
    </xf>
    <xf numFmtId="173" fontId="7" fillId="11" borderId="17" xfId="2" applyNumberFormat="1" applyFont="1" applyFill="1" applyBorder="1" applyProtection="1"/>
    <xf numFmtId="173" fontId="7" fillId="11" borderId="19" xfId="2" applyNumberFormat="1" applyFont="1" applyFill="1" applyBorder="1" applyProtection="1"/>
    <xf numFmtId="0" fontId="13" fillId="2" borderId="0" xfId="4" applyFont="1" applyFill="1" applyBorder="1" applyProtection="1">
      <protection locked="0"/>
    </xf>
    <xf numFmtId="173" fontId="7" fillId="9" borderId="17" xfId="2" applyNumberFormat="1" applyFont="1" applyFill="1" applyBorder="1" applyProtection="1">
      <protection locked="0"/>
    </xf>
    <xf numFmtId="173" fontId="7" fillId="11" borderId="20" xfId="2" applyNumberFormat="1" applyFont="1" applyFill="1" applyBorder="1" applyProtection="1"/>
    <xf numFmtId="0" fontId="12" fillId="2" borderId="0" xfId="4" applyFont="1" applyFill="1" applyBorder="1" applyProtection="1">
      <protection locked="0"/>
    </xf>
    <xf numFmtId="173" fontId="12" fillId="7" borderId="20" xfId="2" applyNumberFormat="1" applyFont="1" applyFill="1" applyBorder="1" applyProtection="1"/>
    <xf numFmtId="173" fontId="7" fillId="6" borderId="20" xfId="2" applyNumberFormat="1" applyFont="1" applyFill="1" applyBorder="1" applyProtection="1">
      <protection locked="0"/>
    </xf>
    <xf numFmtId="173" fontId="7" fillId="6" borderId="17" xfId="2" applyNumberFormat="1" applyFont="1" applyFill="1" applyBorder="1" applyProtection="1">
      <protection locked="0"/>
    </xf>
    <xf numFmtId="173" fontId="7" fillId="6" borderId="19" xfId="2" applyNumberFormat="1" applyFont="1" applyFill="1" applyBorder="1" applyProtection="1">
      <protection locked="0"/>
    </xf>
    <xf numFmtId="173" fontId="7" fillId="7" borderId="20" xfId="2" applyNumberFormat="1" applyFont="1" applyFill="1" applyBorder="1" applyProtection="1"/>
    <xf numFmtId="173" fontId="7" fillId="7" borderId="17" xfId="2" applyNumberFormat="1" applyFont="1" applyFill="1" applyBorder="1" applyProtection="1"/>
    <xf numFmtId="173" fontId="7" fillId="7" borderId="19" xfId="2" applyNumberFormat="1" applyFont="1" applyFill="1" applyBorder="1" applyProtection="1"/>
    <xf numFmtId="0" fontId="12" fillId="6" borderId="0" xfId="4" applyFont="1" applyFill="1" applyBorder="1" applyProtection="1">
      <protection locked="0"/>
    </xf>
    <xf numFmtId="173" fontId="12" fillId="6" borderId="20" xfId="2" applyNumberFormat="1" applyFont="1" applyFill="1" applyBorder="1" applyProtection="1">
      <protection locked="0"/>
    </xf>
    <xf numFmtId="173" fontId="7" fillId="8" borderId="20" xfId="2" applyNumberFormat="1" applyFont="1" applyFill="1" applyBorder="1" applyProtection="1"/>
    <xf numFmtId="173" fontId="7" fillId="8" borderId="17" xfId="2" applyNumberFormat="1" applyFont="1" applyFill="1" applyBorder="1" applyProtection="1"/>
    <xf numFmtId="173" fontId="7" fillId="8" borderId="19" xfId="2" applyNumberFormat="1" applyFont="1" applyFill="1" applyBorder="1" applyProtection="1"/>
    <xf numFmtId="173" fontId="12" fillId="8" borderId="20" xfId="2" applyNumberFormat="1" applyFont="1" applyFill="1" applyBorder="1" applyProtection="1"/>
    <xf numFmtId="173" fontId="7" fillId="8" borderId="22" xfId="2" applyNumberFormat="1" applyFont="1" applyFill="1" applyBorder="1" applyProtection="1"/>
    <xf numFmtId="173" fontId="7" fillId="8" borderId="13" xfId="2" applyNumberFormat="1" applyFont="1" applyFill="1" applyBorder="1" applyProtection="1"/>
    <xf numFmtId="0" fontId="35" fillId="2" borderId="0" xfId="4" applyFont="1" applyFill="1" applyBorder="1" applyProtection="1">
      <protection locked="0"/>
    </xf>
    <xf numFmtId="0" fontId="15" fillId="0" borderId="0" xfId="4" applyFont="1" applyBorder="1" applyProtection="1">
      <protection locked="0"/>
    </xf>
    <xf numFmtId="0" fontId="38" fillId="2" borderId="0" xfId="4" applyFont="1" applyFill="1" applyBorder="1" applyAlignment="1" applyProtection="1">
      <alignment horizontal="right"/>
      <protection locked="0"/>
    </xf>
    <xf numFmtId="0" fontId="12" fillId="2" borderId="14" xfId="4" applyFont="1" applyFill="1" applyBorder="1" applyProtection="1">
      <protection locked="0"/>
    </xf>
    <xf numFmtId="0" fontId="3" fillId="6" borderId="0" xfId="4" applyFont="1" applyFill="1" applyAlignment="1" applyProtection="1">
      <protection locked="0"/>
    </xf>
    <xf numFmtId="0" fontId="5" fillId="2" borderId="0" xfId="0" applyFont="1" applyFill="1" applyAlignment="1" applyProtection="1">
      <alignment horizontal="center"/>
      <protection locked="0"/>
    </xf>
    <xf numFmtId="0" fontId="13" fillId="0" borderId="0" xfId="4" applyBorder="1" applyProtection="1">
      <protection locked="0"/>
    </xf>
    <xf numFmtId="0" fontId="12" fillId="12" borderId="4" xfId="3" applyFont="1" applyFill="1" applyBorder="1" applyAlignment="1" applyProtection="1">
      <alignment vertical="top" wrapText="1"/>
      <protection locked="0"/>
    </xf>
    <xf numFmtId="0" fontId="7" fillId="6" borderId="0" xfId="3" applyFont="1" applyFill="1" applyProtection="1">
      <protection locked="0"/>
    </xf>
    <xf numFmtId="0" fontId="7" fillId="6" borderId="0" xfId="3" applyFill="1" applyBorder="1" applyProtection="1">
      <protection locked="0"/>
    </xf>
    <xf numFmtId="0" fontId="7" fillId="6" borderId="0" xfId="3" applyFill="1" applyProtection="1">
      <protection locked="0"/>
    </xf>
    <xf numFmtId="178" fontId="64" fillId="12" borderId="101" xfId="3" applyNumberFormat="1" applyFont="1" applyFill="1" applyBorder="1" applyAlignment="1" applyProtection="1">
      <alignment horizontal="center"/>
    </xf>
    <xf numFmtId="0" fontId="3" fillId="6" borderId="0" xfId="3" applyFont="1" applyFill="1" applyProtection="1">
      <protection locked="0"/>
    </xf>
    <xf numFmtId="0" fontId="3" fillId="6" borderId="0" xfId="3" applyFont="1" applyFill="1" applyBorder="1" applyProtection="1">
      <protection locked="0"/>
    </xf>
    <xf numFmtId="0" fontId="7" fillId="6" borderId="0" xfId="3" applyFont="1" applyFill="1" applyBorder="1" applyProtection="1">
      <protection locked="0"/>
    </xf>
    <xf numFmtId="173" fontId="0" fillId="4" borderId="107" xfId="0" applyNumberFormat="1" applyFill="1" applyBorder="1" applyProtection="1">
      <protection locked="0"/>
    </xf>
    <xf numFmtId="173" fontId="0" fillId="4" borderId="108" xfId="0" applyNumberFormat="1" applyFill="1" applyBorder="1" applyProtection="1">
      <protection locked="0"/>
    </xf>
    <xf numFmtId="173" fontId="0" fillId="5" borderId="108" xfId="0" applyNumberFormat="1" applyFill="1" applyBorder="1" applyAlignment="1" applyProtection="1">
      <alignment horizontal="right"/>
    </xf>
    <xf numFmtId="173" fontId="0" fillId="5" borderId="108" xfId="0" applyNumberFormat="1" applyFill="1" applyBorder="1" applyProtection="1"/>
    <xf numFmtId="173" fontId="0" fillId="5" borderId="110" xfId="0" applyNumberFormat="1" applyFill="1" applyBorder="1" applyProtection="1"/>
    <xf numFmtId="173" fontId="0" fillId="5" borderId="111" xfId="0" applyNumberFormat="1" applyFill="1" applyBorder="1" applyProtection="1"/>
    <xf numFmtId="173" fontId="0" fillId="4" borderId="113" xfId="0" applyNumberFormat="1" applyFill="1" applyBorder="1" applyProtection="1">
      <protection locked="0"/>
    </xf>
    <xf numFmtId="173" fontId="0" fillId="5" borderId="113" xfId="0" applyNumberFormat="1" applyFill="1" applyBorder="1" applyProtection="1"/>
    <xf numFmtId="173" fontId="0" fillId="5" borderId="114" xfId="0" applyNumberFormat="1" applyFill="1" applyBorder="1" applyProtection="1"/>
    <xf numFmtId="173" fontId="2" fillId="3" borderId="84" xfId="0" applyNumberFormat="1" applyFont="1" applyFill="1" applyBorder="1" applyProtection="1"/>
    <xf numFmtId="173" fontId="2" fillId="3" borderId="115" xfId="0" applyNumberFormat="1" applyFont="1" applyFill="1" applyBorder="1" applyProtection="1"/>
    <xf numFmtId="173" fontId="0" fillId="4" borderId="112" xfId="0" applyNumberFormat="1" applyFill="1" applyBorder="1" applyProtection="1">
      <protection locked="0"/>
    </xf>
    <xf numFmtId="173" fontId="0" fillId="4" borderId="116" xfId="0" applyNumberFormat="1" applyFill="1" applyBorder="1" applyProtection="1">
      <protection locked="0"/>
    </xf>
    <xf numFmtId="173" fontId="0" fillId="4" borderId="114" xfId="0" applyNumberFormat="1" applyFill="1" applyBorder="1" applyProtection="1">
      <protection locked="0"/>
    </xf>
    <xf numFmtId="173" fontId="0" fillId="4" borderId="117" xfId="0" applyNumberFormat="1" applyFill="1" applyBorder="1" applyProtection="1">
      <protection locked="0"/>
    </xf>
    <xf numFmtId="173" fontId="0" fillId="4" borderId="118" xfId="0" applyNumberFormat="1" applyFill="1" applyBorder="1" applyProtection="1">
      <protection locked="0"/>
    </xf>
    <xf numFmtId="173" fontId="7" fillId="4" borderId="113" xfId="0" applyNumberFormat="1" applyFont="1" applyFill="1" applyBorder="1" applyProtection="1">
      <protection locked="0"/>
    </xf>
    <xf numFmtId="173" fontId="7" fillId="4" borderId="114" xfId="0" applyNumberFormat="1" applyFont="1" applyFill="1" applyBorder="1" applyProtection="1">
      <protection locked="0"/>
    </xf>
    <xf numFmtId="173" fontId="0" fillId="4" borderId="119" xfId="0" applyNumberFormat="1" applyFill="1" applyBorder="1" applyProtection="1">
      <protection locked="0"/>
    </xf>
    <xf numFmtId="173" fontId="0" fillId="4" borderId="120" xfId="0" applyNumberFormat="1" applyFill="1" applyBorder="1" applyProtection="1">
      <protection locked="0"/>
    </xf>
    <xf numFmtId="0" fontId="1" fillId="2" borderId="0" xfId="0" applyFont="1" applyFill="1" applyAlignment="1">
      <alignment wrapText="1"/>
    </xf>
    <xf numFmtId="0" fontId="1" fillId="2" borderId="0" xfId="0" quotePrefix="1" applyFont="1" applyFill="1" applyAlignment="1">
      <alignment wrapText="1"/>
    </xf>
    <xf numFmtId="173" fontId="7" fillId="8" borderId="9" xfId="2" applyNumberFormat="1" applyFont="1" applyFill="1" applyBorder="1" applyProtection="1"/>
    <xf numFmtId="0" fontId="13" fillId="2" borderId="121" xfId="4" applyFill="1" applyBorder="1" applyProtection="1">
      <protection locked="0"/>
    </xf>
    <xf numFmtId="0" fontId="38" fillId="2" borderId="94" xfId="4" applyFont="1" applyFill="1" applyBorder="1" applyAlignment="1" applyProtection="1">
      <alignment horizontal="right"/>
      <protection locked="0"/>
    </xf>
    <xf numFmtId="173" fontId="7" fillId="11" borderId="51" xfId="2" applyNumberFormat="1" applyFont="1" applyFill="1" applyBorder="1" applyProtection="1"/>
    <xf numFmtId="173" fontId="7" fillId="11" borderId="32" xfId="2" applyNumberFormat="1" applyFont="1" applyFill="1" applyBorder="1" applyProtection="1"/>
    <xf numFmtId="173" fontId="7" fillId="11" borderId="33" xfId="2" applyNumberFormat="1" applyFont="1" applyFill="1" applyBorder="1" applyProtection="1"/>
    <xf numFmtId="0" fontId="68" fillId="2" borderId="0" xfId="4" applyFont="1" applyFill="1" applyBorder="1" applyAlignment="1" applyProtection="1">
      <alignment horizontal="right"/>
      <protection locked="0"/>
    </xf>
    <xf numFmtId="173" fontId="2" fillId="8" borderId="20" xfId="2" applyNumberFormat="1" applyFont="1" applyFill="1" applyBorder="1" applyProtection="1"/>
    <xf numFmtId="173" fontId="2" fillId="8" borderId="17" xfId="2" applyNumberFormat="1" applyFont="1" applyFill="1" applyBorder="1" applyProtection="1"/>
    <xf numFmtId="173" fontId="2" fillId="8" borderId="19" xfId="2" applyNumberFormat="1" applyFont="1" applyFill="1" applyBorder="1" applyProtection="1"/>
    <xf numFmtId="0" fontId="13" fillId="2" borderId="14" xfId="4" applyFont="1" applyFill="1" applyBorder="1" applyProtection="1">
      <protection locked="0"/>
    </xf>
    <xf numFmtId="173" fontId="7" fillId="8" borderId="10" xfId="2" applyNumberFormat="1" applyFont="1" applyFill="1" applyBorder="1" applyProtection="1"/>
    <xf numFmtId="173" fontId="7" fillId="8" borderId="11" xfId="2" applyNumberFormat="1" applyFont="1" applyFill="1" applyBorder="1" applyProtection="1"/>
    <xf numFmtId="0" fontId="69" fillId="6" borderId="15" xfId="0" applyFont="1" applyFill="1" applyBorder="1" applyProtection="1">
      <protection locked="0"/>
    </xf>
    <xf numFmtId="0" fontId="14" fillId="6" borderId="0" xfId="0" applyFont="1" applyFill="1" applyAlignment="1" applyProtection="1">
      <alignment vertical="top" wrapText="1"/>
      <protection locked="0"/>
    </xf>
    <xf numFmtId="173" fontId="0" fillId="4" borderId="133" xfId="0" applyNumberFormat="1" applyFill="1" applyBorder="1" applyProtection="1">
      <protection locked="0"/>
    </xf>
    <xf numFmtId="173" fontId="0" fillId="5" borderId="134" xfId="1" applyNumberFormat="1" applyFont="1" applyFill="1" applyBorder="1" applyProtection="1"/>
    <xf numFmtId="173" fontId="0" fillId="5" borderId="135" xfId="1" applyNumberFormat="1" applyFont="1" applyFill="1" applyBorder="1" applyProtection="1"/>
    <xf numFmtId="173" fontId="0" fillId="4" borderId="110" xfId="0" applyNumberFormat="1" applyFill="1" applyBorder="1" applyProtection="1">
      <protection locked="0"/>
    </xf>
    <xf numFmtId="173" fontId="0" fillId="4" borderId="136" xfId="0" applyNumberFormat="1" applyFill="1" applyBorder="1" applyProtection="1">
      <protection locked="0"/>
    </xf>
    <xf numFmtId="173" fontId="0" fillId="4" borderId="111" xfId="0" applyNumberFormat="1" applyFill="1" applyBorder="1" applyProtection="1">
      <protection locked="0"/>
    </xf>
    <xf numFmtId="173" fontId="0" fillId="4" borderId="137" xfId="0" applyNumberFormat="1" applyFill="1" applyBorder="1" applyProtection="1">
      <protection locked="0"/>
    </xf>
    <xf numFmtId="173" fontId="0" fillId="5" borderId="109" xfId="1" applyNumberFormat="1" applyFont="1" applyFill="1" applyBorder="1" applyProtection="1"/>
    <xf numFmtId="175" fontId="29" fillId="2" borderId="1" xfId="0" applyNumberFormat="1" applyFont="1" applyFill="1" applyBorder="1" applyAlignment="1" applyProtection="1">
      <alignment horizontal="center"/>
      <protection locked="0"/>
    </xf>
    <xf numFmtId="176" fontId="29" fillId="2" borderId="1" xfId="0" applyNumberFormat="1" applyFont="1" applyFill="1" applyBorder="1" applyAlignment="1" applyProtection="1">
      <alignment horizontal="center"/>
      <protection locked="0"/>
    </xf>
    <xf numFmtId="173" fontId="6" fillId="0" borderId="0" xfId="1" applyNumberFormat="1" applyFont="1" applyFill="1" applyBorder="1" applyProtection="1"/>
    <xf numFmtId="173" fontId="55" fillId="5" borderId="112" xfId="0" applyNumberFormat="1" applyFont="1" applyFill="1" applyBorder="1" applyProtection="1"/>
    <xf numFmtId="173" fontId="55" fillId="5" borderId="138" xfId="0" applyNumberFormat="1" applyFont="1" applyFill="1" applyBorder="1" applyProtection="1"/>
    <xf numFmtId="173" fontId="55" fillId="5" borderId="116" xfId="0" applyNumberFormat="1" applyFont="1" applyFill="1" applyBorder="1" applyProtection="1"/>
    <xf numFmtId="173" fontId="55" fillId="5" borderId="117" xfId="0" applyNumberFormat="1" applyFont="1" applyFill="1" applyBorder="1" applyProtection="1"/>
    <xf numFmtId="173" fontId="55" fillId="5" borderId="118" xfId="0" applyNumberFormat="1" applyFont="1" applyFill="1" applyBorder="1" applyProtection="1"/>
    <xf numFmtId="173" fontId="55" fillId="5" borderId="139" xfId="0" applyNumberFormat="1" applyFont="1" applyFill="1" applyBorder="1" applyProtection="1"/>
    <xf numFmtId="173" fontId="55" fillId="5" borderId="140" xfId="0" applyNumberFormat="1" applyFont="1" applyFill="1" applyBorder="1" applyProtection="1"/>
    <xf numFmtId="173" fontId="55" fillId="5" borderId="141" xfId="0" applyNumberFormat="1" applyFont="1" applyFill="1" applyBorder="1" applyProtection="1"/>
    <xf numFmtId="173" fontId="7" fillId="5" borderId="112" xfId="0" applyNumberFormat="1" applyFont="1" applyFill="1" applyBorder="1" applyProtection="1"/>
    <xf numFmtId="173" fontId="7" fillId="5" borderId="138" xfId="0" applyNumberFormat="1" applyFont="1" applyFill="1" applyBorder="1" applyProtection="1"/>
    <xf numFmtId="173" fontId="7" fillId="5" borderId="116" xfId="0" applyNumberFormat="1" applyFont="1" applyFill="1" applyBorder="1" applyProtection="1"/>
    <xf numFmtId="173" fontId="7" fillId="5" borderId="117" xfId="0" applyNumberFormat="1" applyFont="1" applyFill="1" applyBorder="1" applyProtection="1"/>
    <xf numFmtId="173" fontId="7" fillId="5" borderId="118" xfId="0" applyNumberFormat="1" applyFont="1" applyFill="1" applyBorder="1" applyProtection="1"/>
    <xf numFmtId="173" fontId="7" fillId="5" borderId="98" xfId="0" applyNumberFormat="1" applyFont="1" applyFill="1" applyBorder="1" applyProtection="1"/>
    <xf numFmtId="173" fontId="7" fillId="5" borderId="67" xfId="0" applyNumberFormat="1" applyFont="1" applyFill="1" applyBorder="1" applyProtection="1"/>
    <xf numFmtId="173" fontId="7" fillId="5" borderId="103" xfId="0" applyNumberFormat="1" applyFont="1" applyFill="1" applyBorder="1" applyProtection="1"/>
    <xf numFmtId="173" fontId="52" fillId="3" borderId="84" xfId="1" applyNumberFormat="1" applyFont="1" applyFill="1" applyBorder="1" applyProtection="1"/>
    <xf numFmtId="173" fontId="52" fillId="3" borderId="85" xfId="1" applyNumberFormat="1" applyFont="1" applyFill="1" applyBorder="1" applyProtection="1"/>
    <xf numFmtId="173" fontId="7" fillId="5" borderId="51" xfId="0" applyNumberFormat="1" applyFont="1" applyFill="1" applyBorder="1" applyProtection="1"/>
    <xf numFmtId="173" fontId="7" fillId="5" borderId="33" xfId="0" applyNumberFormat="1" applyFont="1" applyFill="1" applyBorder="1" applyProtection="1"/>
    <xf numFmtId="173" fontId="7" fillId="5" borderId="20" xfId="0" applyNumberFormat="1" applyFont="1" applyFill="1" applyBorder="1" applyProtection="1"/>
    <xf numFmtId="173" fontId="7" fillId="5" borderId="19" xfId="0" applyNumberFormat="1" applyFont="1" applyFill="1" applyBorder="1" applyProtection="1"/>
    <xf numFmtId="173" fontId="7" fillId="5" borderId="9" xfId="0" applyNumberFormat="1" applyFont="1" applyFill="1" applyBorder="1" applyProtection="1"/>
    <xf numFmtId="173" fontId="7" fillId="5" borderId="11" xfId="0" applyNumberFormat="1" applyFont="1" applyFill="1" applyBorder="1" applyProtection="1"/>
    <xf numFmtId="173" fontId="7" fillId="5" borderId="48" xfId="0" applyNumberFormat="1" applyFont="1" applyFill="1" applyBorder="1" applyProtection="1"/>
    <xf numFmtId="173" fontId="7" fillId="5" borderId="43" xfId="0" applyNumberFormat="1" applyFont="1" applyFill="1" applyBorder="1" applyProtection="1"/>
    <xf numFmtId="173" fontId="5" fillId="4" borderId="112" xfId="0" applyNumberFormat="1" applyFont="1" applyFill="1" applyBorder="1" applyProtection="1">
      <protection locked="0"/>
    </xf>
    <xf numFmtId="173" fontId="5" fillId="4" borderId="144" xfId="0" applyNumberFormat="1" applyFont="1" applyFill="1" applyBorder="1" applyProtection="1">
      <protection locked="0"/>
    </xf>
    <xf numFmtId="173" fontId="5" fillId="4" borderId="71" xfId="0" applyNumberFormat="1" applyFont="1" applyFill="1" applyBorder="1" applyProtection="1">
      <protection locked="0"/>
    </xf>
    <xf numFmtId="173" fontId="5" fillId="5" borderId="117" xfId="0" applyNumberFormat="1" applyFont="1" applyFill="1" applyBorder="1" applyProtection="1"/>
    <xf numFmtId="173" fontId="5" fillId="5" borderId="118" xfId="0" applyNumberFormat="1" applyFont="1" applyFill="1" applyBorder="1" applyProtection="1"/>
    <xf numFmtId="173" fontId="5" fillId="5" borderId="113" xfId="0" applyNumberFormat="1" applyFont="1" applyFill="1" applyBorder="1" applyProtection="1"/>
    <xf numFmtId="173" fontId="5" fillId="5" borderId="114" xfId="0" applyNumberFormat="1" applyFont="1" applyFill="1" applyBorder="1" applyProtection="1"/>
    <xf numFmtId="173" fontId="5" fillId="4" borderId="113" xfId="0" applyNumberFormat="1" applyFont="1" applyFill="1" applyBorder="1" applyProtection="1">
      <protection locked="0"/>
    </xf>
    <xf numFmtId="173" fontId="5" fillId="4" borderId="145" xfId="0" applyNumberFormat="1" applyFont="1" applyFill="1" applyBorder="1" applyProtection="1">
      <protection locked="0"/>
    </xf>
    <xf numFmtId="173" fontId="5" fillId="4" borderId="146" xfId="0" applyNumberFormat="1" applyFont="1" applyFill="1" applyBorder="1" applyProtection="1">
      <protection locked="0"/>
    </xf>
    <xf numFmtId="173" fontId="5" fillId="4" borderId="147" xfId="0" applyNumberFormat="1" applyFont="1" applyFill="1" applyBorder="1" applyProtection="1">
      <protection locked="0"/>
    </xf>
    <xf numFmtId="0" fontId="12" fillId="2" borderId="5" xfId="0" applyFont="1" applyFill="1" applyBorder="1" applyAlignment="1" applyProtection="1">
      <alignment vertical="top" wrapText="1"/>
    </xf>
    <xf numFmtId="37" fontId="2" fillId="0" borderId="39" xfId="0" applyNumberFormat="1" applyFont="1" applyFill="1" applyBorder="1" applyAlignment="1" applyProtection="1">
      <alignment horizontal="center" wrapText="1"/>
    </xf>
    <xf numFmtId="37" fontId="2" fillId="0" borderId="38" xfId="0" applyNumberFormat="1" applyFont="1" applyFill="1" applyBorder="1" applyAlignment="1" applyProtection="1">
      <alignment horizontal="center" wrapText="1"/>
    </xf>
    <xf numFmtId="0" fontId="7" fillId="6" borderId="41" xfId="0" applyFont="1" applyFill="1" applyBorder="1" applyAlignment="1" applyProtection="1">
      <alignment wrapText="1"/>
    </xf>
    <xf numFmtId="0" fontId="7" fillId="6" borderId="40" xfId="0" applyFont="1" applyFill="1" applyBorder="1" applyAlignment="1" applyProtection="1">
      <alignment wrapText="1"/>
    </xf>
    <xf numFmtId="0" fontId="0" fillId="2" borderId="44" xfId="0" applyFill="1" applyBorder="1" applyAlignment="1" applyProtection="1">
      <alignment horizontal="left" wrapText="1"/>
    </xf>
    <xf numFmtId="0" fontId="0" fillId="6" borderId="40" xfId="0" applyFill="1" applyBorder="1" applyAlignment="1" applyProtection="1">
      <alignment wrapText="1"/>
    </xf>
    <xf numFmtId="0" fontId="0" fillId="0" borderId="40" xfId="0" applyFill="1" applyBorder="1" applyAlignment="1" applyProtection="1">
      <alignment wrapText="1"/>
    </xf>
    <xf numFmtId="173" fontId="0" fillId="0" borderId="20" xfId="0" applyNumberFormat="1" applyFill="1" applyBorder="1" applyProtection="1"/>
    <xf numFmtId="173" fontId="0" fillId="0" borderId="13" xfId="0" applyNumberFormat="1" applyFill="1" applyBorder="1" applyProtection="1"/>
    <xf numFmtId="0" fontId="0" fillId="6" borderId="40" xfId="0" applyFill="1" applyBorder="1" applyAlignment="1" applyProtection="1">
      <alignment horizontal="left" wrapText="1"/>
    </xf>
    <xf numFmtId="0" fontId="7" fillId="0" borderId="40" xfId="0" applyFont="1" applyFill="1" applyBorder="1" applyAlignment="1" applyProtection="1">
      <alignment wrapText="1"/>
    </xf>
    <xf numFmtId="0" fontId="0" fillId="6" borderId="143" xfId="0" applyFill="1" applyBorder="1" applyAlignment="1" applyProtection="1">
      <alignment wrapText="1"/>
    </xf>
    <xf numFmtId="0" fontId="2" fillId="6" borderId="24" xfId="0" applyFont="1" applyFill="1" applyBorder="1" applyProtection="1"/>
    <xf numFmtId="0" fontId="2" fillId="0" borderId="51" xfId="0" applyFont="1" applyFill="1" applyBorder="1" applyAlignment="1" applyProtection="1">
      <alignment horizontal="center"/>
    </xf>
    <xf numFmtId="0" fontId="2" fillId="0" borderId="31" xfId="0" applyFont="1" applyFill="1" applyBorder="1" applyAlignment="1" applyProtection="1">
      <alignment horizontal="center"/>
    </xf>
    <xf numFmtId="0" fontId="2" fillId="0" borderId="47" xfId="0" applyFont="1" applyFill="1" applyBorder="1" applyAlignment="1" applyProtection="1">
      <alignment horizontal="center"/>
    </xf>
    <xf numFmtId="0" fontId="12" fillId="6" borderId="7" xfId="0" applyFont="1" applyFill="1" applyBorder="1" applyAlignment="1" applyProtection="1">
      <alignment vertical="top" wrapText="1"/>
    </xf>
    <xf numFmtId="0" fontId="2" fillId="0" borderId="9" xfId="0" applyFont="1" applyFill="1" applyBorder="1" applyAlignment="1" applyProtection="1">
      <alignment horizontal="center" wrapText="1"/>
    </xf>
    <xf numFmtId="0" fontId="2" fillId="0" borderId="10" xfId="0" applyFont="1" applyFill="1" applyBorder="1" applyAlignment="1" applyProtection="1">
      <alignment horizontal="center" wrapText="1"/>
    </xf>
    <xf numFmtId="0" fontId="2" fillId="0" borderId="11" xfId="0" applyFont="1" applyFill="1" applyBorder="1" applyAlignment="1" applyProtection="1">
      <alignment horizontal="center" wrapText="1"/>
    </xf>
    <xf numFmtId="0" fontId="7" fillId="6" borderId="6" xfId="0" applyFont="1" applyFill="1" applyBorder="1" applyAlignment="1" applyProtection="1">
      <alignment horizontal="left" vertical="top" wrapText="1"/>
    </xf>
    <xf numFmtId="0" fontId="7" fillId="6" borderId="45" xfId="0" applyFont="1" applyFill="1" applyBorder="1" applyAlignment="1" applyProtection="1">
      <alignment horizontal="left" vertical="top" wrapText="1"/>
    </xf>
    <xf numFmtId="0" fontId="7" fillId="6" borderId="26" xfId="0" applyFont="1" applyFill="1" applyBorder="1" applyAlignment="1" applyProtection="1">
      <alignment wrapText="1"/>
    </xf>
    <xf numFmtId="0" fontId="1" fillId="6" borderId="29" xfId="0" quotePrefix="1" applyFont="1" applyFill="1" applyBorder="1" applyAlignment="1" applyProtection="1">
      <alignment wrapText="1"/>
    </xf>
    <xf numFmtId="0" fontId="2" fillId="0" borderId="5" xfId="0" applyFont="1" applyBorder="1" applyProtection="1"/>
    <xf numFmtId="0" fontId="54" fillId="6" borderId="0" xfId="0" applyFont="1" applyFill="1" applyProtection="1"/>
    <xf numFmtId="0" fontId="55" fillId="0" borderId="0" xfId="0" applyFont="1" applyProtection="1"/>
    <xf numFmtId="0" fontId="52" fillId="6" borderId="24" xfId="0" applyFont="1" applyFill="1" applyBorder="1" applyProtection="1"/>
    <xf numFmtId="0" fontId="52" fillId="0" borderId="51" xfId="0" applyFont="1" applyFill="1" applyBorder="1" applyAlignment="1" applyProtection="1">
      <alignment horizontal="center"/>
    </xf>
    <xf numFmtId="0" fontId="52" fillId="0" borderId="31" xfId="0" applyFont="1" applyFill="1" applyBorder="1" applyAlignment="1" applyProtection="1">
      <alignment horizontal="center"/>
    </xf>
    <xf numFmtId="0" fontId="52" fillId="0" borderId="47" xfId="0" applyFont="1" applyFill="1" applyBorder="1" applyAlignment="1" applyProtection="1">
      <alignment horizontal="center"/>
    </xf>
    <xf numFmtId="0" fontId="56" fillId="6" borderId="7" xfId="0" applyFont="1" applyFill="1" applyBorder="1" applyAlignment="1" applyProtection="1">
      <alignment vertical="top" wrapText="1"/>
    </xf>
    <xf numFmtId="0" fontId="52" fillId="0" borderId="9" xfId="0" applyFont="1" applyFill="1" applyBorder="1" applyAlignment="1" applyProtection="1">
      <alignment horizontal="center" wrapText="1"/>
    </xf>
    <xf numFmtId="0" fontId="52" fillId="0" borderId="10" xfId="0" applyFont="1" applyFill="1" applyBorder="1" applyAlignment="1" applyProtection="1">
      <alignment horizontal="center" wrapText="1"/>
    </xf>
    <xf numFmtId="0" fontId="52" fillId="0" borderId="11" xfId="0" applyFont="1" applyFill="1" applyBorder="1" applyAlignment="1" applyProtection="1">
      <alignment horizontal="center" wrapText="1"/>
    </xf>
    <xf numFmtId="0" fontId="55" fillId="6" borderId="44" xfId="0" applyFont="1" applyFill="1" applyBorder="1" applyAlignment="1" applyProtection="1">
      <alignment horizontal="left" vertical="center" wrapText="1"/>
    </xf>
    <xf numFmtId="0" fontId="55" fillId="6" borderId="40" xfId="0" applyFont="1" applyFill="1" applyBorder="1" applyAlignment="1" applyProtection="1">
      <alignment horizontal="left" vertical="center" wrapText="1"/>
    </xf>
    <xf numFmtId="0" fontId="55" fillId="0" borderId="40" xfId="0" applyFont="1" applyFill="1" applyBorder="1" applyAlignment="1" applyProtection="1">
      <alignment horizontal="left" vertical="center" wrapText="1"/>
    </xf>
    <xf numFmtId="0" fontId="55" fillId="2" borderId="40" xfId="0" applyFont="1" applyFill="1" applyBorder="1" applyAlignment="1" applyProtection="1">
      <alignment horizontal="left" vertical="center" wrapText="1"/>
    </xf>
    <xf numFmtId="0" fontId="52" fillId="6" borderId="30" xfId="0" applyFont="1" applyFill="1" applyBorder="1" applyProtection="1"/>
    <xf numFmtId="0" fontId="0" fillId="0" borderId="0" xfId="0" applyProtection="1"/>
    <xf numFmtId="0" fontId="2" fillId="2" borderId="0" xfId="0" applyFont="1" applyFill="1" applyProtection="1"/>
    <xf numFmtId="0" fontId="2" fillId="0" borderId="0" xfId="0" applyFont="1" applyFill="1" applyProtection="1"/>
    <xf numFmtId="0" fontId="0" fillId="0" borderId="0" xfId="0" applyFill="1" applyProtection="1"/>
    <xf numFmtId="173" fontId="0" fillId="5" borderId="133" xfId="1" applyNumberFormat="1" applyFont="1" applyFill="1" applyBorder="1" applyProtection="1"/>
    <xf numFmtId="173" fontId="0" fillId="4" borderId="148" xfId="1" applyNumberFormat="1" applyFont="1" applyFill="1" applyBorder="1" applyProtection="1">
      <protection locked="0"/>
    </xf>
    <xf numFmtId="173" fontId="0" fillId="4" borderId="108" xfId="1" applyNumberFormat="1" applyFont="1" applyFill="1" applyBorder="1" applyProtection="1">
      <protection locked="0"/>
    </xf>
    <xf numFmtId="173" fontId="0" fillId="5" borderId="108" xfId="1" applyNumberFormat="1" applyFont="1" applyFill="1" applyBorder="1" applyProtection="1"/>
    <xf numFmtId="173" fontId="0" fillId="4" borderId="149" xfId="1" applyNumberFormat="1" applyFont="1" applyFill="1" applyBorder="1" applyProtection="1">
      <protection locked="0"/>
    </xf>
    <xf numFmtId="173" fontId="0" fillId="5" borderId="149" xfId="1" applyNumberFormat="1" applyFont="1" applyFill="1" applyBorder="1" applyProtection="1"/>
    <xf numFmtId="173" fontId="0" fillId="5" borderId="150" xfId="1" applyNumberFormat="1" applyFont="1" applyFill="1" applyBorder="1" applyProtection="1"/>
    <xf numFmtId="173" fontId="0" fillId="5" borderId="110" xfId="1" applyNumberFormat="1" applyFont="1" applyFill="1" applyBorder="1" applyProtection="1"/>
    <xf numFmtId="173" fontId="0" fillId="5" borderId="151" xfId="1" applyNumberFormat="1" applyFont="1" applyFill="1" applyBorder="1" applyProtection="1"/>
    <xf numFmtId="173" fontId="0" fillId="5" borderId="152" xfId="1" applyNumberFormat="1" applyFont="1" applyFill="1" applyBorder="1" applyProtection="1"/>
    <xf numFmtId="173" fontId="0" fillId="4" borderId="97" xfId="1" applyNumberFormat="1" applyFont="1" applyFill="1" applyBorder="1" applyProtection="1">
      <protection locked="0"/>
    </xf>
    <xf numFmtId="173" fontId="7" fillId="4" borderId="108" xfId="1" applyNumberFormat="1" applyFont="1" applyFill="1" applyBorder="1" applyProtection="1">
      <protection locked="0"/>
    </xf>
    <xf numFmtId="173" fontId="2" fillId="3" borderId="93" xfId="0" applyNumberFormat="1" applyFont="1" applyFill="1" applyBorder="1" applyProtection="1"/>
    <xf numFmtId="173" fontId="2" fillId="3" borderId="46" xfId="0" applyNumberFormat="1" applyFont="1" applyFill="1" applyBorder="1" applyProtection="1"/>
    <xf numFmtId="173" fontId="0" fillId="5" borderId="54" xfId="0" applyNumberFormat="1" applyFill="1" applyBorder="1" applyAlignment="1" applyProtection="1">
      <alignment horizontal="right"/>
    </xf>
    <xf numFmtId="173" fontId="0" fillId="5" borderId="54" xfId="0" applyNumberFormat="1" applyFill="1" applyBorder="1" applyProtection="1"/>
    <xf numFmtId="173" fontId="0" fillId="5" borderId="75" xfId="0" applyNumberFormat="1" applyFill="1" applyBorder="1" applyProtection="1"/>
    <xf numFmtId="173" fontId="0" fillId="5" borderId="145" xfId="0" applyNumberFormat="1" applyFill="1" applyBorder="1" applyProtection="1"/>
    <xf numFmtId="173" fontId="0" fillId="5" borderId="147" xfId="0" applyNumberFormat="1" applyFill="1" applyBorder="1" applyProtection="1"/>
    <xf numFmtId="167" fontId="0" fillId="0" borderId="0" xfId="1" applyNumberFormat="1" applyFont="1" applyFill="1" applyBorder="1" applyProtection="1">
      <protection locked="0"/>
    </xf>
    <xf numFmtId="0" fontId="4" fillId="0" borderId="0" xfId="0" applyFont="1" applyFill="1" applyAlignment="1" applyProtection="1">
      <alignment horizontal="centerContinuous"/>
    </xf>
    <xf numFmtId="0" fontId="22" fillId="0" borderId="0" xfId="0" applyFont="1" applyFill="1" applyAlignment="1" applyProtection="1">
      <alignment horizontal="centerContinuous"/>
    </xf>
    <xf numFmtId="0" fontId="4" fillId="0" borderId="0" xfId="0" applyFont="1" applyFill="1" applyAlignment="1" applyProtection="1"/>
    <xf numFmtId="0" fontId="8" fillId="0" borderId="0" xfId="0" applyFont="1" applyFill="1" applyProtection="1"/>
    <xf numFmtId="0" fontId="32" fillId="0" borderId="0" xfId="0" applyFont="1" applyFill="1" applyBorder="1" applyProtection="1"/>
    <xf numFmtId="0" fontId="18" fillId="0" borderId="0" xfId="0" applyFont="1" applyFill="1" applyBorder="1" applyProtection="1"/>
    <xf numFmtId="0" fontId="52" fillId="0" borderId="32" xfId="0" applyFont="1" applyFill="1" applyBorder="1" applyAlignment="1" applyProtection="1">
      <alignment horizontal="center"/>
    </xf>
    <xf numFmtId="0" fontId="52" fillId="0" borderId="33" xfId="0" applyFont="1" applyFill="1" applyBorder="1" applyAlignment="1" applyProtection="1">
      <alignment horizontal="center"/>
    </xf>
    <xf numFmtId="0" fontId="2" fillId="0" borderId="23" xfId="0" applyFont="1" applyFill="1" applyBorder="1" applyAlignment="1" applyProtection="1">
      <alignment horizontal="center" wrapText="1"/>
    </xf>
    <xf numFmtId="0" fontId="2" fillId="0" borderId="24" xfId="0" applyFont="1" applyFill="1" applyBorder="1" applyProtection="1"/>
    <xf numFmtId="0" fontId="12" fillId="2" borderId="7" xfId="0" applyFont="1" applyFill="1" applyBorder="1" applyAlignment="1" applyProtection="1">
      <alignment vertical="top" wrapText="1"/>
    </xf>
    <xf numFmtId="0" fontId="0" fillId="6" borderId="25" xfId="0" applyFill="1" applyBorder="1" applyAlignment="1" applyProtection="1">
      <alignment wrapText="1"/>
    </xf>
    <xf numFmtId="0" fontId="0" fillId="6" borderId="6" xfId="0" applyFill="1" applyBorder="1" applyAlignment="1" applyProtection="1">
      <alignment wrapText="1"/>
    </xf>
    <xf numFmtId="0" fontId="0" fillId="6" borderId="26" xfId="0" applyFill="1" applyBorder="1" applyAlignment="1" applyProtection="1">
      <alignment horizontal="left" wrapText="1"/>
    </xf>
    <xf numFmtId="0" fontId="0" fillId="6" borderId="26" xfId="0" applyFill="1" applyBorder="1" applyAlignment="1" applyProtection="1">
      <alignment wrapText="1"/>
    </xf>
    <xf numFmtId="0" fontId="0" fillId="6" borderId="26" xfId="0" quotePrefix="1" applyFill="1" applyBorder="1" applyAlignment="1" applyProtection="1">
      <alignment wrapText="1"/>
    </xf>
    <xf numFmtId="0" fontId="7" fillId="6" borderId="26" xfId="0" quotePrefix="1" applyFont="1" applyFill="1" applyBorder="1" applyAlignment="1" applyProtection="1">
      <alignment wrapText="1"/>
    </xf>
    <xf numFmtId="0" fontId="2" fillId="6" borderId="27" xfId="0" applyFont="1" applyFill="1" applyBorder="1" applyAlignment="1" applyProtection="1">
      <alignment wrapText="1"/>
    </xf>
    <xf numFmtId="0" fontId="2" fillId="6" borderId="6" xfId="0" applyFont="1" applyFill="1" applyBorder="1" applyAlignment="1" applyProtection="1">
      <alignment wrapText="1"/>
    </xf>
    <xf numFmtId="0" fontId="0" fillId="6" borderId="28" xfId="0" applyFill="1" applyBorder="1" applyAlignment="1" applyProtection="1">
      <alignment wrapText="1"/>
    </xf>
    <xf numFmtId="0" fontId="1" fillId="6" borderId="26" xfId="0" applyFont="1" applyFill="1" applyBorder="1" applyAlignment="1" applyProtection="1">
      <alignment wrapText="1"/>
    </xf>
    <xf numFmtId="0" fontId="7" fillId="6" borderId="6" xfId="0" applyFont="1" applyFill="1" applyBorder="1" applyAlignment="1" applyProtection="1">
      <alignment wrapText="1"/>
    </xf>
    <xf numFmtId="0" fontId="7" fillId="6" borderId="29" xfId="0" quotePrefix="1" applyFont="1" applyFill="1" applyBorder="1" applyAlignment="1" applyProtection="1">
      <alignment wrapText="1"/>
    </xf>
    <xf numFmtId="0" fontId="1" fillId="6" borderId="26" xfId="0" quotePrefix="1" applyFont="1" applyFill="1" applyBorder="1" applyAlignment="1" applyProtection="1">
      <alignment wrapText="1"/>
    </xf>
    <xf numFmtId="0" fontId="0" fillId="6" borderId="29" xfId="0" applyFill="1" applyBorder="1" applyAlignment="1" applyProtection="1">
      <alignment wrapText="1"/>
    </xf>
    <xf numFmtId="0" fontId="2" fillId="0" borderId="27" xfId="0" applyFont="1" applyFill="1" applyBorder="1" applyAlignment="1" applyProtection="1">
      <alignment wrapText="1"/>
    </xf>
    <xf numFmtId="0" fontId="0" fillId="0" borderId="6" xfId="0" applyFill="1" applyBorder="1" applyAlignment="1" applyProtection="1">
      <alignment wrapText="1"/>
    </xf>
    <xf numFmtId="0" fontId="2" fillId="0" borderId="30" xfId="0" applyFont="1" applyFill="1" applyBorder="1" applyAlignment="1" applyProtection="1">
      <alignment wrapText="1"/>
    </xf>
    <xf numFmtId="173" fontId="0" fillId="0" borderId="36" xfId="1" applyNumberFormat="1" applyFont="1" applyFill="1" applyBorder="1" applyProtection="1"/>
    <xf numFmtId="173" fontId="0" fillId="0" borderId="34" xfId="1" applyNumberFormat="1" applyFont="1" applyFill="1" applyBorder="1" applyProtection="1"/>
    <xf numFmtId="173" fontId="0" fillId="0" borderId="35" xfId="1" applyNumberFormat="1" applyFont="1" applyFill="1" applyBorder="1" applyProtection="1"/>
    <xf numFmtId="173" fontId="0" fillId="0" borderId="108" xfId="1" applyNumberFormat="1" applyFont="1" applyFill="1" applyBorder="1" applyProtection="1"/>
    <xf numFmtId="173" fontId="0" fillId="0" borderId="53" xfId="1" applyNumberFormat="1" applyFont="1" applyFill="1" applyBorder="1" applyProtection="1"/>
    <xf numFmtId="173" fontId="0" fillId="0" borderId="54" xfId="1" applyNumberFormat="1" applyFont="1" applyFill="1" applyBorder="1" applyProtection="1"/>
    <xf numFmtId="173" fontId="2" fillId="0" borderId="36" xfId="1" applyNumberFormat="1" applyFont="1" applyFill="1" applyBorder="1" applyProtection="1"/>
    <xf numFmtId="173" fontId="2" fillId="0" borderId="34" xfId="1" applyNumberFormat="1" applyFont="1" applyFill="1" applyBorder="1" applyProtection="1"/>
    <xf numFmtId="173" fontId="2" fillId="0" borderId="35" xfId="1" applyNumberFormat="1" applyFont="1" applyFill="1" applyBorder="1" applyProtection="1"/>
    <xf numFmtId="173" fontId="0" fillId="0" borderId="149" xfId="1" applyNumberFormat="1" applyFont="1" applyFill="1" applyBorder="1" applyProtection="1"/>
    <xf numFmtId="173" fontId="0" fillId="0" borderId="56" xfId="1" applyNumberFormat="1" applyFont="1" applyFill="1" applyBorder="1" applyProtection="1"/>
    <xf numFmtId="173" fontId="0" fillId="0" borderId="57" xfId="1" applyNumberFormat="1" applyFont="1" applyFill="1" applyBorder="1" applyProtection="1"/>
    <xf numFmtId="0" fontId="3" fillId="0" borderId="0" xfId="0" applyFont="1" applyFill="1" applyProtection="1"/>
    <xf numFmtId="0" fontId="14" fillId="0" borderId="0" xfId="0" applyFont="1" applyFill="1" applyProtection="1"/>
    <xf numFmtId="166" fontId="0" fillId="0" borderId="0" xfId="1" applyNumberFormat="1" applyFont="1" applyFill="1" applyProtection="1"/>
    <xf numFmtId="0" fontId="4" fillId="2" borderId="0" xfId="0" applyFont="1" applyFill="1" applyAlignment="1" applyProtection="1">
      <alignment horizontal="centerContinuous"/>
    </xf>
    <xf numFmtId="0" fontId="22" fillId="2" borderId="0" xfId="0" applyFont="1" applyFill="1" applyAlignment="1" applyProtection="1">
      <alignment horizontal="centerContinuous"/>
    </xf>
    <xf numFmtId="0" fontId="22" fillId="0" borderId="0" xfId="0" applyFont="1" applyAlignment="1" applyProtection="1">
      <alignment horizontal="centerContinuous"/>
    </xf>
    <xf numFmtId="0" fontId="8" fillId="2" borderId="0" xfId="0" applyFont="1" applyFill="1" applyProtection="1"/>
    <xf numFmtId="0" fontId="0" fillId="2" borderId="0" xfId="0" applyFill="1" applyProtection="1"/>
    <xf numFmtId="0" fontId="0" fillId="2" borderId="6" xfId="0" applyFont="1" applyFill="1" applyBorder="1" applyAlignment="1" applyProtection="1">
      <alignment wrapText="1"/>
    </xf>
    <xf numFmtId="49" fontId="0" fillId="2" borderId="26" xfId="0" applyNumberFormat="1" applyFont="1" applyFill="1" applyBorder="1" applyAlignment="1" applyProtection="1">
      <alignment wrapText="1"/>
    </xf>
    <xf numFmtId="49" fontId="0" fillId="2" borderId="26" xfId="0" applyNumberFormat="1" applyFill="1" applyBorder="1" applyAlignment="1" applyProtection="1">
      <alignment wrapText="1"/>
    </xf>
    <xf numFmtId="49" fontId="0" fillId="0" borderId="26" xfId="0" applyNumberFormat="1" applyFill="1" applyBorder="1" applyAlignment="1" applyProtection="1">
      <alignment wrapText="1"/>
    </xf>
    <xf numFmtId="0" fontId="0" fillId="2" borderId="26" xfId="0" applyFont="1" applyFill="1" applyBorder="1" applyAlignment="1" applyProtection="1">
      <alignment wrapText="1"/>
    </xf>
    <xf numFmtId="49" fontId="0" fillId="2" borderId="37" xfId="0" applyNumberFormat="1" applyFont="1" applyFill="1" applyBorder="1" applyAlignment="1" applyProtection="1">
      <alignment wrapText="1"/>
    </xf>
    <xf numFmtId="0" fontId="2" fillId="0" borderId="7" xfId="0" applyFont="1" applyFill="1" applyBorder="1" applyProtection="1"/>
    <xf numFmtId="0" fontId="0" fillId="0" borderId="0" xfId="0" applyBorder="1" applyProtection="1"/>
    <xf numFmtId="169" fontId="0" fillId="2" borderId="36" xfId="0" applyNumberFormat="1" applyFont="1" applyFill="1" applyBorder="1" applyProtection="1"/>
    <xf numFmtId="169" fontId="0" fillId="2" borderId="34" xfId="0" applyNumberFormat="1" applyFont="1" applyFill="1" applyBorder="1" applyProtection="1"/>
    <xf numFmtId="169" fontId="0" fillId="2" borderId="35" xfId="0" applyNumberFormat="1" applyFont="1" applyFill="1" applyBorder="1" applyProtection="1"/>
    <xf numFmtId="0" fontId="0" fillId="2" borderId="0" xfId="0" applyFill="1" applyBorder="1" applyProtection="1"/>
    <xf numFmtId="0" fontId="3" fillId="2" borderId="0" xfId="0" applyFont="1" applyFill="1" applyProtection="1"/>
    <xf numFmtId="0" fontId="3" fillId="0" borderId="0" xfId="0" applyFont="1" applyProtection="1"/>
    <xf numFmtId="0" fontId="14" fillId="2" borderId="0" xfId="0" applyFont="1" applyFill="1" applyProtection="1"/>
    <xf numFmtId="0" fontId="1" fillId="0" borderId="0" xfId="0" applyFont="1" applyFill="1" applyBorder="1" applyAlignment="1" applyProtection="1">
      <alignment wrapText="1"/>
      <protection locked="0"/>
    </xf>
    <xf numFmtId="0" fontId="1" fillId="0" borderId="0" xfId="0" applyFont="1" applyFill="1" applyBorder="1" applyAlignment="1" applyProtection="1">
      <alignment horizontal="left" wrapText="1"/>
      <protection locked="0"/>
    </xf>
    <xf numFmtId="0" fontId="2" fillId="2" borderId="0" xfId="0" applyFont="1" applyFill="1" applyAlignment="1" applyProtection="1">
      <alignment horizontal="centerContinuous"/>
    </xf>
    <xf numFmtId="0" fontId="22" fillId="0" borderId="0" xfId="0" applyFont="1" applyProtection="1"/>
    <xf numFmtId="0" fontId="20" fillId="0" borderId="0" xfId="0" applyFont="1" applyFill="1" applyAlignment="1" applyProtection="1"/>
    <xf numFmtId="0" fontId="20" fillId="0" borderId="0" xfId="0" applyFont="1" applyFill="1" applyBorder="1" applyAlignment="1" applyProtection="1">
      <alignment horizontal="center"/>
    </xf>
    <xf numFmtId="0" fontId="52" fillId="0" borderId="39" xfId="0" applyFont="1" applyFill="1" applyBorder="1" applyAlignment="1" applyProtection="1">
      <alignment horizontal="center" wrapText="1"/>
    </xf>
    <xf numFmtId="0" fontId="52" fillId="0" borderId="38" xfId="0" applyFont="1" applyFill="1" applyBorder="1" applyAlignment="1" applyProtection="1">
      <alignment horizontal="center" wrapText="1"/>
    </xf>
    <xf numFmtId="0" fontId="7" fillId="0" borderId="26" xfId="0" applyFont="1" applyFill="1" applyBorder="1" applyAlignment="1" applyProtection="1">
      <alignment wrapText="1"/>
    </xf>
    <xf numFmtId="0" fontId="7" fillId="2" borderId="26" xfId="0" applyFont="1" applyFill="1" applyBorder="1" applyAlignment="1" applyProtection="1">
      <alignment horizontal="left" wrapText="1" indent="1"/>
    </xf>
    <xf numFmtId="0" fontId="7" fillId="6" borderId="26" xfId="0" applyFont="1" applyFill="1" applyBorder="1" applyAlignment="1" applyProtection="1">
      <alignment horizontal="left" wrapText="1" indent="1"/>
    </xf>
    <xf numFmtId="0" fontId="0" fillId="2" borderId="26" xfId="0" applyFill="1" applyBorder="1" applyAlignment="1" applyProtection="1">
      <alignment horizontal="left" wrapText="1" indent="1"/>
    </xf>
    <xf numFmtId="0" fontId="0" fillId="0" borderId="26" xfId="0" quotePrefix="1" applyFill="1" applyBorder="1" applyAlignment="1" applyProtection="1">
      <alignment wrapText="1"/>
    </xf>
    <xf numFmtId="0" fontId="1" fillId="6" borderId="6" xfId="0" applyFont="1" applyFill="1" applyBorder="1" applyAlignment="1" applyProtection="1">
      <alignment wrapText="1"/>
    </xf>
    <xf numFmtId="0" fontId="2" fillId="6" borderId="30" xfId="0" applyFont="1" applyFill="1" applyBorder="1" applyAlignment="1" applyProtection="1">
      <alignment wrapText="1"/>
    </xf>
    <xf numFmtId="0" fontId="0" fillId="6" borderId="0" xfId="0" applyFill="1" applyProtection="1"/>
    <xf numFmtId="0" fontId="0" fillId="6" borderId="41" xfId="0" applyFill="1" applyBorder="1" applyAlignment="1" applyProtection="1">
      <alignment wrapText="1"/>
    </xf>
    <xf numFmtId="0" fontId="7" fillId="6" borderId="40" xfId="0" applyFont="1" applyFill="1" applyBorder="1" applyAlignment="1" applyProtection="1">
      <alignment horizontal="left" wrapText="1"/>
    </xf>
    <xf numFmtId="0" fontId="1" fillId="6" borderId="40" xfId="0" applyFont="1" applyFill="1" applyBorder="1" applyAlignment="1" applyProtection="1">
      <alignment wrapText="1"/>
    </xf>
    <xf numFmtId="0" fontId="55" fillId="6" borderId="26" xfId="0" quotePrefix="1" applyFont="1" applyFill="1" applyBorder="1" applyAlignment="1" applyProtection="1">
      <alignment wrapText="1"/>
    </xf>
    <xf numFmtId="0" fontId="0" fillId="6" borderId="42" xfId="0" applyFill="1" applyBorder="1" applyAlignment="1" applyProtection="1">
      <alignment horizontal="left" wrapText="1" indent="2"/>
    </xf>
    <xf numFmtId="0" fontId="2" fillId="6" borderId="7" xfId="0" applyFont="1" applyFill="1" applyBorder="1" applyAlignment="1" applyProtection="1">
      <alignment wrapText="1"/>
    </xf>
    <xf numFmtId="173" fontId="0" fillId="0" borderId="0" xfId="0" applyNumberFormat="1" applyProtection="1"/>
    <xf numFmtId="173" fontId="0" fillId="0" borderId="112" xfId="0" applyNumberFormat="1" applyFill="1" applyBorder="1" applyProtection="1"/>
    <xf numFmtId="173" fontId="0" fillId="0" borderId="71" xfId="0" applyNumberFormat="1" applyFill="1" applyBorder="1" applyProtection="1"/>
    <xf numFmtId="173" fontId="0" fillId="0" borderId="108" xfId="0" applyNumberFormat="1" applyFill="1" applyBorder="1" applyProtection="1"/>
    <xf numFmtId="173" fontId="0" fillId="0" borderId="54" xfId="0" applyNumberFormat="1" applyFill="1" applyBorder="1" applyProtection="1"/>
    <xf numFmtId="173" fontId="0" fillId="0" borderId="113" xfId="0" applyNumberFormat="1" applyFill="1" applyBorder="1" applyProtection="1"/>
    <xf numFmtId="173" fontId="0" fillId="0" borderId="75" xfId="0" applyNumberFormat="1" applyFill="1" applyBorder="1" applyProtection="1"/>
    <xf numFmtId="173" fontId="0" fillId="0" borderId="76" xfId="0" applyNumberFormat="1" applyFill="1" applyBorder="1" applyProtection="1"/>
    <xf numFmtId="173" fontId="0" fillId="0" borderId="77" xfId="0" applyNumberFormat="1" applyFill="1" applyBorder="1" applyProtection="1"/>
    <xf numFmtId="0" fontId="58" fillId="0" borderId="0" xfId="0" applyFont="1" applyFill="1" applyAlignment="1" applyProtection="1">
      <alignment vertical="top" wrapText="1"/>
    </xf>
    <xf numFmtId="0" fontId="59" fillId="0" borderId="0" xfId="0" applyFont="1" applyFill="1" applyAlignment="1" applyProtection="1">
      <alignment vertical="top" wrapText="1"/>
    </xf>
    <xf numFmtId="0" fontId="59" fillId="0" borderId="0" xfId="0" applyFont="1" applyFill="1" applyAlignment="1" applyProtection="1">
      <alignment wrapText="1"/>
    </xf>
    <xf numFmtId="0" fontId="11" fillId="0" borderId="0" xfId="0" applyFont="1" applyAlignment="1" applyProtection="1">
      <alignment horizontal="centerContinuous"/>
    </xf>
    <xf numFmtId="0" fontId="0" fillId="0" borderId="0" xfId="0" applyAlignment="1" applyProtection="1">
      <alignment horizontal="centerContinuous"/>
    </xf>
    <xf numFmtId="0" fontId="47" fillId="6" borderId="0" xfId="0" applyFont="1" applyFill="1" applyAlignment="1" applyProtection="1"/>
    <xf numFmtId="0" fontId="4" fillId="0" borderId="0" xfId="0" applyFont="1" applyFill="1" applyBorder="1" applyAlignment="1" applyProtection="1">
      <alignment horizontal="center"/>
    </xf>
    <xf numFmtId="0" fontId="11" fillId="6" borderId="0" xfId="0" applyFont="1" applyFill="1" applyAlignment="1" applyProtection="1">
      <alignment horizontal="center"/>
    </xf>
    <xf numFmtId="0" fontId="11" fillId="0" borderId="0" xfId="0" applyFont="1" applyAlignment="1" applyProtection="1">
      <alignment horizontal="center"/>
    </xf>
    <xf numFmtId="0" fontId="20" fillId="6" borderId="0" xfId="0" applyFont="1" applyFill="1" applyAlignment="1" applyProtection="1">
      <alignment horizontal="left"/>
    </xf>
    <xf numFmtId="0" fontId="44" fillId="6" borderId="0" xfId="0" applyFont="1" applyFill="1" applyProtection="1"/>
    <xf numFmtId="0" fontId="5" fillId="6" borderId="44" xfId="0" applyFont="1" applyFill="1" applyBorder="1" applyAlignment="1" applyProtection="1">
      <alignment horizontal="left" vertical="center" wrapText="1"/>
    </xf>
    <xf numFmtId="0" fontId="5" fillId="6" borderId="40" xfId="0" applyFont="1" applyFill="1" applyBorder="1" applyAlignment="1" applyProtection="1">
      <alignment horizontal="left" vertical="center" wrapText="1"/>
    </xf>
    <xf numFmtId="0" fontId="6" fillId="6" borderId="30" xfId="0" applyFont="1" applyFill="1" applyBorder="1" applyProtection="1"/>
    <xf numFmtId="0" fontId="50" fillId="6" borderId="0" xfId="0" applyFont="1" applyFill="1" applyAlignment="1" applyProtection="1"/>
    <xf numFmtId="0" fontId="6" fillId="6" borderId="15" xfId="0" applyFont="1" applyFill="1" applyBorder="1" applyProtection="1"/>
    <xf numFmtId="0" fontId="5" fillId="0" borderId="40" xfId="0" applyFont="1" applyFill="1" applyBorder="1" applyAlignment="1" applyProtection="1">
      <alignment horizontal="left" vertical="center" wrapText="1"/>
    </xf>
    <xf numFmtId="0" fontId="6" fillId="0" borderId="0" xfId="0" applyFont="1" applyFill="1" applyBorder="1" applyProtection="1"/>
    <xf numFmtId="0" fontId="11" fillId="2" borderId="0" xfId="0" applyFont="1" applyFill="1" applyAlignment="1" applyProtection="1">
      <alignment horizontal="centerContinuous"/>
    </xf>
    <xf numFmtId="0" fontId="0" fillId="2" borderId="0" xfId="0" applyFill="1" applyAlignment="1" applyProtection="1">
      <alignment horizontal="centerContinuous"/>
    </xf>
    <xf numFmtId="0" fontId="5" fillId="6" borderId="6" xfId="0" applyFont="1" applyFill="1" applyBorder="1" applyAlignment="1" applyProtection="1">
      <alignment horizontal="left" vertical="top" wrapText="1"/>
    </xf>
    <xf numFmtId="0" fontId="5" fillId="6" borderId="45" xfId="0" applyFont="1" applyFill="1" applyBorder="1" applyAlignment="1" applyProtection="1">
      <alignment horizontal="left" vertical="top" wrapText="1"/>
    </xf>
    <xf numFmtId="0" fontId="0" fillId="6" borderId="8" xfId="0" applyFill="1" applyBorder="1" applyProtection="1"/>
    <xf numFmtId="0" fontId="12" fillId="6" borderId="0" xfId="0" applyFont="1" applyFill="1" applyProtection="1"/>
    <xf numFmtId="168" fontId="0" fillId="2" borderId="0" xfId="1" applyNumberFormat="1" applyFont="1" applyFill="1" applyProtection="1"/>
    <xf numFmtId="0" fontId="7" fillId="6" borderId="0" xfId="0" applyFont="1" applyFill="1" applyProtection="1"/>
    <xf numFmtId="0" fontId="2" fillId="0" borderId="32" xfId="0" applyFont="1" applyFill="1" applyBorder="1" applyAlignment="1" applyProtection="1">
      <alignment horizontal="center"/>
    </xf>
    <xf numFmtId="0" fontId="2" fillId="0" borderId="33" xfId="0" applyFont="1" applyFill="1" applyBorder="1" applyAlignment="1" applyProtection="1">
      <alignment horizontal="center"/>
    </xf>
    <xf numFmtId="0" fontId="2" fillId="0" borderId="9" xfId="0" applyFont="1" applyFill="1" applyBorder="1" applyAlignment="1" applyProtection="1">
      <alignment horizontal="center"/>
    </xf>
    <xf numFmtId="0" fontId="2" fillId="0" borderId="10" xfId="0" applyFont="1" applyFill="1" applyBorder="1" applyAlignment="1" applyProtection="1">
      <alignment horizontal="center"/>
    </xf>
    <xf numFmtId="0" fontId="2" fillId="0" borderId="11" xfId="0" applyFont="1" applyFill="1" applyBorder="1" applyAlignment="1" applyProtection="1">
      <alignment horizontal="center"/>
    </xf>
    <xf numFmtId="0" fontId="2" fillId="0" borderId="142" xfId="0" applyFont="1" applyFill="1" applyBorder="1" applyAlignment="1" applyProtection="1">
      <alignment horizontal="center" wrapText="1"/>
    </xf>
    <xf numFmtId="0" fontId="11" fillId="2" borderId="0" xfId="0" applyFont="1" applyFill="1" applyAlignment="1" applyProtection="1">
      <alignment horizontal="center"/>
    </xf>
    <xf numFmtId="0" fontId="8" fillId="2" borderId="0" xfId="0" applyFont="1" applyFill="1" applyAlignment="1" applyProtection="1">
      <alignment horizontal="centerContinuous"/>
    </xf>
    <xf numFmtId="0" fontId="48" fillId="6" borderId="0" xfId="0" applyFont="1" applyFill="1" applyAlignment="1" applyProtection="1"/>
    <xf numFmtId="0" fontId="20" fillId="0" borderId="0" xfId="0" applyFont="1" applyAlignment="1" applyProtection="1">
      <alignment horizontal="left"/>
    </xf>
    <xf numFmtId="0" fontId="41" fillId="6" borderId="0" xfId="0" applyFont="1" applyFill="1" applyAlignment="1" applyProtection="1"/>
    <xf numFmtId="0" fontId="0" fillId="0" borderId="0" xfId="0" applyBorder="1" applyAlignment="1" applyProtection="1"/>
    <xf numFmtId="0" fontId="13" fillId="2" borderId="0" xfId="0" applyFont="1" applyFill="1" applyBorder="1" applyAlignment="1" applyProtection="1">
      <alignment horizontal="left" wrapText="1"/>
    </xf>
    <xf numFmtId="173" fontId="0" fillId="0" borderId="114" xfId="0" applyNumberFormat="1" applyFill="1" applyBorder="1" applyProtection="1"/>
    <xf numFmtId="0" fontId="0" fillId="0" borderId="0" xfId="0" applyAlignment="1" applyProtection="1">
      <alignment wrapText="1"/>
    </xf>
    <xf numFmtId="37" fontId="0" fillId="2" borderId="0" xfId="0" applyNumberFormat="1" applyFill="1" applyAlignment="1" applyProtection="1">
      <alignment horizontal="center"/>
    </xf>
    <xf numFmtId="0" fontId="13" fillId="2" borderId="0" xfId="0" applyFont="1" applyFill="1" applyProtection="1"/>
    <xf numFmtId="0" fontId="13" fillId="2" borderId="0" xfId="0" applyFont="1" applyFill="1" applyBorder="1" applyAlignment="1" applyProtection="1">
      <alignment horizontal="left" vertical="top"/>
    </xf>
    <xf numFmtId="0" fontId="13" fillId="2" borderId="0" xfId="0" applyFont="1" applyFill="1" applyBorder="1" applyAlignment="1" applyProtection="1">
      <alignment horizontal="left" vertical="top" wrapText="1"/>
    </xf>
    <xf numFmtId="0" fontId="12" fillId="0" borderId="41" xfId="0" applyFont="1" applyFill="1" applyBorder="1" applyAlignment="1" applyProtection="1">
      <alignment vertical="top" wrapText="1"/>
    </xf>
    <xf numFmtId="0" fontId="2" fillId="2" borderId="7" xfId="0" applyFont="1" applyFill="1" applyBorder="1" applyAlignment="1" applyProtection="1">
      <alignment vertical="center" wrapText="1"/>
    </xf>
    <xf numFmtId="0" fontId="0" fillId="0" borderId="25" xfId="0" applyFill="1" applyBorder="1" applyAlignment="1" applyProtection="1">
      <alignment wrapText="1"/>
    </xf>
    <xf numFmtId="0" fontId="0" fillId="0" borderId="26" xfId="0" applyFill="1" applyBorder="1" applyAlignment="1" applyProtection="1">
      <alignment wrapText="1"/>
    </xf>
    <xf numFmtId="0" fontId="0" fillId="0" borderId="26" xfId="0" applyFill="1" applyBorder="1" applyAlignment="1" applyProtection="1">
      <alignment horizontal="left" wrapText="1"/>
    </xf>
    <xf numFmtId="0" fontId="2" fillId="0" borderId="30" xfId="0" applyFont="1" applyFill="1" applyBorder="1" applyAlignment="1" applyProtection="1">
      <alignment horizontal="left" wrapText="1"/>
    </xf>
    <xf numFmtId="0" fontId="41" fillId="0" borderId="0" xfId="0" applyFont="1" applyFill="1" applyAlignment="1" applyProtection="1"/>
    <xf numFmtId="0" fontId="14" fillId="6" borderId="0" xfId="0" applyFont="1" applyFill="1" applyProtection="1"/>
    <xf numFmtId="37" fontId="0" fillId="2" borderId="0" xfId="0" applyNumberFormat="1" applyFill="1" applyProtection="1"/>
    <xf numFmtId="0" fontId="11" fillId="2" borderId="0" xfId="0" applyFont="1" applyFill="1" applyBorder="1" applyAlignment="1" applyProtection="1">
      <alignment horizontal="center"/>
    </xf>
    <xf numFmtId="0" fontId="7" fillId="0" borderId="0" xfId="0" applyFont="1" applyProtection="1"/>
    <xf numFmtId="0" fontId="20" fillId="0" borderId="0" xfId="0" applyFont="1" applyAlignment="1" applyProtection="1"/>
    <xf numFmtId="0" fontId="12" fillId="12" borderId="5" xfId="3" applyFont="1" applyFill="1" applyBorder="1" applyAlignment="1" applyProtection="1">
      <alignment horizontal="center"/>
    </xf>
    <xf numFmtId="0" fontId="12" fillId="12" borderId="4" xfId="3" applyFont="1" applyFill="1" applyBorder="1" applyAlignment="1" applyProtection="1">
      <alignment horizontal="center"/>
    </xf>
    <xf numFmtId="0" fontId="13" fillId="12" borderId="46" xfId="3" applyFont="1" applyFill="1" applyBorder="1" applyProtection="1"/>
    <xf numFmtId="0" fontId="13" fillId="6" borderId="0" xfId="3" applyFont="1" applyFill="1" applyBorder="1" applyProtection="1"/>
    <xf numFmtId="0" fontId="7" fillId="6" borderId="0" xfId="3" applyFont="1" applyFill="1" applyProtection="1"/>
    <xf numFmtId="0" fontId="12" fillId="6" borderId="6" xfId="3" applyFont="1" applyFill="1" applyBorder="1" applyAlignment="1" applyProtection="1">
      <alignment horizontal="center"/>
    </xf>
    <xf numFmtId="0" fontId="12" fillId="6" borderId="15" xfId="3" applyFont="1" applyFill="1" applyBorder="1" applyAlignment="1" applyProtection="1">
      <alignment horizontal="center"/>
    </xf>
    <xf numFmtId="0" fontId="13" fillId="6" borderId="101" xfId="3" applyFont="1" applyFill="1" applyBorder="1" applyProtection="1"/>
    <xf numFmtId="0" fontId="13" fillId="6" borderId="6" xfId="3" applyFont="1" applyFill="1" applyBorder="1" applyAlignment="1" applyProtection="1">
      <alignment horizontal="left" vertical="top" wrapText="1"/>
    </xf>
    <xf numFmtId="0" fontId="13" fillId="6" borderId="15" xfId="3" applyFont="1" applyFill="1" applyBorder="1" applyProtection="1"/>
    <xf numFmtId="0" fontId="13" fillId="6" borderId="6" xfId="3" applyFont="1" applyFill="1" applyBorder="1" applyAlignment="1" applyProtection="1">
      <alignment horizontal="center" vertical="top" wrapText="1"/>
    </xf>
    <xf numFmtId="178" fontId="13" fillId="6" borderId="101" xfId="3" applyNumberFormat="1" applyFont="1" applyFill="1" applyBorder="1" applyProtection="1"/>
    <xf numFmtId="178" fontId="13" fillId="6" borderId="0" xfId="3" applyNumberFormat="1" applyFont="1" applyFill="1" applyBorder="1" applyProtection="1"/>
    <xf numFmtId="178" fontId="12" fillId="6" borderId="101" xfId="3" applyNumberFormat="1" applyFont="1" applyFill="1" applyBorder="1" applyAlignment="1" applyProtection="1">
      <alignment horizontal="center"/>
    </xf>
    <xf numFmtId="0" fontId="13" fillId="6" borderId="7" xfId="3" applyFont="1" applyFill="1" applyBorder="1" applyAlignment="1" applyProtection="1">
      <alignment horizontal="left" vertical="top" wrapText="1"/>
    </xf>
    <xf numFmtId="178" fontId="13" fillId="6" borderId="103" xfId="3" applyNumberFormat="1" applyFont="1" applyFill="1" applyBorder="1" applyProtection="1"/>
    <xf numFmtId="0" fontId="12" fillId="6" borderId="15" xfId="3" applyFont="1" applyFill="1" applyBorder="1" applyAlignment="1" applyProtection="1">
      <alignment vertical="top" wrapText="1"/>
    </xf>
    <xf numFmtId="0" fontId="56" fillId="6" borderId="15" xfId="0" applyFont="1" applyFill="1" applyBorder="1" applyProtection="1"/>
    <xf numFmtId="0" fontId="61" fillId="6" borderId="15" xfId="0" applyFont="1" applyFill="1" applyBorder="1" applyProtection="1"/>
    <xf numFmtId="0" fontId="13" fillId="6" borderId="15" xfId="3" applyFont="1" applyFill="1" applyBorder="1" applyAlignment="1" applyProtection="1">
      <alignment horizontal="left" vertical="top"/>
    </xf>
    <xf numFmtId="0" fontId="12" fillId="6" borderId="15" xfId="3" applyFont="1" applyFill="1" applyBorder="1" applyAlignment="1" applyProtection="1">
      <alignment horizontal="left" vertical="top"/>
    </xf>
    <xf numFmtId="0" fontId="13" fillId="6" borderId="18" xfId="3" applyFont="1" applyFill="1" applyBorder="1" applyAlignment="1" applyProtection="1">
      <alignment horizontal="left" vertical="top"/>
    </xf>
    <xf numFmtId="0" fontId="13" fillId="6" borderId="0" xfId="3" applyFont="1" applyFill="1" applyBorder="1" applyAlignment="1" applyProtection="1">
      <alignment horizontal="left" vertical="top"/>
    </xf>
    <xf numFmtId="0" fontId="13" fillId="6" borderId="0" xfId="3" applyFont="1" applyFill="1" applyBorder="1" applyAlignment="1" applyProtection="1">
      <alignment horizontal="left" vertical="top" wrapText="1"/>
    </xf>
    <xf numFmtId="0" fontId="12" fillId="6" borderId="0" xfId="3" applyFont="1" applyFill="1" applyBorder="1" applyAlignment="1" applyProtection="1">
      <alignment horizontal="left" vertical="top"/>
    </xf>
    <xf numFmtId="0" fontId="56" fillId="12" borderId="104" xfId="0" applyFont="1" applyFill="1" applyBorder="1" applyProtection="1"/>
    <xf numFmtId="0" fontId="12" fillId="12" borderId="62" xfId="3" applyFont="1" applyFill="1" applyBorder="1" applyAlignment="1" applyProtection="1">
      <alignment horizontal="center"/>
    </xf>
    <xf numFmtId="178" fontId="13" fillId="12" borderId="61" xfId="3" applyNumberFormat="1" applyFont="1" applyFill="1" applyBorder="1" applyProtection="1"/>
    <xf numFmtId="0" fontId="56" fillId="0" borderId="105" xfId="0" applyFont="1" applyFill="1" applyBorder="1" applyProtection="1"/>
    <xf numFmtId="0" fontId="12" fillId="0" borderId="34" xfId="3" applyFont="1" applyFill="1" applyBorder="1" applyAlignment="1" applyProtection="1">
      <alignment horizontal="center"/>
    </xf>
    <xf numFmtId="178" fontId="13" fillId="6" borderId="36" xfId="3" applyNumberFormat="1" applyFont="1" applyFill="1" applyBorder="1" applyProtection="1"/>
    <xf numFmtId="0" fontId="61" fillId="6" borderId="105" xfId="0" applyFont="1" applyFill="1" applyBorder="1" applyAlignment="1" applyProtection="1">
      <alignment wrapText="1"/>
    </xf>
    <xf numFmtId="0" fontId="13" fillId="6" borderId="34" xfId="3" applyFont="1" applyFill="1" applyBorder="1" applyAlignment="1" applyProtection="1">
      <alignment horizontal="center"/>
    </xf>
    <xf numFmtId="0" fontId="13" fillId="6" borderId="105" xfId="3" applyFont="1" applyFill="1" applyBorder="1" applyAlignment="1" applyProtection="1">
      <alignment wrapText="1"/>
    </xf>
    <xf numFmtId="0" fontId="12" fillId="6" borderId="105" xfId="0" applyFont="1" applyFill="1" applyBorder="1" applyProtection="1"/>
    <xf numFmtId="0" fontId="13" fillId="6" borderId="34" xfId="3" applyFont="1" applyFill="1" applyBorder="1" applyProtection="1"/>
    <xf numFmtId="0" fontId="13" fillId="6" borderId="105" xfId="3" applyFont="1" applyFill="1" applyBorder="1" applyProtection="1"/>
    <xf numFmtId="0" fontId="56" fillId="12" borderId="105" xfId="0" applyFont="1" applyFill="1" applyBorder="1" applyProtection="1"/>
    <xf numFmtId="0" fontId="12" fillId="12" borderId="34" xfId="3" applyFont="1" applyFill="1" applyBorder="1" applyAlignment="1" applyProtection="1">
      <alignment horizontal="center"/>
    </xf>
    <xf numFmtId="0" fontId="56" fillId="6" borderId="105" xfId="0" applyFont="1" applyFill="1" applyBorder="1" applyProtection="1"/>
    <xf numFmtId="0" fontId="12" fillId="6" borderId="34" xfId="3" applyFont="1" applyFill="1" applyBorder="1" applyAlignment="1" applyProtection="1">
      <alignment horizontal="center"/>
    </xf>
    <xf numFmtId="0" fontId="66" fillId="6" borderId="105" xfId="0" applyFont="1" applyFill="1" applyBorder="1" applyAlignment="1" applyProtection="1">
      <alignment vertical="center" wrapText="1"/>
    </xf>
    <xf numFmtId="0" fontId="67" fillId="0" borderId="105" xfId="0" applyFont="1" applyFill="1" applyBorder="1" applyAlignment="1" applyProtection="1">
      <alignment vertical="center" wrapText="1"/>
    </xf>
    <xf numFmtId="0" fontId="13" fillId="6" borderId="106" xfId="3" applyFont="1" applyFill="1" applyBorder="1" applyProtection="1"/>
    <xf numFmtId="41" fontId="13" fillId="6" borderId="16" xfId="3" applyNumberFormat="1" applyFont="1" applyFill="1" applyBorder="1" applyProtection="1"/>
    <xf numFmtId="178" fontId="13" fillId="12" borderId="36" xfId="3" applyNumberFormat="1" applyFont="1" applyFill="1" applyBorder="1" applyProtection="1"/>
    <xf numFmtId="178" fontId="13" fillId="6" borderId="91" xfId="3" applyNumberFormat="1" applyFont="1" applyFill="1" applyBorder="1" applyProtection="1"/>
    <xf numFmtId="178" fontId="13" fillId="6" borderId="0" xfId="3" applyNumberFormat="1" applyFont="1" applyFill="1" applyProtection="1"/>
    <xf numFmtId="177" fontId="13" fillId="6" borderId="1" xfId="3" applyNumberFormat="1" applyFont="1" applyFill="1" applyBorder="1" applyProtection="1"/>
    <xf numFmtId="0" fontId="13" fillId="0" borderId="0" xfId="0" applyFont="1" applyBorder="1" applyProtection="1"/>
    <xf numFmtId="177" fontId="13" fillId="0" borderId="0" xfId="0" applyNumberFormat="1" applyFont="1" applyBorder="1" applyProtection="1"/>
    <xf numFmtId="0" fontId="2" fillId="6" borderId="0" xfId="3" applyFont="1" applyFill="1" applyProtection="1"/>
    <xf numFmtId="41" fontId="7" fillId="6" borderId="0" xfId="3" applyNumberFormat="1" applyFill="1" applyProtection="1"/>
    <xf numFmtId="0" fontId="7" fillId="6" borderId="0" xfId="3" applyFill="1" applyProtection="1"/>
    <xf numFmtId="0" fontId="3" fillId="6" borderId="0" xfId="3" applyFont="1" applyFill="1" applyProtection="1"/>
    <xf numFmtId="0" fontId="9" fillId="6" borderId="0" xfId="3" applyFont="1" applyFill="1" applyAlignment="1" applyProtection="1">
      <alignment horizontal="left"/>
    </xf>
    <xf numFmtId="0" fontId="7" fillId="6" borderId="0" xfId="3" applyFont="1" applyFill="1" applyAlignment="1" applyProtection="1">
      <alignment horizontal="left"/>
    </xf>
    <xf numFmtId="0" fontId="7" fillId="6" borderId="0" xfId="3" quotePrefix="1" applyFont="1" applyFill="1" applyAlignment="1" applyProtection="1">
      <alignment horizontal="left" wrapText="1"/>
    </xf>
    <xf numFmtId="0" fontId="2" fillId="0" borderId="0" xfId="0" applyFont="1" applyProtection="1"/>
    <xf numFmtId="178" fontId="63" fillId="5" borderId="15" xfId="3" applyNumberFormat="1" applyFont="1" applyFill="1" applyBorder="1" applyProtection="1"/>
    <xf numFmtId="178" fontId="63" fillId="5" borderId="102" xfId="3" applyNumberFormat="1" applyFont="1" applyFill="1" applyBorder="1" applyProtection="1"/>
    <xf numFmtId="178" fontId="13" fillId="6" borderId="15" xfId="3" applyNumberFormat="1" applyFont="1" applyFill="1" applyBorder="1" applyProtection="1"/>
    <xf numFmtId="178" fontId="13" fillId="6" borderId="18" xfId="3" applyNumberFormat="1" applyFont="1" applyFill="1" applyBorder="1" applyProtection="1"/>
    <xf numFmtId="178" fontId="12" fillId="12" borderId="95" xfId="3" applyNumberFormat="1" applyFont="1" applyFill="1" applyBorder="1" applyAlignment="1" applyProtection="1">
      <alignment horizontal="center"/>
    </xf>
    <xf numFmtId="178" fontId="12" fillId="6" borderId="0" xfId="3" applyNumberFormat="1" applyFont="1" applyFill="1" applyBorder="1" applyAlignment="1" applyProtection="1">
      <alignment horizontal="center"/>
    </xf>
    <xf numFmtId="178" fontId="13" fillId="9" borderId="0" xfId="3" applyNumberFormat="1" applyFont="1" applyFill="1" applyBorder="1" applyProtection="1">
      <protection locked="0"/>
    </xf>
    <xf numFmtId="178" fontId="63" fillId="5" borderId="0" xfId="3" applyNumberFormat="1" applyFont="1" applyFill="1" applyBorder="1" applyProtection="1"/>
    <xf numFmtId="178" fontId="13" fillId="4" borderId="0" xfId="3" applyNumberFormat="1" applyFont="1" applyFill="1" applyBorder="1" applyProtection="1">
      <protection locked="0"/>
    </xf>
    <xf numFmtId="178" fontId="12" fillId="3" borderId="104" xfId="2" applyNumberFormat="1" applyFont="1" applyFill="1" applyBorder="1" applyProtection="1"/>
    <xf numFmtId="178" fontId="12" fillId="12" borderId="0" xfId="3" quotePrefix="1" applyNumberFormat="1" applyFont="1" applyFill="1" applyBorder="1" applyAlignment="1" applyProtection="1">
      <alignment horizontal="center"/>
    </xf>
    <xf numFmtId="178" fontId="12" fillId="6" borderId="0" xfId="3" quotePrefix="1" applyNumberFormat="1" applyFont="1" applyFill="1" applyBorder="1" applyAlignment="1" applyProtection="1">
      <alignment horizontal="center"/>
    </xf>
    <xf numFmtId="178" fontId="66" fillId="0" borderId="0" xfId="0" applyNumberFormat="1" applyFont="1" applyFill="1" applyBorder="1" applyAlignment="1" applyProtection="1">
      <alignment horizontal="right" vertical="center" wrapText="1"/>
    </xf>
    <xf numFmtId="178" fontId="63" fillId="0" borderId="0" xfId="3" applyNumberFormat="1" applyFont="1" applyFill="1" applyBorder="1" applyProtection="1"/>
    <xf numFmtId="0" fontId="12" fillId="2" borderId="4" xfId="4" applyFont="1" applyFill="1" applyBorder="1" applyAlignment="1" applyProtection="1">
      <alignment vertical="top"/>
      <protection locked="0"/>
    </xf>
    <xf numFmtId="0" fontId="100" fillId="0" borderId="0" xfId="0" applyFont="1" applyAlignment="1">
      <alignment horizontal="left"/>
    </xf>
    <xf numFmtId="0" fontId="99" fillId="0" borderId="0" xfId="0" applyFont="1" applyAlignment="1"/>
    <xf numFmtId="0" fontId="1" fillId="0" borderId="0" xfId="0" applyFont="1" applyFill="1" applyAlignment="1">
      <alignment wrapText="1"/>
    </xf>
    <xf numFmtId="0" fontId="1" fillId="6" borderId="0" xfId="3" applyFont="1" applyFill="1" applyProtection="1"/>
    <xf numFmtId="0" fontId="11" fillId="0" borderId="0" xfId="0" applyFont="1" applyAlignment="1" applyProtection="1">
      <alignment horizontal="center"/>
    </xf>
    <xf numFmtId="0" fontId="13" fillId="2" borderId="0" xfId="0" applyFont="1" applyFill="1" applyBorder="1" applyAlignment="1" applyProtection="1">
      <alignment horizontal="left" wrapText="1"/>
    </xf>
    <xf numFmtId="175" fontId="29" fillId="2" borderId="1" xfId="0" applyNumberFormat="1" applyFont="1" applyFill="1" applyBorder="1" applyAlignment="1" applyProtection="1">
      <alignment horizontal="center"/>
      <protection locked="0"/>
    </xf>
    <xf numFmtId="176" fontId="29" fillId="2" borderId="1" xfId="0" applyNumberFormat="1" applyFont="1" applyFill="1" applyBorder="1" applyAlignment="1" applyProtection="1">
      <alignment horizontal="center"/>
      <protection locked="0"/>
    </xf>
    <xf numFmtId="0" fontId="6" fillId="6" borderId="94" xfId="0" applyFont="1" applyFill="1" applyBorder="1" applyProtection="1"/>
    <xf numFmtId="168" fontId="2" fillId="0" borderId="15" xfId="1" applyNumberFormat="1" applyFont="1" applyFill="1" applyBorder="1" applyAlignment="1" applyProtection="1">
      <protection locked="0"/>
    </xf>
    <xf numFmtId="168" fontId="2" fillId="0" borderId="0" xfId="1" applyNumberFormat="1" applyFont="1" applyFill="1" applyBorder="1" applyAlignment="1" applyProtection="1">
      <protection locked="0"/>
    </xf>
    <xf numFmtId="173" fontId="7" fillId="9" borderId="19" xfId="2" applyNumberFormat="1" applyFont="1" applyFill="1" applyBorder="1" applyProtection="1">
      <protection locked="0"/>
    </xf>
    <xf numFmtId="0" fontId="5" fillId="2" borderId="0" xfId="0" applyFont="1" applyFill="1" applyBorder="1" applyAlignment="1" applyProtection="1">
      <alignment horizontal="center"/>
      <protection locked="0"/>
    </xf>
    <xf numFmtId="0" fontId="5" fillId="2" borderId="0" xfId="0" applyFont="1" applyFill="1" applyBorder="1" applyProtection="1">
      <protection locked="0"/>
    </xf>
    <xf numFmtId="0" fontId="2" fillId="6" borderId="10" xfId="0" applyFont="1" applyFill="1" applyBorder="1" applyAlignment="1" applyProtection="1">
      <alignment horizontal="center" wrapText="1"/>
      <protection locked="0"/>
    </xf>
    <xf numFmtId="0" fontId="2" fillId="6" borderId="99" xfId="0" applyFont="1" applyFill="1" applyBorder="1" applyAlignment="1" applyProtection="1">
      <alignment horizontal="left" vertical="top" wrapText="1"/>
      <protection locked="0"/>
    </xf>
    <xf numFmtId="0" fontId="2" fillId="6" borderId="96" xfId="0" applyFont="1" applyFill="1" applyBorder="1" applyAlignment="1" applyProtection="1">
      <alignment horizontal="left" vertical="top" wrapText="1"/>
      <protection locked="0"/>
    </xf>
    <xf numFmtId="0" fontId="2" fillId="6" borderId="31" xfId="0" applyFont="1" applyFill="1" applyBorder="1" applyAlignment="1" applyProtection="1">
      <alignment horizontal="left" vertical="top" wrapText="1"/>
      <protection locked="0"/>
    </xf>
    <xf numFmtId="43" fontId="13" fillId="0" borderId="0" xfId="4" applyNumberFormat="1" applyProtection="1">
      <protection locked="0"/>
    </xf>
    <xf numFmtId="173" fontId="13" fillId="0" borderId="0" xfId="4" applyNumberFormat="1" applyProtection="1">
      <protection locked="0"/>
    </xf>
    <xf numFmtId="43" fontId="13" fillId="0" borderId="0" xfId="4" applyNumberFormat="1" applyFont="1" applyProtection="1">
      <protection locked="0"/>
    </xf>
    <xf numFmtId="173" fontId="1" fillId="9" borderId="17" xfId="2" applyNumberFormat="1" applyFont="1" applyFill="1" applyBorder="1" applyProtection="1">
      <protection locked="0"/>
    </xf>
    <xf numFmtId="0" fontId="99" fillId="2" borderId="0" xfId="0" applyFont="1" applyFill="1" applyAlignment="1">
      <alignment horizontal="center"/>
    </xf>
    <xf numFmtId="0" fontId="101" fillId="0" borderId="0" xfId="0" applyFont="1" applyFill="1" applyAlignment="1">
      <alignment horizontal="center"/>
    </xf>
    <xf numFmtId="0" fontId="4" fillId="4" borderId="4" xfId="0" applyFont="1" applyFill="1" applyBorder="1" applyAlignment="1" applyProtection="1">
      <alignment horizontal="center" wrapText="1"/>
      <protection locked="0"/>
    </xf>
    <xf numFmtId="0" fontId="4" fillId="4" borderId="92" xfId="0" applyFont="1" applyFill="1" applyBorder="1" applyAlignment="1" applyProtection="1">
      <alignment horizontal="center" wrapText="1"/>
      <protection locked="0"/>
    </xf>
    <xf numFmtId="0" fontId="4" fillId="4" borderId="46" xfId="0" applyFont="1" applyFill="1" applyBorder="1" applyAlignment="1" applyProtection="1">
      <alignment horizontal="center" wrapText="1"/>
      <protection locked="0"/>
    </xf>
    <xf numFmtId="176" fontId="1" fillId="4" borderId="4" xfId="0" applyNumberFormat="1" applyFont="1" applyFill="1" applyBorder="1" applyAlignment="1" applyProtection="1">
      <alignment horizontal="center"/>
      <protection locked="0"/>
    </xf>
    <xf numFmtId="176" fontId="0" fillId="4" borderId="46" xfId="0" applyNumberFormat="1" applyFill="1" applyBorder="1" applyAlignment="1" applyProtection="1">
      <alignment horizontal="center"/>
      <protection locked="0"/>
    </xf>
    <xf numFmtId="0" fontId="4" fillId="9" borderId="14" xfId="0" applyFont="1" applyFill="1" applyBorder="1" applyAlignment="1" applyProtection="1">
      <alignment horizontal="center" wrapText="1"/>
      <protection locked="0"/>
    </xf>
    <xf numFmtId="0" fontId="60" fillId="6" borderId="94" xfId="0" applyFont="1" applyFill="1" applyBorder="1" applyAlignment="1">
      <alignment horizontal="center"/>
    </xf>
    <xf numFmtId="0" fontId="60" fillId="6" borderId="92" xfId="0" applyFont="1" applyFill="1" applyBorder="1" applyAlignment="1">
      <alignment horizontal="center" vertical="top"/>
    </xf>
    <xf numFmtId="0" fontId="22" fillId="2" borderId="1" xfId="0" applyFont="1" applyFill="1" applyBorder="1" applyAlignment="1" applyProtection="1">
      <alignment horizontal="left" wrapText="1"/>
      <protection locked="0"/>
    </xf>
    <xf numFmtId="0" fontId="4" fillId="0" borderId="0" xfId="0" applyFont="1" applyFill="1" applyAlignment="1">
      <alignment horizontal="center"/>
    </xf>
    <xf numFmtId="0" fontId="4" fillId="0" borderId="0" xfId="0" applyFont="1" applyFill="1" applyAlignment="1">
      <alignment horizontal="left" wrapText="1"/>
    </xf>
    <xf numFmtId="0" fontId="57" fillId="0" borderId="0" xfId="0" applyFont="1" applyFill="1" applyAlignment="1">
      <alignment horizontal="left" wrapText="1"/>
    </xf>
    <xf numFmtId="0" fontId="99" fillId="0" borderId="0" xfId="0" applyFont="1" applyAlignment="1">
      <alignment horizontal="center"/>
    </xf>
    <xf numFmtId="175" fontId="5" fillId="2" borderId="1" xfId="0" applyNumberFormat="1" applyFont="1" applyFill="1" applyBorder="1" applyAlignment="1" applyProtection="1">
      <alignment horizontal="center"/>
      <protection locked="0"/>
    </xf>
    <xf numFmtId="175" fontId="29" fillId="2" borderId="1" xfId="0" applyNumberFormat="1" applyFont="1" applyFill="1" applyBorder="1" applyAlignment="1" applyProtection="1">
      <alignment horizontal="center"/>
      <protection locked="0"/>
    </xf>
    <xf numFmtId="176" fontId="29" fillId="2" borderId="1" xfId="0" applyNumberFormat="1" applyFont="1" applyFill="1" applyBorder="1" applyAlignment="1" applyProtection="1">
      <alignment horizontal="center"/>
      <protection locked="0"/>
    </xf>
    <xf numFmtId="168" fontId="2" fillId="4" borderId="4" xfId="1" applyNumberFormat="1" applyFont="1" applyFill="1" applyBorder="1" applyAlignment="1" applyProtection="1">
      <alignment horizontal="center"/>
      <protection locked="0"/>
    </xf>
    <xf numFmtId="168" fontId="2" fillId="4" borderId="92" xfId="1" applyNumberFormat="1" applyFont="1" applyFill="1" applyBorder="1" applyAlignment="1" applyProtection="1">
      <alignment horizontal="center"/>
      <protection locked="0"/>
    </xf>
    <xf numFmtId="168" fontId="2" fillId="4" borderId="46" xfId="1" applyNumberFormat="1" applyFont="1" applyFill="1" applyBorder="1" applyAlignment="1" applyProtection="1">
      <alignment horizontal="center"/>
      <protection locked="0"/>
    </xf>
    <xf numFmtId="0" fontId="14" fillId="6" borderId="0" xfId="0" applyFont="1" applyFill="1" applyAlignment="1" applyProtection="1">
      <alignment horizontal="left" wrapText="1"/>
    </xf>
    <xf numFmtId="0" fontId="60" fillId="6" borderId="94" xfId="0" applyFont="1" applyFill="1" applyBorder="1" applyAlignment="1" applyProtection="1">
      <alignment horizontal="center"/>
    </xf>
    <xf numFmtId="0" fontId="14" fillId="0" borderId="0" xfId="0" applyFont="1" applyFill="1" applyAlignment="1" applyProtection="1">
      <alignment wrapText="1"/>
    </xf>
    <xf numFmtId="0" fontId="14" fillId="6" borderId="0" xfId="0" applyFont="1" applyFill="1" applyAlignment="1" applyProtection="1">
      <alignment horizontal="left" vertical="top" wrapText="1"/>
    </xf>
    <xf numFmtId="0" fontId="1" fillId="0" borderId="1" xfId="0" applyFont="1" applyFill="1" applyBorder="1" applyAlignment="1" applyProtection="1">
      <alignment horizontal="left" wrapText="1"/>
      <protection locked="0"/>
    </xf>
    <xf numFmtId="0" fontId="1" fillId="0" borderId="95" xfId="0" applyFont="1" applyFill="1" applyBorder="1" applyAlignment="1" applyProtection="1">
      <alignment horizontal="left" wrapText="1"/>
      <protection locked="0"/>
    </xf>
    <xf numFmtId="0" fontId="1" fillId="0" borderId="0" xfId="0" applyFont="1" applyFill="1" applyBorder="1" applyAlignment="1" applyProtection="1">
      <alignment horizontal="left" wrapText="1"/>
      <protection locked="0"/>
    </xf>
    <xf numFmtId="43" fontId="2" fillId="4" borderId="4" xfId="1" applyFont="1" applyFill="1" applyBorder="1" applyAlignment="1" applyProtection="1">
      <alignment horizontal="center"/>
      <protection locked="0"/>
    </xf>
    <xf numFmtId="43" fontId="2" fillId="4" borderId="92" xfId="1" applyFont="1" applyFill="1" applyBorder="1" applyAlignment="1" applyProtection="1">
      <alignment horizontal="center"/>
      <protection locked="0"/>
    </xf>
    <xf numFmtId="43" fontId="2" fillId="4" borderId="46" xfId="1" applyFont="1" applyFill="1" applyBorder="1" applyAlignment="1" applyProtection="1">
      <alignment horizontal="center"/>
      <protection locked="0"/>
    </xf>
    <xf numFmtId="0" fontId="47" fillId="6" borderId="0" xfId="0" applyFont="1" applyFill="1" applyBorder="1" applyAlignment="1" applyProtection="1">
      <alignment horizontal="center"/>
    </xf>
    <xf numFmtId="0" fontId="58" fillId="0" borderId="0" xfId="0" applyFont="1" applyFill="1" applyAlignment="1" applyProtection="1">
      <alignment horizontal="left" wrapText="1"/>
    </xf>
    <xf numFmtId="0" fontId="4" fillId="0" borderId="0" xfId="0" applyFont="1" applyFill="1" applyAlignment="1" applyProtection="1">
      <alignment horizontal="center"/>
    </xf>
    <xf numFmtId="43" fontId="2" fillId="4" borderId="4" xfId="1" applyFont="1" applyFill="1" applyBorder="1" applyAlignment="1" applyProtection="1">
      <alignment horizontal="center" wrapText="1"/>
      <protection locked="0"/>
    </xf>
    <xf numFmtId="43" fontId="2" fillId="4" borderId="46" xfId="1" applyFont="1" applyFill="1" applyBorder="1" applyAlignment="1" applyProtection="1">
      <alignment horizontal="center" wrapText="1"/>
      <protection locked="0"/>
    </xf>
    <xf numFmtId="0" fontId="13" fillId="6" borderId="0" xfId="0" applyFont="1" applyFill="1" applyBorder="1" applyAlignment="1" applyProtection="1">
      <alignment horizontal="left" vertical="top" wrapText="1"/>
    </xf>
    <xf numFmtId="0" fontId="3" fillId="2" borderId="0" xfId="4" applyFont="1" applyFill="1" applyAlignment="1" applyProtection="1">
      <alignment horizontal="left" wrapText="1"/>
      <protection locked="0"/>
    </xf>
    <xf numFmtId="175" fontId="5" fillId="2" borderId="0" xfId="0" applyNumberFormat="1" applyFont="1" applyFill="1" applyBorder="1" applyAlignment="1" applyProtection="1">
      <alignment horizontal="center"/>
      <protection locked="0"/>
    </xf>
    <xf numFmtId="176" fontId="5" fillId="2" borderId="0" xfId="0" applyNumberFormat="1" applyFont="1" applyFill="1" applyBorder="1" applyAlignment="1" applyProtection="1">
      <alignment horizontal="center"/>
      <protection locked="0"/>
    </xf>
    <xf numFmtId="43" fontId="2" fillId="9" borderId="92" xfId="1" applyFont="1" applyFill="1" applyBorder="1" applyAlignment="1" applyProtection="1">
      <alignment horizontal="center"/>
      <protection locked="0"/>
    </xf>
    <xf numFmtId="0" fontId="47" fillId="6" borderId="94" xfId="0" applyFont="1" applyFill="1" applyBorder="1" applyAlignment="1" applyProtection="1">
      <alignment horizontal="center"/>
      <protection locked="0"/>
    </xf>
    <xf numFmtId="0" fontId="20" fillId="0" borderId="0" xfId="4" applyFont="1" applyFill="1" applyAlignment="1" applyProtection="1">
      <alignment horizontal="left"/>
      <protection locked="0"/>
    </xf>
    <xf numFmtId="0" fontId="3" fillId="6" borderId="0" xfId="4" applyFont="1" applyFill="1" applyAlignment="1" applyProtection="1">
      <alignment horizontal="left"/>
      <protection locked="0"/>
    </xf>
    <xf numFmtId="176" fontId="5" fillId="2" borderId="1" xfId="0" applyNumberFormat="1" applyFont="1" applyFill="1" applyBorder="1" applyAlignment="1" applyProtection="1">
      <alignment horizontal="center"/>
      <protection locked="0"/>
    </xf>
    <xf numFmtId="169" fontId="45" fillId="4" borderId="4" xfId="0" applyNumberFormat="1" applyFont="1" applyFill="1" applyBorder="1" applyAlignment="1" applyProtection="1">
      <alignment horizontal="center"/>
      <protection locked="0"/>
    </xf>
    <xf numFmtId="169" fontId="45" fillId="4" borderId="92" xfId="0" applyNumberFormat="1" applyFont="1" applyFill="1" applyBorder="1" applyAlignment="1" applyProtection="1">
      <alignment horizontal="center"/>
      <protection locked="0"/>
    </xf>
    <xf numFmtId="169" fontId="45" fillId="4" borderId="46" xfId="0" applyNumberFormat="1" applyFont="1" applyFill="1" applyBorder="1" applyAlignment="1" applyProtection="1">
      <alignment horizontal="center"/>
      <protection locked="0"/>
    </xf>
    <xf numFmtId="0" fontId="20" fillId="6" borderId="0" xfId="0" applyFont="1" applyFill="1" applyAlignment="1" applyProtection="1">
      <alignment horizontal="left" wrapText="1"/>
    </xf>
    <xf numFmtId="0" fontId="11" fillId="0" borderId="0" xfId="0" applyFont="1" applyAlignment="1" applyProtection="1">
      <alignment horizontal="center"/>
    </xf>
    <xf numFmtId="43" fontId="6" fillId="4" borderId="4" xfId="1" applyFont="1" applyFill="1" applyBorder="1" applyAlignment="1" applyProtection="1">
      <alignment horizontal="center"/>
    </xf>
    <xf numFmtId="43" fontId="6" fillId="4" borderId="92" xfId="1" applyFont="1" applyFill="1" applyBorder="1" applyAlignment="1" applyProtection="1">
      <alignment horizontal="center"/>
    </xf>
    <xf numFmtId="43" fontId="6" fillId="4" borderId="46" xfId="1" applyFont="1" applyFill="1" applyBorder="1" applyAlignment="1" applyProtection="1">
      <alignment horizontal="center"/>
    </xf>
    <xf numFmtId="176" fontId="29" fillId="2" borderId="95" xfId="0" applyNumberFormat="1" applyFont="1" applyFill="1" applyBorder="1" applyAlignment="1" applyProtection="1">
      <alignment horizontal="center"/>
      <protection locked="0"/>
    </xf>
    <xf numFmtId="0" fontId="0" fillId="0" borderId="1" xfId="0" applyFill="1" applyBorder="1" applyAlignment="1" applyProtection="1">
      <alignment horizontal="left" wrapText="1"/>
      <protection locked="0"/>
    </xf>
    <xf numFmtId="0" fontId="0" fillId="0" borderId="0" xfId="0" applyFill="1" applyBorder="1" applyAlignment="1" applyProtection="1">
      <alignment horizontal="left" wrapText="1"/>
      <protection locked="0"/>
    </xf>
    <xf numFmtId="0" fontId="0" fillId="0" borderId="95" xfId="0" applyFill="1" applyBorder="1" applyAlignment="1" applyProtection="1">
      <alignment horizontal="left" wrapText="1"/>
      <protection locked="0"/>
    </xf>
    <xf numFmtId="0" fontId="1" fillId="2" borderId="1" xfId="0" applyFont="1" applyFill="1" applyBorder="1" applyAlignment="1" applyProtection="1">
      <alignment horizontal="left" wrapText="1"/>
      <protection locked="0"/>
    </xf>
    <xf numFmtId="0" fontId="0" fillId="2" borderId="1" xfId="0" applyFill="1" applyBorder="1" applyAlignment="1" applyProtection="1">
      <alignment horizontal="left" wrapText="1"/>
      <protection locked="0"/>
    </xf>
    <xf numFmtId="0" fontId="0" fillId="2" borderId="0" xfId="0" applyFill="1" applyBorder="1" applyAlignment="1" applyProtection="1">
      <alignment horizontal="left" wrapText="1"/>
      <protection locked="0"/>
    </xf>
    <xf numFmtId="0" fontId="0" fillId="2" borderId="95" xfId="0" applyFill="1" applyBorder="1" applyAlignment="1" applyProtection="1">
      <alignment horizontal="left" wrapText="1"/>
      <protection locked="0"/>
    </xf>
    <xf numFmtId="0" fontId="4" fillId="0" borderId="0" xfId="0" applyFont="1" applyFill="1" applyAlignment="1" applyProtection="1">
      <alignment horizontal="center" wrapText="1"/>
    </xf>
    <xf numFmtId="43" fontId="6" fillId="4" borderId="4" xfId="1" applyFont="1" applyFill="1" applyBorder="1" applyAlignment="1" applyProtection="1">
      <alignment horizontal="center"/>
      <protection locked="0"/>
    </xf>
    <xf numFmtId="43" fontId="6" fillId="4" borderId="92" xfId="1" applyFont="1" applyFill="1" applyBorder="1" applyAlignment="1" applyProtection="1">
      <alignment horizontal="center"/>
      <protection locked="0"/>
    </xf>
    <xf numFmtId="43" fontId="6" fillId="4" borderId="46" xfId="1" applyFont="1" applyFill="1" applyBorder="1" applyAlignment="1" applyProtection="1">
      <alignment horizontal="center"/>
      <protection locked="0"/>
    </xf>
    <xf numFmtId="169" fontId="28" fillId="4" borderId="4" xfId="0" applyNumberFormat="1" applyFont="1" applyFill="1" applyBorder="1" applyAlignment="1" applyProtection="1">
      <alignment horizontal="center"/>
      <protection locked="0"/>
    </xf>
    <xf numFmtId="169" fontId="28" fillId="4" borderId="46" xfId="0" applyNumberFormat="1" applyFont="1" applyFill="1" applyBorder="1" applyAlignment="1" applyProtection="1">
      <alignment horizontal="center"/>
      <protection locked="0"/>
    </xf>
    <xf numFmtId="37" fontId="0" fillId="2" borderId="0" xfId="0" applyNumberFormat="1" applyFill="1" applyAlignment="1" applyProtection="1">
      <alignment horizontal="center"/>
    </xf>
    <xf numFmtId="0" fontId="20" fillId="0" borderId="0" xfId="0" applyFont="1" applyFill="1" applyAlignment="1" applyProtection="1">
      <alignment horizontal="left" wrapText="1"/>
    </xf>
    <xf numFmtId="0" fontId="12" fillId="2" borderId="0" xfId="0" applyFont="1" applyFill="1" applyBorder="1" applyAlignment="1" applyProtection="1">
      <alignment horizontal="left" wrapText="1"/>
    </xf>
    <xf numFmtId="169" fontId="28" fillId="4" borderId="92" xfId="0" applyNumberFormat="1" applyFont="1" applyFill="1" applyBorder="1" applyAlignment="1" applyProtection="1">
      <alignment horizontal="center"/>
      <protection locked="0"/>
    </xf>
    <xf numFmtId="0" fontId="1" fillId="2" borderId="0" xfId="0" applyFont="1" applyFill="1" applyAlignment="1" applyProtection="1">
      <alignment horizontal="left" wrapText="1"/>
      <protection locked="0"/>
    </xf>
    <xf numFmtId="0" fontId="1" fillId="2" borderId="95" xfId="0" applyFont="1" applyFill="1" applyBorder="1" applyAlignment="1" applyProtection="1">
      <alignment horizontal="left" wrapText="1"/>
      <protection locked="0"/>
    </xf>
    <xf numFmtId="0" fontId="7" fillId="6" borderId="0" xfId="3" applyFont="1" applyFill="1" applyAlignment="1" applyProtection="1">
      <alignment horizontal="left" wrapText="1"/>
    </xf>
    <xf numFmtId="0" fontId="7" fillId="6" borderId="0" xfId="3" quotePrefix="1" applyFont="1" applyFill="1" applyAlignment="1" applyProtection="1">
      <alignment horizontal="left" wrapText="1"/>
    </xf>
    <xf numFmtId="0" fontId="8" fillId="2" borderId="0" xfId="0" applyFont="1" applyFill="1" applyAlignment="1" applyProtection="1">
      <alignment horizontal="center"/>
    </xf>
    <xf numFmtId="0" fontId="2" fillId="6" borderId="49" xfId="0" applyFont="1" applyFill="1" applyBorder="1" applyAlignment="1" applyProtection="1">
      <alignment horizontal="center" vertical="top"/>
      <protection locked="0"/>
    </xf>
    <xf numFmtId="0" fontId="2" fillId="6" borderId="31" xfId="0" applyFont="1" applyFill="1" applyBorder="1" applyAlignment="1" applyProtection="1">
      <alignment horizontal="center" vertical="top"/>
      <protection locked="0"/>
    </xf>
    <xf numFmtId="0" fontId="52" fillId="6" borderId="121" xfId="0" applyFont="1" applyFill="1" applyBorder="1" applyAlignment="1" applyProtection="1">
      <alignment horizontal="left" vertical="top" wrapText="1"/>
      <protection locked="0"/>
    </xf>
    <xf numFmtId="0" fontId="52" fillId="6" borderId="94" xfId="0" applyFont="1" applyFill="1" applyBorder="1" applyAlignment="1" applyProtection="1">
      <alignment horizontal="left" vertical="top" wrapText="1"/>
      <protection locked="0"/>
    </xf>
    <xf numFmtId="0" fontId="52" fillId="6" borderId="153" xfId="0" applyFont="1" applyFill="1" applyBorder="1" applyAlignment="1" applyProtection="1">
      <alignment horizontal="left" vertical="top" wrapText="1"/>
      <protection locked="0"/>
    </xf>
    <xf numFmtId="0" fontId="2" fillId="6" borderId="94" xfId="0" applyFont="1" applyFill="1" applyBorder="1" applyAlignment="1" applyProtection="1">
      <alignment horizontal="center"/>
      <protection locked="0"/>
    </xf>
    <xf numFmtId="0" fontId="2" fillId="6" borderId="154" xfId="0" applyFont="1" applyFill="1" applyBorder="1" applyAlignment="1" applyProtection="1">
      <alignment horizontal="center"/>
      <protection locked="0"/>
    </xf>
    <xf numFmtId="0" fontId="2" fillId="6" borderId="22" xfId="0" applyFont="1" applyFill="1" applyBorder="1" applyAlignment="1" applyProtection="1">
      <alignment horizontal="center"/>
      <protection locked="0"/>
    </xf>
    <xf numFmtId="0" fontId="2" fillId="6" borderId="23" xfId="0" applyFont="1" applyFill="1" applyBorder="1" applyAlignment="1" applyProtection="1">
      <alignment horizontal="center"/>
      <protection locked="0"/>
    </xf>
    <xf numFmtId="0" fontId="2" fillId="6" borderId="17" xfId="0" applyFont="1" applyFill="1" applyBorder="1" applyAlignment="1" applyProtection="1">
      <alignment horizontal="center"/>
      <protection locked="0"/>
    </xf>
    <xf numFmtId="0" fontId="2" fillId="6" borderId="10" xfId="0" applyFont="1" applyFill="1" applyBorder="1" applyAlignment="1" applyProtection="1">
      <alignment horizontal="center"/>
      <protection locked="0"/>
    </xf>
    <xf numFmtId="0" fontId="8" fillId="6" borderId="94" xfId="0" applyFont="1" applyFill="1" applyBorder="1" applyAlignment="1" applyProtection="1">
      <alignment horizontal="center"/>
      <protection locked="0"/>
    </xf>
    <xf numFmtId="0" fontId="53" fillId="6" borderId="0" xfId="0" applyFont="1" applyFill="1" applyBorder="1" applyAlignment="1" applyProtection="1">
      <alignment horizontal="left"/>
      <protection locked="0"/>
    </xf>
    <xf numFmtId="0" fontId="2" fillId="6" borderId="17" xfId="0" applyFont="1" applyFill="1" applyBorder="1" applyAlignment="1" applyProtection="1">
      <alignment horizontal="center" wrapText="1"/>
      <protection locked="0"/>
    </xf>
    <xf numFmtId="0" fontId="2" fillId="6" borderId="10" xfId="0" applyFont="1" applyFill="1" applyBorder="1" applyAlignment="1" applyProtection="1">
      <alignment horizontal="center" wrapText="1"/>
      <protection locked="0"/>
    </xf>
    <xf numFmtId="0" fontId="2" fillId="6" borderId="62" xfId="0" applyFont="1" applyFill="1" applyBorder="1" applyAlignment="1" applyProtection="1">
      <alignment horizontal="center" wrapText="1"/>
      <protection locked="0"/>
    </xf>
    <xf numFmtId="0" fontId="2" fillId="6" borderId="21" xfId="0" applyFont="1" applyFill="1" applyBorder="1" applyAlignment="1" applyProtection="1">
      <alignment horizontal="center" wrapText="1"/>
      <protection locked="0"/>
    </xf>
    <xf numFmtId="0" fontId="2" fillId="6" borderId="32" xfId="0" applyFont="1" applyFill="1" applyBorder="1" applyAlignment="1" applyProtection="1">
      <alignment horizontal="center"/>
      <protection locked="0"/>
    </xf>
    <xf numFmtId="0" fontId="2" fillId="6" borderId="33" xfId="0" applyFont="1" applyFill="1" applyBorder="1" applyAlignment="1" applyProtection="1">
      <alignment horizontal="center"/>
      <protection locked="0"/>
    </xf>
    <xf numFmtId="0" fontId="2" fillId="6" borderId="11" xfId="0" applyFont="1" applyFill="1" applyBorder="1" applyAlignment="1" applyProtection="1">
      <alignment horizontal="center"/>
      <protection locked="0"/>
    </xf>
    <xf numFmtId="0" fontId="2" fillId="6" borderId="62" xfId="0" applyFont="1" applyFill="1" applyBorder="1" applyAlignment="1" applyProtection="1">
      <alignment horizontal="center"/>
      <protection locked="0"/>
    </xf>
    <xf numFmtId="0" fontId="2" fillId="6" borderId="21" xfId="0" applyFont="1" applyFill="1" applyBorder="1" applyAlignment="1" applyProtection="1">
      <alignment horizontal="center"/>
      <protection locked="0"/>
    </xf>
    <xf numFmtId="0" fontId="8" fillId="6" borderId="0" xfId="0" applyFont="1" applyFill="1" applyBorder="1" applyAlignment="1" applyProtection="1">
      <alignment horizontal="center"/>
      <protection locked="0"/>
    </xf>
    <xf numFmtId="0" fontId="4" fillId="0" borderId="0" xfId="0" applyFont="1" applyFill="1" applyAlignment="1" applyProtection="1">
      <alignment horizontal="center"/>
      <protection locked="0"/>
    </xf>
    <xf numFmtId="0" fontId="40" fillId="6" borderId="0" xfId="0" applyFont="1" applyFill="1" applyBorder="1" applyAlignment="1" applyProtection="1">
      <alignment horizontal="center"/>
      <protection locked="0"/>
    </xf>
    <xf numFmtId="0" fontId="2" fillId="6" borderId="49" xfId="0" applyFont="1" applyFill="1" applyBorder="1" applyAlignment="1" applyProtection="1">
      <alignment horizontal="center"/>
      <protection locked="0"/>
    </xf>
    <xf numFmtId="0" fontId="2" fillId="6" borderId="96" xfId="0" applyFont="1" applyFill="1" applyBorder="1" applyAlignment="1" applyProtection="1">
      <alignment horizontal="center"/>
      <protection locked="0"/>
    </xf>
    <xf numFmtId="0" fontId="2" fillId="6" borderId="97" xfId="0" applyFont="1" applyFill="1" applyBorder="1" applyAlignment="1" applyProtection="1">
      <alignment horizontal="center"/>
      <protection locked="0"/>
    </xf>
    <xf numFmtId="0" fontId="2" fillId="6" borderId="98" xfId="0" applyFont="1" applyFill="1" applyBorder="1" applyAlignment="1" applyProtection="1">
      <alignment horizontal="center"/>
      <protection locked="0"/>
    </xf>
    <xf numFmtId="0" fontId="2" fillId="6" borderId="99" xfId="0" applyFont="1" applyFill="1" applyBorder="1" applyAlignment="1" applyProtection="1">
      <alignment horizontal="left"/>
      <protection locked="0"/>
    </xf>
    <xf numFmtId="0" fontId="2" fillId="6" borderId="96" xfId="0" applyFont="1" applyFill="1" applyBorder="1" applyAlignment="1" applyProtection="1">
      <alignment horizontal="left"/>
      <protection locked="0"/>
    </xf>
    <xf numFmtId="0" fontId="2" fillId="6" borderId="31" xfId="0" applyFont="1" applyFill="1" applyBorder="1" applyAlignment="1" applyProtection="1">
      <alignment horizontal="left"/>
      <protection locked="0"/>
    </xf>
    <xf numFmtId="0" fontId="2" fillId="6" borderId="100" xfId="0" applyFont="1" applyFill="1" applyBorder="1" applyAlignment="1" applyProtection="1">
      <alignment horizontal="center" vertical="top"/>
      <protection locked="0"/>
    </xf>
    <xf numFmtId="0" fontId="2" fillId="6" borderId="22" xfId="0" applyFont="1" applyFill="1" applyBorder="1" applyAlignment="1" applyProtection="1">
      <alignment horizontal="center" vertical="top"/>
      <protection locked="0"/>
    </xf>
    <xf numFmtId="0" fontId="2" fillId="6" borderId="63" xfId="0" applyFont="1" applyFill="1" applyBorder="1" applyAlignment="1" applyProtection="1">
      <alignment horizontal="center" wrapText="1"/>
      <protection locked="0"/>
    </xf>
    <xf numFmtId="0" fontId="2" fillId="6" borderId="68" xfId="0" applyFont="1" applyFill="1" applyBorder="1" applyAlignment="1" applyProtection="1">
      <alignment horizontal="center" wrapText="1"/>
      <protection locked="0"/>
    </xf>
    <xf numFmtId="0" fontId="2" fillId="6" borderId="31" xfId="0" applyFont="1" applyFill="1" applyBorder="1" applyAlignment="1" applyProtection="1">
      <alignment horizontal="center"/>
      <protection locked="0"/>
    </xf>
    <xf numFmtId="0" fontId="2" fillId="6" borderId="47" xfId="0" applyFont="1" applyFill="1" applyBorder="1" applyAlignment="1" applyProtection="1">
      <alignment horizontal="left"/>
      <protection locked="0"/>
    </xf>
    <xf numFmtId="0" fontId="52" fillId="6" borderId="99" xfId="0" applyFont="1" applyFill="1" applyBorder="1" applyAlignment="1" applyProtection="1">
      <alignment horizontal="left" vertical="top" wrapText="1"/>
      <protection locked="0"/>
    </xf>
    <xf numFmtId="0" fontId="52" fillId="6" borderId="96" xfId="0" applyFont="1" applyFill="1" applyBorder="1" applyAlignment="1" applyProtection="1">
      <alignment horizontal="left" vertical="top" wrapText="1"/>
      <protection locked="0"/>
    </xf>
    <xf numFmtId="0" fontId="52" fillId="6" borderId="47" xfId="0" applyFont="1" applyFill="1" applyBorder="1" applyAlignment="1" applyProtection="1">
      <alignment horizontal="left" vertical="top" wrapText="1"/>
      <protection locked="0"/>
    </xf>
    <xf numFmtId="0" fontId="2" fillId="6" borderId="97" xfId="0" applyFont="1" applyFill="1" applyBorder="1" applyAlignment="1" applyProtection="1">
      <alignment horizontal="center" wrapText="1"/>
      <protection locked="0"/>
    </xf>
    <xf numFmtId="0" fontId="2" fillId="6" borderId="98" xfId="0" applyFont="1" applyFill="1" applyBorder="1" applyAlignment="1" applyProtection="1">
      <alignment horizontal="center" wrapText="1"/>
      <protection locked="0"/>
    </xf>
    <xf numFmtId="0" fontId="52" fillId="6" borderId="97" xfId="0" applyFont="1" applyFill="1" applyBorder="1" applyAlignment="1" applyProtection="1">
      <alignment horizontal="center"/>
      <protection locked="0"/>
    </xf>
    <xf numFmtId="0" fontId="52" fillId="6" borderId="98" xfId="0" applyFont="1" applyFill="1" applyBorder="1" applyAlignment="1" applyProtection="1">
      <alignment horizontal="center"/>
      <protection locked="0"/>
    </xf>
  </cellXfs>
  <cellStyles count="39936">
    <cellStyle name="20% - Accent1 2" xfId="7"/>
    <cellStyle name="20% - Accent1 2 2" xfId="9"/>
    <cellStyle name="20% - Accent1 2 3" xfId="8"/>
    <cellStyle name="20% - Accent1 3" xfId="13"/>
    <cellStyle name="20% - Accent2 2" xfId="14"/>
    <cellStyle name="20% - Accent2 2 2" xfId="15"/>
    <cellStyle name="20% - Accent2 2 3" xfId="16"/>
    <cellStyle name="20% - Accent2 3" xfId="17"/>
    <cellStyle name="20% - Accent3 2" xfId="18"/>
    <cellStyle name="20% - Accent3 2 2" xfId="19"/>
    <cellStyle name="20% - Accent3 2 3" xfId="20"/>
    <cellStyle name="20% - Accent3 3" xfId="21"/>
    <cellStyle name="20% - Accent4 2" xfId="22"/>
    <cellStyle name="20% - Accent4 2 2" xfId="23"/>
    <cellStyle name="20% - Accent4 2 3" xfId="24"/>
    <cellStyle name="20% - Accent4 3" xfId="25"/>
    <cellStyle name="20% - Accent5 2" xfId="26"/>
    <cellStyle name="20% - Accent5 2 2" xfId="27"/>
    <cellStyle name="20% - Accent5 3" xfId="28"/>
    <cellStyle name="20% - Accent6 2" xfId="29"/>
    <cellStyle name="20% - Accent6 2 2" xfId="30"/>
    <cellStyle name="20% - Accent6 2 3" xfId="31"/>
    <cellStyle name="20% - Accent6 3" xfId="32"/>
    <cellStyle name="40% - Accent1 2" xfId="33"/>
    <cellStyle name="40% - Accent1 2 2" xfId="34"/>
    <cellStyle name="40% - Accent1 2 3" xfId="35"/>
    <cellStyle name="40% - Accent1 3" xfId="36"/>
    <cellStyle name="40% - Accent2 2" xfId="37"/>
    <cellStyle name="40% - Accent2 2 2" xfId="38"/>
    <cellStyle name="40% - Accent2 3" xfId="39"/>
    <cellStyle name="40% - Accent3 2" xfId="40"/>
    <cellStyle name="40% - Accent3 2 2" xfId="41"/>
    <cellStyle name="40% - Accent3 2 3" xfId="42"/>
    <cellStyle name="40% - Accent3 3" xfId="43"/>
    <cellStyle name="40% - Accent4 2" xfId="44"/>
    <cellStyle name="40% - Accent4 2 2" xfId="45"/>
    <cellStyle name="40% - Accent4 2 3" xfId="46"/>
    <cellStyle name="40% - Accent4 3" xfId="47"/>
    <cellStyle name="40% - Accent5 2" xfId="48"/>
    <cellStyle name="40% - Accent5 2 2" xfId="49"/>
    <cellStyle name="40% - Accent5 2 3" xfId="50"/>
    <cellStyle name="40% - Accent5 3" xfId="51"/>
    <cellStyle name="40% - Accent6 2" xfId="52"/>
    <cellStyle name="40% - Accent6 2 2" xfId="53"/>
    <cellStyle name="40% - Accent6 2 3" xfId="54"/>
    <cellStyle name="40% - Accent6 3" xfId="55"/>
    <cellStyle name="60% - Accent1 2" xfId="56"/>
    <cellStyle name="60% - Accent1 2 2" xfId="57"/>
    <cellStyle name="60% - Accent1 3" xfId="58"/>
    <cellStyle name="60% - Accent2 2" xfId="59"/>
    <cellStyle name="60% - Accent2 2 2" xfId="60"/>
    <cellStyle name="60% - Accent2 3" xfId="61"/>
    <cellStyle name="60% - Accent3 2" xfId="62"/>
    <cellStyle name="60% - Accent3 2 2" xfId="63"/>
    <cellStyle name="60% - Accent3 3" xfId="64"/>
    <cellStyle name="60% - Accent4 2" xfId="65"/>
    <cellStyle name="60% - Accent4 2 2" xfId="66"/>
    <cellStyle name="60% - Accent4 3" xfId="67"/>
    <cellStyle name="60% - Accent5 2" xfId="68"/>
    <cellStyle name="60% - Accent5 2 2" xfId="69"/>
    <cellStyle name="60% - Accent5 3" xfId="70"/>
    <cellStyle name="60% - Accent6 2" xfId="71"/>
    <cellStyle name="60% - Accent6 2 2" xfId="72"/>
    <cellStyle name="60% - Accent6 3" xfId="73"/>
    <cellStyle name="Accent1 2" xfId="74"/>
    <cellStyle name="Accent1 2 2" xfId="75"/>
    <cellStyle name="Accent1 3" xfId="76"/>
    <cellStyle name="Accent2 2" xfId="77"/>
    <cellStyle name="Accent2 2 2" xfId="78"/>
    <cellStyle name="Accent2 3" xfId="79"/>
    <cellStyle name="Accent3 2" xfId="80"/>
    <cellStyle name="Accent3 2 2" xfId="81"/>
    <cellStyle name="Accent3 3" xfId="82"/>
    <cellStyle name="Accent4 2" xfId="83"/>
    <cellStyle name="Accent4 2 2" xfId="84"/>
    <cellStyle name="Accent4 3" xfId="85"/>
    <cellStyle name="Accent5 2" xfId="86"/>
    <cellStyle name="Accent5 2 2" xfId="87"/>
    <cellStyle name="Accent5 3" xfId="88"/>
    <cellStyle name="Accent6 2" xfId="89"/>
    <cellStyle name="Accent6 2 2" xfId="90"/>
    <cellStyle name="Accent6 3" xfId="91"/>
    <cellStyle name="Bad 2" xfId="92"/>
    <cellStyle name="Bad 2 2" xfId="93"/>
    <cellStyle name="Bad 3" xfId="94"/>
    <cellStyle name="Body" xfId="95"/>
    <cellStyle name="Bold" xfId="96"/>
    <cellStyle name="Bold 2" xfId="97"/>
    <cellStyle name="Bold 2 2" xfId="98"/>
    <cellStyle name="Bold 2 3" xfId="99"/>
    <cellStyle name="Bold 2_Project Implied LT Financing" xfId="100"/>
    <cellStyle name="Bold_Sheet3" xfId="101"/>
    <cellStyle name="Calculation 2" xfId="102"/>
    <cellStyle name="Calculation 2 2" xfId="103"/>
    <cellStyle name="Calculation 3" xfId="104"/>
    <cellStyle name="Check Cell 2" xfId="105"/>
    <cellStyle name="Check Cell 2 2" xfId="106"/>
    <cellStyle name="Check Cell 3" xfId="107"/>
    <cellStyle name="Comma" xfId="1" builtinId="3"/>
    <cellStyle name="Comma  - Style1" xfId="108"/>
    <cellStyle name="Comma [0] with (negative)" xfId="109"/>
    <cellStyle name="Comma 10" xfId="110"/>
    <cellStyle name="Comma 10 2" xfId="111"/>
    <cellStyle name="Comma 10 2 10" xfId="112"/>
    <cellStyle name="Comma 10 2 11" xfId="113"/>
    <cellStyle name="Comma 10 2 12" xfId="114"/>
    <cellStyle name="Comma 10 2 12 2" xfId="115"/>
    <cellStyle name="Comma 10 2 13" xfId="116"/>
    <cellStyle name="Comma 10 2 14" xfId="117"/>
    <cellStyle name="Comma 10 2 15" xfId="118"/>
    <cellStyle name="Comma 10 2 16" xfId="119"/>
    <cellStyle name="Comma 10 2 17" xfId="120"/>
    <cellStyle name="Comma 10 2 18" xfId="121"/>
    <cellStyle name="Comma 10 2 19" xfId="122"/>
    <cellStyle name="Comma 10 2 2" xfId="123"/>
    <cellStyle name="Comma 10 2 2 10" xfId="124"/>
    <cellStyle name="Comma 10 2 2 11" xfId="125"/>
    <cellStyle name="Comma 10 2 2 12" xfId="126"/>
    <cellStyle name="Comma 10 2 2 2" xfId="127"/>
    <cellStyle name="Comma 10 2 2 2 2" xfId="128"/>
    <cellStyle name="Comma 10 2 2 3" xfId="129"/>
    <cellStyle name="Comma 10 2 2 4" xfId="130"/>
    <cellStyle name="Comma 10 2 2 5" xfId="131"/>
    <cellStyle name="Comma 10 2 2 6" xfId="132"/>
    <cellStyle name="Comma 10 2 2 7" xfId="133"/>
    <cellStyle name="Comma 10 2 2 8" xfId="134"/>
    <cellStyle name="Comma 10 2 2 9" xfId="135"/>
    <cellStyle name="Comma 10 2 20" xfId="136"/>
    <cellStyle name="Comma 10 2 21" xfId="137"/>
    <cellStyle name="Comma 10 2 22" xfId="138"/>
    <cellStyle name="Comma 10 2 23" xfId="139"/>
    <cellStyle name="Comma 10 2 24" xfId="140"/>
    <cellStyle name="Comma 10 2 25" xfId="141"/>
    <cellStyle name="Comma 10 2 3" xfId="142"/>
    <cellStyle name="Comma 10 2 3 2" xfId="143"/>
    <cellStyle name="Comma 10 2 4" xfId="144"/>
    <cellStyle name="Comma 10 2 4 2" xfId="145"/>
    <cellStyle name="Comma 10 2 5" xfId="146"/>
    <cellStyle name="Comma 10 2 6" xfId="147"/>
    <cellStyle name="Comma 10 2 7" xfId="148"/>
    <cellStyle name="Comma 10 2 8" xfId="149"/>
    <cellStyle name="Comma 10 2 9" xfId="150"/>
    <cellStyle name="Comma 10 3" xfId="151"/>
    <cellStyle name="Comma 10 3 10" xfId="152"/>
    <cellStyle name="Comma 10 3 11" xfId="153"/>
    <cellStyle name="Comma 10 3 12" xfId="154"/>
    <cellStyle name="Comma 10 3 12 2" xfId="155"/>
    <cellStyle name="Comma 10 3 13" xfId="156"/>
    <cellStyle name="Comma 10 3 14" xfId="157"/>
    <cellStyle name="Comma 10 3 15" xfId="158"/>
    <cellStyle name="Comma 10 3 16" xfId="159"/>
    <cellStyle name="Comma 10 3 17" xfId="160"/>
    <cellStyle name="Comma 10 3 18" xfId="161"/>
    <cellStyle name="Comma 10 3 19" xfId="162"/>
    <cellStyle name="Comma 10 3 2" xfId="163"/>
    <cellStyle name="Comma 10 3 2 10" xfId="164"/>
    <cellStyle name="Comma 10 3 2 11" xfId="165"/>
    <cellStyle name="Comma 10 3 2 12" xfId="166"/>
    <cellStyle name="Comma 10 3 2 2" xfId="167"/>
    <cellStyle name="Comma 10 3 2 2 2" xfId="168"/>
    <cellStyle name="Comma 10 3 2 3" xfId="169"/>
    <cellStyle name="Comma 10 3 2 4" xfId="170"/>
    <cellStyle name="Comma 10 3 2 5" xfId="171"/>
    <cellStyle name="Comma 10 3 2 6" xfId="172"/>
    <cellStyle name="Comma 10 3 2 7" xfId="173"/>
    <cellStyle name="Comma 10 3 2 8" xfId="174"/>
    <cellStyle name="Comma 10 3 2 9" xfId="175"/>
    <cellStyle name="Comma 10 3 20" xfId="176"/>
    <cellStyle name="Comma 10 3 21" xfId="177"/>
    <cellStyle name="Comma 10 3 22" xfId="178"/>
    <cellStyle name="Comma 10 3 23" xfId="179"/>
    <cellStyle name="Comma 10 3 24" xfId="180"/>
    <cellStyle name="Comma 10 3 25" xfId="181"/>
    <cellStyle name="Comma 10 3 3" xfId="182"/>
    <cellStyle name="Comma 10 3 3 2" xfId="183"/>
    <cellStyle name="Comma 10 3 4" xfId="184"/>
    <cellStyle name="Comma 10 3 4 2" xfId="185"/>
    <cellStyle name="Comma 10 3 5" xfId="186"/>
    <cellStyle name="Comma 10 3 6" xfId="187"/>
    <cellStyle name="Comma 10 3 7" xfId="188"/>
    <cellStyle name="Comma 10 3 8" xfId="189"/>
    <cellStyle name="Comma 10 3 9" xfId="190"/>
    <cellStyle name="Comma 10 4" xfId="191"/>
    <cellStyle name="Comma 10 4 10" xfId="192"/>
    <cellStyle name="Comma 10 4 11" xfId="193"/>
    <cellStyle name="Comma 10 4 12" xfId="194"/>
    <cellStyle name="Comma 10 4 12 2" xfId="195"/>
    <cellStyle name="Comma 10 4 13" xfId="196"/>
    <cellStyle name="Comma 10 4 14" xfId="197"/>
    <cellStyle name="Comma 10 4 15" xfId="198"/>
    <cellStyle name="Comma 10 4 16" xfId="199"/>
    <cellStyle name="Comma 10 4 17" xfId="200"/>
    <cellStyle name="Comma 10 4 18" xfId="201"/>
    <cellStyle name="Comma 10 4 19" xfId="202"/>
    <cellStyle name="Comma 10 4 2" xfId="203"/>
    <cellStyle name="Comma 10 4 2 10" xfId="204"/>
    <cellStyle name="Comma 10 4 2 11" xfId="205"/>
    <cellStyle name="Comma 10 4 2 12" xfId="206"/>
    <cellStyle name="Comma 10 4 2 2" xfId="207"/>
    <cellStyle name="Comma 10 4 2 2 2" xfId="208"/>
    <cellStyle name="Comma 10 4 2 3" xfId="209"/>
    <cellStyle name="Comma 10 4 2 4" xfId="210"/>
    <cellStyle name="Comma 10 4 2 5" xfId="211"/>
    <cellStyle name="Comma 10 4 2 6" xfId="212"/>
    <cellStyle name="Comma 10 4 2 7" xfId="213"/>
    <cellStyle name="Comma 10 4 2 8" xfId="214"/>
    <cellStyle name="Comma 10 4 2 9" xfId="215"/>
    <cellStyle name="Comma 10 4 20" xfId="216"/>
    <cellStyle name="Comma 10 4 21" xfId="217"/>
    <cellStyle name="Comma 10 4 22" xfId="218"/>
    <cellStyle name="Comma 10 4 23" xfId="219"/>
    <cellStyle name="Comma 10 4 24" xfId="220"/>
    <cellStyle name="Comma 10 4 25" xfId="221"/>
    <cellStyle name="Comma 10 4 3" xfId="222"/>
    <cellStyle name="Comma 10 4 3 2" xfId="223"/>
    <cellStyle name="Comma 10 4 4" xfId="224"/>
    <cellStyle name="Comma 10 4 4 2" xfId="225"/>
    <cellStyle name="Comma 10 4 5" xfId="226"/>
    <cellStyle name="Comma 10 4 6" xfId="227"/>
    <cellStyle name="Comma 10 4 7" xfId="228"/>
    <cellStyle name="Comma 10 4 8" xfId="229"/>
    <cellStyle name="Comma 10 4 9" xfId="230"/>
    <cellStyle name="Comma 10 5" xfId="231"/>
    <cellStyle name="Comma 10 5 10" xfId="232"/>
    <cellStyle name="Comma 10 5 11" xfId="233"/>
    <cellStyle name="Comma 10 5 12" xfId="234"/>
    <cellStyle name="Comma 10 5 12 2" xfId="235"/>
    <cellStyle name="Comma 10 5 13" xfId="236"/>
    <cellStyle name="Comma 10 5 14" xfId="237"/>
    <cellStyle name="Comma 10 5 15" xfId="238"/>
    <cellStyle name="Comma 10 5 16" xfId="239"/>
    <cellStyle name="Comma 10 5 17" xfId="240"/>
    <cellStyle name="Comma 10 5 18" xfId="241"/>
    <cellStyle name="Comma 10 5 19" xfId="242"/>
    <cellStyle name="Comma 10 5 2" xfId="243"/>
    <cellStyle name="Comma 10 5 2 10" xfId="244"/>
    <cellStyle name="Comma 10 5 2 11" xfId="245"/>
    <cellStyle name="Comma 10 5 2 12" xfId="246"/>
    <cellStyle name="Comma 10 5 2 2" xfId="247"/>
    <cellStyle name="Comma 10 5 2 2 2" xfId="248"/>
    <cellStyle name="Comma 10 5 2 3" xfId="249"/>
    <cellStyle name="Comma 10 5 2 4" xfId="250"/>
    <cellStyle name="Comma 10 5 2 5" xfId="251"/>
    <cellStyle name="Comma 10 5 2 6" xfId="252"/>
    <cellStyle name="Comma 10 5 2 7" xfId="253"/>
    <cellStyle name="Comma 10 5 2 8" xfId="254"/>
    <cellStyle name="Comma 10 5 2 9" xfId="255"/>
    <cellStyle name="Comma 10 5 20" xfId="256"/>
    <cellStyle name="Comma 10 5 21" xfId="257"/>
    <cellStyle name="Comma 10 5 22" xfId="258"/>
    <cellStyle name="Comma 10 5 23" xfId="259"/>
    <cellStyle name="Comma 10 5 24" xfId="260"/>
    <cellStyle name="Comma 10 5 25" xfId="261"/>
    <cellStyle name="Comma 10 5 3" xfId="262"/>
    <cellStyle name="Comma 10 5 3 2" xfId="263"/>
    <cellStyle name="Comma 10 5 4" xfId="264"/>
    <cellStyle name="Comma 10 5 4 2" xfId="265"/>
    <cellStyle name="Comma 10 5 5" xfId="266"/>
    <cellStyle name="Comma 10 5 6" xfId="267"/>
    <cellStyle name="Comma 10 5 7" xfId="268"/>
    <cellStyle name="Comma 10 5 8" xfId="269"/>
    <cellStyle name="Comma 10 5 9" xfId="270"/>
    <cellStyle name="Comma 10 6" xfId="271"/>
    <cellStyle name="Comma 10 6 10" xfId="272"/>
    <cellStyle name="Comma 10 6 11" xfId="273"/>
    <cellStyle name="Comma 10 6 12" xfId="274"/>
    <cellStyle name="Comma 10 6 12 2" xfId="275"/>
    <cellStyle name="Comma 10 6 13" xfId="276"/>
    <cellStyle name="Comma 10 6 14" xfId="277"/>
    <cellStyle name="Comma 10 6 15" xfId="278"/>
    <cellStyle name="Comma 10 6 16" xfId="279"/>
    <cellStyle name="Comma 10 6 17" xfId="280"/>
    <cellStyle name="Comma 10 6 18" xfId="281"/>
    <cellStyle name="Comma 10 6 19" xfId="282"/>
    <cellStyle name="Comma 10 6 2" xfId="283"/>
    <cellStyle name="Comma 10 6 2 10" xfId="284"/>
    <cellStyle name="Comma 10 6 2 11" xfId="285"/>
    <cellStyle name="Comma 10 6 2 12" xfId="286"/>
    <cellStyle name="Comma 10 6 2 2" xfId="287"/>
    <cellStyle name="Comma 10 6 2 2 2" xfId="288"/>
    <cellStyle name="Comma 10 6 2 3" xfId="289"/>
    <cellStyle name="Comma 10 6 2 4" xfId="290"/>
    <cellStyle name="Comma 10 6 2 5" xfId="291"/>
    <cellStyle name="Comma 10 6 2 6" xfId="292"/>
    <cellStyle name="Comma 10 6 2 7" xfId="293"/>
    <cellStyle name="Comma 10 6 2 8" xfId="294"/>
    <cellStyle name="Comma 10 6 2 9" xfId="295"/>
    <cellStyle name="Comma 10 6 20" xfId="296"/>
    <cellStyle name="Comma 10 6 21" xfId="297"/>
    <cellStyle name="Comma 10 6 22" xfId="298"/>
    <cellStyle name="Comma 10 6 23" xfId="299"/>
    <cellStyle name="Comma 10 6 24" xfId="300"/>
    <cellStyle name="Comma 10 6 25" xfId="301"/>
    <cellStyle name="Comma 10 6 3" xfId="302"/>
    <cellStyle name="Comma 10 6 3 2" xfId="303"/>
    <cellStyle name="Comma 10 6 4" xfId="304"/>
    <cellStyle name="Comma 10 6 4 2" xfId="305"/>
    <cellStyle name="Comma 10 6 5" xfId="306"/>
    <cellStyle name="Comma 10 6 6" xfId="307"/>
    <cellStyle name="Comma 10 6 7" xfId="308"/>
    <cellStyle name="Comma 10 6 8" xfId="309"/>
    <cellStyle name="Comma 10 6 9" xfId="310"/>
    <cellStyle name="Comma 11" xfId="311"/>
    <cellStyle name="Comma 11 2" xfId="312"/>
    <cellStyle name="Comma 11 2 10" xfId="313"/>
    <cellStyle name="Comma 11 2 11" xfId="314"/>
    <cellStyle name="Comma 11 2 12" xfId="315"/>
    <cellStyle name="Comma 11 2 12 2" xfId="316"/>
    <cellStyle name="Comma 11 2 13" xfId="317"/>
    <cellStyle name="Comma 11 2 14" xfId="318"/>
    <cellStyle name="Comma 11 2 15" xfId="319"/>
    <cellStyle name="Comma 11 2 16" xfId="320"/>
    <cellStyle name="Comma 11 2 17" xfId="321"/>
    <cellStyle name="Comma 11 2 18" xfId="322"/>
    <cellStyle name="Comma 11 2 19" xfId="323"/>
    <cellStyle name="Comma 11 2 2" xfId="324"/>
    <cellStyle name="Comma 11 2 2 10" xfId="325"/>
    <cellStyle name="Comma 11 2 2 11" xfId="326"/>
    <cellStyle name="Comma 11 2 2 12" xfId="327"/>
    <cellStyle name="Comma 11 2 2 2" xfId="328"/>
    <cellStyle name="Comma 11 2 2 2 2" xfId="329"/>
    <cellStyle name="Comma 11 2 2 3" xfId="330"/>
    <cellStyle name="Comma 11 2 2 4" xfId="331"/>
    <cellStyle name="Comma 11 2 2 5" xfId="332"/>
    <cellStyle name="Comma 11 2 2 6" xfId="333"/>
    <cellStyle name="Comma 11 2 2 7" xfId="334"/>
    <cellStyle name="Comma 11 2 2 8" xfId="335"/>
    <cellStyle name="Comma 11 2 2 9" xfId="336"/>
    <cellStyle name="Comma 11 2 20" xfId="337"/>
    <cellStyle name="Comma 11 2 21" xfId="338"/>
    <cellStyle name="Comma 11 2 22" xfId="339"/>
    <cellStyle name="Comma 11 2 23" xfId="340"/>
    <cellStyle name="Comma 11 2 24" xfId="341"/>
    <cellStyle name="Comma 11 2 25" xfId="342"/>
    <cellStyle name="Comma 11 2 3" xfId="343"/>
    <cellStyle name="Comma 11 2 3 2" xfId="344"/>
    <cellStyle name="Comma 11 2 4" xfId="345"/>
    <cellStyle name="Comma 11 2 4 2" xfId="346"/>
    <cellStyle name="Comma 11 2 5" xfId="347"/>
    <cellStyle name="Comma 11 2 6" xfId="348"/>
    <cellStyle name="Comma 11 2 7" xfId="349"/>
    <cellStyle name="Comma 11 2 8" xfId="350"/>
    <cellStyle name="Comma 11 2 9" xfId="351"/>
    <cellStyle name="Comma 11 3" xfId="352"/>
    <cellStyle name="Comma 11 3 10" xfId="353"/>
    <cellStyle name="Comma 11 3 11" xfId="354"/>
    <cellStyle name="Comma 11 3 12" xfId="355"/>
    <cellStyle name="Comma 11 3 12 2" xfId="356"/>
    <cellStyle name="Comma 11 3 13" xfId="357"/>
    <cellStyle name="Comma 11 3 14" xfId="358"/>
    <cellStyle name="Comma 11 3 15" xfId="359"/>
    <cellStyle name="Comma 11 3 16" xfId="360"/>
    <cellStyle name="Comma 11 3 17" xfId="361"/>
    <cellStyle name="Comma 11 3 18" xfId="362"/>
    <cellStyle name="Comma 11 3 19" xfId="363"/>
    <cellStyle name="Comma 11 3 2" xfId="364"/>
    <cellStyle name="Comma 11 3 2 10" xfId="365"/>
    <cellStyle name="Comma 11 3 2 11" xfId="366"/>
    <cellStyle name="Comma 11 3 2 12" xfId="367"/>
    <cellStyle name="Comma 11 3 2 2" xfId="368"/>
    <cellStyle name="Comma 11 3 2 2 2" xfId="369"/>
    <cellStyle name="Comma 11 3 2 3" xfId="370"/>
    <cellStyle name="Comma 11 3 2 4" xfId="371"/>
    <cellStyle name="Comma 11 3 2 5" xfId="372"/>
    <cellStyle name="Comma 11 3 2 6" xfId="373"/>
    <cellStyle name="Comma 11 3 2 7" xfId="374"/>
    <cellStyle name="Comma 11 3 2 8" xfId="375"/>
    <cellStyle name="Comma 11 3 2 9" xfId="376"/>
    <cellStyle name="Comma 11 3 20" xfId="377"/>
    <cellStyle name="Comma 11 3 21" xfId="378"/>
    <cellStyle name="Comma 11 3 22" xfId="379"/>
    <cellStyle name="Comma 11 3 23" xfId="380"/>
    <cellStyle name="Comma 11 3 24" xfId="381"/>
    <cellStyle name="Comma 11 3 25" xfId="382"/>
    <cellStyle name="Comma 11 3 3" xfId="383"/>
    <cellStyle name="Comma 11 3 3 2" xfId="384"/>
    <cellStyle name="Comma 11 3 4" xfId="385"/>
    <cellStyle name="Comma 11 3 4 2" xfId="386"/>
    <cellStyle name="Comma 11 3 5" xfId="387"/>
    <cellStyle name="Comma 11 3 6" xfId="388"/>
    <cellStyle name="Comma 11 3 7" xfId="389"/>
    <cellStyle name="Comma 11 3 8" xfId="390"/>
    <cellStyle name="Comma 11 3 9" xfId="391"/>
    <cellStyle name="Comma 11 4" xfId="392"/>
    <cellStyle name="Comma 11 4 10" xfId="393"/>
    <cellStyle name="Comma 11 4 11" xfId="394"/>
    <cellStyle name="Comma 11 4 12" xfId="395"/>
    <cellStyle name="Comma 11 4 12 2" xfId="396"/>
    <cellStyle name="Comma 11 4 13" xfId="397"/>
    <cellStyle name="Comma 11 4 14" xfId="398"/>
    <cellStyle name="Comma 11 4 15" xfId="399"/>
    <cellStyle name="Comma 11 4 16" xfId="400"/>
    <cellStyle name="Comma 11 4 17" xfId="401"/>
    <cellStyle name="Comma 11 4 18" xfId="402"/>
    <cellStyle name="Comma 11 4 19" xfId="403"/>
    <cellStyle name="Comma 11 4 2" xfId="404"/>
    <cellStyle name="Comma 11 4 2 10" xfId="405"/>
    <cellStyle name="Comma 11 4 2 11" xfId="406"/>
    <cellStyle name="Comma 11 4 2 12" xfId="407"/>
    <cellStyle name="Comma 11 4 2 2" xfId="408"/>
    <cellStyle name="Comma 11 4 2 2 2" xfId="409"/>
    <cellStyle name="Comma 11 4 2 3" xfId="410"/>
    <cellStyle name="Comma 11 4 2 4" xfId="411"/>
    <cellStyle name="Comma 11 4 2 5" xfId="412"/>
    <cellStyle name="Comma 11 4 2 6" xfId="413"/>
    <cellStyle name="Comma 11 4 2 7" xfId="414"/>
    <cellStyle name="Comma 11 4 2 8" xfId="415"/>
    <cellStyle name="Comma 11 4 2 9" xfId="416"/>
    <cellStyle name="Comma 11 4 20" xfId="417"/>
    <cellStyle name="Comma 11 4 21" xfId="418"/>
    <cellStyle name="Comma 11 4 22" xfId="419"/>
    <cellStyle name="Comma 11 4 23" xfId="420"/>
    <cellStyle name="Comma 11 4 24" xfId="421"/>
    <cellStyle name="Comma 11 4 25" xfId="422"/>
    <cellStyle name="Comma 11 4 3" xfId="423"/>
    <cellStyle name="Comma 11 4 3 2" xfId="424"/>
    <cellStyle name="Comma 11 4 4" xfId="425"/>
    <cellStyle name="Comma 11 4 4 2" xfId="426"/>
    <cellStyle name="Comma 11 4 5" xfId="427"/>
    <cellStyle name="Comma 11 4 6" xfId="428"/>
    <cellStyle name="Comma 11 4 7" xfId="429"/>
    <cellStyle name="Comma 11 4 8" xfId="430"/>
    <cellStyle name="Comma 11 4 9" xfId="431"/>
    <cellStyle name="Comma 11 5" xfId="432"/>
    <cellStyle name="Comma 11 5 10" xfId="433"/>
    <cellStyle name="Comma 11 5 11" xfId="434"/>
    <cellStyle name="Comma 11 5 12" xfId="435"/>
    <cellStyle name="Comma 11 5 12 2" xfId="436"/>
    <cellStyle name="Comma 11 5 13" xfId="437"/>
    <cellStyle name="Comma 11 5 14" xfId="438"/>
    <cellStyle name="Comma 11 5 15" xfId="439"/>
    <cellStyle name="Comma 11 5 16" xfId="440"/>
    <cellStyle name="Comma 11 5 17" xfId="441"/>
    <cellStyle name="Comma 11 5 18" xfId="442"/>
    <cellStyle name="Comma 11 5 19" xfId="443"/>
    <cellStyle name="Comma 11 5 2" xfId="444"/>
    <cellStyle name="Comma 11 5 2 10" xfId="445"/>
    <cellStyle name="Comma 11 5 2 11" xfId="446"/>
    <cellStyle name="Comma 11 5 2 12" xfId="447"/>
    <cellStyle name="Comma 11 5 2 2" xfId="448"/>
    <cellStyle name="Comma 11 5 2 2 2" xfId="449"/>
    <cellStyle name="Comma 11 5 2 3" xfId="450"/>
    <cellStyle name="Comma 11 5 2 4" xfId="451"/>
    <cellStyle name="Comma 11 5 2 5" xfId="452"/>
    <cellStyle name="Comma 11 5 2 6" xfId="453"/>
    <cellStyle name="Comma 11 5 2 7" xfId="454"/>
    <cellStyle name="Comma 11 5 2 8" xfId="455"/>
    <cellStyle name="Comma 11 5 2 9" xfId="456"/>
    <cellStyle name="Comma 11 5 20" xfId="457"/>
    <cellStyle name="Comma 11 5 21" xfId="458"/>
    <cellStyle name="Comma 11 5 22" xfId="459"/>
    <cellStyle name="Comma 11 5 23" xfId="460"/>
    <cellStyle name="Comma 11 5 24" xfId="461"/>
    <cellStyle name="Comma 11 5 25" xfId="462"/>
    <cellStyle name="Comma 11 5 3" xfId="463"/>
    <cellStyle name="Comma 11 5 3 2" xfId="464"/>
    <cellStyle name="Comma 11 5 4" xfId="465"/>
    <cellStyle name="Comma 11 5 4 2" xfId="466"/>
    <cellStyle name="Comma 11 5 5" xfId="467"/>
    <cellStyle name="Comma 11 5 6" xfId="468"/>
    <cellStyle name="Comma 11 5 7" xfId="469"/>
    <cellStyle name="Comma 11 5 8" xfId="470"/>
    <cellStyle name="Comma 11 5 9" xfId="471"/>
    <cellStyle name="Comma 11 6" xfId="472"/>
    <cellStyle name="Comma 11 6 10" xfId="473"/>
    <cellStyle name="Comma 11 6 11" xfId="474"/>
    <cellStyle name="Comma 11 6 12" xfId="475"/>
    <cellStyle name="Comma 11 6 12 2" xfId="476"/>
    <cellStyle name="Comma 11 6 13" xfId="477"/>
    <cellStyle name="Comma 11 6 14" xfId="478"/>
    <cellStyle name="Comma 11 6 15" xfId="479"/>
    <cellStyle name="Comma 11 6 16" xfId="480"/>
    <cellStyle name="Comma 11 6 17" xfId="481"/>
    <cellStyle name="Comma 11 6 18" xfId="482"/>
    <cellStyle name="Comma 11 6 19" xfId="483"/>
    <cellStyle name="Comma 11 6 2" xfId="484"/>
    <cellStyle name="Comma 11 6 2 10" xfId="485"/>
    <cellStyle name="Comma 11 6 2 11" xfId="486"/>
    <cellStyle name="Comma 11 6 2 12" xfId="487"/>
    <cellStyle name="Comma 11 6 2 2" xfId="488"/>
    <cellStyle name="Comma 11 6 2 2 2" xfId="489"/>
    <cellStyle name="Comma 11 6 2 3" xfId="490"/>
    <cellStyle name="Comma 11 6 2 4" xfId="491"/>
    <cellStyle name="Comma 11 6 2 5" xfId="492"/>
    <cellStyle name="Comma 11 6 2 6" xfId="493"/>
    <cellStyle name="Comma 11 6 2 7" xfId="494"/>
    <cellStyle name="Comma 11 6 2 8" xfId="495"/>
    <cellStyle name="Comma 11 6 2 9" xfId="496"/>
    <cellStyle name="Comma 11 6 20" xfId="497"/>
    <cellStyle name="Comma 11 6 21" xfId="498"/>
    <cellStyle name="Comma 11 6 22" xfId="499"/>
    <cellStyle name="Comma 11 6 23" xfId="500"/>
    <cellStyle name="Comma 11 6 24" xfId="501"/>
    <cellStyle name="Comma 11 6 25" xfId="502"/>
    <cellStyle name="Comma 11 6 3" xfId="503"/>
    <cellStyle name="Comma 11 6 3 2" xfId="504"/>
    <cellStyle name="Comma 11 6 4" xfId="505"/>
    <cellStyle name="Comma 11 6 4 2" xfId="506"/>
    <cellStyle name="Comma 11 6 5" xfId="507"/>
    <cellStyle name="Comma 11 6 6" xfId="508"/>
    <cellStyle name="Comma 11 6 7" xfId="509"/>
    <cellStyle name="Comma 11 6 8" xfId="510"/>
    <cellStyle name="Comma 11 6 9" xfId="511"/>
    <cellStyle name="Comma 12" xfId="512"/>
    <cellStyle name="Comma 12 2" xfId="513"/>
    <cellStyle name="Comma 12 2 10" xfId="514"/>
    <cellStyle name="Comma 12 2 11" xfId="515"/>
    <cellStyle name="Comma 12 2 12" xfId="516"/>
    <cellStyle name="Comma 12 2 12 2" xfId="517"/>
    <cellStyle name="Comma 12 2 13" xfId="518"/>
    <cellStyle name="Comma 12 2 14" xfId="519"/>
    <cellStyle name="Comma 12 2 15" xfId="520"/>
    <cellStyle name="Comma 12 2 16" xfId="521"/>
    <cellStyle name="Comma 12 2 17" xfId="522"/>
    <cellStyle name="Comma 12 2 18" xfId="523"/>
    <cellStyle name="Comma 12 2 19" xfId="524"/>
    <cellStyle name="Comma 12 2 2" xfId="525"/>
    <cellStyle name="Comma 12 2 2 10" xfId="526"/>
    <cellStyle name="Comma 12 2 2 11" xfId="527"/>
    <cellStyle name="Comma 12 2 2 12" xfId="528"/>
    <cellStyle name="Comma 12 2 2 2" xfId="529"/>
    <cellStyle name="Comma 12 2 2 2 2" xfId="530"/>
    <cellStyle name="Comma 12 2 2 3" xfId="531"/>
    <cellStyle name="Comma 12 2 2 4" xfId="532"/>
    <cellStyle name="Comma 12 2 2 5" xfId="533"/>
    <cellStyle name="Comma 12 2 2 6" xfId="534"/>
    <cellStyle name="Comma 12 2 2 7" xfId="535"/>
    <cellStyle name="Comma 12 2 2 8" xfId="536"/>
    <cellStyle name="Comma 12 2 2 9" xfId="537"/>
    <cellStyle name="Comma 12 2 20" xfId="538"/>
    <cellStyle name="Comma 12 2 21" xfId="539"/>
    <cellStyle name="Comma 12 2 22" xfId="540"/>
    <cellStyle name="Comma 12 2 23" xfId="541"/>
    <cellStyle name="Comma 12 2 24" xfId="542"/>
    <cellStyle name="Comma 12 2 25" xfId="543"/>
    <cellStyle name="Comma 12 2 3" xfId="544"/>
    <cellStyle name="Comma 12 2 3 2" xfId="545"/>
    <cellStyle name="Comma 12 2 4" xfId="546"/>
    <cellStyle name="Comma 12 2 4 2" xfId="547"/>
    <cellStyle name="Comma 12 2 5" xfId="548"/>
    <cellStyle name="Comma 12 2 6" xfId="549"/>
    <cellStyle name="Comma 12 2 7" xfId="550"/>
    <cellStyle name="Comma 12 2 8" xfId="551"/>
    <cellStyle name="Comma 12 2 9" xfId="552"/>
    <cellStyle name="Comma 12 3" xfId="553"/>
    <cellStyle name="Comma 12 3 10" xfId="554"/>
    <cellStyle name="Comma 12 3 11" xfId="555"/>
    <cellStyle name="Comma 12 3 12" xfId="556"/>
    <cellStyle name="Comma 12 3 12 2" xfId="557"/>
    <cellStyle name="Comma 12 3 13" xfId="558"/>
    <cellStyle name="Comma 12 3 14" xfId="559"/>
    <cellStyle name="Comma 12 3 15" xfId="560"/>
    <cellStyle name="Comma 12 3 16" xfId="561"/>
    <cellStyle name="Comma 12 3 17" xfId="562"/>
    <cellStyle name="Comma 12 3 18" xfId="563"/>
    <cellStyle name="Comma 12 3 19" xfId="564"/>
    <cellStyle name="Comma 12 3 2" xfId="565"/>
    <cellStyle name="Comma 12 3 2 10" xfId="566"/>
    <cellStyle name="Comma 12 3 2 11" xfId="567"/>
    <cellStyle name="Comma 12 3 2 12" xfId="568"/>
    <cellStyle name="Comma 12 3 2 2" xfId="569"/>
    <cellStyle name="Comma 12 3 2 2 2" xfId="570"/>
    <cellStyle name="Comma 12 3 2 3" xfId="571"/>
    <cellStyle name="Comma 12 3 2 4" xfId="572"/>
    <cellStyle name="Comma 12 3 2 5" xfId="573"/>
    <cellStyle name="Comma 12 3 2 6" xfId="574"/>
    <cellStyle name="Comma 12 3 2 7" xfId="575"/>
    <cellStyle name="Comma 12 3 2 8" xfId="576"/>
    <cellStyle name="Comma 12 3 2 9" xfId="577"/>
    <cellStyle name="Comma 12 3 20" xfId="578"/>
    <cellStyle name="Comma 12 3 21" xfId="579"/>
    <cellStyle name="Comma 12 3 22" xfId="580"/>
    <cellStyle name="Comma 12 3 23" xfId="581"/>
    <cellStyle name="Comma 12 3 24" xfId="582"/>
    <cellStyle name="Comma 12 3 25" xfId="583"/>
    <cellStyle name="Comma 12 3 3" xfId="584"/>
    <cellStyle name="Comma 12 3 3 2" xfId="585"/>
    <cellStyle name="Comma 12 3 4" xfId="586"/>
    <cellStyle name="Comma 12 3 4 2" xfId="587"/>
    <cellStyle name="Comma 12 3 5" xfId="588"/>
    <cellStyle name="Comma 12 3 6" xfId="589"/>
    <cellStyle name="Comma 12 3 7" xfId="590"/>
    <cellStyle name="Comma 12 3 8" xfId="591"/>
    <cellStyle name="Comma 12 3 9" xfId="592"/>
    <cellStyle name="Comma 12 4" xfId="593"/>
    <cellStyle name="Comma 12 4 10" xfId="594"/>
    <cellStyle name="Comma 12 4 11" xfId="595"/>
    <cellStyle name="Comma 12 4 12" xfId="596"/>
    <cellStyle name="Comma 12 4 12 2" xfId="597"/>
    <cellStyle name="Comma 12 4 13" xfId="598"/>
    <cellStyle name="Comma 12 4 14" xfId="599"/>
    <cellStyle name="Comma 12 4 15" xfId="600"/>
    <cellStyle name="Comma 12 4 16" xfId="601"/>
    <cellStyle name="Comma 12 4 17" xfId="602"/>
    <cellStyle name="Comma 12 4 18" xfId="603"/>
    <cellStyle name="Comma 12 4 19" xfId="604"/>
    <cellStyle name="Comma 12 4 2" xfId="605"/>
    <cellStyle name="Comma 12 4 2 10" xfId="606"/>
    <cellStyle name="Comma 12 4 2 11" xfId="607"/>
    <cellStyle name="Comma 12 4 2 12" xfId="608"/>
    <cellStyle name="Comma 12 4 2 2" xfId="609"/>
    <cellStyle name="Comma 12 4 2 2 2" xfId="610"/>
    <cellStyle name="Comma 12 4 2 3" xfId="611"/>
    <cellStyle name="Comma 12 4 2 4" xfId="612"/>
    <cellStyle name="Comma 12 4 2 5" xfId="613"/>
    <cellStyle name="Comma 12 4 2 6" xfId="614"/>
    <cellStyle name="Comma 12 4 2 7" xfId="615"/>
    <cellStyle name="Comma 12 4 2 8" xfId="616"/>
    <cellStyle name="Comma 12 4 2 9" xfId="617"/>
    <cellStyle name="Comma 12 4 20" xfId="618"/>
    <cellStyle name="Comma 12 4 21" xfId="619"/>
    <cellStyle name="Comma 12 4 22" xfId="620"/>
    <cellStyle name="Comma 12 4 23" xfId="621"/>
    <cellStyle name="Comma 12 4 24" xfId="622"/>
    <cellStyle name="Comma 12 4 25" xfId="623"/>
    <cellStyle name="Comma 12 4 3" xfId="624"/>
    <cellStyle name="Comma 12 4 3 2" xfId="625"/>
    <cellStyle name="Comma 12 4 4" xfId="626"/>
    <cellStyle name="Comma 12 4 4 2" xfId="627"/>
    <cellStyle name="Comma 12 4 5" xfId="628"/>
    <cellStyle name="Comma 12 4 6" xfId="629"/>
    <cellStyle name="Comma 12 4 7" xfId="630"/>
    <cellStyle name="Comma 12 4 8" xfId="631"/>
    <cellStyle name="Comma 12 4 9" xfId="632"/>
    <cellStyle name="Comma 12 5" xfId="633"/>
    <cellStyle name="Comma 12 5 10" xfId="634"/>
    <cellStyle name="Comma 12 5 11" xfId="635"/>
    <cellStyle name="Comma 12 5 12" xfId="636"/>
    <cellStyle name="Comma 12 5 12 2" xfId="637"/>
    <cellStyle name="Comma 12 5 13" xfId="638"/>
    <cellStyle name="Comma 12 5 14" xfId="639"/>
    <cellStyle name="Comma 12 5 15" xfId="640"/>
    <cellStyle name="Comma 12 5 16" xfId="641"/>
    <cellStyle name="Comma 12 5 17" xfId="642"/>
    <cellStyle name="Comma 12 5 18" xfId="643"/>
    <cellStyle name="Comma 12 5 19" xfId="644"/>
    <cellStyle name="Comma 12 5 2" xfId="645"/>
    <cellStyle name="Comma 12 5 2 10" xfId="646"/>
    <cellStyle name="Comma 12 5 2 11" xfId="647"/>
    <cellStyle name="Comma 12 5 2 12" xfId="648"/>
    <cellStyle name="Comma 12 5 2 2" xfId="649"/>
    <cellStyle name="Comma 12 5 2 2 2" xfId="650"/>
    <cellStyle name="Comma 12 5 2 3" xfId="651"/>
    <cellStyle name="Comma 12 5 2 4" xfId="652"/>
    <cellStyle name="Comma 12 5 2 5" xfId="653"/>
    <cellStyle name="Comma 12 5 2 6" xfId="654"/>
    <cellStyle name="Comma 12 5 2 7" xfId="655"/>
    <cellStyle name="Comma 12 5 2 8" xfId="656"/>
    <cellStyle name="Comma 12 5 2 9" xfId="657"/>
    <cellStyle name="Comma 12 5 20" xfId="658"/>
    <cellStyle name="Comma 12 5 21" xfId="659"/>
    <cellStyle name="Comma 12 5 22" xfId="660"/>
    <cellStyle name="Comma 12 5 23" xfId="661"/>
    <cellStyle name="Comma 12 5 24" xfId="662"/>
    <cellStyle name="Comma 12 5 25" xfId="663"/>
    <cellStyle name="Comma 12 5 3" xfId="664"/>
    <cellStyle name="Comma 12 5 3 2" xfId="665"/>
    <cellStyle name="Comma 12 5 4" xfId="666"/>
    <cellStyle name="Comma 12 5 4 2" xfId="667"/>
    <cellStyle name="Comma 12 5 5" xfId="668"/>
    <cellStyle name="Comma 12 5 6" xfId="669"/>
    <cellStyle name="Comma 12 5 7" xfId="670"/>
    <cellStyle name="Comma 12 5 8" xfId="671"/>
    <cellStyle name="Comma 12 5 9" xfId="672"/>
    <cellStyle name="Comma 12 6" xfId="673"/>
    <cellStyle name="Comma 12 6 10" xfId="674"/>
    <cellStyle name="Comma 12 6 11" xfId="675"/>
    <cellStyle name="Comma 12 6 12" xfId="676"/>
    <cellStyle name="Comma 12 6 12 2" xfId="677"/>
    <cellStyle name="Comma 12 6 13" xfId="678"/>
    <cellStyle name="Comma 12 6 14" xfId="679"/>
    <cellStyle name="Comma 12 6 15" xfId="680"/>
    <cellStyle name="Comma 12 6 16" xfId="681"/>
    <cellStyle name="Comma 12 6 17" xfId="682"/>
    <cellStyle name="Comma 12 6 18" xfId="683"/>
    <cellStyle name="Comma 12 6 19" xfId="684"/>
    <cellStyle name="Comma 12 6 2" xfId="685"/>
    <cellStyle name="Comma 12 6 2 10" xfId="686"/>
    <cellStyle name="Comma 12 6 2 11" xfId="687"/>
    <cellStyle name="Comma 12 6 2 12" xfId="688"/>
    <cellStyle name="Comma 12 6 2 2" xfId="689"/>
    <cellStyle name="Comma 12 6 2 2 2" xfId="690"/>
    <cellStyle name="Comma 12 6 2 3" xfId="691"/>
    <cellStyle name="Comma 12 6 2 4" xfId="692"/>
    <cellStyle name="Comma 12 6 2 5" xfId="693"/>
    <cellStyle name="Comma 12 6 2 6" xfId="694"/>
    <cellStyle name="Comma 12 6 2 7" xfId="695"/>
    <cellStyle name="Comma 12 6 2 8" xfId="696"/>
    <cellStyle name="Comma 12 6 2 9" xfId="697"/>
    <cellStyle name="Comma 12 6 20" xfId="698"/>
    <cellStyle name="Comma 12 6 21" xfId="699"/>
    <cellStyle name="Comma 12 6 22" xfId="700"/>
    <cellStyle name="Comma 12 6 23" xfId="701"/>
    <cellStyle name="Comma 12 6 24" xfId="702"/>
    <cellStyle name="Comma 12 6 25" xfId="703"/>
    <cellStyle name="Comma 12 6 3" xfId="704"/>
    <cellStyle name="Comma 12 6 3 2" xfId="705"/>
    <cellStyle name="Comma 12 6 4" xfId="706"/>
    <cellStyle name="Comma 12 6 4 2" xfId="707"/>
    <cellStyle name="Comma 12 6 5" xfId="708"/>
    <cellStyle name="Comma 12 6 6" xfId="709"/>
    <cellStyle name="Comma 12 6 7" xfId="710"/>
    <cellStyle name="Comma 12 6 8" xfId="711"/>
    <cellStyle name="Comma 12 6 9" xfId="712"/>
    <cellStyle name="Comma 13" xfId="713"/>
    <cellStyle name="Comma 13 2" xfId="714"/>
    <cellStyle name="Comma 13 2 10" xfId="715"/>
    <cellStyle name="Comma 13 2 11" xfId="716"/>
    <cellStyle name="Comma 13 2 12" xfId="717"/>
    <cellStyle name="Comma 13 2 12 2" xfId="718"/>
    <cellStyle name="Comma 13 2 13" xfId="719"/>
    <cellStyle name="Comma 13 2 14" xfId="720"/>
    <cellStyle name="Comma 13 2 15" xfId="721"/>
    <cellStyle name="Comma 13 2 16" xfId="722"/>
    <cellStyle name="Comma 13 2 17" xfId="723"/>
    <cellStyle name="Comma 13 2 18" xfId="724"/>
    <cellStyle name="Comma 13 2 19" xfId="725"/>
    <cellStyle name="Comma 13 2 2" xfId="726"/>
    <cellStyle name="Comma 13 2 2 10" xfId="727"/>
    <cellStyle name="Comma 13 2 2 11" xfId="728"/>
    <cellStyle name="Comma 13 2 2 12" xfId="729"/>
    <cellStyle name="Comma 13 2 2 2" xfId="730"/>
    <cellStyle name="Comma 13 2 2 2 2" xfId="731"/>
    <cellStyle name="Comma 13 2 2 3" xfId="732"/>
    <cellStyle name="Comma 13 2 2 4" xfId="733"/>
    <cellStyle name="Comma 13 2 2 5" xfId="734"/>
    <cellStyle name="Comma 13 2 2 6" xfId="735"/>
    <cellStyle name="Comma 13 2 2 7" xfId="736"/>
    <cellStyle name="Comma 13 2 2 8" xfId="737"/>
    <cellStyle name="Comma 13 2 2 9" xfId="738"/>
    <cellStyle name="Comma 13 2 20" xfId="739"/>
    <cellStyle name="Comma 13 2 21" xfId="740"/>
    <cellStyle name="Comma 13 2 22" xfId="741"/>
    <cellStyle name="Comma 13 2 23" xfId="742"/>
    <cellStyle name="Comma 13 2 24" xfId="743"/>
    <cellStyle name="Comma 13 2 25" xfId="744"/>
    <cellStyle name="Comma 13 2 3" xfId="745"/>
    <cellStyle name="Comma 13 2 3 2" xfId="746"/>
    <cellStyle name="Comma 13 2 4" xfId="747"/>
    <cellStyle name="Comma 13 2 4 2" xfId="748"/>
    <cellStyle name="Comma 13 2 5" xfId="749"/>
    <cellStyle name="Comma 13 2 6" xfId="750"/>
    <cellStyle name="Comma 13 2 7" xfId="751"/>
    <cellStyle name="Comma 13 2 8" xfId="752"/>
    <cellStyle name="Comma 13 2 9" xfId="753"/>
    <cellStyle name="Comma 13 3" xfId="754"/>
    <cellStyle name="Comma 13 3 10" xfId="755"/>
    <cellStyle name="Comma 13 3 11" xfId="756"/>
    <cellStyle name="Comma 13 3 12" xfId="757"/>
    <cellStyle name="Comma 13 3 12 2" xfId="758"/>
    <cellStyle name="Comma 13 3 13" xfId="759"/>
    <cellStyle name="Comma 13 3 14" xfId="760"/>
    <cellStyle name="Comma 13 3 15" xfId="761"/>
    <cellStyle name="Comma 13 3 16" xfId="762"/>
    <cellStyle name="Comma 13 3 17" xfId="763"/>
    <cellStyle name="Comma 13 3 18" xfId="764"/>
    <cellStyle name="Comma 13 3 19" xfId="765"/>
    <cellStyle name="Comma 13 3 2" xfId="766"/>
    <cellStyle name="Comma 13 3 2 10" xfId="767"/>
    <cellStyle name="Comma 13 3 2 11" xfId="768"/>
    <cellStyle name="Comma 13 3 2 12" xfId="769"/>
    <cellStyle name="Comma 13 3 2 2" xfId="770"/>
    <cellStyle name="Comma 13 3 2 2 2" xfId="771"/>
    <cellStyle name="Comma 13 3 2 3" xfId="772"/>
    <cellStyle name="Comma 13 3 2 4" xfId="773"/>
    <cellStyle name="Comma 13 3 2 5" xfId="774"/>
    <cellStyle name="Comma 13 3 2 6" xfId="775"/>
    <cellStyle name="Comma 13 3 2 7" xfId="776"/>
    <cellStyle name="Comma 13 3 2 8" xfId="777"/>
    <cellStyle name="Comma 13 3 2 9" xfId="778"/>
    <cellStyle name="Comma 13 3 20" xfId="779"/>
    <cellStyle name="Comma 13 3 21" xfId="780"/>
    <cellStyle name="Comma 13 3 22" xfId="781"/>
    <cellStyle name="Comma 13 3 23" xfId="782"/>
    <cellStyle name="Comma 13 3 24" xfId="783"/>
    <cellStyle name="Comma 13 3 25" xfId="784"/>
    <cellStyle name="Comma 13 3 3" xfId="785"/>
    <cellStyle name="Comma 13 3 3 2" xfId="786"/>
    <cellStyle name="Comma 13 3 4" xfId="787"/>
    <cellStyle name="Comma 13 3 4 2" xfId="788"/>
    <cellStyle name="Comma 13 3 5" xfId="789"/>
    <cellStyle name="Comma 13 3 6" xfId="790"/>
    <cellStyle name="Comma 13 3 7" xfId="791"/>
    <cellStyle name="Comma 13 3 8" xfId="792"/>
    <cellStyle name="Comma 13 3 9" xfId="793"/>
    <cellStyle name="Comma 13 4" xfId="794"/>
    <cellStyle name="Comma 13 4 10" xfId="795"/>
    <cellStyle name="Comma 13 4 11" xfId="796"/>
    <cellStyle name="Comma 13 4 12" xfId="797"/>
    <cellStyle name="Comma 13 4 12 2" xfId="798"/>
    <cellStyle name="Comma 13 4 13" xfId="799"/>
    <cellStyle name="Comma 13 4 14" xfId="800"/>
    <cellStyle name="Comma 13 4 15" xfId="801"/>
    <cellStyle name="Comma 13 4 16" xfId="802"/>
    <cellStyle name="Comma 13 4 17" xfId="803"/>
    <cellStyle name="Comma 13 4 18" xfId="804"/>
    <cellStyle name="Comma 13 4 19" xfId="805"/>
    <cellStyle name="Comma 13 4 2" xfId="806"/>
    <cellStyle name="Comma 13 4 2 10" xfId="807"/>
    <cellStyle name="Comma 13 4 2 11" xfId="808"/>
    <cellStyle name="Comma 13 4 2 12" xfId="809"/>
    <cellStyle name="Comma 13 4 2 2" xfId="810"/>
    <cellStyle name="Comma 13 4 2 2 2" xfId="811"/>
    <cellStyle name="Comma 13 4 2 3" xfId="812"/>
    <cellStyle name="Comma 13 4 2 4" xfId="813"/>
    <cellStyle name="Comma 13 4 2 5" xfId="814"/>
    <cellStyle name="Comma 13 4 2 6" xfId="815"/>
    <cellStyle name="Comma 13 4 2 7" xfId="816"/>
    <cellStyle name="Comma 13 4 2 8" xfId="817"/>
    <cellStyle name="Comma 13 4 2 9" xfId="818"/>
    <cellStyle name="Comma 13 4 20" xfId="819"/>
    <cellStyle name="Comma 13 4 21" xfId="820"/>
    <cellStyle name="Comma 13 4 22" xfId="821"/>
    <cellStyle name="Comma 13 4 23" xfId="822"/>
    <cellStyle name="Comma 13 4 24" xfId="823"/>
    <cellStyle name="Comma 13 4 25" xfId="824"/>
    <cellStyle name="Comma 13 4 3" xfId="825"/>
    <cellStyle name="Comma 13 4 3 2" xfId="826"/>
    <cellStyle name="Comma 13 4 4" xfId="827"/>
    <cellStyle name="Comma 13 4 4 2" xfId="828"/>
    <cellStyle name="Comma 13 4 5" xfId="829"/>
    <cellStyle name="Comma 13 4 6" xfId="830"/>
    <cellStyle name="Comma 13 4 7" xfId="831"/>
    <cellStyle name="Comma 13 4 8" xfId="832"/>
    <cellStyle name="Comma 13 4 9" xfId="833"/>
    <cellStyle name="Comma 13 5" xfId="834"/>
    <cellStyle name="Comma 13 5 10" xfId="835"/>
    <cellStyle name="Comma 13 5 11" xfId="836"/>
    <cellStyle name="Comma 13 5 12" xfId="837"/>
    <cellStyle name="Comma 13 5 12 2" xfId="838"/>
    <cellStyle name="Comma 13 5 13" xfId="839"/>
    <cellStyle name="Comma 13 5 14" xfId="840"/>
    <cellStyle name="Comma 13 5 15" xfId="841"/>
    <cellStyle name="Comma 13 5 16" xfId="842"/>
    <cellStyle name="Comma 13 5 17" xfId="843"/>
    <cellStyle name="Comma 13 5 18" xfId="844"/>
    <cellStyle name="Comma 13 5 19" xfId="845"/>
    <cellStyle name="Comma 13 5 2" xfId="846"/>
    <cellStyle name="Comma 13 5 2 10" xfId="847"/>
    <cellStyle name="Comma 13 5 2 11" xfId="848"/>
    <cellStyle name="Comma 13 5 2 12" xfId="849"/>
    <cellStyle name="Comma 13 5 2 2" xfId="850"/>
    <cellStyle name="Comma 13 5 2 2 2" xfId="851"/>
    <cellStyle name="Comma 13 5 2 3" xfId="852"/>
    <cellStyle name="Comma 13 5 2 4" xfId="853"/>
    <cellStyle name="Comma 13 5 2 5" xfId="854"/>
    <cellStyle name="Comma 13 5 2 6" xfId="855"/>
    <cellStyle name="Comma 13 5 2 7" xfId="856"/>
    <cellStyle name="Comma 13 5 2 8" xfId="857"/>
    <cellStyle name="Comma 13 5 2 9" xfId="858"/>
    <cellStyle name="Comma 13 5 20" xfId="859"/>
    <cellStyle name="Comma 13 5 21" xfId="860"/>
    <cellStyle name="Comma 13 5 22" xfId="861"/>
    <cellStyle name="Comma 13 5 23" xfId="862"/>
    <cellStyle name="Comma 13 5 24" xfId="863"/>
    <cellStyle name="Comma 13 5 25" xfId="864"/>
    <cellStyle name="Comma 13 5 3" xfId="865"/>
    <cellStyle name="Comma 13 5 3 2" xfId="866"/>
    <cellStyle name="Comma 13 5 4" xfId="867"/>
    <cellStyle name="Comma 13 5 4 2" xfId="868"/>
    <cellStyle name="Comma 13 5 5" xfId="869"/>
    <cellStyle name="Comma 13 5 6" xfId="870"/>
    <cellStyle name="Comma 13 5 7" xfId="871"/>
    <cellStyle name="Comma 13 5 8" xfId="872"/>
    <cellStyle name="Comma 13 5 9" xfId="873"/>
    <cellStyle name="Comma 13 6" xfId="874"/>
    <cellStyle name="Comma 13 6 10" xfId="875"/>
    <cellStyle name="Comma 13 6 11" xfId="876"/>
    <cellStyle name="Comma 13 6 12" xfId="877"/>
    <cellStyle name="Comma 13 6 12 2" xfId="878"/>
    <cellStyle name="Comma 13 6 13" xfId="879"/>
    <cellStyle name="Comma 13 6 14" xfId="880"/>
    <cellStyle name="Comma 13 6 15" xfId="881"/>
    <cellStyle name="Comma 13 6 16" xfId="882"/>
    <cellStyle name="Comma 13 6 17" xfId="883"/>
    <cellStyle name="Comma 13 6 18" xfId="884"/>
    <cellStyle name="Comma 13 6 19" xfId="885"/>
    <cellStyle name="Comma 13 6 2" xfId="886"/>
    <cellStyle name="Comma 13 6 2 10" xfId="887"/>
    <cellStyle name="Comma 13 6 2 11" xfId="888"/>
    <cellStyle name="Comma 13 6 2 12" xfId="889"/>
    <cellStyle name="Comma 13 6 2 2" xfId="890"/>
    <cellStyle name="Comma 13 6 2 2 2" xfId="891"/>
    <cellStyle name="Comma 13 6 2 3" xfId="892"/>
    <cellStyle name="Comma 13 6 2 4" xfId="893"/>
    <cellStyle name="Comma 13 6 2 5" xfId="894"/>
    <cellStyle name="Comma 13 6 2 6" xfId="895"/>
    <cellStyle name="Comma 13 6 2 7" xfId="896"/>
    <cellStyle name="Comma 13 6 2 8" xfId="897"/>
    <cellStyle name="Comma 13 6 2 9" xfId="898"/>
    <cellStyle name="Comma 13 6 20" xfId="899"/>
    <cellStyle name="Comma 13 6 21" xfId="900"/>
    <cellStyle name="Comma 13 6 22" xfId="901"/>
    <cellStyle name="Comma 13 6 23" xfId="902"/>
    <cellStyle name="Comma 13 6 24" xfId="903"/>
    <cellStyle name="Comma 13 6 25" xfId="904"/>
    <cellStyle name="Comma 13 6 3" xfId="905"/>
    <cellStyle name="Comma 13 6 3 2" xfId="906"/>
    <cellStyle name="Comma 13 6 4" xfId="907"/>
    <cellStyle name="Comma 13 6 4 2" xfId="908"/>
    <cellStyle name="Comma 13 6 5" xfId="909"/>
    <cellStyle name="Comma 13 6 6" xfId="910"/>
    <cellStyle name="Comma 13 6 7" xfId="911"/>
    <cellStyle name="Comma 13 6 8" xfId="912"/>
    <cellStyle name="Comma 13 6 9" xfId="913"/>
    <cellStyle name="Comma 14" xfId="914"/>
    <cellStyle name="Comma 14 2" xfId="915"/>
    <cellStyle name="Comma 14 2 10" xfId="916"/>
    <cellStyle name="Comma 14 2 11" xfId="917"/>
    <cellStyle name="Comma 14 2 12" xfId="918"/>
    <cellStyle name="Comma 14 2 12 2" xfId="919"/>
    <cellStyle name="Comma 14 2 13" xfId="920"/>
    <cellStyle name="Comma 14 2 14" xfId="921"/>
    <cellStyle name="Comma 14 2 15" xfId="922"/>
    <cellStyle name="Comma 14 2 16" xfId="923"/>
    <cellStyle name="Comma 14 2 17" xfId="924"/>
    <cellStyle name="Comma 14 2 18" xfId="925"/>
    <cellStyle name="Comma 14 2 19" xfId="926"/>
    <cellStyle name="Comma 14 2 2" xfId="927"/>
    <cellStyle name="Comma 14 2 2 10" xfId="928"/>
    <cellStyle name="Comma 14 2 2 11" xfId="929"/>
    <cellStyle name="Comma 14 2 2 12" xfId="930"/>
    <cellStyle name="Comma 14 2 2 2" xfId="931"/>
    <cellStyle name="Comma 14 2 2 2 2" xfId="932"/>
    <cellStyle name="Comma 14 2 2 3" xfId="933"/>
    <cellStyle name="Comma 14 2 2 4" xfId="934"/>
    <cellStyle name="Comma 14 2 2 5" xfId="935"/>
    <cellStyle name="Comma 14 2 2 6" xfId="936"/>
    <cellStyle name="Comma 14 2 2 7" xfId="937"/>
    <cellStyle name="Comma 14 2 2 8" xfId="938"/>
    <cellStyle name="Comma 14 2 2 9" xfId="939"/>
    <cellStyle name="Comma 14 2 20" xfId="940"/>
    <cellStyle name="Comma 14 2 21" xfId="941"/>
    <cellStyle name="Comma 14 2 22" xfId="942"/>
    <cellStyle name="Comma 14 2 23" xfId="943"/>
    <cellStyle name="Comma 14 2 24" xfId="944"/>
    <cellStyle name="Comma 14 2 25" xfId="945"/>
    <cellStyle name="Comma 14 2 3" xfId="946"/>
    <cellStyle name="Comma 14 2 3 2" xfId="947"/>
    <cellStyle name="Comma 14 2 4" xfId="948"/>
    <cellStyle name="Comma 14 2 4 2" xfId="949"/>
    <cellStyle name="Comma 14 2 5" xfId="950"/>
    <cellStyle name="Comma 14 2 6" xfId="951"/>
    <cellStyle name="Comma 14 2 7" xfId="952"/>
    <cellStyle name="Comma 14 2 8" xfId="953"/>
    <cellStyle name="Comma 14 2 9" xfId="954"/>
    <cellStyle name="Comma 14 3" xfId="955"/>
    <cellStyle name="Comma 14 3 10" xfId="956"/>
    <cellStyle name="Comma 14 3 11" xfId="957"/>
    <cellStyle name="Comma 14 3 12" xfId="958"/>
    <cellStyle name="Comma 14 3 12 2" xfId="959"/>
    <cellStyle name="Comma 14 3 13" xfId="960"/>
    <cellStyle name="Comma 14 3 14" xfId="961"/>
    <cellStyle name="Comma 14 3 15" xfId="962"/>
    <cellStyle name="Comma 14 3 16" xfId="963"/>
    <cellStyle name="Comma 14 3 17" xfId="964"/>
    <cellStyle name="Comma 14 3 18" xfId="965"/>
    <cellStyle name="Comma 14 3 19" xfId="966"/>
    <cellStyle name="Comma 14 3 2" xfId="967"/>
    <cellStyle name="Comma 14 3 2 10" xfId="968"/>
    <cellStyle name="Comma 14 3 2 11" xfId="969"/>
    <cellStyle name="Comma 14 3 2 12" xfId="970"/>
    <cellStyle name="Comma 14 3 2 2" xfId="971"/>
    <cellStyle name="Comma 14 3 2 2 2" xfId="972"/>
    <cellStyle name="Comma 14 3 2 3" xfId="973"/>
    <cellStyle name="Comma 14 3 2 4" xfId="974"/>
    <cellStyle name="Comma 14 3 2 5" xfId="975"/>
    <cellStyle name="Comma 14 3 2 6" xfId="976"/>
    <cellStyle name="Comma 14 3 2 7" xfId="977"/>
    <cellStyle name="Comma 14 3 2 8" xfId="978"/>
    <cellStyle name="Comma 14 3 2 9" xfId="979"/>
    <cellStyle name="Comma 14 3 20" xfId="980"/>
    <cellStyle name="Comma 14 3 21" xfId="981"/>
    <cellStyle name="Comma 14 3 22" xfId="982"/>
    <cellStyle name="Comma 14 3 23" xfId="983"/>
    <cellStyle name="Comma 14 3 24" xfId="984"/>
    <cellStyle name="Comma 14 3 25" xfId="985"/>
    <cellStyle name="Comma 14 3 3" xfId="986"/>
    <cellStyle name="Comma 14 3 3 2" xfId="987"/>
    <cellStyle name="Comma 14 3 4" xfId="988"/>
    <cellStyle name="Comma 14 3 4 2" xfId="989"/>
    <cellStyle name="Comma 14 3 5" xfId="990"/>
    <cellStyle name="Comma 14 3 6" xfId="991"/>
    <cellStyle name="Comma 14 3 7" xfId="992"/>
    <cellStyle name="Comma 14 3 8" xfId="993"/>
    <cellStyle name="Comma 14 3 9" xfId="994"/>
    <cellStyle name="Comma 14 4" xfId="995"/>
    <cellStyle name="Comma 14 4 10" xfId="996"/>
    <cellStyle name="Comma 14 4 11" xfId="997"/>
    <cellStyle name="Comma 14 4 12" xfId="998"/>
    <cellStyle name="Comma 14 4 12 2" xfId="999"/>
    <cellStyle name="Comma 14 4 13" xfId="1000"/>
    <cellStyle name="Comma 14 4 14" xfId="1001"/>
    <cellStyle name="Comma 14 4 15" xfId="1002"/>
    <cellStyle name="Comma 14 4 16" xfId="1003"/>
    <cellStyle name="Comma 14 4 17" xfId="1004"/>
    <cellStyle name="Comma 14 4 18" xfId="1005"/>
    <cellStyle name="Comma 14 4 19" xfId="1006"/>
    <cellStyle name="Comma 14 4 2" xfId="1007"/>
    <cellStyle name="Comma 14 4 2 10" xfId="1008"/>
    <cellStyle name="Comma 14 4 2 11" xfId="1009"/>
    <cellStyle name="Comma 14 4 2 12" xfId="1010"/>
    <cellStyle name="Comma 14 4 2 2" xfId="1011"/>
    <cellStyle name="Comma 14 4 2 2 2" xfId="1012"/>
    <cellStyle name="Comma 14 4 2 3" xfId="1013"/>
    <cellStyle name="Comma 14 4 2 4" xfId="1014"/>
    <cellStyle name="Comma 14 4 2 5" xfId="1015"/>
    <cellStyle name="Comma 14 4 2 6" xfId="1016"/>
    <cellStyle name="Comma 14 4 2 7" xfId="1017"/>
    <cellStyle name="Comma 14 4 2 8" xfId="1018"/>
    <cellStyle name="Comma 14 4 2 9" xfId="1019"/>
    <cellStyle name="Comma 14 4 20" xfId="1020"/>
    <cellStyle name="Comma 14 4 21" xfId="1021"/>
    <cellStyle name="Comma 14 4 22" xfId="1022"/>
    <cellStyle name="Comma 14 4 23" xfId="1023"/>
    <cellStyle name="Comma 14 4 24" xfId="1024"/>
    <cellStyle name="Comma 14 4 25" xfId="1025"/>
    <cellStyle name="Comma 14 4 3" xfId="1026"/>
    <cellStyle name="Comma 14 4 3 2" xfId="1027"/>
    <cellStyle name="Comma 14 4 4" xfId="1028"/>
    <cellStyle name="Comma 14 4 4 2" xfId="1029"/>
    <cellStyle name="Comma 14 4 5" xfId="1030"/>
    <cellStyle name="Comma 14 4 6" xfId="1031"/>
    <cellStyle name="Comma 14 4 7" xfId="1032"/>
    <cellStyle name="Comma 14 4 8" xfId="1033"/>
    <cellStyle name="Comma 14 4 9" xfId="1034"/>
    <cellStyle name="Comma 14 5" xfId="1035"/>
    <cellStyle name="Comma 14 5 10" xfId="1036"/>
    <cellStyle name="Comma 14 5 11" xfId="1037"/>
    <cellStyle name="Comma 14 5 12" xfId="1038"/>
    <cellStyle name="Comma 14 5 12 2" xfId="1039"/>
    <cellStyle name="Comma 14 5 13" xfId="1040"/>
    <cellStyle name="Comma 14 5 14" xfId="1041"/>
    <cellStyle name="Comma 14 5 15" xfId="1042"/>
    <cellStyle name="Comma 14 5 16" xfId="1043"/>
    <cellStyle name="Comma 14 5 17" xfId="1044"/>
    <cellStyle name="Comma 14 5 18" xfId="1045"/>
    <cellStyle name="Comma 14 5 19" xfId="1046"/>
    <cellStyle name="Comma 14 5 2" xfId="1047"/>
    <cellStyle name="Comma 14 5 2 10" xfId="1048"/>
    <cellStyle name="Comma 14 5 2 11" xfId="1049"/>
    <cellStyle name="Comma 14 5 2 12" xfId="1050"/>
    <cellStyle name="Comma 14 5 2 2" xfId="1051"/>
    <cellStyle name="Comma 14 5 2 2 2" xfId="1052"/>
    <cellStyle name="Comma 14 5 2 3" xfId="1053"/>
    <cellStyle name="Comma 14 5 2 4" xfId="1054"/>
    <cellStyle name="Comma 14 5 2 5" xfId="1055"/>
    <cellStyle name="Comma 14 5 2 6" xfId="1056"/>
    <cellStyle name="Comma 14 5 2 7" xfId="1057"/>
    <cellStyle name="Comma 14 5 2 8" xfId="1058"/>
    <cellStyle name="Comma 14 5 2 9" xfId="1059"/>
    <cellStyle name="Comma 14 5 20" xfId="1060"/>
    <cellStyle name="Comma 14 5 21" xfId="1061"/>
    <cellStyle name="Comma 14 5 22" xfId="1062"/>
    <cellStyle name="Comma 14 5 23" xfId="1063"/>
    <cellStyle name="Comma 14 5 24" xfId="1064"/>
    <cellStyle name="Comma 14 5 25" xfId="1065"/>
    <cellStyle name="Comma 14 5 3" xfId="1066"/>
    <cellStyle name="Comma 14 5 3 2" xfId="1067"/>
    <cellStyle name="Comma 14 5 4" xfId="1068"/>
    <cellStyle name="Comma 14 5 4 2" xfId="1069"/>
    <cellStyle name="Comma 14 5 5" xfId="1070"/>
    <cellStyle name="Comma 14 5 6" xfId="1071"/>
    <cellStyle name="Comma 14 5 7" xfId="1072"/>
    <cellStyle name="Comma 14 5 8" xfId="1073"/>
    <cellStyle name="Comma 14 5 9" xfId="1074"/>
    <cellStyle name="Comma 14 6" xfId="1075"/>
    <cellStyle name="Comma 14 6 10" xfId="1076"/>
    <cellStyle name="Comma 14 6 11" xfId="1077"/>
    <cellStyle name="Comma 14 6 12" xfId="1078"/>
    <cellStyle name="Comma 14 6 12 2" xfId="1079"/>
    <cellStyle name="Comma 14 6 13" xfId="1080"/>
    <cellStyle name="Comma 14 6 14" xfId="1081"/>
    <cellStyle name="Comma 14 6 15" xfId="1082"/>
    <cellStyle name="Comma 14 6 16" xfId="1083"/>
    <cellStyle name="Comma 14 6 17" xfId="1084"/>
    <cellStyle name="Comma 14 6 18" xfId="1085"/>
    <cellStyle name="Comma 14 6 19" xfId="1086"/>
    <cellStyle name="Comma 14 6 2" xfId="1087"/>
    <cellStyle name="Comma 14 6 2 10" xfId="1088"/>
    <cellStyle name="Comma 14 6 2 11" xfId="1089"/>
    <cellStyle name="Comma 14 6 2 12" xfId="1090"/>
    <cellStyle name="Comma 14 6 2 2" xfId="1091"/>
    <cellStyle name="Comma 14 6 2 2 2" xfId="1092"/>
    <cellStyle name="Comma 14 6 2 3" xfId="1093"/>
    <cellStyle name="Comma 14 6 2 4" xfId="1094"/>
    <cellStyle name="Comma 14 6 2 5" xfId="1095"/>
    <cellStyle name="Comma 14 6 2 6" xfId="1096"/>
    <cellStyle name="Comma 14 6 2 7" xfId="1097"/>
    <cellStyle name="Comma 14 6 2 8" xfId="1098"/>
    <cellStyle name="Comma 14 6 2 9" xfId="1099"/>
    <cellStyle name="Comma 14 6 20" xfId="1100"/>
    <cellStyle name="Comma 14 6 21" xfId="1101"/>
    <cellStyle name="Comma 14 6 22" xfId="1102"/>
    <cellStyle name="Comma 14 6 23" xfId="1103"/>
    <cellStyle name="Comma 14 6 24" xfId="1104"/>
    <cellStyle name="Comma 14 6 25" xfId="1105"/>
    <cellStyle name="Comma 14 6 3" xfId="1106"/>
    <cellStyle name="Comma 14 6 3 2" xfId="1107"/>
    <cellStyle name="Comma 14 6 4" xfId="1108"/>
    <cellStyle name="Comma 14 6 4 2" xfId="1109"/>
    <cellStyle name="Comma 14 6 5" xfId="1110"/>
    <cellStyle name="Comma 14 6 6" xfId="1111"/>
    <cellStyle name="Comma 14 6 7" xfId="1112"/>
    <cellStyle name="Comma 14 6 8" xfId="1113"/>
    <cellStyle name="Comma 14 6 9" xfId="1114"/>
    <cellStyle name="Comma 15" xfId="1115"/>
    <cellStyle name="Comma 15 2" xfId="1116"/>
    <cellStyle name="Comma 15 2 10" xfId="1117"/>
    <cellStyle name="Comma 15 2 11" xfId="1118"/>
    <cellStyle name="Comma 15 2 12" xfId="1119"/>
    <cellStyle name="Comma 15 2 12 2" xfId="1120"/>
    <cellStyle name="Comma 15 2 13" xfId="1121"/>
    <cellStyle name="Comma 15 2 14" xfId="1122"/>
    <cellStyle name="Comma 15 2 15" xfId="1123"/>
    <cellStyle name="Comma 15 2 16" xfId="1124"/>
    <cellStyle name="Comma 15 2 17" xfId="1125"/>
    <cellStyle name="Comma 15 2 18" xfId="1126"/>
    <cellStyle name="Comma 15 2 19" xfId="1127"/>
    <cellStyle name="Comma 15 2 2" xfId="1128"/>
    <cellStyle name="Comma 15 2 2 10" xfId="1129"/>
    <cellStyle name="Comma 15 2 2 11" xfId="1130"/>
    <cellStyle name="Comma 15 2 2 12" xfId="1131"/>
    <cellStyle name="Comma 15 2 2 2" xfId="1132"/>
    <cellStyle name="Comma 15 2 2 2 2" xfId="1133"/>
    <cellStyle name="Comma 15 2 2 3" xfId="1134"/>
    <cellStyle name="Comma 15 2 2 4" xfId="1135"/>
    <cellStyle name="Comma 15 2 2 5" xfId="1136"/>
    <cellStyle name="Comma 15 2 2 6" xfId="1137"/>
    <cellStyle name="Comma 15 2 2 7" xfId="1138"/>
    <cellStyle name="Comma 15 2 2 8" xfId="1139"/>
    <cellStyle name="Comma 15 2 2 9" xfId="1140"/>
    <cellStyle name="Comma 15 2 20" xfId="1141"/>
    <cellStyle name="Comma 15 2 21" xfId="1142"/>
    <cellStyle name="Comma 15 2 22" xfId="1143"/>
    <cellStyle name="Comma 15 2 23" xfId="1144"/>
    <cellStyle name="Comma 15 2 24" xfId="1145"/>
    <cellStyle name="Comma 15 2 25" xfId="1146"/>
    <cellStyle name="Comma 15 2 3" xfId="1147"/>
    <cellStyle name="Comma 15 2 3 2" xfId="1148"/>
    <cellStyle name="Comma 15 2 4" xfId="1149"/>
    <cellStyle name="Comma 15 2 4 2" xfId="1150"/>
    <cellStyle name="Comma 15 2 5" xfId="1151"/>
    <cellStyle name="Comma 15 2 6" xfId="1152"/>
    <cellStyle name="Comma 15 2 7" xfId="1153"/>
    <cellStyle name="Comma 15 2 8" xfId="1154"/>
    <cellStyle name="Comma 15 2 9" xfId="1155"/>
    <cellStyle name="Comma 15 3" xfId="1156"/>
    <cellStyle name="Comma 15 3 10" xfId="1157"/>
    <cellStyle name="Comma 15 3 11" xfId="1158"/>
    <cellStyle name="Comma 15 3 12" xfId="1159"/>
    <cellStyle name="Comma 15 3 12 2" xfId="1160"/>
    <cellStyle name="Comma 15 3 13" xfId="1161"/>
    <cellStyle name="Comma 15 3 14" xfId="1162"/>
    <cellStyle name="Comma 15 3 15" xfId="1163"/>
    <cellStyle name="Comma 15 3 16" xfId="1164"/>
    <cellStyle name="Comma 15 3 17" xfId="1165"/>
    <cellStyle name="Comma 15 3 18" xfId="1166"/>
    <cellStyle name="Comma 15 3 19" xfId="1167"/>
    <cellStyle name="Comma 15 3 2" xfId="1168"/>
    <cellStyle name="Comma 15 3 2 10" xfId="1169"/>
    <cellStyle name="Comma 15 3 2 11" xfId="1170"/>
    <cellStyle name="Comma 15 3 2 12" xfId="1171"/>
    <cellStyle name="Comma 15 3 2 2" xfId="1172"/>
    <cellStyle name="Comma 15 3 2 2 2" xfId="1173"/>
    <cellStyle name="Comma 15 3 2 3" xfId="1174"/>
    <cellStyle name="Comma 15 3 2 4" xfId="1175"/>
    <cellStyle name="Comma 15 3 2 5" xfId="1176"/>
    <cellStyle name="Comma 15 3 2 6" xfId="1177"/>
    <cellStyle name="Comma 15 3 2 7" xfId="1178"/>
    <cellStyle name="Comma 15 3 2 8" xfId="1179"/>
    <cellStyle name="Comma 15 3 2 9" xfId="1180"/>
    <cellStyle name="Comma 15 3 20" xfId="1181"/>
    <cellStyle name="Comma 15 3 21" xfId="1182"/>
    <cellStyle name="Comma 15 3 22" xfId="1183"/>
    <cellStyle name="Comma 15 3 23" xfId="1184"/>
    <cellStyle name="Comma 15 3 24" xfId="1185"/>
    <cellStyle name="Comma 15 3 25" xfId="1186"/>
    <cellStyle name="Comma 15 3 3" xfId="1187"/>
    <cellStyle name="Comma 15 3 3 2" xfId="1188"/>
    <cellStyle name="Comma 15 3 4" xfId="1189"/>
    <cellStyle name="Comma 15 3 4 2" xfId="1190"/>
    <cellStyle name="Comma 15 3 5" xfId="1191"/>
    <cellStyle name="Comma 15 3 6" xfId="1192"/>
    <cellStyle name="Comma 15 3 7" xfId="1193"/>
    <cellStyle name="Comma 15 3 8" xfId="1194"/>
    <cellStyle name="Comma 15 3 9" xfId="1195"/>
    <cellStyle name="Comma 15 4" xfId="1196"/>
    <cellStyle name="Comma 15 4 10" xfId="1197"/>
    <cellStyle name="Comma 15 4 11" xfId="1198"/>
    <cellStyle name="Comma 15 4 12" xfId="1199"/>
    <cellStyle name="Comma 15 4 12 2" xfId="1200"/>
    <cellStyle name="Comma 15 4 13" xfId="1201"/>
    <cellStyle name="Comma 15 4 14" xfId="1202"/>
    <cellStyle name="Comma 15 4 15" xfId="1203"/>
    <cellStyle name="Comma 15 4 16" xfId="1204"/>
    <cellStyle name="Comma 15 4 17" xfId="1205"/>
    <cellStyle name="Comma 15 4 18" xfId="1206"/>
    <cellStyle name="Comma 15 4 19" xfId="1207"/>
    <cellStyle name="Comma 15 4 2" xfId="1208"/>
    <cellStyle name="Comma 15 4 2 10" xfId="1209"/>
    <cellStyle name="Comma 15 4 2 11" xfId="1210"/>
    <cellStyle name="Comma 15 4 2 12" xfId="1211"/>
    <cellStyle name="Comma 15 4 2 2" xfId="1212"/>
    <cellStyle name="Comma 15 4 2 2 2" xfId="1213"/>
    <cellStyle name="Comma 15 4 2 3" xfId="1214"/>
    <cellStyle name="Comma 15 4 2 4" xfId="1215"/>
    <cellStyle name="Comma 15 4 2 5" xfId="1216"/>
    <cellStyle name="Comma 15 4 2 6" xfId="1217"/>
    <cellStyle name="Comma 15 4 2 7" xfId="1218"/>
    <cellStyle name="Comma 15 4 2 8" xfId="1219"/>
    <cellStyle name="Comma 15 4 2 9" xfId="1220"/>
    <cellStyle name="Comma 15 4 20" xfId="1221"/>
    <cellStyle name="Comma 15 4 21" xfId="1222"/>
    <cellStyle name="Comma 15 4 22" xfId="1223"/>
    <cellStyle name="Comma 15 4 23" xfId="1224"/>
    <cellStyle name="Comma 15 4 24" xfId="1225"/>
    <cellStyle name="Comma 15 4 25" xfId="1226"/>
    <cellStyle name="Comma 15 4 3" xfId="1227"/>
    <cellStyle name="Comma 15 4 3 2" xfId="1228"/>
    <cellStyle name="Comma 15 4 4" xfId="1229"/>
    <cellStyle name="Comma 15 4 4 2" xfId="1230"/>
    <cellStyle name="Comma 15 4 5" xfId="1231"/>
    <cellStyle name="Comma 15 4 6" xfId="1232"/>
    <cellStyle name="Comma 15 4 7" xfId="1233"/>
    <cellStyle name="Comma 15 4 8" xfId="1234"/>
    <cellStyle name="Comma 15 4 9" xfId="1235"/>
    <cellStyle name="Comma 15 5" xfId="1236"/>
    <cellStyle name="Comma 15 5 10" xfId="1237"/>
    <cellStyle name="Comma 15 5 11" xfId="1238"/>
    <cellStyle name="Comma 15 5 12" xfId="1239"/>
    <cellStyle name="Comma 15 5 12 2" xfId="1240"/>
    <cellStyle name="Comma 15 5 13" xfId="1241"/>
    <cellStyle name="Comma 15 5 14" xfId="1242"/>
    <cellStyle name="Comma 15 5 15" xfId="1243"/>
    <cellStyle name="Comma 15 5 16" xfId="1244"/>
    <cellStyle name="Comma 15 5 17" xfId="1245"/>
    <cellStyle name="Comma 15 5 18" xfId="1246"/>
    <cellStyle name="Comma 15 5 19" xfId="1247"/>
    <cellStyle name="Comma 15 5 2" xfId="1248"/>
    <cellStyle name="Comma 15 5 2 10" xfId="1249"/>
    <cellStyle name="Comma 15 5 2 11" xfId="1250"/>
    <cellStyle name="Comma 15 5 2 12" xfId="1251"/>
    <cellStyle name="Comma 15 5 2 2" xfId="1252"/>
    <cellStyle name="Comma 15 5 2 2 2" xfId="1253"/>
    <cellStyle name="Comma 15 5 2 3" xfId="1254"/>
    <cellStyle name="Comma 15 5 2 4" xfId="1255"/>
    <cellStyle name="Comma 15 5 2 5" xfId="1256"/>
    <cellStyle name="Comma 15 5 2 6" xfId="1257"/>
    <cellStyle name="Comma 15 5 2 7" xfId="1258"/>
    <cellStyle name="Comma 15 5 2 8" xfId="1259"/>
    <cellStyle name="Comma 15 5 2 9" xfId="1260"/>
    <cellStyle name="Comma 15 5 20" xfId="1261"/>
    <cellStyle name="Comma 15 5 21" xfId="1262"/>
    <cellStyle name="Comma 15 5 22" xfId="1263"/>
    <cellStyle name="Comma 15 5 23" xfId="1264"/>
    <cellStyle name="Comma 15 5 24" xfId="1265"/>
    <cellStyle name="Comma 15 5 25" xfId="1266"/>
    <cellStyle name="Comma 15 5 3" xfId="1267"/>
    <cellStyle name="Comma 15 5 3 2" xfId="1268"/>
    <cellStyle name="Comma 15 5 4" xfId="1269"/>
    <cellStyle name="Comma 15 5 4 2" xfId="1270"/>
    <cellStyle name="Comma 15 5 5" xfId="1271"/>
    <cellStyle name="Comma 15 5 6" xfId="1272"/>
    <cellStyle name="Comma 15 5 7" xfId="1273"/>
    <cellStyle name="Comma 15 5 8" xfId="1274"/>
    <cellStyle name="Comma 15 5 9" xfId="1275"/>
    <cellStyle name="Comma 15 6" xfId="1276"/>
    <cellStyle name="Comma 15 6 10" xfId="1277"/>
    <cellStyle name="Comma 15 6 11" xfId="1278"/>
    <cellStyle name="Comma 15 6 12" xfId="1279"/>
    <cellStyle name="Comma 15 6 12 2" xfId="1280"/>
    <cellStyle name="Comma 15 6 13" xfId="1281"/>
    <cellStyle name="Comma 15 6 14" xfId="1282"/>
    <cellStyle name="Comma 15 6 15" xfId="1283"/>
    <cellStyle name="Comma 15 6 16" xfId="1284"/>
    <cellStyle name="Comma 15 6 17" xfId="1285"/>
    <cellStyle name="Comma 15 6 18" xfId="1286"/>
    <cellStyle name="Comma 15 6 19" xfId="1287"/>
    <cellStyle name="Comma 15 6 2" xfId="1288"/>
    <cellStyle name="Comma 15 6 2 10" xfId="1289"/>
    <cellStyle name="Comma 15 6 2 11" xfId="1290"/>
    <cellStyle name="Comma 15 6 2 12" xfId="1291"/>
    <cellStyle name="Comma 15 6 2 2" xfId="1292"/>
    <cellStyle name="Comma 15 6 2 2 2" xfId="1293"/>
    <cellStyle name="Comma 15 6 2 3" xfId="1294"/>
    <cellStyle name="Comma 15 6 2 4" xfId="1295"/>
    <cellStyle name="Comma 15 6 2 5" xfId="1296"/>
    <cellStyle name="Comma 15 6 2 6" xfId="1297"/>
    <cellStyle name="Comma 15 6 2 7" xfId="1298"/>
    <cellStyle name="Comma 15 6 2 8" xfId="1299"/>
    <cellStyle name="Comma 15 6 2 9" xfId="1300"/>
    <cellStyle name="Comma 15 6 20" xfId="1301"/>
    <cellStyle name="Comma 15 6 21" xfId="1302"/>
    <cellStyle name="Comma 15 6 22" xfId="1303"/>
    <cellStyle name="Comma 15 6 23" xfId="1304"/>
    <cellStyle name="Comma 15 6 24" xfId="1305"/>
    <cellStyle name="Comma 15 6 25" xfId="1306"/>
    <cellStyle name="Comma 15 6 3" xfId="1307"/>
    <cellStyle name="Comma 15 6 3 2" xfId="1308"/>
    <cellStyle name="Comma 15 6 4" xfId="1309"/>
    <cellStyle name="Comma 15 6 4 2" xfId="1310"/>
    <cellStyle name="Comma 15 6 5" xfId="1311"/>
    <cellStyle name="Comma 15 6 6" xfId="1312"/>
    <cellStyle name="Comma 15 6 7" xfId="1313"/>
    <cellStyle name="Comma 15 6 8" xfId="1314"/>
    <cellStyle name="Comma 15 6 9" xfId="1315"/>
    <cellStyle name="Comma 16" xfId="1316"/>
    <cellStyle name="Comma 16 10" xfId="1317"/>
    <cellStyle name="Comma 16 11" xfId="1318"/>
    <cellStyle name="Comma 16 12" xfId="1319"/>
    <cellStyle name="Comma 16 13" xfId="1320"/>
    <cellStyle name="Comma 16 14" xfId="1321"/>
    <cellStyle name="Comma 16 15" xfId="1322"/>
    <cellStyle name="Comma 16 16" xfId="1323"/>
    <cellStyle name="Comma 16 17" xfId="1324"/>
    <cellStyle name="Comma 16 18" xfId="1325"/>
    <cellStyle name="Comma 16 19" xfId="1326"/>
    <cellStyle name="Comma 16 2" xfId="1327"/>
    <cellStyle name="Comma 16 20" xfId="1328"/>
    <cellStyle name="Comma 16 21" xfId="1329"/>
    <cellStyle name="Comma 16 22" xfId="1330"/>
    <cellStyle name="Comma 16 23" xfId="1331"/>
    <cellStyle name="Comma 16 24" xfId="1332"/>
    <cellStyle name="Comma 16 25" xfId="1333"/>
    <cellStyle name="Comma 16 26" xfId="1334"/>
    <cellStyle name="Comma 16 27" xfId="1335"/>
    <cellStyle name="Comma 16 28" xfId="1336"/>
    <cellStyle name="Comma 16 29" xfId="1337"/>
    <cellStyle name="Comma 16 3" xfId="1338"/>
    <cellStyle name="Comma 16 30" xfId="1339"/>
    <cellStyle name="Comma 16 31" xfId="1340"/>
    <cellStyle name="Comma 16 32" xfId="1341"/>
    <cellStyle name="Comma 16 33" xfId="1342"/>
    <cellStyle name="Comma 16 34" xfId="1343"/>
    <cellStyle name="Comma 16 35" xfId="1344"/>
    <cellStyle name="Comma 16 36" xfId="1345"/>
    <cellStyle name="Comma 16 37" xfId="1346"/>
    <cellStyle name="Comma 16 38" xfId="1347"/>
    <cellStyle name="Comma 16 39" xfId="1348"/>
    <cellStyle name="Comma 16 4" xfId="1349"/>
    <cellStyle name="Comma 16 40" xfId="1350"/>
    <cellStyle name="Comma 16 41" xfId="1351"/>
    <cellStyle name="Comma 16 42" xfId="1352"/>
    <cellStyle name="Comma 16 43" xfId="1353"/>
    <cellStyle name="Comma 16 44" xfId="1354"/>
    <cellStyle name="Comma 16 45" xfId="1355"/>
    <cellStyle name="Comma 16 46" xfId="1356"/>
    <cellStyle name="Comma 16 46 10" xfId="1357"/>
    <cellStyle name="Comma 16 46 11" xfId="1358"/>
    <cellStyle name="Comma 16 46 12" xfId="1359"/>
    <cellStyle name="Comma 16 46 13" xfId="1360"/>
    <cellStyle name="Comma 16 46 14" xfId="1361"/>
    <cellStyle name="Comma 16 46 2" xfId="1362"/>
    <cellStyle name="Comma 16 46 2 10" xfId="1363"/>
    <cellStyle name="Comma 16 46 2 11" xfId="1364"/>
    <cellStyle name="Comma 16 46 2 12" xfId="1365"/>
    <cellStyle name="Comma 16 46 2 2" xfId="1366"/>
    <cellStyle name="Comma 16 46 2 2 2" xfId="1367"/>
    <cellStyle name="Comma 16 46 2 3" xfId="1368"/>
    <cellStyle name="Comma 16 46 2 4" xfId="1369"/>
    <cellStyle name="Comma 16 46 2 5" xfId="1370"/>
    <cellStyle name="Comma 16 46 2 6" xfId="1371"/>
    <cellStyle name="Comma 16 46 2 7" xfId="1372"/>
    <cellStyle name="Comma 16 46 2 8" xfId="1373"/>
    <cellStyle name="Comma 16 46 2 9" xfId="1374"/>
    <cellStyle name="Comma 16 46 3" xfId="1375"/>
    <cellStyle name="Comma 16 46 3 2" xfId="1376"/>
    <cellStyle name="Comma 16 46 4" xfId="1377"/>
    <cellStyle name="Comma 16 46 4 2" xfId="1378"/>
    <cellStyle name="Comma 16 46 5" xfId="1379"/>
    <cellStyle name="Comma 16 46 5 2" xfId="1380"/>
    <cellStyle name="Comma 16 46 6" xfId="1381"/>
    <cellStyle name="Comma 16 46 7" xfId="1382"/>
    <cellStyle name="Comma 16 46 8" xfId="1383"/>
    <cellStyle name="Comma 16 46 9" xfId="1384"/>
    <cellStyle name="Comma 16 47" xfId="1385"/>
    <cellStyle name="Comma 16 47 10" xfId="1386"/>
    <cellStyle name="Comma 16 47 11" xfId="1387"/>
    <cellStyle name="Comma 16 47 12" xfId="1388"/>
    <cellStyle name="Comma 16 47 13" xfId="1389"/>
    <cellStyle name="Comma 16 47 14" xfId="1390"/>
    <cellStyle name="Comma 16 47 2" xfId="1391"/>
    <cellStyle name="Comma 16 47 2 10" xfId="1392"/>
    <cellStyle name="Comma 16 47 2 11" xfId="1393"/>
    <cellStyle name="Comma 16 47 2 12" xfId="1394"/>
    <cellStyle name="Comma 16 47 2 2" xfId="1395"/>
    <cellStyle name="Comma 16 47 2 2 2" xfId="1396"/>
    <cellStyle name="Comma 16 47 2 3" xfId="1397"/>
    <cellStyle name="Comma 16 47 2 4" xfId="1398"/>
    <cellStyle name="Comma 16 47 2 5" xfId="1399"/>
    <cellStyle name="Comma 16 47 2 6" xfId="1400"/>
    <cellStyle name="Comma 16 47 2 7" xfId="1401"/>
    <cellStyle name="Comma 16 47 2 8" xfId="1402"/>
    <cellStyle name="Comma 16 47 2 9" xfId="1403"/>
    <cellStyle name="Comma 16 47 3" xfId="1404"/>
    <cellStyle name="Comma 16 47 3 2" xfId="1405"/>
    <cellStyle name="Comma 16 47 4" xfId="1406"/>
    <cellStyle name="Comma 16 47 4 2" xfId="1407"/>
    <cellStyle name="Comma 16 47 5" xfId="1408"/>
    <cellStyle name="Comma 16 47 5 2" xfId="1409"/>
    <cellStyle name="Comma 16 47 6" xfId="1410"/>
    <cellStyle name="Comma 16 47 7" xfId="1411"/>
    <cellStyle name="Comma 16 47 8" xfId="1412"/>
    <cellStyle name="Comma 16 47 9" xfId="1413"/>
    <cellStyle name="Comma 16 48" xfId="1414"/>
    <cellStyle name="Comma 16 48 10" xfId="1415"/>
    <cellStyle name="Comma 16 48 11" xfId="1416"/>
    <cellStyle name="Comma 16 48 12" xfId="1417"/>
    <cellStyle name="Comma 16 48 13" xfId="1418"/>
    <cellStyle name="Comma 16 48 14" xfId="1419"/>
    <cellStyle name="Comma 16 48 2" xfId="1420"/>
    <cellStyle name="Comma 16 48 2 10" xfId="1421"/>
    <cellStyle name="Comma 16 48 2 11" xfId="1422"/>
    <cellStyle name="Comma 16 48 2 12" xfId="1423"/>
    <cellStyle name="Comma 16 48 2 13" xfId="1424"/>
    <cellStyle name="Comma 16 48 2 14" xfId="1425"/>
    <cellStyle name="Comma 16 48 2 2" xfId="1426"/>
    <cellStyle name="Comma 16 48 2 2 10" xfId="1427"/>
    <cellStyle name="Comma 16 48 2 2 11" xfId="1428"/>
    <cellStyle name="Comma 16 48 2 2 12" xfId="1429"/>
    <cellStyle name="Comma 16 48 2 2 13" xfId="1430"/>
    <cellStyle name="Comma 16 48 2 2 2" xfId="1431"/>
    <cellStyle name="Comma 16 48 2 2 2 10" xfId="1432"/>
    <cellStyle name="Comma 16 48 2 2 2 11" xfId="1433"/>
    <cellStyle name="Comma 16 48 2 2 2 12" xfId="1434"/>
    <cellStyle name="Comma 16 48 2 2 2 2" xfId="1435"/>
    <cellStyle name="Comma 16 48 2 2 2 2 2" xfId="1436"/>
    <cellStyle name="Comma 16 48 2 2 2 3" xfId="1437"/>
    <cellStyle name="Comma 16 48 2 2 2 4" xfId="1438"/>
    <cellStyle name="Comma 16 48 2 2 2 5" xfId="1439"/>
    <cellStyle name="Comma 16 48 2 2 2 6" xfId="1440"/>
    <cellStyle name="Comma 16 48 2 2 2 7" xfId="1441"/>
    <cellStyle name="Comma 16 48 2 2 2 8" xfId="1442"/>
    <cellStyle name="Comma 16 48 2 2 2 9" xfId="1443"/>
    <cellStyle name="Comma 16 48 2 2 3" xfId="1444"/>
    <cellStyle name="Comma 16 48 2 2 3 2" xfId="1445"/>
    <cellStyle name="Comma 16 48 2 2 4" xfId="1446"/>
    <cellStyle name="Comma 16 48 2 2 5" xfId="1447"/>
    <cellStyle name="Comma 16 48 2 2 6" xfId="1448"/>
    <cellStyle name="Comma 16 48 2 2 7" xfId="1449"/>
    <cellStyle name="Comma 16 48 2 2 8" xfId="1450"/>
    <cellStyle name="Comma 16 48 2 2 9" xfId="1451"/>
    <cellStyle name="Comma 16 48 2 3" xfId="1452"/>
    <cellStyle name="Comma 16 48 2 3 10" xfId="1453"/>
    <cellStyle name="Comma 16 48 2 3 11" xfId="1454"/>
    <cellStyle name="Comma 16 48 2 3 12" xfId="1455"/>
    <cellStyle name="Comma 16 48 2 3 2" xfId="1456"/>
    <cellStyle name="Comma 16 48 2 3 2 2" xfId="1457"/>
    <cellStyle name="Comma 16 48 2 3 3" xfId="1458"/>
    <cellStyle name="Comma 16 48 2 3 4" xfId="1459"/>
    <cellStyle name="Comma 16 48 2 3 5" xfId="1460"/>
    <cellStyle name="Comma 16 48 2 3 6" xfId="1461"/>
    <cellStyle name="Comma 16 48 2 3 7" xfId="1462"/>
    <cellStyle name="Comma 16 48 2 3 8" xfId="1463"/>
    <cellStyle name="Comma 16 48 2 3 9" xfId="1464"/>
    <cellStyle name="Comma 16 48 2 4" xfId="1465"/>
    <cellStyle name="Comma 16 48 2 4 10" xfId="1466"/>
    <cellStyle name="Comma 16 48 2 4 11" xfId="1467"/>
    <cellStyle name="Comma 16 48 2 4 12" xfId="1468"/>
    <cellStyle name="Comma 16 48 2 4 2" xfId="1469"/>
    <cellStyle name="Comma 16 48 2 4 2 2" xfId="1470"/>
    <cellStyle name="Comma 16 48 2 4 3" xfId="1471"/>
    <cellStyle name="Comma 16 48 2 4 4" xfId="1472"/>
    <cellStyle name="Comma 16 48 2 4 5" xfId="1473"/>
    <cellStyle name="Comma 16 48 2 4 6" xfId="1474"/>
    <cellStyle name="Comma 16 48 2 4 7" xfId="1475"/>
    <cellStyle name="Comma 16 48 2 4 8" xfId="1476"/>
    <cellStyle name="Comma 16 48 2 4 9" xfId="1477"/>
    <cellStyle name="Comma 16 48 2 5" xfId="1478"/>
    <cellStyle name="Comma 16 48 2 5 2" xfId="1479"/>
    <cellStyle name="Comma 16 48 2 6" xfId="1480"/>
    <cellStyle name="Comma 16 48 2 7" xfId="1481"/>
    <cellStyle name="Comma 16 48 2 8" xfId="1482"/>
    <cellStyle name="Comma 16 48 2 9" xfId="1483"/>
    <cellStyle name="Comma 16 48 3" xfId="1484"/>
    <cellStyle name="Comma 16 48 3 10" xfId="1485"/>
    <cellStyle name="Comma 16 48 3 11" xfId="1486"/>
    <cellStyle name="Comma 16 48 3 12" xfId="1487"/>
    <cellStyle name="Comma 16 48 3 13" xfId="1488"/>
    <cellStyle name="Comma 16 48 3 2" xfId="1489"/>
    <cellStyle name="Comma 16 48 3 2 10" xfId="1490"/>
    <cellStyle name="Comma 16 48 3 2 11" xfId="1491"/>
    <cellStyle name="Comma 16 48 3 2 12" xfId="1492"/>
    <cellStyle name="Comma 16 48 3 2 2" xfId="1493"/>
    <cellStyle name="Comma 16 48 3 2 2 2" xfId="1494"/>
    <cellStyle name="Comma 16 48 3 2 3" xfId="1495"/>
    <cellStyle name="Comma 16 48 3 2 4" xfId="1496"/>
    <cellStyle name="Comma 16 48 3 2 5" xfId="1497"/>
    <cellStyle name="Comma 16 48 3 2 6" xfId="1498"/>
    <cellStyle name="Comma 16 48 3 2 7" xfId="1499"/>
    <cellStyle name="Comma 16 48 3 2 8" xfId="1500"/>
    <cellStyle name="Comma 16 48 3 2 9" xfId="1501"/>
    <cellStyle name="Comma 16 48 3 3" xfId="1502"/>
    <cellStyle name="Comma 16 48 3 4" xfId="1503"/>
    <cellStyle name="Comma 16 48 3 4 2" xfId="1504"/>
    <cellStyle name="Comma 16 48 3 5" xfId="1505"/>
    <cellStyle name="Comma 16 48 3 6" xfId="1506"/>
    <cellStyle name="Comma 16 48 3 7" xfId="1507"/>
    <cellStyle name="Comma 16 48 3 8" xfId="1508"/>
    <cellStyle name="Comma 16 48 3 9" xfId="1509"/>
    <cellStyle name="Comma 16 48 4" xfId="1510"/>
    <cellStyle name="Comma 16 48 4 10" xfId="1511"/>
    <cellStyle name="Comma 16 48 4 11" xfId="1512"/>
    <cellStyle name="Comma 16 48 4 12" xfId="1513"/>
    <cellStyle name="Comma 16 48 4 2" xfId="1514"/>
    <cellStyle name="Comma 16 48 4 2 2" xfId="1515"/>
    <cellStyle name="Comma 16 48 4 3" xfId="1516"/>
    <cellStyle name="Comma 16 48 4 4" xfId="1517"/>
    <cellStyle name="Comma 16 48 4 5" xfId="1518"/>
    <cellStyle name="Comma 16 48 4 6" xfId="1519"/>
    <cellStyle name="Comma 16 48 4 7" xfId="1520"/>
    <cellStyle name="Comma 16 48 4 8" xfId="1521"/>
    <cellStyle name="Comma 16 48 4 9" xfId="1522"/>
    <cellStyle name="Comma 16 48 5" xfId="1523"/>
    <cellStyle name="Comma 16 48 6" xfId="1524"/>
    <cellStyle name="Comma 16 48 7" xfId="1525"/>
    <cellStyle name="Comma 16 48 8" xfId="1526"/>
    <cellStyle name="Comma 16 48 9" xfId="1527"/>
    <cellStyle name="Comma 16 49" xfId="1528"/>
    <cellStyle name="Comma 16 49 10" xfId="1529"/>
    <cellStyle name="Comma 16 49 11" xfId="1530"/>
    <cellStyle name="Comma 16 49 12" xfId="1531"/>
    <cellStyle name="Comma 16 49 2" xfId="1532"/>
    <cellStyle name="Comma 16 49 2 2" xfId="1533"/>
    <cellStyle name="Comma 16 49 3" xfId="1534"/>
    <cellStyle name="Comma 16 49 4" xfId="1535"/>
    <cellStyle name="Comma 16 49 5" xfId="1536"/>
    <cellStyle name="Comma 16 49 6" xfId="1537"/>
    <cellStyle name="Comma 16 49 7" xfId="1538"/>
    <cellStyle name="Comma 16 49 8" xfId="1539"/>
    <cellStyle name="Comma 16 49 9" xfId="1540"/>
    <cellStyle name="Comma 16 5" xfId="1541"/>
    <cellStyle name="Comma 16 50" xfId="1542"/>
    <cellStyle name="Comma 16 50 10" xfId="1543"/>
    <cellStyle name="Comma 16 50 11" xfId="1544"/>
    <cellStyle name="Comma 16 50 12" xfId="1545"/>
    <cellStyle name="Comma 16 50 2" xfId="1546"/>
    <cellStyle name="Comma 16 50 2 2" xfId="1547"/>
    <cellStyle name="Comma 16 50 3" xfId="1548"/>
    <cellStyle name="Comma 16 50 4" xfId="1549"/>
    <cellStyle name="Comma 16 50 5" xfId="1550"/>
    <cellStyle name="Comma 16 50 6" xfId="1551"/>
    <cellStyle name="Comma 16 50 7" xfId="1552"/>
    <cellStyle name="Comma 16 50 8" xfId="1553"/>
    <cellStyle name="Comma 16 50 9" xfId="1554"/>
    <cellStyle name="Comma 16 51" xfId="1555"/>
    <cellStyle name="Comma 16 51 10" xfId="1556"/>
    <cellStyle name="Comma 16 51 11" xfId="1557"/>
    <cellStyle name="Comma 16 51 12" xfId="1558"/>
    <cellStyle name="Comma 16 51 2" xfId="1559"/>
    <cellStyle name="Comma 16 51 2 2" xfId="1560"/>
    <cellStyle name="Comma 16 51 3" xfId="1561"/>
    <cellStyle name="Comma 16 51 4" xfId="1562"/>
    <cellStyle name="Comma 16 51 5" xfId="1563"/>
    <cellStyle name="Comma 16 51 6" xfId="1564"/>
    <cellStyle name="Comma 16 51 7" xfId="1565"/>
    <cellStyle name="Comma 16 51 8" xfId="1566"/>
    <cellStyle name="Comma 16 51 9" xfId="1567"/>
    <cellStyle name="Comma 16 52" xfId="1568"/>
    <cellStyle name="Comma 16 52 10" xfId="1569"/>
    <cellStyle name="Comma 16 52 11" xfId="1570"/>
    <cellStyle name="Comma 16 52 12" xfId="1571"/>
    <cellStyle name="Comma 16 52 2" xfId="1572"/>
    <cellStyle name="Comma 16 52 2 2" xfId="1573"/>
    <cellStyle name="Comma 16 52 3" xfId="1574"/>
    <cellStyle name="Comma 16 52 4" xfId="1575"/>
    <cellStyle name="Comma 16 52 5" xfId="1576"/>
    <cellStyle name="Comma 16 52 6" xfId="1577"/>
    <cellStyle name="Comma 16 52 7" xfId="1578"/>
    <cellStyle name="Comma 16 52 8" xfId="1579"/>
    <cellStyle name="Comma 16 52 9" xfId="1580"/>
    <cellStyle name="Comma 16 53" xfId="1581"/>
    <cellStyle name="Comma 16 53 10" xfId="1582"/>
    <cellStyle name="Comma 16 53 11" xfId="1583"/>
    <cellStyle name="Comma 16 53 12" xfId="1584"/>
    <cellStyle name="Comma 16 53 2" xfId="1585"/>
    <cellStyle name="Comma 16 53 2 2" xfId="1586"/>
    <cellStyle name="Comma 16 53 3" xfId="1587"/>
    <cellStyle name="Comma 16 53 4" xfId="1588"/>
    <cellStyle name="Comma 16 53 5" xfId="1589"/>
    <cellStyle name="Comma 16 53 6" xfId="1590"/>
    <cellStyle name="Comma 16 53 7" xfId="1591"/>
    <cellStyle name="Comma 16 53 8" xfId="1592"/>
    <cellStyle name="Comma 16 53 9" xfId="1593"/>
    <cellStyle name="Comma 16 54" xfId="1594"/>
    <cellStyle name="Comma 16 54 10" xfId="1595"/>
    <cellStyle name="Comma 16 54 11" xfId="1596"/>
    <cellStyle name="Comma 16 54 12" xfId="1597"/>
    <cellStyle name="Comma 16 54 2" xfId="1598"/>
    <cellStyle name="Comma 16 54 2 2" xfId="1599"/>
    <cellStyle name="Comma 16 54 3" xfId="1600"/>
    <cellStyle name="Comma 16 54 4" xfId="1601"/>
    <cellStyle name="Comma 16 54 5" xfId="1602"/>
    <cellStyle name="Comma 16 54 6" xfId="1603"/>
    <cellStyle name="Comma 16 54 7" xfId="1604"/>
    <cellStyle name="Comma 16 54 8" xfId="1605"/>
    <cellStyle name="Comma 16 54 9" xfId="1606"/>
    <cellStyle name="Comma 16 55" xfId="1607"/>
    <cellStyle name="Comma 16 55 10" xfId="1608"/>
    <cellStyle name="Comma 16 55 11" xfId="1609"/>
    <cellStyle name="Comma 16 55 12" xfId="1610"/>
    <cellStyle name="Comma 16 55 2" xfId="1611"/>
    <cellStyle name="Comma 16 55 2 2" xfId="1612"/>
    <cellStyle name="Comma 16 55 3" xfId="1613"/>
    <cellStyle name="Comma 16 55 4" xfId="1614"/>
    <cellStyle name="Comma 16 55 5" xfId="1615"/>
    <cellStyle name="Comma 16 55 6" xfId="1616"/>
    <cellStyle name="Comma 16 55 7" xfId="1617"/>
    <cellStyle name="Comma 16 55 8" xfId="1618"/>
    <cellStyle name="Comma 16 55 9" xfId="1619"/>
    <cellStyle name="Comma 16 56" xfId="1620"/>
    <cellStyle name="Comma 16 56 10" xfId="1621"/>
    <cellStyle name="Comma 16 56 11" xfId="1622"/>
    <cellStyle name="Comma 16 56 12" xfId="1623"/>
    <cellStyle name="Comma 16 56 13" xfId="1624"/>
    <cellStyle name="Comma 16 56 2" xfId="1625"/>
    <cellStyle name="Comma 16 56 2 10" xfId="1626"/>
    <cellStyle name="Comma 16 56 2 11" xfId="1627"/>
    <cellStyle name="Comma 16 56 2 12" xfId="1628"/>
    <cellStyle name="Comma 16 56 2 2" xfId="1629"/>
    <cellStyle name="Comma 16 56 2 2 2" xfId="1630"/>
    <cellStyle name="Comma 16 56 2 3" xfId="1631"/>
    <cellStyle name="Comma 16 56 2 4" xfId="1632"/>
    <cellStyle name="Comma 16 56 2 5" xfId="1633"/>
    <cellStyle name="Comma 16 56 2 6" xfId="1634"/>
    <cellStyle name="Comma 16 56 2 7" xfId="1635"/>
    <cellStyle name="Comma 16 56 2 8" xfId="1636"/>
    <cellStyle name="Comma 16 56 2 9" xfId="1637"/>
    <cellStyle name="Comma 16 56 3" xfId="1638"/>
    <cellStyle name="Comma 16 56 3 2" xfId="1639"/>
    <cellStyle name="Comma 16 56 4" xfId="1640"/>
    <cellStyle name="Comma 16 56 5" xfId="1641"/>
    <cellStyle name="Comma 16 56 6" xfId="1642"/>
    <cellStyle name="Comma 16 56 7" xfId="1643"/>
    <cellStyle name="Comma 16 56 8" xfId="1644"/>
    <cellStyle name="Comma 16 56 9" xfId="1645"/>
    <cellStyle name="Comma 16 57" xfId="1646"/>
    <cellStyle name="Comma 16 57 10" xfId="1647"/>
    <cellStyle name="Comma 16 57 11" xfId="1648"/>
    <cellStyle name="Comma 16 57 12" xfId="1649"/>
    <cellStyle name="Comma 16 57 2" xfId="1650"/>
    <cellStyle name="Comma 16 57 2 2" xfId="1651"/>
    <cellStyle name="Comma 16 57 3" xfId="1652"/>
    <cellStyle name="Comma 16 57 4" xfId="1653"/>
    <cellStyle name="Comma 16 57 5" xfId="1654"/>
    <cellStyle name="Comma 16 57 6" xfId="1655"/>
    <cellStyle name="Comma 16 57 7" xfId="1656"/>
    <cellStyle name="Comma 16 57 8" xfId="1657"/>
    <cellStyle name="Comma 16 57 9" xfId="1658"/>
    <cellStyle name="Comma 16 58" xfId="1659"/>
    <cellStyle name="Comma 16 58 10" xfId="1660"/>
    <cellStyle name="Comma 16 58 11" xfId="1661"/>
    <cellStyle name="Comma 16 58 12" xfId="1662"/>
    <cellStyle name="Comma 16 58 2" xfId="1663"/>
    <cellStyle name="Comma 16 58 2 2" xfId="1664"/>
    <cellStyle name="Comma 16 58 3" xfId="1665"/>
    <cellStyle name="Comma 16 58 4" xfId="1666"/>
    <cellStyle name="Comma 16 58 5" xfId="1667"/>
    <cellStyle name="Comma 16 58 6" xfId="1668"/>
    <cellStyle name="Comma 16 58 7" xfId="1669"/>
    <cellStyle name="Comma 16 58 8" xfId="1670"/>
    <cellStyle name="Comma 16 58 9" xfId="1671"/>
    <cellStyle name="Comma 16 59" xfId="1672"/>
    <cellStyle name="Comma 16 6" xfId="1673"/>
    <cellStyle name="Comma 16 60" xfId="1674"/>
    <cellStyle name="Comma 16 61" xfId="1675"/>
    <cellStyle name="Comma 16 62" xfId="1676"/>
    <cellStyle name="Comma 16 63" xfId="1677"/>
    <cellStyle name="Comma 16 64" xfId="1678"/>
    <cellStyle name="Comma 16 65" xfId="1679"/>
    <cellStyle name="Comma 16 66" xfId="1680"/>
    <cellStyle name="Comma 16 66 2" xfId="1681"/>
    <cellStyle name="Comma 16 67" xfId="1682"/>
    <cellStyle name="Comma 16 68" xfId="1683"/>
    <cellStyle name="Comma 16 69" xfId="1684"/>
    <cellStyle name="Comma 16 7" xfId="1685"/>
    <cellStyle name="Comma 16 70" xfId="1686"/>
    <cellStyle name="Comma 16 71" xfId="1687"/>
    <cellStyle name="Comma 16 72" xfId="1688"/>
    <cellStyle name="Comma 16 73" xfId="1689"/>
    <cellStyle name="Comma 16 74" xfId="1690"/>
    <cellStyle name="Comma 16 75" xfId="1691"/>
    <cellStyle name="Comma 16 76" xfId="1692"/>
    <cellStyle name="Comma 16 77" xfId="1693"/>
    <cellStyle name="Comma 16 78" xfId="1694"/>
    <cellStyle name="Comma 16 79" xfId="1695"/>
    <cellStyle name="Comma 16 8" xfId="1696"/>
    <cellStyle name="Comma 16 9" xfId="1697"/>
    <cellStyle name="Comma 17" xfId="1698"/>
    <cellStyle name="Comma 18" xfId="1699"/>
    <cellStyle name="Comma 18 10" xfId="1700"/>
    <cellStyle name="Comma 18 11" xfId="1701"/>
    <cellStyle name="Comma 18 12" xfId="1702"/>
    <cellStyle name="Comma 18 12 2" xfId="1703"/>
    <cellStyle name="Comma 18 13" xfId="1704"/>
    <cellStyle name="Comma 18 14" xfId="1705"/>
    <cellStyle name="Comma 18 15" xfId="1706"/>
    <cellStyle name="Comma 18 16" xfId="1707"/>
    <cellStyle name="Comma 18 17" xfId="1708"/>
    <cellStyle name="Comma 18 18" xfId="1709"/>
    <cellStyle name="Comma 18 19" xfId="1710"/>
    <cellStyle name="Comma 18 2" xfId="1711"/>
    <cellStyle name="Comma 18 2 10" xfId="1712"/>
    <cellStyle name="Comma 18 2 11" xfId="1713"/>
    <cellStyle name="Comma 18 2 12" xfId="1714"/>
    <cellStyle name="Comma 18 2 2" xfId="1715"/>
    <cellStyle name="Comma 18 2 2 2" xfId="1716"/>
    <cellStyle name="Comma 18 2 3" xfId="1717"/>
    <cellStyle name="Comma 18 2 4" xfId="1718"/>
    <cellStyle name="Comma 18 2 5" xfId="1719"/>
    <cellStyle name="Comma 18 2 6" xfId="1720"/>
    <cellStyle name="Comma 18 2 7" xfId="1721"/>
    <cellStyle name="Comma 18 2 8" xfId="1722"/>
    <cellStyle name="Comma 18 2 9" xfId="1723"/>
    <cellStyle name="Comma 18 20" xfId="1724"/>
    <cellStyle name="Comma 18 21" xfId="1725"/>
    <cellStyle name="Comma 18 22" xfId="1726"/>
    <cellStyle name="Comma 18 23" xfId="1727"/>
    <cellStyle name="Comma 18 24" xfId="1728"/>
    <cellStyle name="Comma 18 25" xfId="1729"/>
    <cellStyle name="Comma 18 3" xfId="1730"/>
    <cellStyle name="Comma 18 3 2" xfId="1731"/>
    <cellStyle name="Comma 18 4" xfId="1732"/>
    <cellStyle name="Comma 18 4 2" xfId="1733"/>
    <cellStyle name="Comma 18 5" xfId="1734"/>
    <cellStyle name="Comma 18 6" xfId="1735"/>
    <cellStyle name="Comma 18 7" xfId="1736"/>
    <cellStyle name="Comma 18 8" xfId="1737"/>
    <cellStyle name="Comma 18 9" xfId="1738"/>
    <cellStyle name="Comma 19" xfId="1739"/>
    <cellStyle name="Comma 19 10" xfId="1740"/>
    <cellStyle name="Comma 19 11" xfId="1741"/>
    <cellStyle name="Comma 19 12" xfId="1742"/>
    <cellStyle name="Comma 19 12 2" xfId="1743"/>
    <cellStyle name="Comma 19 13" xfId="1744"/>
    <cellStyle name="Comma 19 14" xfId="1745"/>
    <cellStyle name="Comma 19 15" xfId="1746"/>
    <cellStyle name="Comma 19 16" xfId="1747"/>
    <cellStyle name="Comma 19 17" xfId="1748"/>
    <cellStyle name="Comma 19 18" xfId="1749"/>
    <cellStyle name="Comma 19 19" xfId="1750"/>
    <cellStyle name="Comma 19 2" xfId="1751"/>
    <cellStyle name="Comma 19 2 10" xfId="1752"/>
    <cellStyle name="Comma 19 2 11" xfId="1753"/>
    <cellStyle name="Comma 19 2 12" xfId="1754"/>
    <cellStyle name="Comma 19 2 2" xfId="1755"/>
    <cellStyle name="Comma 19 2 2 2" xfId="1756"/>
    <cellStyle name="Comma 19 2 3" xfId="1757"/>
    <cellStyle name="Comma 19 2 4" xfId="1758"/>
    <cellStyle name="Comma 19 2 5" xfId="1759"/>
    <cellStyle name="Comma 19 2 6" xfId="1760"/>
    <cellStyle name="Comma 19 2 7" xfId="1761"/>
    <cellStyle name="Comma 19 2 8" xfId="1762"/>
    <cellStyle name="Comma 19 2 9" xfId="1763"/>
    <cellStyle name="Comma 19 20" xfId="1764"/>
    <cellStyle name="Comma 19 21" xfId="1765"/>
    <cellStyle name="Comma 19 22" xfId="1766"/>
    <cellStyle name="Comma 19 23" xfId="1767"/>
    <cellStyle name="Comma 19 24" xfId="1768"/>
    <cellStyle name="Comma 19 25" xfId="1769"/>
    <cellStyle name="Comma 19 3" xfId="1770"/>
    <cellStyle name="Comma 19 3 2" xfId="1771"/>
    <cellStyle name="Comma 19 4" xfId="1772"/>
    <cellStyle name="Comma 19 4 2" xfId="1773"/>
    <cellStyle name="Comma 19 5" xfId="1774"/>
    <cellStyle name="Comma 19 6" xfId="1775"/>
    <cellStyle name="Comma 19 7" xfId="1776"/>
    <cellStyle name="Comma 19 8" xfId="1777"/>
    <cellStyle name="Comma 19 9" xfId="1778"/>
    <cellStyle name="Comma 2" xfId="2"/>
    <cellStyle name="Comma 2 10" xfId="1779"/>
    <cellStyle name="Comma 2 10 10" xfId="1780"/>
    <cellStyle name="Comma 2 10 11" xfId="1781"/>
    <cellStyle name="Comma 2 10 12" xfId="1782"/>
    <cellStyle name="Comma 2 10 13" xfId="1783"/>
    <cellStyle name="Comma 2 10 14" xfId="1784"/>
    <cellStyle name="Comma 2 10 15" xfId="1785"/>
    <cellStyle name="Comma 2 10 16" xfId="1786"/>
    <cellStyle name="Comma 2 10 17" xfId="1787"/>
    <cellStyle name="Comma 2 10 18" xfId="1788"/>
    <cellStyle name="Comma 2 10 19" xfId="1789"/>
    <cellStyle name="Comma 2 10 2" xfId="1790"/>
    <cellStyle name="Comma 2 10 2 10" xfId="1791"/>
    <cellStyle name="Comma 2 10 2 11" xfId="1792"/>
    <cellStyle name="Comma 2 10 2 12" xfId="1793"/>
    <cellStyle name="Comma 2 10 2 13" xfId="1794"/>
    <cellStyle name="Comma 2 10 2 14" xfId="1795"/>
    <cellStyle name="Comma 2 10 2 2" xfId="1796"/>
    <cellStyle name="Comma 2 10 2 2 10" xfId="1797"/>
    <cellStyle name="Comma 2 10 2 2 11" xfId="1798"/>
    <cellStyle name="Comma 2 10 2 2 12" xfId="1799"/>
    <cellStyle name="Comma 2 10 2 2 13" xfId="1800"/>
    <cellStyle name="Comma 2 10 2 2 14" xfId="1801"/>
    <cellStyle name="Comma 2 10 2 2 2" xfId="1802"/>
    <cellStyle name="Comma 2 10 2 2 3" xfId="1803"/>
    <cellStyle name="Comma 2 10 2 2 4" xfId="1804"/>
    <cellStyle name="Comma 2 10 2 2 5" xfId="1805"/>
    <cellStyle name="Comma 2 10 2 2 6" xfId="1806"/>
    <cellStyle name="Comma 2 10 2 2 7" xfId="1807"/>
    <cellStyle name="Comma 2 10 2 2 8" xfId="1808"/>
    <cellStyle name="Comma 2 10 2 2 9" xfId="1809"/>
    <cellStyle name="Comma 2 10 2 3" xfId="1810"/>
    <cellStyle name="Comma 2 10 2 4" xfId="1811"/>
    <cellStyle name="Comma 2 10 2 5" xfId="1812"/>
    <cellStyle name="Comma 2 10 2 6" xfId="1813"/>
    <cellStyle name="Comma 2 10 2 7" xfId="1814"/>
    <cellStyle name="Comma 2 10 2 8" xfId="1815"/>
    <cellStyle name="Comma 2 10 2 9" xfId="1816"/>
    <cellStyle name="Comma 2 10 20" xfId="1817"/>
    <cellStyle name="Comma 2 10 21" xfId="1818"/>
    <cellStyle name="Comma 2 10 22" xfId="1819"/>
    <cellStyle name="Comma 2 10 23" xfId="1820"/>
    <cellStyle name="Comma 2 10 24" xfId="1821"/>
    <cellStyle name="Comma 2 10 25" xfId="1822"/>
    <cellStyle name="Comma 2 10 26" xfId="1823"/>
    <cellStyle name="Comma 2 10 27" xfId="1824"/>
    <cellStyle name="Comma 2 10 3" xfId="1825"/>
    <cellStyle name="Comma 2 10 4" xfId="1826"/>
    <cellStyle name="Comma 2 10 5" xfId="1827"/>
    <cellStyle name="Comma 2 10 6" xfId="1828"/>
    <cellStyle name="Comma 2 10 7" xfId="1829"/>
    <cellStyle name="Comma 2 10 8" xfId="1830"/>
    <cellStyle name="Comma 2 10 9" xfId="1831"/>
    <cellStyle name="Comma 2 11" xfId="1832"/>
    <cellStyle name="Comma 2 11 10" xfId="1833"/>
    <cellStyle name="Comma 2 11 11" xfId="1834"/>
    <cellStyle name="Comma 2 11 12" xfId="1835"/>
    <cellStyle name="Comma 2 11 13" xfId="1836"/>
    <cellStyle name="Comma 2 11 14" xfId="1837"/>
    <cellStyle name="Comma 2 11 15" xfId="1838"/>
    <cellStyle name="Comma 2 11 16" xfId="1839"/>
    <cellStyle name="Comma 2 11 17" xfId="1840"/>
    <cellStyle name="Comma 2 11 18" xfId="1841"/>
    <cellStyle name="Comma 2 11 19" xfId="1842"/>
    <cellStyle name="Comma 2 11 2" xfId="1843"/>
    <cellStyle name="Comma 2 11 2 10" xfId="1844"/>
    <cellStyle name="Comma 2 11 2 11" xfId="1845"/>
    <cellStyle name="Comma 2 11 2 12" xfId="1846"/>
    <cellStyle name="Comma 2 11 2 13" xfId="1847"/>
    <cellStyle name="Comma 2 11 2 14" xfId="1848"/>
    <cellStyle name="Comma 2 11 2 2" xfId="1849"/>
    <cellStyle name="Comma 2 11 2 2 10" xfId="1850"/>
    <cellStyle name="Comma 2 11 2 2 11" xfId="1851"/>
    <cellStyle name="Comma 2 11 2 2 12" xfId="1852"/>
    <cellStyle name="Comma 2 11 2 2 13" xfId="1853"/>
    <cellStyle name="Comma 2 11 2 2 14" xfId="1854"/>
    <cellStyle name="Comma 2 11 2 2 2" xfId="1855"/>
    <cellStyle name="Comma 2 11 2 2 3" xfId="1856"/>
    <cellStyle name="Comma 2 11 2 2 4" xfId="1857"/>
    <cellStyle name="Comma 2 11 2 2 5" xfId="1858"/>
    <cellStyle name="Comma 2 11 2 2 6" xfId="1859"/>
    <cellStyle name="Comma 2 11 2 2 7" xfId="1860"/>
    <cellStyle name="Comma 2 11 2 2 8" xfId="1861"/>
    <cellStyle name="Comma 2 11 2 2 9" xfId="1862"/>
    <cellStyle name="Comma 2 11 2 3" xfId="1863"/>
    <cellStyle name="Comma 2 11 2 4" xfId="1864"/>
    <cellStyle name="Comma 2 11 2 5" xfId="1865"/>
    <cellStyle name="Comma 2 11 2 6" xfId="1866"/>
    <cellStyle name="Comma 2 11 2 7" xfId="1867"/>
    <cellStyle name="Comma 2 11 2 8" xfId="1868"/>
    <cellStyle name="Comma 2 11 2 9" xfId="1869"/>
    <cellStyle name="Comma 2 11 20" xfId="1870"/>
    <cellStyle name="Comma 2 11 21" xfId="1871"/>
    <cellStyle name="Comma 2 11 22" xfId="1872"/>
    <cellStyle name="Comma 2 11 23" xfId="1873"/>
    <cellStyle name="Comma 2 11 24" xfId="1874"/>
    <cellStyle name="Comma 2 11 25" xfId="1875"/>
    <cellStyle name="Comma 2 11 26" xfId="1876"/>
    <cellStyle name="Comma 2 11 27" xfId="1877"/>
    <cellStyle name="Comma 2 11 3" xfId="1878"/>
    <cellStyle name="Comma 2 11 4" xfId="1879"/>
    <cellStyle name="Comma 2 11 5" xfId="1880"/>
    <cellStyle name="Comma 2 11 6" xfId="1881"/>
    <cellStyle name="Comma 2 11 7" xfId="1882"/>
    <cellStyle name="Comma 2 11 8" xfId="1883"/>
    <cellStyle name="Comma 2 11 9" xfId="1884"/>
    <cellStyle name="Comma 2 12" xfId="1885"/>
    <cellStyle name="Comma 2 12 10" xfId="1886"/>
    <cellStyle name="Comma 2 12 11" xfId="1887"/>
    <cellStyle name="Comma 2 12 12" xfId="1888"/>
    <cellStyle name="Comma 2 12 13" xfId="1889"/>
    <cellStyle name="Comma 2 12 14" xfId="1890"/>
    <cellStyle name="Comma 2 12 15" xfId="1891"/>
    <cellStyle name="Comma 2 12 16" xfId="1892"/>
    <cellStyle name="Comma 2 12 17" xfId="1893"/>
    <cellStyle name="Comma 2 12 18" xfId="1894"/>
    <cellStyle name="Comma 2 12 19" xfId="1895"/>
    <cellStyle name="Comma 2 12 2" xfId="1896"/>
    <cellStyle name="Comma 2 12 2 10" xfId="1897"/>
    <cellStyle name="Comma 2 12 2 11" xfId="1898"/>
    <cellStyle name="Comma 2 12 2 12" xfId="1899"/>
    <cellStyle name="Comma 2 12 2 13" xfId="1900"/>
    <cellStyle name="Comma 2 12 2 14" xfId="1901"/>
    <cellStyle name="Comma 2 12 2 2" xfId="1902"/>
    <cellStyle name="Comma 2 12 2 2 10" xfId="1903"/>
    <cellStyle name="Comma 2 12 2 2 11" xfId="1904"/>
    <cellStyle name="Comma 2 12 2 2 12" xfId="1905"/>
    <cellStyle name="Comma 2 12 2 2 13" xfId="1906"/>
    <cellStyle name="Comma 2 12 2 2 14" xfId="1907"/>
    <cellStyle name="Comma 2 12 2 2 2" xfId="1908"/>
    <cellStyle name="Comma 2 12 2 2 3" xfId="1909"/>
    <cellStyle name="Comma 2 12 2 2 4" xfId="1910"/>
    <cellStyle name="Comma 2 12 2 2 5" xfId="1911"/>
    <cellStyle name="Comma 2 12 2 2 6" xfId="1912"/>
    <cellStyle name="Comma 2 12 2 2 7" xfId="1913"/>
    <cellStyle name="Comma 2 12 2 2 8" xfId="1914"/>
    <cellStyle name="Comma 2 12 2 2 9" xfId="1915"/>
    <cellStyle name="Comma 2 12 2 3" xfId="1916"/>
    <cellStyle name="Comma 2 12 2 4" xfId="1917"/>
    <cellStyle name="Comma 2 12 2 5" xfId="1918"/>
    <cellStyle name="Comma 2 12 2 6" xfId="1919"/>
    <cellStyle name="Comma 2 12 2 7" xfId="1920"/>
    <cellStyle name="Comma 2 12 2 8" xfId="1921"/>
    <cellStyle name="Comma 2 12 2 9" xfId="1922"/>
    <cellStyle name="Comma 2 12 20" xfId="1923"/>
    <cellStyle name="Comma 2 12 21" xfId="1924"/>
    <cellStyle name="Comma 2 12 22" xfId="1925"/>
    <cellStyle name="Comma 2 12 23" xfId="1926"/>
    <cellStyle name="Comma 2 12 24" xfId="1927"/>
    <cellStyle name="Comma 2 12 25" xfId="1928"/>
    <cellStyle name="Comma 2 12 26" xfId="1929"/>
    <cellStyle name="Comma 2 12 27" xfId="1930"/>
    <cellStyle name="Comma 2 12 3" xfId="1931"/>
    <cellStyle name="Comma 2 12 4" xfId="1932"/>
    <cellStyle name="Comma 2 12 5" xfId="1933"/>
    <cellStyle name="Comma 2 12 6" xfId="1934"/>
    <cellStyle name="Comma 2 12 7" xfId="1935"/>
    <cellStyle name="Comma 2 12 8" xfId="1936"/>
    <cellStyle name="Comma 2 12 9" xfId="1937"/>
    <cellStyle name="Comma 2 13" xfId="1938"/>
    <cellStyle name="Comma 2 13 10" xfId="1939"/>
    <cellStyle name="Comma 2 13 11" xfId="1940"/>
    <cellStyle name="Comma 2 13 12" xfId="1941"/>
    <cellStyle name="Comma 2 13 13" xfId="1942"/>
    <cellStyle name="Comma 2 13 14" xfId="1943"/>
    <cellStyle name="Comma 2 13 15" xfId="1944"/>
    <cellStyle name="Comma 2 13 16" xfId="1945"/>
    <cellStyle name="Comma 2 13 17" xfId="1946"/>
    <cellStyle name="Comma 2 13 18" xfId="1947"/>
    <cellStyle name="Comma 2 13 19" xfId="1948"/>
    <cellStyle name="Comma 2 13 2" xfId="1949"/>
    <cellStyle name="Comma 2 13 2 10" xfId="1950"/>
    <cellStyle name="Comma 2 13 2 11" xfId="1951"/>
    <cellStyle name="Comma 2 13 2 12" xfId="1952"/>
    <cellStyle name="Comma 2 13 2 13" xfId="1953"/>
    <cellStyle name="Comma 2 13 2 14" xfId="1954"/>
    <cellStyle name="Comma 2 13 2 2" xfId="1955"/>
    <cellStyle name="Comma 2 13 2 2 10" xfId="1956"/>
    <cellStyle name="Comma 2 13 2 2 11" xfId="1957"/>
    <cellStyle name="Comma 2 13 2 2 12" xfId="1958"/>
    <cellStyle name="Comma 2 13 2 2 13" xfId="1959"/>
    <cellStyle name="Comma 2 13 2 2 14" xfId="1960"/>
    <cellStyle name="Comma 2 13 2 2 2" xfId="1961"/>
    <cellStyle name="Comma 2 13 2 2 3" xfId="1962"/>
    <cellStyle name="Comma 2 13 2 2 4" xfId="1963"/>
    <cellStyle name="Comma 2 13 2 2 5" xfId="1964"/>
    <cellStyle name="Comma 2 13 2 2 6" xfId="1965"/>
    <cellStyle name="Comma 2 13 2 2 7" xfId="1966"/>
    <cellStyle name="Comma 2 13 2 2 8" xfId="1967"/>
    <cellStyle name="Comma 2 13 2 2 9" xfId="1968"/>
    <cellStyle name="Comma 2 13 2 3" xfId="1969"/>
    <cellStyle name="Comma 2 13 2 4" xfId="1970"/>
    <cellStyle name="Comma 2 13 2 5" xfId="1971"/>
    <cellStyle name="Comma 2 13 2 6" xfId="1972"/>
    <cellStyle name="Comma 2 13 2 7" xfId="1973"/>
    <cellStyle name="Comma 2 13 2 8" xfId="1974"/>
    <cellStyle name="Comma 2 13 2 9" xfId="1975"/>
    <cellStyle name="Comma 2 13 20" xfId="1976"/>
    <cellStyle name="Comma 2 13 21" xfId="1977"/>
    <cellStyle name="Comma 2 13 22" xfId="1978"/>
    <cellStyle name="Comma 2 13 23" xfId="1979"/>
    <cellStyle name="Comma 2 13 24" xfId="1980"/>
    <cellStyle name="Comma 2 13 25" xfId="1981"/>
    <cellStyle name="Comma 2 13 26" xfId="1982"/>
    <cellStyle name="Comma 2 13 27" xfId="1983"/>
    <cellStyle name="Comma 2 13 3" xfId="1984"/>
    <cellStyle name="Comma 2 13 4" xfId="1985"/>
    <cellStyle name="Comma 2 13 5" xfId="1986"/>
    <cellStyle name="Comma 2 13 6" xfId="1987"/>
    <cellStyle name="Comma 2 13 7" xfId="1988"/>
    <cellStyle name="Comma 2 13 8" xfId="1989"/>
    <cellStyle name="Comma 2 13 9" xfId="1990"/>
    <cellStyle name="Comma 2 14" xfId="1991"/>
    <cellStyle name="Comma 2 14 10" xfId="1992"/>
    <cellStyle name="Comma 2 14 11" xfId="1993"/>
    <cellStyle name="Comma 2 14 12" xfId="1994"/>
    <cellStyle name="Comma 2 14 13" xfId="1995"/>
    <cellStyle name="Comma 2 14 14" xfId="1996"/>
    <cellStyle name="Comma 2 14 15" xfId="1997"/>
    <cellStyle name="Comma 2 14 16" xfId="1998"/>
    <cellStyle name="Comma 2 14 17" xfId="1999"/>
    <cellStyle name="Comma 2 14 18" xfId="2000"/>
    <cellStyle name="Comma 2 14 19" xfId="2001"/>
    <cellStyle name="Comma 2 14 2" xfId="2002"/>
    <cellStyle name="Comma 2 14 2 10" xfId="2003"/>
    <cellStyle name="Comma 2 14 2 11" xfId="2004"/>
    <cellStyle name="Comma 2 14 2 12" xfId="2005"/>
    <cellStyle name="Comma 2 14 2 13" xfId="2006"/>
    <cellStyle name="Comma 2 14 2 14" xfId="2007"/>
    <cellStyle name="Comma 2 14 2 2" xfId="2008"/>
    <cellStyle name="Comma 2 14 2 2 10" xfId="2009"/>
    <cellStyle name="Comma 2 14 2 2 11" xfId="2010"/>
    <cellStyle name="Comma 2 14 2 2 12" xfId="2011"/>
    <cellStyle name="Comma 2 14 2 2 13" xfId="2012"/>
    <cellStyle name="Comma 2 14 2 2 14" xfId="2013"/>
    <cellStyle name="Comma 2 14 2 2 2" xfId="2014"/>
    <cellStyle name="Comma 2 14 2 2 3" xfId="2015"/>
    <cellStyle name="Comma 2 14 2 2 4" xfId="2016"/>
    <cellStyle name="Comma 2 14 2 2 5" xfId="2017"/>
    <cellStyle name="Comma 2 14 2 2 6" xfId="2018"/>
    <cellStyle name="Comma 2 14 2 2 7" xfId="2019"/>
    <cellStyle name="Comma 2 14 2 2 8" xfId="2020"/>
    <cellStyle name="Comma 2 14 2 2 9" xfId="2021"/>
    <cellStyle name="Comma 2 14 2 3" xfId="2022"/>
    <cellStyle name="Comma 2 14 2 4" xfId="2023"/>
    <cellStyle name="Comma 2 14 2 5" xfId="2024"/>
    <cellStyle name="Comma 2 14 2 6" xfId="2025"/>
    <cellStyle name="Comma 2 14 2 7" xfId="2026"/>
    <cellStyle name="Comma 2 14 2 8" xfId="2027"/>
    <cellStyle name="Comma 2 14 2 9" xfId="2028"/>
    <cellStyle name="Comma 2 14 20" xfId="2029"/>
    <cellStyle name="Comma 2 14 21" xfId="2030"/>
    <cellStyle name="Comma 2 14 22" xfId="2031"/>
    <cellStyle name="Comma 2 14 23" xfId="2032"/>
    <cellStyle name="Comma 2 14 24" xfId="2033"/>
    <cellStyle name="Comma 2 14 25" xfId="2034"/>
    <cellStyle name="Comma 2 14 26" xfId="2035"/>
    <cellStyle name="Comma 2 14 27" xfId="2036"/>
    <cellStyle name="Comma 2 14 3" xfId="2037"/>
    <cellStyle name="Comma 2 14 4" xfId="2038"/>
    <cellStyle name="Comma 2 14 5" xfId="2039"/>
    <cellStyle name="Comma 2 14 6" xfId="2040"/>
    <cellStyle name="Comma 2 14 7" xfId="2041"/>
    <cellStyle name="Comma 2 14 8" xfId="2042"/>
    <cellStyle name="Comma 2 14 9" xfId="2043"/>
    <cellStyle name="Comma 2 15" xfId="2044"/>
    <cellStyle name="Comma 2 15 10" xfId="2045"/>
    <cellStyle name="Comma 2 15 11" xfId="2046"/>
    <cellStyle name="Comma 2 15 12" xfId="2047"/>
    <cellStyle name="Comma 2 15 13" xfId="2048"/>
    <cellStyle name="Comma 2 15 14" xfId="2049"/>
    <cellStyle name="Comma 2 15 15" xfId="2050"/>
    <cellStyle name="Comma 2 15 16" xfId="2051"/>
    <cellStyle name="Comma 2 15 17" xfId="2052"/>
    <cellStyle name="Comma 2 15 18" xfId="2053"/>
    <cellStyle name="Comma 2 15 19" xfId="2054"/>
    <cellStyle name="Comma 2 15 2" xfId="2055"/>
    <cellStyle name="Comma 2 15 2 10" xfId="2056"/>
    <cellStyle name="Comma 2 15 2 11" xfId="2057"/>
    <cellStyle name="Comma 2 15 2 12" xfId="2058"/>
    <cellStyle name="Comma 2 15 2 13" xfId="2059"/>
    <cellStyle name="Comma 2 15 2 14" xfId="2060"/>
    <cellStyle name="Comma 2 15 2 2" xfId="2061"/>
    <cellStyle name="Comma 2 15 2 2 10" xfId="2062"/>
    <cellStyle name="Comma 2 15 2 2 11" xfId="2063"/>
    <cellStyle name="Comma 2 15 2 2 12" xfId="2064"/>
    <cellStyle name="Comma 2 15 2 2 13" xfId="2065"/>
    <cellStyle name="Comma 2 15 2 2 14" xfId="2066"/>
    <cellStyle name="Comma 2 15 2 2 2" xfId="2067"/>
    <cellStyle name="Comma 2 15 2 2 3" xfId="2068"/>
    <cellStyle name="Comma 2 15 2 2 4" xfId="2069"/>
    <cellStyle name="Comma 2 15 2 2 5" xfId="2070"/>
    <cellStyle name="Comma 2 15 2 2 6" xfId="2071"/>
    <cellStyle name="Comma 2 15 2 2 7" xfId="2072"/>
    <cellStyle name="Comma 2 15 2 2 8" xfId="2073"/>
    <cellStyle name="Comma 2 15 2 2 9" xfId="2074"/>
    <cellStyle name="Comma 2 15 2 3" xfId="2075"/>
    <cellStyle name="Comma 2 15 2 4" xfId="2076"/>
    <cellStyle name="Comma 2 15 2 5" xfId="2077"/>
    <cellStyle name="Comma 2 15 2 6" xfId="2078"/>
    <cellStyle name="Comma 2 15 2 7" xfId="2079"/>
    <cellStyle name="Comma 2 15 2 8" xfId="2080"/>
    <cellStyle name="Comma 2 15 2 9" xfId="2081"/>
    <cellStyle name="Comma 2 15 20" xfId="2082"/>
    <cellStyle name="Comma 2 15 21" xfId="2083"/>
    <cellStyle name="Comma 2 15 22" xfId="2084"/>
    <cellStyle name="Comma 2 15 23" xfId="2085"/>
    <cellStyle name="Comma 2 15 24" xfId="2086"/>
    <cellStyle name="Comma 2 15 25" xfId="2087"/>
    <cellStyle name="Comma 2 15 26" xfId="2088"/>
    <cellStyle name="Comma 2 15 27" xfId="2089"/>
    <cellStyle name="Comma 2 15 3" xfId="2090"/>
    <cellStyle name="Comma 2 15 4" xfId="2091"/>
    <cellStyle name="Comma 2 15 5" xfId="2092"/>
    <cellStyle name="Comma 2 15 6" xfId="2093"/>
    <cellStyle name="Comma 2 15 7" xfId="2094"/>
    <cellStyle name="Comma 2 15 8" xfId="2095"/>
    <cellStyle name="Comma 2 15 9" xfId="2096"/>
    <cellStyle name="Comma 2 16" xfId="2097"/>
    <cellStyle name="Comma 2 16 10" xfId="2098"/>
    <cellStyle name="Comma 2 16 11" xfId="2099"/>
    <cellStyle name="Comma 2 16 12" xfId="2100"/>
    <cellStyle name="Comma 2 16 13" xfId="2101"/>
    <cellStyle name="Comma 2 16 14" xfId="2102"/>
    <cellStyle name="Comma 2 16 15" xfId="2103"/>
    <cellStyle name="Comma 2 16 16" xfId="2104"/>
    <cellStyle name="Comma 2 16 17" xfId="2105"/>
    <cellStyle name="Comma 2 16 18" xfId="2106"/>
    <cellStyle name="Comma 2 16 19" xfId="2107"/>
    <cellStyle name="Comma 2 16 2" xfId="2108"/>
    <cellStyle name="Comma 2 16 2 10" xfId="2109"/>
    <cellStyle name="Comma 2 16 2 11" xfId="2110"/>
    <cellStyle name="Comma 2 16 2 12" xfId="2111"/>
    <cellStyle name="Comma 2 16 2 13" xfId="2112"/>
    <cellStyle name="Comma 2 16 2 14" xfId="2113"/>
    <cellStyle name="Comma 2 16 2 2" xfId="2114"/>
    <cellStyle name="Comma 2 16 2 2 10" xfId="2115"/>
    <cellStyle name="Comma 2 16 2 2 11" xfId="2116"/>
    <cellStyle name="Comma 2 16 2 2 12" xfId="2117"/>
    <cellStyle name="Comma 2 16 2 2 13" xfId="2118"/>
    <cellStyle name="Comma 2 16 2 2 14" xfId="2119"/>
    <cellStyle name="Comma 2 16 2 2 2" xfId="2120"/>
    <cellStyle name="Comma 2 16 2 2 3" xfId="2121"/>
    <cellStyle name="Comma 2 16 2 2 4" xfId="2122"/>
    <cellStyle name="Comma 2 16 2 2 5" xfId="2123"/>
    <cellStyle name="Comma 2 16 2 2 6" xfId="2124"/>
    <cellStyle name="Comma 2 16 2 2 7" xfId="2125"/>
    <cellStyle name="Comma 2 16 2 2 8" xfId="2126"/>
    <cellStyle name="Comma 2 16 2 2 9" xfId="2127"/>
    <cellStyle name="Comma 2 16 2 3" xfId="2128"/>
    <cellStyle name="Comma 2 16 2 4" xfId="2129"/>
    <cellStyle name="Comma 2 16 2 5" xfId="2130"/>
    <cellStyle name="Comma 2 16 2 6" xfId="2131"/>
    <cellStyle name="Comma 2 16 2 7" xfId="2132"/>
    <cellStyle name="Comma 2 16 2 8" xfId="2133"/>
    <cellStyle name="Comma 2 16 2 9" xfId="2134"/>
    <cellStyle name="Comma 2 16 20" xfId="2135"/>
    <cellStyle name="Comma 2 16 21" xfId="2136"/>
    <cellStyle name="Comma 2 16 22" xfId="2137"/>
    <cellStyle name="Comma 2 16 23" xfId="2138"/>
    <cellStyle name="Comma 2 16 24" xfId="2139"/>
    <cellStyle name="Comma 2 16 25" xfId="2140"/>
    <cellStyle name="Comma 2 16 26" xfId="2141"/>
    <cellStyle name="Comma 2 16 27" xfId="2142"/>
    <cellStyle name="Comma 2 16 3" xfId="2143"/>
    <cellStyle name="Comma 2 16 4" xfId="2144"/>
    <cellStyle name="Comma 2 16 5" xfId="2145"/>
    <cellStyle name="Comma 2 16 6" xfId="2146"/>
    <cellStyle name="Comma 2 16 7" xfId="2147"/>
    <cellStyle name="Comma 2 16 8" xfId="2148"/>
    <cellStyle name="Comma 2 16 9" xfId="2149"/>
    <cellStyle name="Comma 2 17" xfId="2150"/>
    <cellStyle name="Comma 2 17 10" xfId="2151"/>
    <cellStyle name="Comma 2 17 11" xfId="2152"/>
    <cellStyle name="Comma 2 17 12" xfId="2153"/>
    <cellStyle name="Comma 2 17 13" xfId="2154"/>
    <cellStyle name="Comma 2 17 14" xfId="2155"/>
    <cellStyle name="Comma 2 17 15" xfId="2156"/>
    <cellStyle name="Comma 2 17 16" xfId="2157"/>
    <cellStyle name="Comma 2 17 17" xfId="2158"/>
    <cellStyle name="Comma 2 17 18" xfId="2159"/>
    <cellStyle name="Comma 2 17 19" xfId="2160"/>
    <cellStyle name="Comma 2 17 2" xfId="2161"/>
    <cellStyle name="Comma 2 17 2 10" xfId="2162"/>
    <cellStyle name="Comma 2 17 2 11" xfId="2163"/>
    <cellStyle name="Comma 2 17 2 12" xfId="2164"/>
    <cellStyle name="Comma 2 17 2 13" xfId="2165"/>
    <cellStyle name="Comma 2 17 2 14" xfId="2166"/>
    <cellStyle name="Comma 2 17 2 2" xfId="2167"/>
    <cellStyle name="Comma 2 17 2 2 10" xfId="2168"/>
    <cellStyle name="Comma 2 17 2 2 11" xfId="2169"/>
    <cellStyle name="Comma 2 17 2 2 12" xfId="2170"/>
    <cellStyle name="Comma 2 17 2 2 13" xfId="2171"/>
    <cellStyle name="Comma 2 17 2 2 14" xfId="2172"/>
    <cellStyle name="Comma 2 17 2 2 2" xfId="2173"/>
    <cellStyle name="Comma 2 17 2 2 3" xfId="2174"/>
    <cellStyle name="Comma 2 17 2 2 4" xfId="2175"/>
    <cellStyle name="Comma 2 17 2 2 5" xfId="2176"/>
    <cellStyle name="Comma 2 17 2 2 6" xfId="2177"/>
    <cellStyle name="Comma 2 17 2 2 7" xfId="2178"/>
    <cellStyle name="Comma 2 17 2 2 8" xfId="2179"/>
    <cellStyle name="Comma 2 17 2 2 9" xfId="2180"/>
    <cellStyle name="Comma 2 17 2 3" xfId="2181"/>
    <cellStyle name="Comma 2 17 2 4" xfId="2182"/>
    <cellStyle name="Comma 2 17 2 5" xfId="2183"/>
    <cellStyle name="Comma 2 17 2 6" xfId="2184"/>
    <cellStyle name="Comma 2 17 2 7" xfId="2185"/>
    <cellStyle name="Comma 2 17 2 8" xfId="2186"/>
    <cellStyle name="Comma 2 17 2 9" xfId="2187"/>
    <cellStyle name="Comma 2 17 20" xfId="2188"/>
    <cellStyle name="Comma 2 17 21" xfId="2189"/>
    <cellStyle name="Comma 2 17 22" xfId="2190"/>
    <cellStyle name="Comma 2 17 23" xfId="2191"/>
    <cellStyle name="Comma 2 17 24" xfId="2192"/>
    <cellStyle name="Comma 2 17 25" xfId="2193"/>
    <cellStyle name="Comma 2 17 26" xfId="2194"/>
    <cellStyle name="Comma 2 17 27" xfId="2195"/>
    <cellStyle name="Comma 2 17 3" xfId="2196"/>
    <cellStyle name="Comma 2 17 4" xfId="2197"/>
    <cellStyle name="Comma 2 17 5" xfId="2198"/>
    <cellStyle name="Comma 2 17 6" xfId="2199"/>
    <cellStyle name="Comma 2 17 7" xfId="2200"/>
    <cellStyle name="Comma 2 17 8" xfId="2201"/>
    <cellStyle name="Comma 2 17 9" xfId="2202"/>
    <cellStyle name="Comma 2 18" xfId="2203"/>
    <cellStyle name="Comma 2 18 10" xfId="2204"/>
    <cellStyle name="Comma 2 18 11" xfId="2205"/>
    <cellStyle name="Comma 2 18 12" xfId="2206"/>
    <cellStyle name="Comma 2 18 13" xfId="2207"/>
    <cellStyle name="Comma 2 18 14" xfId="2208"/>
    <cellStyle name="Comma 2 18 15" xfId="2209"/>
    <cellStyle name="Comma 2 18 16" xfId="2210"/>
    <cellStyle name="Comma 2 18 17" xfId="2211"/>
    <cellStyle name="Comma 2 18 18" xfId="2212"/>
    <cellStyle name="Comma 2 18 19" xfId="2213"/>
    <cellStyle name="Comma 2 18 2" xfId="2214"/>
    <cellStyle name="Comma 2 18 2 10" xfId="2215"/>
    <cellStyle name="Comma 2 18 2 11" xfId="2216"/>
    <cellStyle name="Comma 2 18 2 12" xfId="2217"/>
    <cellStyle name="Comma 2 18 2 13" xfId="2218"/>
    <cellStyle name="Comma 2 18 2 14" xfId="2219"/>
    <cellStyle name="Comma 2 18 2 2" xfId="2220"/>
    <cellStyle name="Comma 2 18 2 2 10" xfId="2221"/>
    <cellStyle name="Comma 2 18 2 2 11" xfId="2222"/>
    <cellStyle name="Comma 2 18 2 2 12" xfId="2223"/>
    <cellStyle name="Comma 2 18 2 2 13" xfId="2224"/>
    <cellStyle name="Comma 2 18 2 2 14" xfId="2225"/>
    <cellStyle name="Comma 2 18 2 2 2" xfId="2226"/>
    <cellStyle name="Comma 2 18 2 2 3" xfId="2227"/>
    <cellStyle name="Comma 2 18 2 2 4" xfId="2228"/>
    <cellStyle name="Comma 2 18 2 2 5" xfId="2229"/>
    <cellStyle name="Comma 2 18 2 2 6" xfId="2230"/>
    <cellStyle name="Comma 2 18 2 2 7" xfId="2231"/>
    <cellStyle name="Comma 2 18 2 2 8" xfId="2232"/>
    <cellStyle name="Comma 2 18 2 2 9" xfId="2233"/>
    <cellStyle name="Comma 2 18 2 3" xfId="2234"/>
    <cellStyle name="Comma 2 18 2 4" xfId="2235"/>
    <cellStyle name="Comma 2 18 2 5" xfId="2236"/>
    <cellStyle name="Comma 2 18 2 6" xfId="2237"/>
    <cellStyle name="Comma 2 18 2 7" xfId="2238"/>
    <cellStyle name="Comma 2 18 2 8" xfId="2239"/>
    <cellStyle name="Comma 2 18 2 9" xfId="2240"/>
    <cellStyle name="Comma 2 18 20" xfId="2241"/>
    <cellStyle name="Comma 2 18 21" xfId="2242"/>
    <cellStyle name="Comma 2 18 22" xfId="2243"/>
    <cellStyle name="Comma 2 18 23" xfId="2244"/>
    <cellStyle name="Comma 2 18 24" xfId="2245"/>
    <cellStyle name="Comma 2 18 25" xfId="2246"/>
    <cellStyle name="Comma 2 18 26" xfId="2247"/>
    <cellStyle name="Comma 2 18 27" xfId="2248"/>
    <cellStyle name="Comma 2 18 3" xfId="2249"/>
    <cellStyle name="Comma 2 18 4" xfId="2250"/>
    <cellStyle name="Comma 2 18 5" xfId="2251"/>
    <cellStyle name="Comma 2 18 6" xfId="2252"/>
    <cellStyle name="Comma 2 18 7" xfId="2253"/>
    <cellStyle name="Comma 2 18 8" xfId="2254"/>
    <cellStyle name="Comma 2 18 9" xfId="2255"/>
    <cellStyle name="Comma 2 19" xfId="2256"/>
    <cellStyle name="Comma 2 19 10" xfId="2257"/>
    <cellStyle name="Comma 2 19 11" xfId="2258"/>
    <cellStyle name="Comma 2 19 12" xfId="2259"/>
    <cellStyle name="Comma 2 19 13" xfId="2260"/>
    <cellStyle name="Comma 2 19 14" xfId="2261"/>
    <cellStyle name="Comma 2 19 15" xfId="2262"/>
    <cellStyle name="Comma 2 19 16" xfId="2263"/>
    <cellStyle name="Comma 2 19 17" xfId="2264"/>
    <cellStyle name="Comma 2 19 18" xfId="2265"/>
    <cellStyle name="Comma 2 19 19" xfId="2266"/>
    <cellStyle name="Comma 2 19 2" xfId="2267"/>
    <cellStyle name="Comma 2 19 2 10" xfId="2268"/>
    <cellStyle name="Comma 2 19 2 11" xfId="2269"/>
    <cellStyle name="Comma 2 19 2 12" xfId="2270"/>
    <cellStyle name="Comma 2 19 2 13" xfId="2271"/>
    <cellStyle name="Comma 2 19 2 14" xfId="2272"/>
    <cellStyle name="Comma 2 19 2 2" xfId="2273"/>
    <cellStyle name="Comma 2 19 2 2 10" xfId="2274"/>
    <cellStyle name="Comma 2 19 2 2 11" xfId="2275"/>
    <cellStyle name="Comma 2 19 2 2 12" xfId="2276"/>
    <cellStyle name="Comma 2 19 2 2 13" xfId="2277"/>
    <cellStyle name="Comma 2 19 2 2 14" xfId="2278"/>
    <cellStyle name="Comma 2 19 2 2 2" xfId="2279"/>
    <cellStyle name="Comma 2 19 2 2 3" xfId="2280"/>
    <cellStyle name="Comma 2 19 2 2 4" xfId="2281"/>
    <cellStyle name="Comma 2 19 2 2 5" xfId="2282"/>
    <cellStyle name="Comma 2 19 2 2 6" xfId="2283"/>
    <cellStyle name="Comma 2 19 2 2 7" xfId="2284"/>
    <cellStyle name="Comma 2 19 2 2 8" xfId="2285"/>
    <cellStyle name="Comma 2 19 2 2 9" xfId="2286"/>
    <cellStyle name="Comma 2 19 2 3" xfId="2287"/>
    <cellStyle name="Comma 2 19 2 4" xfId="2288"/>
    <cellStyle name="Comma 2 19 2 5" xfId="2289"/>
    <cellStyle name="Comma 2 19 2 6" xfId="2290"/>
    <cellStyle name="Comma 2 19 2 7" xfId="2291"/>
    <cellStyle name="Comma 2 19 2 8" xfId="2292"/>
    <cellStyle name="Comma 2 19 2 9" xfId="2293"/>
    <cellStyle name="Comma 2 19 20" xfId="2294"/>
    <cellStyle name="Comma 2 19 21" xfId="2295"/>
    <cellStyle name="Comma 2 19 22" xfId="2296"/>
    <cellStyle name="Comma 2 19 23" xfId="2297"/>
    <cellStyle name="Comma 2 19 24" xfId="2298"/>
    <cellStyle name="Comma 2 19 25" xfId="2299"/>
    <cellStyle name="Comma 2 19 26" xfId="2300"/>
    <cellStyle name="Comma 2 19 27" xfId="2301"/>
    <cellStyle name="Comma 2 19 3" xfId="2302"/>
    <cellStyle name="Comma 2 19 4" xfId="2303"/>
    <cellStyle name="Comma 2 19 5" xfId="2304"/>
    <cellStyle name="Comma 2 19 6" xfId="2305"/>
    <cellStyle name="Comma 2 19 7" xfId="2306"/>
    <cellStyle name="Comma 2 19 8" xfId="2307"/>
    <cellStyle name="Comma 2 19 9" xfId="2308"/>
    <cellStyle name="Comma 2 2" xfId="2309"/>
    <cellStyle name="Comma 2 2 10" xfId="2310"/>
    <cellStyle name="Comma 2 2 11" xfId="2311"/>
    <cellStyle name="Comma 2 2 12" xfId="2312"/>
    <cellStyle name="Comma 2 2 13" xfId="2313"/>
    <cellStyle name="Comma 2 2 14" xfId="2314"/>
    <cellStyle name="Comma 2 2 15" xfId="2315"/>
    <cellStyle name="Comma 2 2 16" xfId="2316"/>
    <cellStyle name="Comma 2 2 17" xfId="2317"/>
    <cellStyle name="Comma 2 2 18" xfId="2318"/>
    <cellStyle name="Comma 2 2 19" xfId="2319"/>
    <cellStyle name="Comma 2 2 19 2" xfId="2320"/>
    <cellStyle name="Comma 2 2 19 2 2" xfId="2321"/>
    <cellStyle name="Comma 2 2 19 2 2 2" xfId="2322"/>
    <cellStyle name="Comma 2 2 19 2 2 3" xfId="2323"/>
    <cellStyle name="Comma 2 2 19 2 2 4" xfId="2324"/>
    <cellStyle name="Comma 2 2 19 2 2 5" xfId="2325"/>
    <cellStyle name="Comma 2 2 19 2 3" xfId="2326"/>
    <cellStyle name="Comma 2 2 19 2 4" xfId="2327"/>
    <cellStyle name="Comma 2 2 19 2 5" xfId="2328"/>
    <cellStyle name="Comma 2 2 19 2 6" xfId="2329"/>
    <cellStyle name="Comma 2 2 19 2 7" xfId="2330"/>
    <cellStyle name="Comma 2 2 19 3" xfId="2331"/>
    <cellStyle name="Comma 2 2 19 4" xfId="2332"/>
    <cellStyle name="Comma 2 2 19 5" xfId="2333"/>
    <cellStyle name="Comma 2 2 19 6" xfId="2334"/>
    <cellStyle name="Comma 2 2 19 7" xfId="2335"/>
    <cellStyle name="Comma 2 2 2" xfId="2336"/>
    <cellStyle name="Comma 2 2 2 10" xfId="2337"/>
    <cellStyle name="Comma 2 2 2 10 10" xfId="2338"/>
    <cellStyle name="Comma 2 2 2 10 11" xfId="2339"/>
    <cellStyle name="Comma 2 2 2 10 12" xfId="2340"/>
    <cellStyle name="Comma 2 2 2 10 12 2" xfId="2341"/>
    <cellStyle name="Comma 2 2 2 10 13" xfId="2342"/>
    <cellStyle name="Comma 2 2 2 10 14" xfId="2343"/>
    <cellStyle name="Comma 2 2 2 10 15" xfId="2344"/>
    <cellStyle name="Comma 2 2 2 10 16" xfId="2345"/>
    <cellStyle name="Comma 2 2 2 10 17" xfId="2346"/>
    <cellStyle name="Comma 2 2 2 10 18" xfId="2347"/>
    <cellStyle name="Comma 2 2 2 10 19" xfId="2348"/>
    <cellStyle name="Comma 2 2 2 10 2" xfId="2349"/>
    <cellStyle name="Comma 2 2 2 10 2 10" xfId="2350"/>
    <cellStyle name="Comma 2 2 2 10 2 11" xfId="2351"/>
    <cellStyle name="Comma 2 2 2 10 2 12" xfId="2352"/>
    <cellStyle name="Comma 2 2 2 10 2 2" xfId="2353"/>
    <cellStyle name="Comma 2 2 2 10 2 2 2" xfId="2354"/>
    <cellStyle name="Comma 2 2 2 10 2 3" xfId="2355"/>
    <cellStyle name="Comma 2 2 2 10 2 4" xfId="2356"/>
    <cellStyle name="Comma 2 2 2 10 2 5" xfId="2357"/>
    <cellStyle name="Comma 2 2 2 10 2 6" xfId="2358"/>
    <cellStyle name="Comma 2 2 2 10 2 7" xfId="2359"/>
    <cellStyle name="Comma 2 2 2 10 2 8" xfId="2360"/>
    <cellStyle name="Comma 2 2 2 10 2 9" xfId="2361"/>
    <cellStyle name="Comma 2 2 2 10 20" xfId="2362"/>
    <cellStyle name="Comma 2 2 2 10 21" xfId="2363"/>
    <cellStyle name="Comma 2 2 2 10 22" xfId="2364"/>
    <cellStyle name="Comma 2 2 2 10 23" xfId="2365"/>
    <cellStyle name="Comma 2 2 2 10 24" xfId="2366"/>
    <cellStyle name="Comma 2 2 2 10 25" xfId="2367"/>
    <cellStyle name="Comma 2 2 2 10 3" xfId="2368"/>
    <cellStyle name="Comma 2 2 2 10 3 2" xfId="2369"/>
    <cellStyle name="Comma 2 2 2 10 4" xfId="2370"/>
    <cellStyle name="Comma 2 2 2 10 4 2" xfId="2371"/>
    <cellStyle name="Comma 2 2 2 10 5" xfId="2372"/>
    <cellStyle name="Comma 2 2 2 10 6" xfId="2373"/>
    <cellStyle name="Comma 2 2 2 10 7" xfId="2374"/>
    <cellStyle name="Comma 2 2 2 10 8" xfId="2375"/>
    <cellStyle name="Comma 2 2 2 10 9" xfId="2376"/>
    <cellStyle name="Comma 2 2 2 11" xfId="2377"/>
    <cellStyle name="Comma 2 2 2 11 10" xfId="2378"/>
    <cellStyle name="Comma 2 2 2 11 11" xfId="2379"/>
    <cellStyle name="Comma 2 2 2 11 12" xfId="2380"/>
    <cellStyle name="Comma 2 2 2 11 12 2" xfId="2381"/>
    <cellStyle name="Comma 2 2 2 11 13" xfId="2382"/>
    <cellStyle name="Comma 2 2 2 11 14" xfId="2383"/>
    <cellStyle name="Comma 2 2 2 11 15" xfId="2384"/>
    <cellStyle name="Comma 2 2 2 11 16" xfId="2385"/>
    <cellStyle name="Comma 2 2 2 11 17" xfId="2386"/>
    <cellStyle name="Comma 2 2 2 11 18" xfId="2387"/>
    <cellStyle name="Comma 2 2 2 11 19" xfId="2388"/>
    <cellStyle name="Comma 2 2 2 11 2" xfId="2389"/>
    <cellStyle name="Comma 2 2 2 11 2 10" xfId="2390"/>
    <cellStyle name="Comma 2 2 2 11 2 11" xfId="2391"/>
    <cellStyle name="Comma 2 2 2 11 2 12" xfId="2392"/>
    <cellStyle name="Comma 2 2 2 11 2 2" xfId="2393"/>
    <cellStyle name="Comma 2 2 2 11 2 2 2" xfId="2394"/>
    <cellStyle name="Comma 2 2 2 11 2 3" xfId="2395"/>
    <cellStyle name="Comma 2 2 2 11 2 4" xfId="2396"/>
    <cellStyle name="Comma 2 2 2 11 2 5" xfId="2397"/>
    <cellStyle name="Comma 2 2 2 11 2 6" xfId="2398"/>
    <cellStyle name="Comma 2 2 2 11 2 7" xfId="2399"/>
    <cellStyle name="Comma 2 2 2 11 2 8" xfId="2400"/>
    <cellStyle name="Comma 2 2 2 11 2 9" xfId="2401"/>
    <cellStyle name="Comma 2 2 2 11 20" xfId="2402"/>
    <cellStyle name="Comma 2 2 2 11 21" xfId="2403"/>
    <cellStyle name="Comma 2 2 2 11 22" xfId="2404"/>
    <cellStyle name="Comma 2 2 2 11 23" xfId="2405"/>
    <cellStyle name="Comma 2 2 2 11 24" xfId="2406"/>
    <cellStyle name="Comma 2 2 2 11 25" xfId="2407"/>
    <cellStyle name="Comma 2 2 2 11 3" xfId="2408"/>
    <cellStyle name="Comma 2 2 2 11 3 2" xfId="2409"/>
    <cellStyle name="Comma 2 2 2 11 4" xfId="2410"/>
    <cellStyle name="Comma 2 2 2 11 4 2" xfId="2411"/>
    <cellStyle name="Comma 2 2 2 11 5" xfId="2412"/>
    <cellStyle name="Comma 2 2 2 11 6" xfId="2413"/>
    <cellStyle name="Comma 2 2 2 11 7" xfId="2414"/>
    <cellStyle name="Comma 2 2 2 11 8" xfId="2415"/>
    <cellStyle name="Comma 2 2 2 11 9" xfId="2416"/>
    <cellStyle name="Comma 2 2 2 12" xfId="2417"/>
    <cellStyle name="Comma 2 2 2 12 10" xfId="2418"/>
    <cellStyle name="Comma 2 2 2 12 11" xfId="2419"/>
    <cellStyle name="Comma 2 2 2 12 12" xfId="2420"/>
    <cellStyle name="Comma 2 2 2 12 12 2" xfId="2421"/>
    <cellStyle name="Comma 2 2 2 12 13" xfId="2422"/>
    <cellStyle name="Comma 2 2 2 12 14" xfId="2423"/>
    <cellStyle name="Comma 2 2 2 12 15" xfId="2424"/>
    <cellStyle name="Comma 2 2 2 12 16" xfId="2425"/>
    <cellStyle name="Comma 2 2 2 12 17" xfId="2426"/>
    <cellStyle name="Comma 2 2 2 12 18" xfId="2427"/>
    <cellStyle name="Comma 2 2 2 12 19" xfId="2428"/>
    <cellStyle name="Comma 2 2 2 12 2" xfId="2429"/>
    <cellStyle name="Comma 2 2 2 12 2 10" xfId="2430"/>
    <cellStyle name="Comma 2 2 2 12 2 11" xfId="2431"/>
    <cellStyle name="Comma 2 2 2 12 2 12" xfId="2432"/>
    <cellStyle name="Comma 2 2 2 12 2 2" xfId="2433"/>
    <cellStyle name="Comma 2 2 2 12 2 2 2" xfId="2434"/>
    <cellStyle name="Comma 2 2 2 12 2 3" xfId="2435"/>
    <cellStyle name="Comma 2 2 2 12 2 4" xfId="2436"/>
    <cellStyle name="Comma 2 2 2 12 2 5" xfId="2437"/>
    <cellStyle name="Comma 2 2 2 12 2 6" xfId="2438"/>
    <cellStyle name="Comma 2 2 2 12 2 7" xfId="2439"/>
    <cellStyle name="Comma 2 2 2 12 2 8" xfId="2440"/>
    <cellStyle name="Comma 2 2 2 12 2 9" xfId="2441"/>
    <cellStyle name="Comma 2 2 2 12 20" xfId="2442"/>
    <cellStyle name="Comma 2 2 2 12 21" xfId="2443"/>
    <cellStyle name="Comma 2 2 2 12 22" xfId="2444"/>
    <cellStyle name="Comma 2 2 2 12 23" xfId="2445"/>
    <cellStyle name="Comma 2 2 2 12 24" xfId="2446"/>
    <cellStyle name="Comma 2 2 2 12 25" xfId="2447"/>
    <cellStyle name="Comma 2 2 2 12 3" xfId="2448"/>
    <cellStyle name="Comma 2 2 2 12 3 2" xfId="2449"/>
    <cellStyle name="Comma 2 2 2 12 4" xfId="2450"/>
    <cellStyle name="Comma 2 2 2 12 4 2" xfId="2451"/>
    <cellStyle name="Comma 2 2 2 12 5" xfId="2452"/>
    <cellStyle name="Comma 2 2 2 12 6" xfId="2453"/>
    <cellStyle name="Comma 2 2 2 12 7" xfId="2454"/>
    <cellStyle name="Comma 2 2 2 12 8" xfId="2455"/>
    <cellStyle name="Comma 2 2 2 12 9" xfId="2456"/>
    <cellStyle name="Comma 2 2 2 13" xfId="2457"/>
    <cellStyle name="Comma 2 2 2 13 10" xfId="2458"/>
    <cellStyle name="Comma 2 2 2 13 11" xfId="2459"/>
    <cellStyle name="Comma 2 2 2 13 12" xfId="2460"/>
    <cellStyle name="Comma 2 2 2 13 12 2" xfId="2461"/>
    <cellStyle name="Comma 2 2 2 13 13" xfId="2462"/>
    <cellStyle name="Comma 2 2 2 13 14" xfId="2463"/>
    <cellStyle name="Comma 2 2 2 13 15" xfId="2464"/>
    <cellStyle name="Comma 2 2 2 13 16" xfId="2465"/>
    <cellStyle name="Comma 2 2 2 13 17" xfId="2466"/>
    <cellStyle name="Comma 2 2 2 13 18" xfId="2467"/>
    <cellStyle name="Comma 2 2 2 13 19" xfId="2468"/>
    <cellStyle name="Comma 2 2 2 13 2" xfId="2469"/>
    <cellStyle name="Comma 2 2 2 13 2 10" xfId="2470"/>
    <cellStyle name="Comma 2 2 2 13 2 11" xfId="2471"/>
    <cellStyle name="Comma 2 2 2 13 2 12" xfId="2472"/>
    <cellStyle name="Comma 2 2 2 13 2 2" xfId="2473"/>
    <cellStyle name="Comma 2 2 2 13 2 2 2" xfId="2474"/>
    <cellStyle name="Comma 2 2 2 13 2 3" xfId="2475"/>
    <cellStyle name="Comma 2 2 2 13 2 4" xfId="2476"/>
    <cellStyle name="Comma 2 2 2 13 2 5" xfId="2477"/>
    <cellStyle name="Comma 2 2 2 13 2 6" xfId="2478"/>
    <cellStyle name="Comma 2 2 2 13 2 7" xfId="2479"/>
    <cellStyle name="Comma 2 2 2 13 2 8" xfId="2480"/>
    <cellStyle name="Comma 2 2 2 13 2 9" xfId="2481"/>
    <cellStyle name="Comma 2 2 2 13 20" xfId="2482"/>
    <cellStyle name="Comma 2 2 2 13 21" xfId="2483"/>
    <cellStyle name="Comma 2 2 2 13 22" xfId="2484"/>
    <cellStyle name="Comma 2 2 2 13 23" xfId="2485"/>
    <cellStyle name="Comma 2 2 2 13 24" xfId="2486"/>
    <cellStyle name="Comma 2 2 2 13 25" xfId="2487"/>
    <cellStyle name="Comma 2 2 2 13 3" xfId="2488"/>
    <cellStyle name="Comma 2 2 2 13 3 2" xfId="2489"/>
    <cellStyle name="Comma 2 2 2 13 4" xfId="2490"/>
    <cellStyle name="Comma 2 2 2 13 4 2" xfId="2491"/>
    <cellStyle name="Comma 2 2 2 13 5" xfId="2492"/>
    <cellStyle name="Comma 2 2 2 13 6" xfId="2493"/>
    <cellStyle name="Comma 2 2 2 13 7" xfId="2494"/>
    <cellStyle name="Comma 2 2 2 13 8" xfId="2495"/>
    <cellStyle name="Comma 2 2 2 13 9" xfId="2496"/>
    <cellStyle name="Comma 2 2 2 14" xfId="2497"/>
    <cellStyle name="Comma 2 2 2 14 10" xfId="2498"/>
    <cellStyle name="Comma 2 2 2 14 11" xfId="2499"/>
    <cellStyle name="Comma 2 2 2 14 12" xfId="2500"/>
    <cellStyle name="Comma 2 2 2 14 12 2" xfId="2501"/>
    <cellStyle name="Comma 2 2 2 14 13" xfId="2502"/>
    <cellStyle name="Comma 2 2 2 14 14" xfId="2503"/>
    <cellStyle name="Comma 2 2 2 14 15" xfId="2504"/>
    <cellStyle name="Comma 2 2 2 14 16" xfId="2505"/>
    <cellStyle name="Comma 2 2 2 14 17" xfId="2506"/>
    <cellStyle name="Comma 2 2 2 14 18" xfId="2507"/>
    <cellStyle name="Comma 2 2 2 14 19" xfId="2508"/>
    <cellStyle name="Comma 2 2 2 14 2" xfId="2509"/>
    <cellStyle name="Comma 2 2 2 14 2 10" xfId="2510"/>
    <cellStyle name="Comma 2 2 2 14 2 11" xfId="2511"/>
    <cellStyle name="Comma 2 2 2 14 2 12" xfId="2512"/>
    <cellStyle name="Comma 2 2 2 14 2 2" xfId="2513"/>
    <cellStyle name="Comma 2 2 2 14 2 2 2" xfId="2514"/>
    <cellStyle name="Comma 2 2 2 14 2 3" xfId="2515"/>
    <cellStyle name="Comma 2 2 2 14 2 4" xfId="2516"/>
    <cellStyle name="Comma 2 2 2 14 2 5" xfId="2517"/>
    <cellStyle name="Comma 2 2 2 14 2 6" xfId="2518"/>
    <cellStyle name="Comma 2 2 2 14 2 7" xfId="2519"/>
    <cellStyle name="Comma 2 2 2 14 2 8" xfId="2520"/>
    <cellStyle name="Comma 2 2 2 14 2 9" xfId="2521"/>
    <cellStyle name="Comma 2 2 2 14 20" xfId="2522"/>
    <cellStyle name="Comma 2 2 2 14 21" xfId="2523"/>
    <cellStyle name="Comma 2 2 2 14 22" xfId="2524"/>
    <cellStyle name="Comma 2 2 2 14 23" xfId="2525"/>
    <cellStyle name="Comma 2 2 2 14 24" xfId="2526"/>
    <cellStyle name="Comma 2 2 2 14 25" xfId="2527"/>
    <cellStyle name="Comma 2 2 2 14 3" xfId="2528"/>
    <cellStyle name="Comma 2 2 2 14 3 2" xfId="2529"/>
    <cellStyle name="Comma 2 2 2 14 4" xfId="2530"/>
    <cellStyle name="Comma 2 2 2 14 4 2" xfId="2531"/>
    <cellStyle name="Comma 2 2 2 14 5" xfId="2532"/>
    <cellStyle name="Comma 2 2 2 14 6" xfId="2533"/>
    <cellStyle name="Comma 2 2 2 14 7" xfId="2534"/>
    <cellStyle name="Comma 2 2 2 14 8" xfId="2535"/>
    <cellStyle name="Comma 2 2 2 14 9" xfId="2536"/>
    <cellStyle name="Comma 2 2 2 15" xfId="2537"/>
    <cellStyle name="Comma 2 2 2 15 10" xfId="2538"/>
    <cellStyle name="Comma 2 2 2 15 11" xfId="2539"/>
    <cellStyle name="Comma 2 2 2 15 12" xfId="2540"/>
    <cellStyle name="Comma 2 2 2 15 12 2" xfId="2541"/>
    <cellStyle name="Comma 2 2 2 15 13" xfId="2542"/>
    <cellStyle name="Comma 2 2 2 15 14" xfId="2543"/>
    <cellStyle name="Comma 2 2 2 15 15" xfId="2544"/>
    <cellStyle name="Comma 2 2 2 15 16" xfId="2545"/>
    <cellStyle name="Comma 2 2 2 15 17" xfId="2546"/>
    <cellStyle name="Comma 2 2 2 15 18" xfId="2547"/>
    <cellStyle name="Comma 2 2 2 15 19" xfId="2548"/>
    <cellStyle name="Comma 2 2 2 15 2" xfId="2549"/>
    <cellStyle name="Comma 2 2 2 15 2 10" xfId="2550"/>
    <cellStyle name="Comma 2 2 2 15 2 11" xfId="2551"/>
    <cellStyle name="Comma 2 2 2 15 2 12" xfId="2552"/>
    <cellStyle name="Comma 2 2 2 15 2 2" xfId="2553"/>
    <cellStyle name="Comma 2 2 2 15 2 2 2" xfId="2554"/>
    <cellStyle name="Comma 2 2 2 15 2 3" xfId="2555"/>
    <cellStyle name="Comma 2 2 2 15 2 4" xfId="2556"/>
    <cellStyle name="Comma 2 2 2 15 2 5" xfId="2557"/>
    <cellStyle name="Comma 2 2 2 15 2 6" xfId="2558"/>
    <cellStyle name="Comma 2 2 2 15 2 7" xfId="2559"/>
    <cellStyle name="Comma 2 2 2 15 2 8" xfId="2560"/>
    <cellStyle name="Comma 2 2 2 15 2 9" xfId="2561"/>
    <cellStyle name="Comma 2 2 2 15 20" xfId="2562"/>
    <cellStyle name="Comma 2 2 2 15 21" xfId="2563"/>
    <cellStyle name="Comma 2 2 2 15 22" xfId="2564"/>
    <cellStyle name="Comma 2 2 2 15 23" xfId="2565"/>
    <cellStyle name="Comma 2 2 2 15 24" xfId="2566"/>
    <cellStyle name="Comma 2 2 2 15 25" xfId="2567"/>
    <cellStyle name="Comma 2 2 2 15 3" xfId="2568"/>
    <cellStyle name="Comma 2 2 2 15 3 2" xfId="2569"/>
    <cellStyle name="Comma 2 2 2 15 4" xfId="2570"/>
    <cellStyle name="Comma 2 2 2 15 4 2" xfId="2571"/>
    <cellStyle name="Comma 2 2 2 15 5" xfId="2572"/>
    <cellStyle name="Comma 2 2 2 15 6" xfId="2573"/>
    <cellStyle name="Comma 2 2 2 15 7" xfId="2574"/>
    <cellStyle name="Comma 2 2 2 15 8" xfId="2575"/>
    <cellStyle name="Comma 2 2 2 15 9" xfId="2576"/>
    <cellStyle name="Comma 2 2 2 16" xfId="2577"/>
    <cellStyle name="Comma 2 2 2 16 10" xfId="2578"/>
    <cellStyle name="Comma 2 2 2 16 11" xfId="2579"/>
    <cellStyle name="Comma 2 2 2 16 12" xfId="2580"/>
    <cellStyle name="Comma 2 2 2 16 12 2" xfId="2581"/>
    <cellStyle name="Comma 2 2 2 16 13" xfId="2582"/>
    <cellStyle name="Comma 2 2 2 16 14" xfId="2583"/>
    <cellStyle name="Comma 2 2 2 16 15" xfId="2584"/>
    <cellStyle name="Comma 2 2 2 16 16" xfId="2585"/>
    <cellStyle name="Comma 2 2 2 16 17" xfId="2586"/>
    <cellStyle name="Comma 2 2 2 16 18" xfId="2587"/>
    <cellStyle name="Comma 2 2 2 16 19" xfId="2588"/>
    <cellStyle name="Comma 2 2 2 16 2" xfId="2589"/>
    <cellStyle name="Comma 2 2 2 16 2 10" xfId="2590"/>
    <cellStyle name="Comma 2 2 2 16 2 11" xfId="2591"/>
    <cellStyle name="Comma 2 2 2 16 2 12" xfId="2592"/>
    <cellStyle name="Comma 2 2 2 16 2 2" xfId="2593"/>
    <cellStyle name="Comma 2 2 2 16 2 2 2" xfId="2594"/>
    <cellStyle name="Comma 2 2 2 16 2 3" xfId="2595"/>
    <cellStyle name="Comma 2 2 2 16 2 4" xfId="2596"/>
    <cellStyle name="Comma 2 2 2 16 2 5" xfId="2597"/>
    <cellStyle name="Comma 2 2 2 16 2 6" xfId="2598"/>
    <cellStyle name="Comma 2 2 2 16 2 7" xfId="2599"/>
    <cellStyle name="Comma 2 2 2 16 2 8" xfId="2600"/>
    <cellStyle name="Comma 2 2 2 16 2 9" xfId="2601"/>
    <cellStyle name="Comma 2 2 2 16 20" xfId="2602"/>
    <cellStyle name="Comma 2 2 2 16 21" xfId="2603"/>
    <cellStyle name="Comma 2 2 2 16 22" xfId="2604"/>
    <cellStyle name="Comma 2 2 2 16 23" xfId="2605"/>
    <cellStyle name="Comma 2 2 2 16 24" xfId="2606"/>
    <cellStyle name="Comma 2 2 2 16 25" xfId="2607"/>
    <cellStyle name="Comma 2 2 2 16 3" xfId="2608"/>
    <cellStyle name="Comma 2 2 2 16 3 2" xfId="2609"/>
    <cellStyle name="Comma 2 2 2 16 4" xfId="2610"/>
    <cellStyle name="Comma 2 2 2 16 4 2" xfId="2611"/>
    <cellStyle name="Comma 2 2 2 16 5" xfId="2612"/>
    <cellStyle name="Comma 2 2 2 16 6" xfId="2613"/>
    <cellStyle name="Comma 2 2 2 16 7" xfId="2614"/>
    <cellStyle name="Comma 2 2 2 16 8" xfId="2615"/>
    <cellStyle name="Comma 2 2 2 16 9" xfId="2616"/>
    <cellStyle name="Comma 2 2 2 17" xfId="2617"/>
    <cellStyle name="Comma 2 2 2 17 10" xfId="2618"/>
    <cellStyle name="Comma 2 2 2 17 11" xfId="2619"/>
    <cellStyle name="Comma 2 2 2 17 12" xfId="2620"/>
    <cellStyle name="Comma 2 2 2 17 12 2" xfId="2621"/>
    <cellStyle name="Comma 2 2 2 17 13" xfId="2622"/>
    <cellStyle name="Comma 2 2 2 17 14" xfId="2623"/>
    <cellStyle name="Comma 2 2 2 17 15" xfId="2624"/>
    <cellStyle name="Comma 2 2 2 17 16" xfId="2625"/>
    <cellStyle name="Comma 2 2 2 17 17" xfId="2626"/>
    <cellStyle name="Comma 2 2 2 17 18" xfId="2627"/>
    <cellStyle name="Comma 2 2 2 17 19" xfId="2628"/>
    <cellStyle name="Comma 2 2 2 17 2" xfId="2629"/>
    <cellStyle name="Comma 2 2 2 17 2 10" xfId="2630"/>
    <cellStyle name="Comma 2 2 2 17 2 11" xfId="2631"/>
    <cellStyle name="Comma 2 2 2 17 2 12" xfId="2632"/>
    <cellStyle name="Comma 2 2 2 17 2 2" xfId="2633"/>
    <cellStyle name="Comma 2 2 2 17 2 2 2" xfId="2634"/>
    <cellStyle name="Comma 2 2 2 17 2 3" xfId="2635"/>
    <cellStyle name="Comma 2 2 2 17 2 4" xfId="2636"/>
    <cellStyle name="Comma 2 2 2 17 2 5" xfId="2637"/>
    <cellStyle name="Comma 2 2 2 17 2 6" xfId="2638"/>
    <cellStyle name="Comma 2 2 2 17 2 7" xfId="2639"/>
    <cellStyle name="Comma 2 2 2 17 2 8" xfId="2640"/>
    <cellStyle name="Comma 2 2 2 17 2 9" xfId="2641"/>
    <cellStyle name="Comma 2 2 2 17 20" xfId="2642"/>
    <cellStyle name="Comma 2 2 2 17 21" xfId="2643"/>
    <cellStyle name="Comma 2 2 2 17 22" xfId="2644"/>
    <cellStyle name="Comma 2 2 2 17 23" xfId="2645"/>
    <cellStyle name="Comma 2 2 2 17 24" xfId="2646"/>
    <cellStyle name="Comma 2 2 2 17 25" xfId="2647"/>
    <cellStyle name="Comma 2 2 2 17 3" xfId="2648"/>
    <cellStyle name="Comma 2 2 2 17 3 2" xfId="2649"/>
    <cellStyle name="Comma 2 2 2 17 4" xfId="2650"/>
    <cellStyle name="Comma 2 2 2 17 4 2" xfId="2651"/>
    <cellStyle name="Comma 2 2 2 17 5" xfId="2652"/>
    <cellStyle name="Comma 2 2 2 17 6" xfId="2653"/>
    <cellStyle name="Comma 2 2 2 17 7" xfId="2654"/>
    <cellStyle name="Comma 2 2 2 17 8" xfId="2655"/>
    <cellStyle name="Comma 2 2 2 17 9" xfId="2656"/>
    <cellStyle name="Comma 2 2 2 18" xfId="2657"/>
    <cellStyle name="Comma 2 2 2 18 10" xfId="2658"/>
    <cellStyle name="Comma 2 2 2 18 11" xfId="2659"/>
    <cellStyle name="Comma 2 2 2 18 12" xfId="2660"/>
    <cellStyle name="Comma 2 2 2 18 12 2" xfId="2661"/>
    <cellStyle name="Comma 2 2 2 18 13" xfId="2662"/>
    <cellStyle name="Comma 2 2 2 18 14" xfId="2663"/>
    <cellStyle name="Comma 2 2 2 18 15" xfId="2664"/>
    <cellStyle name="Comma 2 2 2 18 16" xfId="2665"/>
    <cellStyle name="Comma 2 2 2 18 17" xfId="2666"/>
    <cellStyle name="Comma 2 2 2 18 18" xfId="2667"/>
    <cellStyle name="Comma 2 2 2 18 19" xfId="2668"/>
    <cellStyle name="Comma 2 2 2 18 2" xfId="2669"/>
    <cellStyle name="Comma 2 2 2 18 2 10" xfId="2670"/>
    <cellStyle name="Comma 2 2 2 18 2 11" xfId="2671"/>
    <cellStyle name="Comma 2 2 2 18 2 12" xfId="2672"/>
    <cellStyle name="Comma 2 2 2 18 2 2" xfId="2673"/>
    <cellStyle name="Comma 2 2 2 18 2 2 2" xfId="2674"/>
    <cellStyle name="Comma 2 2 2 18 2 3" xfId="2675"/>
    <cellStyle name="Comma 2 2 2 18 2 4" xfId="2676"/>
    <cellStyle name="Comma 2 2 2 18 2 5" xfId="2677"/>
    <cellStyle name="Comma 2 2 2 18 2 6" xfId="2678"/>
    <cellStyle name="Comma 2 2 2 18 2 7" xfId="2679"/>
    <cellStyle name="Comma 2 2 2 18 2 8" xfId="2680"/>
    <cellStyle name="Comma 2 2 2 18 2 9" xfId="2681"/>
    <cellStyle name="Comma 2 2 2 18 20" xfId="2682"/>
    <cellStyle name="Comma 2 2 2 18 21" xfId="2683"/>
    <cellStyle name="Comma 2 2 2 18 22" xfId="2684"/>
    <cellStyle name="Comma 2 2 2 18 23" xfId="2685"/>
    <cellStyle name="Comma 2 2 2 18 24" xfId="2686"/>
    <cellStyle name="Comma 2 2 2 18 25" xfId="2687"/>
    <cellStyle name="Comma 2 2 2 18 3" xfId="2688"/>
    <cellStyle name="Comma 2 2 2 18 3 2" xfId="2689"/>
    <cellStyle name="Comma 2 2 2 18 4" xfId="2690"/>
    <cellStyle name="Comma 2 2 2 18 4 2" xfId="2691"/>
    <cellStyle name="Comma 2 2 2 18 5" xfId="2692"/>
    <cellStyle name="Comma 2 2 2 18 6" xfId="2693"/>
    <cellStyle name="Comma 2 2 2 18 7" xfId="2694"/>
    <cellStyle name="Comma 2 2 2 18 8" xfId="2695"/>
    <cellStyle name="Comma 2 2 2 18 9" xfId="2696"/>
    <cellStyle name="Comma 2 2 2 19" xfId="2697"/>
    <cellStyle name="Comma 2 2 2 19 10" xfId="2698"/>
    <cellStyle name="Comma 2 2 2 19 11" xfId="2699"/>
    <cellStyle name="Comma 2 2 2 19 12" xfId="2700"/>
    <cellStyle name="Comma 2 2 2 19 13" xfId="2701"/>
    <cellStyle name="Comma 2 2 2 19 14" xfId="2702"/>
    <cellStyle name="Comma 2 2 2 19 15" xfId="2703"/>
    <cellStyle name="Comma 2 2 2 19 16" xfId="2704"/>
    <cellStyle name="Comma 2 2 2 19 17" xfId="2705"/>
    <cellStyle name="Comma 2 2 2 19 18" xfId="2706"/>
    <cellStyle name="Comma 2 2 2 19 2" xfId="2707"/>
    <cellStyle name="Comma 2 2 2 19 2 10" xfId="2708"/>
    <cellStyle name="Comma 2 2 2 19 2 11" xfId="2709"/>
    <cellStyle name="Comma 2 2 2 19 2 12" xfId="2710"/>
    <cellStyle name="Comma 2 2 2 19 2 13" xfId="2711"/>
    <cellStyle name="Comma 2 2 2 19 2 14" xfId="2712"/>
    <cellStyle name="Comma 2 2 2 19 2 15" xfId="2713"/>
    <cellStyle name="Comma 2 2 2 19 2 16" xfId="2714"/>
    <cellStyle name="Comma 2 2 2 19 2 2" xfId="2715"/>
    <cellStyle name="Comma 2 2 2 19 2 2 2" xfId="2716"/>
    <cellStyle name="Comma 2 2 2 19 2 2 3" xfId="2717"/>
    <cellStyle name="Comma 2 2 2 19 2 2 4" xfId="2718"/>
    <cellStyle name="Comma 2 2 2 19 2 2 5" xfId="2719"/>
    <cellStyle name="Comma 2 2 2 19 2 2 6" xfId="2720"/>
    <cellStyle name="Comma 2 2 2 19 2 3" xfId="2721"/>
    <cellStyle name="Comma 2 2 2 19 2 3 2" xfId="2722"/>
    <cellStyle name="Comma 2 2 2 19 2 3 3" xfId="2723"/>
    <cellStyle name="Comma 2 2 2 19 2 3 4" xfId="2724"/>
    <cellStyle name="Comma 2 2 2 19 2 3 5" xfId="2725"/>
    <cellStyle name="Comma 2 2 2 19 2 4" xfId="2726"/>
    <cellStyle name="Comma 2 2 2 19 2 4 2" xfId="2727"/>
    <cellStyle name="Comma 2 2 2 19 2 4 3" xfId="2728"/>
    <cellStyle name="Comma 2 2 2 19 2 4 4" xfId="2729"/>
    <cellStyle name="Comma 2 2 2 19 2 4 5" xfId="2730"/>
    <cellStyle name="Comma 2 2 2 19 2 5" xfId="2731"/>
    <cellStyle name="Comma 2 2 2 19 2 6" xfId="2732"/>
    <cellStyle name="Comma 2 2 2 19 2 7" xfId="2733"/>
    <cellStyle name="Comma 2 2 2 19 2 8" xfId="2734"/>
    <cellStyle name="Comma 2 2 2 19 2 9" xfId="2735"/>
    <cellStyle name="Comma 2 2 2 19 3" xfId="2736"/>
    <cellStyle name="Comma 2 2 2 19 3 2" xfId="2737"/>
    <cellStyle name="Comma 2 2 2 19 3 3" xfId="2738"/>
    <cellStyle name="Comma 2 2 2 19 3 4" xfId="2739"/>
    <cellStyle name="Comma 2 2 2 19 3 5" xfId="2740"/>
    <cellStyle name="Comma 2 2 2 19 3 6" xfId="2741"/>
    <cellStyle name="Comma 2 2 2 19 4" xfId="2742"/>
    <cellStyle name="Comma 2 2 2 19 4 2" xfId="2743"/>
    <cellStyle name="Comma 2 2 2 19 4 3" xfId="2744"/>
    <cellStyle name="Comma 2 2 2 19 4 4" xfId="2745"/>
    <cellStyle name="Comma 2 2 2 19 4 5" xfId="2746"/>
    <cellStyle name="Comma 2 2 2 19 4 6" xfId="2747"/>
    <cellStyle name="Comma 2 2 2 19 5" xfId="2748"/>
    <cellStyle name="Comma 2 2 2 19 5 2" xfId="2749"/>
    <cellStyle name="Comma 2 2 2 19 6" xfId="2750"/>
    <cellStyle name="Comma 2 2 2 19 7" xfId="2751"/>
    <cellStyle name="Comma 2 2 2 19 8" xfId="2752"/>
    <cellStyle name="Comma 2 2 2 19 9" xfId="2753"/>
    <cellStyle name="Comma 2 2 2 2" xfId="2754"/>
    <cellStyle name="Comma 2 2 2 2 10" xfId="2755"/>
    <cellStyle name="Comma 2 2 2 2 11" xfId="2756"/>
    <cellStyle name="Comma 2 2 2 2 12" xfId="2757"/>
    <cellStyle name="Comma 2 2 2 2 13" xfId="2758"/>
    <cellStyle name="Comma 2 2 2 2 14" xfId="2759"/>
    <cellStyle name="Comma 2 2 2 2 15" xfId="2760"/>
    <cellStyle name="Comma 2 2 2 2 15 2" xfId="2761"/>
    <cellStyle name="Comma 2 2 2 2 15 2 2" xfId="2762"/>
    <cellStyle name="Comma 2 2 2 2 15 2 2 2" xfId="2763"/>
    <cellStyle name="Comma 2 2 2 2 15 2 2 3" xfId="2764"/>
    <cellStyle name="Comma 2 2 2 2 15 2 2 4" xfId="2765"/>
    <cellStyle name="Comma 2 2 2 2 15 2 2 5" xfId="2766"/>
    <cellStyle name="Comma 2 2 2 2 15 2 3" xfId="2767"/>
    <cellStyle name="Comma 2 2 2 2 15 2 4" xfId="2768"/>
    <cellStyle name="Comma 2 2 2 2 15 2 5" xfId="2769"/>
    <cellStyle name="Comma 2 2 2 2 15 2 6" xfId="2770"/>
    <cellStyle name="Comma 2 2 2 2 15 2 7" xfId="2771"/>
    <cellStyle name="Comma 2 2 2 2 15 3" xfId="2772"/>
    <cellStyle name="Comma 2 2 2 2 15 4" xfId="2773"/>
    <cellStyle name="Comma 2 2 2 2 15 5" xfId="2774"/>
    <cellStyle name="Comma 2 2 2 2 15 6" xfId="2775"/>
    <cellStyle name="Comma 2 2 2 2 15 7" xfId="2776"/>
    <cellStyle name="Comma 2 2 2 2 16" xfId="2777"/>
    <cellStyle name="Comma 2 2 2 2 16 2" xfId="2778"/>
    <cellStyle name="Comma 2 2 2 2 16 3" xfId="2779"/>
    <cellStyle name="Comma 2 2 2 2 16 4" xfId="2780"/>
    <cellStyle name="Comma 2 2 2 2 16 5" xfId="2781"/>
    <cellStyle name="Comma 2 2 2 2 17" xfId="2782"/>
    <cellStyle name="Comma 2 2 2 2 17 10" xfId="2783"/>
    <cellStyle name="Comma 2 2 2 2 17 11" xfId="2784"/>
    <cellStyle name="Comma 2 2 2 2 17 12" xfId="2785"/>
    <cellStyle name="Comma 2 2 2 2 17 13" xfId="2786"/>
    <cellStyle name="Comma 2 2 2 2 17 14" xfId="2787"/>
    <cellStyle name="Comma 2 2 2 2 17 15" xfId="2788"/>
    <cellStyle name="Comma 2 2 2 2 17 16" xfId="2789"/>
    <cellStyle name="Comma 2 2 2 2 17 2" xfId="2790"/>
    <cellStyle name="Comma 2 2 2 2 17 2 2" xfId="2791"/>
    <cellStyle name="Comma 2 2 2 2 17 3" xfId="2792"/>
    <cellStyle name="Comma 2 2 2 2 17 4" xfId="2793"/>
    <cellStyle name="Comma 2 2 2 2 17 5" xfId="2794"/>
    <cellStyle name="Comma 2 2 2 2 17 6" xfId="2795"/>
    <cellStyle name="Comma 2 2 2 2 17 7" xfId="2796"/>
    <cellStyle name="Comma 2 2 2 2 17 8" xfId="2797"/>
    <cellStyle name="Comma 2 2 2 2 17 9" xfId="2798"/>
    <cellStyle name="Comma 2 2 2 2 18" xfId="2799"/>
    <cellStyle name="Comma 2 2 2 2 18 2" xfId="2800"/>
    <cellStyle name="Comma 2 2 2 2 18 3" xfId="2801"/>
    <cellStyle name="Comma 2 2 2 2 18 4" xfId="2802"/>
    <cellStyle name="Comma 2 2 2 2 18 5" xfId="2803"/>
    <cellStyle name="Comma 2 2 2 2 18 6" xfId="2804"/>
    <cellStyle name="Comma 2 2 2 2 19" xfId="2805"/>
    <cellStyle name="Comma 2 2 2 2 19 2" xfId="2806"/>
    <cellStyle name="Comma 2 2 2 2 19 3" xfId="2807"/>
    <cellStyle name="Comma 2 2 2 2 19 4" xfId="2808"/>
    <cellStyle name="Comma 2 2 2 2 19 5" xfId="2809"/>
    <cellStyle name="Comma 2 2 2 2 19 6" xfId="2810"/>
    <cellStyle name="Comma 2 2 2 2 2" xfId="2811"/>
    <cellStyle name="Comma 2 2 2 2 2 10" xfId="2812"/>
    <cellStyle name="Comma 2 2 2 2 2 10 2" xfId="2813"/>
    <cellStyle name="Comma 2 2 2 2 2 10 3" xfId="2814"/>
    <cellStyle name="Comma 2 2 2 2 2 10 4" xfId="2815"/>
    <cellStyle name="Comma 2 2 2 2 2 10 5" xfId="2816"/>
    <cellStyle name="Comma 2 2 2 2 2 11" xfId="2817"/>
    <cellStyle name="Comma 2 2 2 2 2 11 2" xfId="2818"/>
    <cellStyle name="Comma 2 2 2 2 2 11 3" xfId="2819"/>
    <cellStyle name="Comma 2 2 2 2 2 11 4" xfId="2820"/>
    <cellStyle name="Comma 2 2 2 2 2 11 5" xfId="2821"/>
    <cellStyle name="Comma 2 2 2 2 2 12" xfId="2822"/>
    <cellStyle name="Comma 2 2 2 2 2 13" xfId="2823"/>
    <cellStyle name="Comma 2 2 2 2 2 14" xfId="2824"/>
    <cellStyle name="Comma 2 2 2 2 2 15" xfId="2825"/>
    <cellStyle name="Comma 2 2 2 2 2 16" xfId="2826"/>
    <cellStyle name="Comma 2 2 2 2 2 17" xfId="2827"/>
    <cellStyle name="Comma 2 2 2 2 2 18" xfId="2828"/>
    <cellStyle name="Comma 2 2 2 2 2 19" xfId="2829"/>
    <cellStyle name="Comma 2 2 2 2 2 2" xfId="2830"/>
    <cellStyle name="Comma 2 2 2 2 2 2 10" xfId="2831"/>
    <cellStyle name="Comma 2 2 2 2 2 2 10 2" xfId="2832"/>
    <cellStyle name="Comma 2 2 2 2 2 2 10 3" xfId="2833"/>
    <cellStyle name="Comma 2 2 2 2 2 2 10 4" xfId="2834"/>
    <cellStyle name="Comma 2 2 2 2 2 2 10 5" xfId="2835"/>
    <cellStyle name="Comma 2 2 2 2 2 2 11" xfId="2836"/>
    <cellStyle name="Comma 2 2 2 2 2 2 11 2" xfId="2837"/>
    <cellStyle name="Comma 2 2 2 2 2 2 11 3" xfId="2838"/>
    <cellStyle name="Comma 2 2 2 2 2 2 11 4" xfId="2839"/>
    <cellStyle name="Comma 2 2 2 2 2 2 11 5" xfId="2840"/>
    <cellStyle name="Comma 2 2 2 2 2 2 12" xfId="2841"/>
    <cellStyle name="Comma 2 2 2 2 2 2 12 2" xfId="2842"/>
    <cellStyle name="Comma 2 2 2 2 2 2 12 3" xfId="2843"/>
    <cellStyle name="Comma 2 2 2 2 2 2 12 4" xfId="2844"/>
    <cellStyle name="Comma 2 2 2 2 2 2 12 5" xfId="2845"/>
    <cellStyle name="Comma 2 2 2 2 2 2 13" xfId="2846"/>
    <cellStyle name="Comma 2 2 2 2 2 2 13 2" xfId="2847"/>
    <cellStyle name="Comma 2 2 2 2 2 2 13 3" xfId="2848"/>
    <cellStyle name="Comma 2 2 2 2 2 2 13 4" xfId="2849"/>
    <cellStyle name="Comma 2 2 2 2 2 2 13 5" xfId="2850"/>
    <cellStyle name="Comma 2 2 2 2 2 2 14" xfId="2851"/>
    <cellStyle name="Comma 2 2 2 2 2 2 14 2" xfId="2852"/>
    <cellStyle name="Comma 2 2 2 2 2 2 14 3" xfId="2853"/>
    <cellStyle name="Comma 2 2 2 2 2 2 14 4" xfId="2854"/>
    <cellStyle name="Comma 2 2 2 2 2 2 14 5" xfId="2855"/>
    <cellStyle name="Comma 2 2 2 2 2 2 14 6" xfId="2856"/>
    <cellStyle name="Comma 2 2 2 2 2 2 15" xfId="2857"/>
    <cellStyle name="Comma 2 2 2 2 2 2 15 2" xfId="2858"/>
    <cellStyle name="Comma 2 2 2 2 2 2 15 3" xfId="2859"/>
    <cellStyle name="Comma 2 2 2 2 2 2 15 4" xfId="2860"/>
    <cellStyle name="Comma 2 2 2 2 2 2 15 5" xfId="2861"/>
    <cellStyle name="Comma 2 2 2 2 2 2 16" xfId="2862"/>
    <cellStyle name="Comma 2 2 2 2 2 2 16 2" xfId="2863"/>
    <cellStyle name="Comma 2 2 2 2 2 2 16 3" xfId="2864"/>
    <cellStyle name="Comma 2 2 2 2 2 2 16 4" xfId="2865"/>
    <cellStyle name="Comma 2 2 2 2 2 2 16 5" xfId="2866"/>
    <cellStyle name="Comma 2 2 2 2 2 2 17" xfId="2867"/>
    <cellStyle name="Comma 2 2 2 2 2 2 17 2" xfId="2868"/>
    <cellStyle name="Comma 2 2 2 2 2 2 17 3" xfId="2869"/>
    <cellStyle name="Comma 2 2 2 2 2 2 17 4" xfId="2870"/>
    <cellStyle name="Comma 2 2 2 2 2 2 17 5" xfId="2871"/>
    <cellStyle name="Comma 2 2 2 2 2 2 18" xfId="2872"/>
    <cellStyle name="Comma 2 2 2 2 2 2 18 2" xfId="2873"/>
    <cellStyle name="Comma 2 2 2 2 2 2 18 3" xfId="2874"/>
    <cellStyle name="Comma 2 2 2 2 2 2 18 4" xfId="2875"/>
    <cellStyle name="Comma 2 2 2 2 2 2 18 5" xfId="2876"/>
    <cellStyle name="Comma 2 2 2 2 2 2 19" xfId="2877"/>
    <cellStyle name="Comma 2 2 2 2 2 2 19 2" xfId="2878"/>
    <cellStyle name="Comma 2 2 2 2 2 2 19 3" xfId="2879"/>
    <cellStyle name="Comma 2 2 2 2 2 2 19 4" xfId="2880"/>
    <cellStyle name="Comma 2 2 2 2 2 2 19 5" xfId="2881"/>
    <cellStyle name="Comma 2 2 2 2 2 2 2" xfId="2882"/>
    <cellStyle name="Comma 2 2 2 2 2 2 2 10" xfId="2883"/>
    <cellStyle name="Comma 2 2 2 2 2 2 2 11" xfId="2884"/>
    <cellStyle name="Comma 2 2 2 2 2 2 2 12" xfId="2885"/>
    <cellStyle name="Comma 2 2 2 2 2 2 2 13" xfId="2886"/>
    <cellStyle name="Comma 2 2 2 2 2 2 2 14" xfId="2887"/>
    <cellStyle name="Comma 2 2 2 2 2 2 2 15" xfId="2888"/>
    <cellStyle name="Comma 2 2 2 2 2 2 2 16" xfId="2889"/>
    <cellStyle name="Comma 2 2 2 2 2 2 2 17" xfId="2890"/>
    <cellStyle name="Comma 2 2 2 2 2 2 2 18" xfId="2891"/>
    <cellStyle name="Comma 2 2 2 2 2 2 2 19" xfId="2892"/>
    <cellStyle name="Comma 2 2 2 2 2 2 2 2" xfId="2893"/>
    <cellStyle name="Comma 2 2 2 2 2 2 2 2 10" xfId="2894"/>
    <cellStyle name="Comma 2 2 2 2 2 2 2 2 11" xfId="2895"/>
    <cellStyle name="Comma 2 2 2 2 2 2 2 2 12" xfId="2896"/>
    <cellStyle name="Comma 2 2 2 2 2 2 2 2 13" xfId="2897"/>
    <cellStyle name="Comma 2 2 2 2 2 2 2 2 14" xfId="2898"/>
    <cellStyle name="Comma 2 2 2 2 2 2 2 2 15" xfId="2899"/>
    <cellStyle name="Comma 2 2 2 2 2 2 2 2 2" xfId="2900"/>
    <cellStyle name="Comma 2 2 2 2 2 2 2 2 2 10" xfId="2901"/>
    <cellStyle name="Comma 2 2 2 2 2 2 2 2 2 11" xfId="2902"/>
    <cellStyle name="Comma 2 2 2 2 2 2 2 2 2 12" xfId="2903"/>
    <cellStyle name="Comma 2 2 2 2 2 2 2 2 2 13" xfId="2904"/>
    <cellStyle name="Comma 2 2 2 2 2 2 2 2 2 14" xfId="2905"/>
    <cellStyle name="Comma 2 2 2 2 2 2 2 2 2 15" xfId="2906"/>
    <cellStyle name="Comma 2 2 2 2 2 2 2 2 2 2" xfId="2907"/>
    <cellStyle name="Comma 2 2 2 2 2 2 2 2 2 2 10" xfId="2908"/>
    <cellStyle name="Comma 2 2 2 2 2 2 2 2 2 2 11" xfId="2909"/>
    <cellStyle name="Comma 2 2 2 2 2 2 2 2 2 2 12" xfId="2910"/>
    <cellStyle name="Comma 2 2 2 2 2 2 2 2 2 2 2" xfId="2911"/>
    <cellStyle name="Comma 2 2 2 2 2 2 2 2 2 2 2 10" xfId="2912"/>
    <cellStyle name="Comma 2 2 2 2 2 2 2 2 2 2 2 11" xfId="2913"/>
    <cellStyle name="Comma 2 2 2 2 2 2 2 2 2 2 2 12" xfId="2914"/>
    <cellStyle name="Comma 2 2 2 2 2 2 2 2 2 2 2 2" xfId="2915"/>
    <cellStyle name="Comma 2 2 2 2 2 2 2 2 2 2 2 2 2" xfId="2916"/>
    <cellStyle name="Comma 2 2 2 2 2 2 2 2 2 2 2 2 2 2" xfId="2917"/>
    <cellStyle name="Comma 2 2 2 2 2 2 2 2 2 2 2 2 2 3" xfId="2918"/>
    <cellStyle name="Comma 2 2 2 2 2 2 2 2 2 2 2 2 2 4" xfId="2919"/>
    <cellStyle name="Comma 2 2 2 2 2 2 2 2 2 2 2 2 2 5" xfId="2920"/>
    <cellStyle name="Comma 2 2 2 2 2 2 2 2 2 2 2 2 3" xfId="2921"/>
    <cellStyle name="Comma 2 2 2 2 2 2 2 2 2 2 2 2 4" xfId="2922"/>
    <cellStyle name="Comma 2 2 2 2 2 2 2 2 2 2 2 2 5" xfId="2923"/>
    <cellStyle name="Comma 2 2 2 2 2 2 2 2 2 2 2 2 6" xfId="2924"/>
    <cellStyle name="Comma 2 2 2 2 2 2 2 2 2 2 2 2 7" xfId="2925"/>
    <cellStyle name="Comma 2 2 2 2 2 2 2 2 2 2 2 2 8" xfId="2926"/>
    <cellStyle name="Comma 2 2 2 2 2 2 2 2 2 2 2 3" xfId="2927"/>
    <cellStyle name="Comma 2 2 2 2 2 2 2 2 2 2 2 4" xfId="2928"/>
    <cellStyle name="Comma 2 2 2 2 2 2 2 2 2 2 2 5" xfId="2929"/>
    <cellStyle name="Comma 2 2 2 2 2 2 2 2 2 2 2 6" xfId="2930"/>
    <cellStyle name="Comma 2 2 2 2 2 2 2 2 2 2 2 7" xfId="2931"/>
    <cellStyle name="Comma 2 2 2 2 2 2 2 2 2 2 2 8" xfId="2932"/>
    <cellStyle name="Comma 2 2 2 2 2 2 2 2 2 2 2 9" xfId="2933"/>
    <cellStyle name="Comma 2 2 2 2 2 2 2 2 2 2 3" xfId="2934"/>
    <cellStyle name="Comma 2 2 2 2 2 2 2 2 2 2 4" xfId="2935"/>
    <cellStyle name="Comma 2 2 2 2 2 2 2 2 2 2 5" xfId="2936"/>
    <cellStyle name="Comma 2 2 2 2 2 2 2 2 2 2 6" xfId="2937"/>
    <cellStyle name="Comma 2 2 2 2 2 2 2 2 2 2 7" xfId="2938"/>
    <cellStyle name="Comma 2 2 2 2 2 2 2 2 2 2 8" xfId="2939"/>
    <cellStyle name="Comma 2 2 2 2 2 2 2 2 2 2 9" xfId="2940"/>
    <cellStyle name="Comma 2 2 2 2 2 2 2 2 2 3" xfId="2941"/>
    <cellStyle name="Comma 2 2 2 2 2 2 2 2 2 4" xfId="2942"/>
    <cellStyle name="Comma 2 2 2 2 2 2 2 2 2 5" xfId="2943"/>
    <cellStyle name="Comma 2 2 2 2 2 2 2 2 2 6" xfId="2944"/>
    <cellStyle name="Comma 2 2 2 2 2 2 2 2 2 7" xfId="2945"/>
    <cellStyle name="Comma 2 2 2 2 2 2 2 2 2 8" xfId="2946"/>
    <cellStyle name="Comma 2 2 2 2 2 2 2 2 2 9" xfId="2947"/>
    <cellStyle name="Comma 2 2 2 2 2 2 2 2 3" xfId="2948"/>
    <cellStyle name="Comma 2 2 2 2 2 2 2 2 4" xfId="2949"/>
    <cellStyle name="Comma 2 2 2 2 2 2 2 2 5" xfId="2950"/>
    <cellStyle name="Comma 2 2 2 2 2 2 2 2 6" xfId="2951"/>
    <cellStyle name="Comma 2 2 2 2 2 2 2 2 7" xfId="2952"/>
    <cellStyle name="Comma 2 2 2 2 2 2 2 2 8" xfId="2953"/>
    <cellStyle name="Comma 2 2 2 2 2 2 2 2 9" xfId="2954"/>
    <cellStyle name="Comma 2 2 2 2 2 2 2 20" xfId="2955"/>
    <cellStyle name="Comma 2 2 2 2 2 2 2 21" xfId="2956"/>
    <cellStyle name="Comma 2 2 2 2 2 2 2 22" xfId="2957"/>
    <cellStyle name="Comma 2 2 2 2 2 2 2 23" xfId="2958"/>
    <cellStyle name="Comma 2 2 2 2 2 2 2 24" xfId="2959"/>
    <cellStyle name="Comma 2 2 2 2 2 2 2 25" xfId="2960"/>
    <cellStyle name="Comma 2 2 2 2 2 2 2 3" xfId="2961"/>
    <cellStyle name="Comma 2 2 2 2 2 2 2 4" xfId="2962"/>
    <cellStyle name="Comma 2 2 2 2 2 2 2 5" xfId="2963"/>
    <cellStyle name="Comma 2 2 2 2 2 2 2 6" xfId="2964"/>
    <cellStyle name="Comma 2 2 2 2 2 2 2 7" xfId="2965"/>
    <cellStyle name="Comma 2 2 2 2 2 2 2 8" xfId="2966"/>
    <cellStyle name="Comma 2 2 2 2 2 2 2 9" xfId="2967"/>
    <cellStyle name="Comma 2 2 2 2 2 2 20" xfId="2968"/>
    <cellStyle name="Comma 2 2 2 2 2 2 21" xfId="2969"/>
    <cellStyle name="Comma 2 2 2 2 2 2 22" xfId="2970"/>
    <cellStyle name="Comma 2 2 2 2 2 2 23" xfId="2971"/>
    <cellStyle name="Comma 2 2 2 2 2 2 24" xfId="2972"/>
    <cellStyle name="Comma 2 2 2 2 2 2 25" xfId="2973"/>
    <cellStyle name="Comma 2 2 2 2 2 2 26" xfId="2974"/>
    <cellStyle name="Comma 2 2 2 2 2 2 27" xfId="2975"/>
    <cellStyle name="Comma 2 2 2 2 2 2 28" xfId="2976"/>
    <cellStyle name="Comma 2 2 2 2 2 2 29" xfId="2977"/>
    <cellStyle name="Comma 2 2 2 2 2 2 3" xfId="2978"/>
    <cellStyle name="Comma 2 2 2 2 2 2 3 2" xfId="2979"/>
    <cellStyle name="Comma 2 2 2 2 2 2 3 2 2" xfId="2980"/>
    <cellStyle name="Comma 2 2 2 2 2 2 3 2 2 2" xfId="2981"/>
    <cellStyle name="Comma 2 2 2 2 2 2 3 2 2 3" xfId="2982"/>
    <cellStyle name="Comma 2 2 2 2 2 2 3 2 2 4" xfId="2983"/>
    <cellStyle name="Comma 2 2 2 2 2 2 3 2 2 5" xfId="2984"/>
    <cellStyle name="Comma 2 2 2 2 2 2 3 2 3" xfId="2985"/>
    <cellStyle name="Comma 2 2 2 2 2 2 3 2 4" xfId="2986"/>
    <cellStyle name="Comma 2 2 2 2 2 2 3 2 5" xfId="2987"/>
    <cellStyle name="Comma 2 2 2 2 2 2 3 2 6" xfId="2988"/>
    <cellStyle name="Comma 2 2 2 2 2 2 3 2 7" xfId="2989"/>
    <cellStyle name="Comma 2 2 2 2 2 2 3 3" xfId="2990"/>
    <cellStyle name="Comma 2 2 2 2 2 2 3 4" xfId="2991"/>
    <cellStyle name="Comma 2 2 2 2 2 2 3 5" xfId="2992"/>
    <cellStyle name="Comma 2 2 2 2 2 2 3 6" xfId="2993"/>
    <cellStyle name="Comma 2 2 2 2 2 2 3 7" xfId="2994"/>
    <cellStyle name="Comma 2 2 2 2 2 2 30" xfId="2995"/>
    <cellStyle name="Comma 2 2 2 2 2 2 4" xfId="2996"/>
    <cellStyle name="Comma 2 2 2 2 2 2 4 10" xfId="2997"/>
    <cellStyle name="Comma 2 2 2 2 2 2 4 11" xfId="2998"/>
    <cellStyle name="Comma 2 2 2 2 2 2 4 12" xfId="2999"/>
    <cellStyle name="Comma 2 2 2 2 2 2 4 13" xfId="3000"/>
    <cellStyle name="Comma 2 2 2 2 2 2 4 14" xfId="3001"/>
    <cellStyle name="Comma 2 2 2 2 2 2 4 15" xfId="3002"/>
    <cellStyle name="Comma 2 2 2 2 2 2 4 16" xfId="3003"/>
    <cellStyle name="Comma 2 2 2 2 2 2 4 2" xfId="3004"/>
    <cellStyle name="Comma 2 2 2 2 2 2 4 2 2" xfId="3005"/>
    <cellStyle name="Comma 2 2 2 2 2 2 4 3" xfId="3006"/>
    <cellStyle name="Comma 2 2 2 2 2 2 4 4" xfId="3007"/>
    <cellStyle name="Comma 2 2 2 2 2 2 4 5" xfId="3008"/>
    <cellStyle name="Comma 2 2 2 2 2 2 4 6" xfId="3009"/>
    <cellStyle name="Comma 2 2 2 2 2 2 4 7" xfId="3010"/>
    <cellStyle name="Comma 2 2 2 2 2 2 4 8" xfId="3011"/>
    <cellStyle name="Comma 2 2 2 2 2 2 4 9" xfId="3012"/>
    <cellStyle name="Comma 2 2 2 2 2 2 5" xfId="3013"/>
    <cellStyle name="Comma 2 2 2 2 2 2 5 2" xfId="3014"/>
    <cellStyle name="Comma 2 2 2 2 2 2 5 3" xfId="3015"/>
    <cellStyle name="Comma 2 2 2 2 2 2 5 4" xfId="3016"/>
    <cellStyle name="Comma 2 2 2 2 2 2 5 5" xfId="3017"/>
    <cellStyle name="Comma 2 2 2 2 2 2 5 6" xfId="3018"/>
    <cellStyle name="Comma 2 2 2 2 2 2 6" xfId="3019"/>
    <cellStyle name="Comma 2 2 2 2 2 2 6 2" xfId="3020"/>
    <cellStyle name="Comma 2 2 2 2 2 2 6 3" xfId="3021"/>
    <cellStyle name="Comma 2 2 2 2 2 2 6 4" xfId="3022"/>
    <cellStyle name="Comma 2 2 2 2 2 2 6 5" xfId="3023"/>
    <cellStyle name="Comma 2 2 2 2 2 2 6 6" xfId="3024"/>
    <cellStyle name="Comma 2 2 2 2 2 2 7" xfId="3025"/>
    <cellStyle name="Comma 2 2 2 2 2 2 7 2" xfId="3026"/>
    <cellStyle name="Comma 2 2 2 2 2 2 7 3" xfId="3027"/>
    <cellStyle name="Comma 2 2 2 2 2 2 7 4" xfId="3028"/>
    <cellStyle name="Comma 2 2 2 2 2 2 7 5" xfId="3029"/>
    <cellStyle name="Comma 2 2 2 2 2 2 8" xfId="3030"/>
    <cellStyle name="Comma 2 2 2 2 2 2 8 2" xfId="3031"/>
    <cellStyle name="Comma 2 2 2 2 2 2 8 3" xfId="3032"/>
    <cellStyle name="Comma 2 2 2 2 2 2 8 4" xfId="3033"/>
    <cellStyle name="Comma 2 2 2 2 2 2 8 5" xfId="3034"/>
    <cellStyle name="Comma 2 2 2 2 2 2 9" xfId="3035"/>
    <cellStyle name="Comma 2 2 2 2 2 2 9 2" xfId="3036"/>
    <cellStyle name="Comma 2 2 2 2 2 2 9 3" xfId="3037"/>
    <cellStyle name="Comma 2 2 2 2 2 2 9 4" xfId="3038"/>
    <cellStyle name="Comma 2 2 2 2 2 2 9 5" xfId="3039"/>
    <cellStyle name="Comma 2 2 2 2 2 20" xfId="3040"/>
    <cellStyle name="Comma 2 2 2 2 2 21" xfId="3041"/>
    <cellStyle name="Comma 2 2 2 2 2 22" xfId="3042"/>
    <cellStyle name="Comma 2 2 2 2 2 23" xfId="3043"/>
    <cellStyle name="Comma 2 2 2 2 2 24" xfId="3044"/>
    <cellStyle name="Comma 2 2 2 2 2 25" xfId="3045"/>
    <cellStyle name="Comma 2 2 2 2 2 26" xfId="3046"/>
    <cellStyle name="Comma 2 2 2 2 2 3" xfId="3047"/>
    <cellStyle name="Comma 2 2 2 2 2 3 10" xfId="3048"/>
    <cellStyle name="Comma 2 2 2 2 2 3 11" xfId="3049"/>
    <cellStyle name="Comma 2 2 2 2 2 3 12" xfId="3050"/>
    <cellStyle name="Comma 2 2 2 2 2 3 13" xfId="3051"/>
    <cellStyle name="Comma 2 2 2 2 2 3 14" xfId="3052"/>
    <cellStyle name="Comma 2 2 2 2 2 3 15" xfId="3053"/>
    <cellStyle name="Comma 2 2 2 2 2 3 16" xfId="3054"/>
    <cellStyle name="Comma 2 2 2 2 2 3 17" xfId="3055"/>
    <cellStyle name="Comma 2 2 2 2 2 3 18" xfId="3056"/>
    <cellStyle name="Comma 2 2 2 2 2 3 2" xfId="3057"/>
    <cellStyle name="Comma 2 2 2 2 2 3 2 10" xfId="3058"/>
    <cellStyle name="Comma 2 2 2 2 2 3 2 11" xfId="3059"/>
    <cellStyle name="Comma 2 2 2 2 2 3 2 12" xfId="3060"/>
    <cellStyle name="Comma 2 2 2 2 2 3 2 13" xfId="3061"/>
    <cellStyle name="Comma 2 2 2 2 2 3 2 14" xfId="3062"/>
    <cellStyle name="Comma 2 2 2 2 2 3 2 15" xfId="3063"/>
    <cellStyle name="Comma 2 2 2 2 2 3 2 16" xfId="3064"/>
    <cellStyle name="Comma 2 2 2 2 2 3 2 2" xfId="3065"/>
    <cellStyle name="Comma 2 2 2 2 2 3 2 2 2" xfId="3066"/>
    <cellStyle name="Comma 2 2 2 2 2 3 2 2 3" xfId="3067"/>
    <cellStyle name="Comma 2 2 2 2 2 3 2 2 4" xfId="3068"/>
    <cellStyle name="Comma 2 2 2 2 2 3 2 2 5" xfId="3069"/>
    <cellStyle name="Comma 2 2 2 2 2 3 2 2 6" xfId="3070"/>
    <cellStyle name="Comma 2 2 2 2 2 3 2 3" xfId="3071"/>
    <cellStyle name="Comma 2 2 2 2 2 3 2 3 2" xfId="3072"/>
    <cellStyle name="Comma 2 2 2 2 2 3 2 3 3" xfId="3073"/>
    <cellStyle name="Comma 2 2 2 2 2 3 2 3 4" xfId="3074"/>
    <cellStyle name="Comma 2 2 2 2 2 3 2 3 5" xfId="3075"/>
    <cellStyle name="Comma 2 2 2 2 2 3 2 4" xfId="3076"/>
    <cellStyle name="Comma 2 2 2 2 2 3 2 4 2" xfId="3077"/>
    <cellStyle name="Comma 2 2 2 2 2 3 2 4 3" xfId="3078"/>
    <cellStyle name="Comma 2 2 2 2 2 3 2 4 4" xfId="3079"/>
    <cellStyle name="Comma 2 2 2 2 2 3 2 4 5" xfId="3080"/>
    <cellStyle name="Comma 2 2 2 2 2 3 2 5" xfId="3081"/>
    <cellStyle name="Comma 2 2 2 2 2 3 2 6" xfId="3082"/>
    <cellStyle name="Comma 2 2 2 2 2 3 2 7" xfId="3083"/>
    <cellStyle name="Comma 2 2 2 2 2 3 2 8" xfId="3084"/>
    <cellStyle name="Comma 2 2 2 2 2 3 2 9" xfId="3085"/>
    <cellStyle name="Comma 2 2 2 2 2 3 3" xfId="3086"/>
    <cellStyle name="Comma 2 2 2 2 2 3 3 2" xfId="3087"/>
    <cellStyle name="Comma 2 2 2 2 2 3 3 3" xfId="3088"/>
    <cellStyle name="Comma 2 2 2 2 2 3 3 4" xfId="3089"/>
    <cellStyle name="Comma 2 2 2 2 2 3 3 5" xfId="3090"/>
    <cellStyle name="Comma 2 2 2 2 2 3 3 6" xfId="3091"/>
    <cellStyle name="Comma 2 2 2 2 2 3 4" xfId="3092"/>
    <cellStyle name="Comma 2 2 2 2 2 3 4 2" xfId="3093"/>
    <cellStyle name="Comma 2 2 2 2 2 3 4 3" xfId="3094"/>
    <cellStyle name="Comma 2 2 2 2 2 3 4 4" xfId="3095"/>
    <cellStyle name="Comma 2 2 2 2 2 3 4 5" xfId="3096"/>
    <cellStyle name="Comma 2 2 2 2 2 3 4 6" xfId="3097"/>
    <cellStyle name="Comma 2 2 2 2 2 3 5" xfId="3098"/>
    <cellStyle name="Comma 2 2 2 2 2 3 5 2" xfId="3099"/>
    <cellStyle name="Comma 2 2 2 2 2 3 6" xfId="3100"/>
    <cellStyle name="Comma 2 2 2 2 2 3 7" xfId="3101"/>
    <cellStyle name="Comma 2 2 2 2 2 3 8" xfId="3102"/>
    <cellStyle name="Comma 2 2 2 2 2 3 9" xfId="3103"/>
    <cellStyle name="Comma 2 2 2 2 2 4" xfId="3104"/>
    <cellStyle name="Comma 2 2 2 2 2 4 2" xfId="3105"/>
    <cellStyle name="Comma 2 2 2 2 2 4 3" xfId="3106"/>
    <cellStyle name="Comma 2 2 2 2 2 4 4" xfId="3107"/>
    <cellStyle name="Comma 2 2 2 2 2 4 5" xfId="3108"/>
    <cellStyle name="Comma 2 2 2 2 2 5" xfId="3109"/>
    <cellStyle name="Comma 2 2 2 2 2 5 2" xfId="3110"/>
    <cellStyle name="Comma 2 2 2 2 2 5 3" xfId="3111"/>
    <cellStyle name="Comma 2 2 2 2 2 5 4" xfId="3112"/>
    <cellStyle name="Comma 2 2 2 2 2 5 5" xfId="3113"/>
    <cellStyle name="Comma 2 2 2 2 2 6" xfId="3114"/>
    <cellStyle name="Comma 2 2 2 2 2 6 2" xfId="3115"/>
    <cellStyle name="Comma 2 2 2 2 2 6 3" xfId="3116"/>
    <cellStyle name="Comma 2 2 2 2 2 6 4" xfId="3117"/>
    <cellStyle name="Comma 2 2 2 2 2 6 5" xfId="3118"/>
    <cellStyle name="Comma 2 2 2 2 2 7" xfId="3119"/>
    <cellStyle name="Comma 2 2 2 2 2 7 2" xfId="3120"/>
    <cellStyle name="Comma 2 2 2 2 2 7 3" xfId="3121"/>
    <cellStyle name="Comma 2 2 2 2 2 7 4" xfId="3122"/>
    <cellStyle name="Comma 2 2 2 2 2 7 5" xfId="3123"/>
    <cellStyle name="Comma 2 2 2 2 2 8" xfId="3124"/>
    <cellStyle name="Comma 2 2 2 2 2 8 2" xfId="3125"/>
    <cellStyle name="Comma 2 2 2 2 2 8 3" xfId="3126"/>
    <cellStyle name="Comma 2 2 2 2 2 8 4" xfId="3127"/>
    <cellStyle name="Comma 2 2 2 2 2 8 5" xfId="3128"/>
    <cellStyle name="Comma 2 2 2 2 2 9" xfId="3129"/>
    <cellStyle name="Comma 2 2 2 2 2 9 2" xfId="3130"/>
    <cellStyle name="Comma 2 2 2 2 2 9 3" xfId="3131"/>
    <cellStyle name="Comma 2 2 2 2 2 9 4" xfId="3132"/>
    <cellStyle name="Comma 2 2 2 2 2 9 5" xfId="3133"/>
    <cellStyle name="Comma 2 2 2 2 20" xfId="3134"/>
    <cellStyle name="Comma 2 2 2 2 20 2" xfId="3135"/>
    <cellStyle name="Comma 2 2 2 2 20 3" xfId="3136"/>
    <cellStyle name="Comma 2 2 2 2 20 4" xfId="3137"/>
    <cellStyle name="Comma 2 2 2 2 20 5" xfId="3138"/>
    <cellStyle name="Comma 2 2 2 2 21" xfId="3139"/>
    <cellStyle name="Comma 2 2 2 2 21 2" xfId="3140"/>
    <cellStyle name="Comma 2 2 2 2 21 3" xfId="3141"/>
    <cellStyle name="Comma 2 2 2 2 21 4" xfId="3142"/>
    <cellStyle name="Comma 2 2 2 2 21 5" xfId="3143"/>
    <cellStyle name="Comma 2 2 2 2 22" xfId="3144"/>
    <cellStyle name="Comma 2 2 2 2 22 2" xfId="3145"/>
    <cellStyle name="Comma 2 2 2 2 22 3" xfId="3146"/>
    <cellStyle name="Comma 2 2 2 2 22 4" xfId="3147"/>
    <cellStyle name="Comma 2 2 2 2 22 5" xfId="3148"/>
    <cellStyle name="Comma 2 2 2 2 23" xfId="3149"/>
    <cellStyle name="Comma 2 2 2 2 23 2" xfId="3150"/>
    <cellStyle name="Comma 2 2 2 2 23 3" xfId="3151"/>
    <cellStyle name="Comma 2 2 2 2 23 4" xfId="3152"/>
    <cellStyle name="Comma 2 2 2 2 23 5" xfId="3153"/>
    <cellStyle name="Comma 2 2 2 2 24" xfId="3154"/>
    <cellStyle name="Comma 2 2 2 2 24 2" xfId="3155"/>
    <cellStyle name="Comma 2 2 2 2 24 3" xfId="3156"/>
    <cellStyle name="Comma 2 2 2 2 24 4" xfId="3157"/>
    <cellStyle name="Comma 2 2 2 2 24 5" xfId="3158"/>
    <cellStyle name="Comma 2 2 2 2 25" xfId="3159"/>
    <cellStyle name="Comma 2 2 2 2 25 2" xfId="3160"/>
    <cellStyle name="Comma 2 2 2 2 25 3" xfId="3161"/>
    <cellStyle name="Comma 2 2 2 2 25 4" xfId="3162"/>
    <cellStyle name="Comma 2 2 2 2 25 5" xfId="3163"/>
    <cellStyle name="Comma 2 2 2 2 26" xfId="3164"/>
    <cellStyle name="Comma 2 2 2 2 26 2" xfId="3165"/>
    <cellStyle name="Comma 2 2 2 2 26 3" xfId="3166"/>
    <cellStyle name="Comma 2 2 2 2 26 4" xfId="3167"/>
    <cellStyle name="Comma 2 2 2 2 26 5" xfId="3168"/>
    <cellStyle name="Comma 2 2 2 2 27" xfId="3169"/>
    <cellStyle name="Comma 2 2 2 2 27 2" xfId="3170"/>
    <cellStyle name="Comma 2 2 2 2 27 3" xfId="3171"/>
    <cellStyle name="Comma 2 2 2 2 27 4" xfId="3172"/>
    <cellStyle name="Comma 2 2 2 2 27 5" xfId="3173"/>
    <cellStyle name="Comma 2 2 2 2 27 6" xfId="3174"/>
    <cellStyle name="Comma 2 2 2 2 28" xfId="3175"/>
    <cellStyle name="Comma 2 2 2 2 28 2" xfId="3176"/>
    <cellStyle name="Comma 2 2 2 2 28 3" xfId="3177"/>
    <cellStyle name="Comma 2 2 2 2 28 4" xfId="3178"/>
    <cellStyle name="Comma 2 2 2 2 28 5" xfId="3179"/>
    <cellStyle name="Comma 2 2 2 2 29" xfId="3180"/>
    <cellStyle name="Comma 2 2 2 2 29 2" xfId="3181"/>
    <cellStyle name="Comma 2 2 2 2 29 3" xfId="3182"/>
    <cellStyle name="Comma 2 2 2 2 29 4" xfId="3183"/>
    <cellStyle name="Comma 2 2 2 2 29 5" xfId="3184"/>
    <cellStyle name="Comma 2 2 2 2 3" xfId="3185"/>
    <cellStyle name="Comma 2 2 2 2 30" xfId="3186"/>
    <cellStyle name="Comma 2 2 2 2 30 2" xfId="3187"/>
    <cellStyle name="Comma 2 2 2 2 30 3" xfId="3188"/>
    <cellStyle name="Comma 2 2 2 2 30 4" xfId="3189"/>
    <cellStyle name="Comma 2 2 2 2 30 5" xfId="3190"/>
    <cellStyle name="Comma 2 2 2 2 31" xfId="3191"/>
    <cellStyle name="Comma 2 2 2 2 31 2" xfId="3192"/>
    <cellStyle name="Comma 2 2 2 2 31 3" xfId="3193"/>
    <cellStyle name="Comma 2 2 2 2 31 4" xfId="3194"/>
    <cellStyle name="Comma 2 2 2 2 31 5" xfId="3195"/>
    <cellStyle name="Comma 2 2 2 2 32" xfId="3196"/>
    <cellStyle name="Comma 2 2 2 2 32 2" xfId="3197"/>
    <cellStyle name="Comma 2 2 2 2 32 3" xfId="3198"/>
    <cellStyle name="Comma 2 2 2 2 32 4" xfId="3199"/>
    <cellStyle name="Comma 2 2 2 2 32 5" xfId="3200"/>
    <cellStyle name="Comma 2 2 2 2 33" xfId="3201"/>
    <cellStyle name="Comma 2 2 2 2 34" xfId="3202"/>
    <cellStyle name="Comma 2 2 2 2 35" xfId="3203"/>
    <cellStyle name="Comma 2 2 2 2 36" xfId="3204"/>
    <cellStyle name="Comma 2 2 2 2 37" xfId="3205"/>
    <cellStyle name="Comma 2 2 2 2 38" xfId="3206"/>
    <cellStyle name="Comma 2 2 2 2 39" xfId="3207"/>
    <cellStyle name="Comma 2 2 2 2 4" xfId="3208"/>
    <cellStyle name="Comma 2 2 2 2 40" xfId="3209"/>
    <cellStyle name="Comma 2 2 2 2 41" xfId="3210"/>
    <cellStyle name="Comma 2 2 2 2 42" xfId="3211"/>
    <cellStyle name="Comma 2 2 2 2 43" xfId="3212"/>
    <cellStyle name="Comma 2 2 2 2 5" xfId="3213"/>
    <cellStyle name="Comma 2 2 2 2 6" xfId="3214"/>
    <cellStyle name="Comma 2 2 2 2 7" xfId="3215"/>
    <cellStyle name="Comma 2 2 2 2 8" xfId="3216"/>
    <cellStyle name="Comma 2 2 2 2 9" xfId="3217"/>
    <cellStyle name="Comma 2 2 2 20" xfId="3218"/>
    <cellStyle name="Comma 2 2 2 20 10" xfId="3219"/>
    <cellStyle name="Comma 2 2 2 20 11" xfId="3220"/>
    <cellStyle name="Comma 2 2 2 20 12" xfId="3221"/>
    <cellStyle name="Comma 2 2 2 20 13" xfId="3222"/>
    <cellStyle name="Comma 2 2 2 20 14" xfId="3223"/>
    <cellStyle name="Comma 2 2 2 20 15" xfId="3224"/>
    <cellStyle name="Comma 2 2 2 20 16" xfId="3225"/>
    <cellStyle name="Comma 2 2 2 20 17" xfId="3226"/>
    <cellStyle name="Comma 2 2 2 20 18" xfId="3227"/>
    <cellStyle name="Comma 2 2 2 20 2" xfId="3228"/>
    <cellStyle name="Comma 2 2 2 20 2 10" xfId="3229"/>
    <cellStyle name="Comma 2 2 2 20 2 11" xfId="3230"/>
    <cellStyle name="Comma 2 2 2 20 2 12" xfId="3231"/>
    <cellStyle name="Comma 2 2 2 20 2 2" xfId="3232"/>
    <cellStyle name="Comma 2 2 2 20 2 2 2" xfId="3233"/>
    <cellStyle name="Comma 2 2 2 20 2 3" xfId="3234"/>
    <cellStyle name="Comma 2 2 2 20 2 4" xfId="3235"/>
    <cellStyle name="Comma 2 2 2 20 2 5" xfId="3236"/>
    <cellStyle name="Comma 2 2 2 20 2 6" xfId="3237"/>
    <cellStyle name="Comma 2 2 2 20 2 7" xfId="3238"/>
    <cellStyle name="Comma 2 2 2 20 2 8" xfId="3239"/>
    <cellStyle name="Comma 2 2 2 20 2 9" xfId="3240"/>
    <cellStyle name="Comma 2 2 2 20 3" xfId="3241"/>
    <cellStyle name="Comma 2 2 2 20 3 2" xfId="3242"/>
    <cellStyle name="Comma 2 2 2 20 4" xfId="3243"/>
    <cellStyle name="Comma 2 2 2 20 4 2" xfId="3244"/>
    <cellStyle name="Comma 2 2 2 20 5" xfId="3245"/>
    <cellStyle name="Comma 2 2 2 20 5 2" xfId="3246"/>
    <cellStyle name="Comma 2 2 2 20 6" xfId="3247"/>
    <cellStyle name="Comma 2 2 2 20 7" xfId="3248"/>
    <cellStyle name="Comma 2 2 2 20 8" xfId="3249"/>
    <cellStyle name="Comma 2 2 2 20 9" xfId="3250"/>
    <cellStyle name="Comma 2 2 2 21" xfId="3251"/>
    <cellStyle name="Comma 2 2 2 21 2" xfId="3252"/>
    <cellStyle name="Comma 2 2 2 21 3" xfId="3253"/>
    <cellStyle name="Comma 2 2 2 21 4" xfId="3254"/>
    <cellStyle name="Comma 2 2 2 21 5" xfId="3255"/>
    <cellStyle name="Comma 2 2 2 22" xfId="3256"/>
    <cellStyle name="Comma 2 2 2 22 2" xfId="3257"/>
    <cellStyle name="Comma 2 2 2 22 3" xfId="3258"/>
    <cellStyle name="Comma 2 2 2 22 4" xfId="3259"/>
    <cellStyle name="Comma 2 2 2 22 5" xfId="3260"/>
    <cellStyle name="Comma 2 2 2 23" xfId="3261"/>
    <cellStyle name="Comma 2 2 2 23 2" xfId="3262"/>
    <cellStyle name="Comma 2 2 2 23 3" xfId="3263"/>
    <cellStyle name="Comma 2 2 2 23 4" xfId="3264"/>
    <cellStyle name="Comma 2 2 2 23 5" xfId="3265"/>
    <cellStyle name="Comma 2 2 2 24" xfId="3266"/>
    <cellStyle name="Comma 2 2 2 24 2" xfId="3267"/>
    <cellStyle name="Comma 2 2 2 24 3" xfId="3268"/>
    <cellStyle name="Comma 2 2 2 24 4" xfId="3269"/>
    <cellStyle name="Comma 2 2 2 24 5" xfId="3270"/>
    <cellStyle name="Comma 2 2 2 25" xfId="3271"/>
    <cellStyle name="Comma 2 2 2 25 2" xfId="3272"/>
    <cellStyle name="Comma 2 2 2 25 3" xfId="3273"/>
    <cellStyle name="Comma 2 2 2 25 4" xfId="3274"/>
    <cellStyle name="Comma 2 2 2 25 5" xfId="3275"/>
    <cellStyle name="Comma 2 2 2 26" xfId="3276"/>
    <cellStyle name="Comma 2 2 2 26 2" xfId="3277"/>
    <cellStyle name="Comma 2 2 2 26 3" xfId="3278"/>
    <cellStyle name="Comma 2 2 2 26 4" xfId="3279"/>
    <cellStyle name="Comma 2 2 2 26 5" xfId="3280"/>
    <cellStyle name="Comma 2 2 2 27" xfId="3281"/>
    <cellStyle name="Comma 2 2 2 27 2" xfId="3282"/>
    <cellStyle name="Comma 2 2 2 27 3" xfId="3283"/>
    <cellStyle name="Comma 2 2 2 27 4" xfId="3284"/>
    <cellStyle name="Comma 2 2 2 27 5" xfId="3285"/>
    <cellStyle name="Comma 2 2 2 28" xfId="3286"/>
    <cellStyle name="Comma 2 2 2 28 2" xfId="3287"/>
    <cellStyle name="Comma 2 2 2 28 3" xfId="3288"/>
    <cellStyle name="Comma 2 2 2 28 4" xfId="3289"/>
    <cellStyle name="Comma 2 2 2 28 5" xfId="3290"/>
    <cellStyle name="Comma 2 2 2 29" xfId="3291"/>
    <cellStyle name="Comma 2 2 2 3" xfId="3292"/>
    <cellStyle name="Comma 2 2 2 30" xfId="3293"/>
    <cellStyle name="Comma 2 2 2 31" xfId="3294"/>
    <cellStyle name="Comma 2 2 2 32" xfId="3295"/>
    <cellStyle name="Comma 2 2 2 33" xfId="3296"/>
    <cellStyle name="Comma 2 2 2 34" xfId="3297"/>
    <cellStyle name="Comma 2 2 2 35" xfId="3298"/>
    <cellStyle name="Comma 2 2 2 36" xfId="3299"/>
    <cellStyle name="Comma 2 2 2 37" xfId="3300"/>
    <cellStyle name="Comma 2 2 2 38" xfId="3301"/>
    <cellStyle name="Comma 2 2 2 39" xfId="3302"/>
    <cellStyle name="Comma 2 2 2 4" xfId="3303"/>
    <cellStyle name="Comma 2 2 2 40" xfId="3304"/>
    <cellStyle name="Comma 2 2 2 41" xfId="3305"/>
    <cellStyle name="Comma 2 2 2 42" xfId="3306"/>
    <cellStyle name="Comma 2 2 2 5" xfId="3307"/>
    <cellStyle name="Comma 2 2 2 6" xfId="3308"/>
    <cellStyle name="Comma 2 2 2 7" xfId="3309"/>
    <cellStyle name="Comma 2 2 2 7 10" xfId="3310"/>
    <cellStyle name="Comma 2 2 2 7 11" xfId="3311"/>
    <cellStyle name="Comma 2 2 2 7 12" xfId="3312"/>
    <cellStyle name="Comma 2 2 2 7 13" xfId="3313"/>
    <cellStyle name="Comma 2 2 2 7 14" xfId="3314"/>
    <cellStyle name="Comma 2 2 2 7 14 2" xfId="3315"/>
    <cellStyle name="Comma 2 2 2 7 15" xfId="3316"/>
    <cellStyle name="Comma 2 2 2 7 16" xfId="3317"/>
    <cellStyle name="Comma 2 2 2 7 17" xfId="3318"/>
    <cellStyle name="Comma 2 2 2 7 18" xfId="3319"/>
    <cellStyle name="Comma 2 2 2 7 19" xfId="3320"/>
    <cellStyle name="Comma 2 2 2 7 2" xfId="3321"/>
    <cellStyle name="Comma 2 2 2 7 2 10" xfId="3322"/>
    <cellStyle name="Comma 2 2 2 7 2 11" xfId="3323"/>
    <cellStyle name="Comma 2 2 2 7 2 12" xfId="3324"/>
    <cellStyle name="Comma 2 2 2 7 2 13" xfId="3325"/>
    <cellStyle name="Comma 2 2 2 7 2 14" xfId="3326"/>
    <cellStyle name="Comma 2 2 2 7 2 2" xfId="3327"/>
    <cellStyle name="Comma 2 2 2 7 2 2 10" xfId="3328"/>
    <cellStyle name="Comma 2 2 2 7 2 2 11" xfId="3329"/>
    <cellStyle name="Comma 2 2 2 7 2 2 12" xfId="3330"/>
    <cellStyle name="Comma 2 2 2 7 2 2 13" xfId="3331"/>
    <cellStyle name="Comma 2 2 2 7 2 2 14" xfId="3332"/>
    <cellStyle name="Comma 2 2 2 7 2 2 2" xfId="3333"/>
    <cellStyle name="Comma 2 2 2 7 2 2 2 10" xfId="3334"/>
    <cellStyle name="Comma 2 2 2 7 2 2 2 11" xfId="3335"/>
    <cellStyle name="Comma 2 2 2 7 2 2 2 12" xfId="3336"/>
    <cellStyle name="Comma 2 2 2 7 2 2 2 2" xfId="3337"/>
    <cellStyle name="Comma 2 2 2 7 2 2 2 2 2" xfId="3338"/>
    <cellStyle name="Comma 2 2 2 7 2 2 2 3" xfId="3339"/>
    <cellStyle name="Comma 2 2 2 7 2 2 2 4" xfId="3340"/>
    <cellStyle name="Comma 2 2 2 7 2 2 2 5" xfId="3341"/>
    <cellStyle name="Comma 2 2 2 7 2 2 2 6" xfId="3342"/>
    <cellStyle name="Comma 2 2 2 7 2 2 2 7" xfId="3343"/>
    <cellStyle name="Comma 2 2 2 7 2 2 2 8" xfId="3344"/>
    <cellStyle name="Comma 2 2 2 7 2 2 2 9" xfId="3345"/>
    <cellStyle name="Comma 2 2 2 7 2 2 3" xfId="3346"/>
    <cellStyle name="Comma 2 2 2 7 2 2 3 2" xfId="3347"/>
    <cellStyle name="Comma 2 2 2 7 2 2 4" xfId="3348"/>
    <cellStyle name="Comma 2 2 2 7 2 2 4 2" xfId="3349"/>
    <cellStyle name="Comma 2 2 2 7 2 2 5" xfId="3350"/>
    <cellStyle name="Comma 2 2 2 7 2 2 5 2" xfId="3351"/>
    <cellStyle name="Comma 2 2 2 7 2 2 6" xfId="3352"/>
    <cellStyle name="Comma 2 2 2 7 2 2 7" xfId="3353"/>
    <cellStyle name="Comma 2 2 2 7 2 2 8" xfId="3354"/>
    <cellStyle name="Comma 2 2 2 7 2 2 9" xfId="3355"/>
    <cellStyle name="Comma 2 2 2 7 2 3" xfId="3356"/>
    <cellStyle name="Comma 2 2 2 7 2 3 10" xfId="3357"/>
    <cellStyle name="Comma 2 2 2 7 2 3 11" xfId="3358"/>
    <cellStyle name="Comma 2 2 2 7 2 3 12" xfId="3359"/>
    <cellStyle name="Comma 2 2 2 7 2 3 13" xfId="3360"/>
    <cellStyle name="Comma 2 2 2 7 2 3 14" xfId="3361"/>
    <cellStyle name="Comma 2 2 2 7 2 3 2" xfId="3362"/>
    <cellStyle name="Comma 2 2 2 7 2 3 2 10" xfId="3363"/>
    <cellStyle name="Comma 2 2 2 7 2 3 2 11" xfId="3364"/>
    <cellStyle name="Comma 2 2 2 7 2 3 2 12" xfId="3365"/>
    <cellStyle name="Comma 2 2 2 7 2 3 2 2" xfId="3366"/>
    <cellStyle name="Comma 2 2 2 7 2 3 2 2 2" xfId="3367"/>
    <cellStyle name="Comma 2 2 2 7 2 3 2 3" xfId="3368"/>
    <cellStyle name="Comma 2 2 2 7 2 3 2 4" xfId="3369"/>
    <cellStyle name="Comma 2 2 2 7 2 3 2 5" xfId="3370"/>
    <cellStyle name="Comma 2 2 2 7 2 3 2 6" xfId="3371"/>
    <cellStyle name="Comma 2 2 2 7 2 3 2 7" xfId="3372"/>
    <cellStyle name="Comma 2 2 2 7 2 3 2 8" xfId="3373"/>
    <cellStyle name="Comma 2 2 2 7 2 3 2 9" xfId="3374"/>
    <cellStyle name="Comma 2 2 2 7 2 3 3" xfId="3375"/>
    <cellStyle name="Comma 2 2 2 7 2 3 3 2" xfId="3376"/>
    <cellStyle name="Comma 2 2 2 7 2 3 4" xfId="3377"/>
    <cellStyle name="Comma 2 2 2 7 2 3 4 2" xfId="3378"/>
    <cellStyle name="Comma 2 2 2 7 2 3 5" xfId="3379"/>
    <cellStyle name="Comma 2 2 2 7 2 3 5 2" xfId="3380"/>
    <cellStyle name="Comma 2 2 2 7 2 3 6" xfId="3381"/>
    <cellStyle name="Comma 2 2 2 7 2 3 7" xfId="3382"/>
    <cellStyle name="Comma 2 2 2 7 2 3 8" xfId="3383"/>
    <cellStyle name="Comma 2 2 2 7 2 3 9" xfId="3384"/>
    <cellStyle name="Comma 2 2 2 7 2 4" xfId="3385"/>
    <cellStyle name="Comma 2 2 2 7 2 5" xfId="3386"/>
    <cellStyle name="Comma 2 2 2 7 2 6" xfId="3387"/>
    <cellStyle name="Comma 2 2 2 7 2 7" xfId="3388"/>
    <cellStyle name="Comma 2 2 2 7 2 8" xfId="3389"/>
    <cellStyle name="Comma 2 2 2 7 2 9" xfId="3390"/>
    <cellStyle name="Comma 2 2 2 7 20" xfId="3391"/>
    <cellStyle name="Comma 2 2 2 7 21" xfId="3392"/>
    <cellStyle name="Comma 2 2 2 7 22" xfId="3393"/>
    <cellStyle name="Comma 2 2 2 7 23" xfId="3394"/>
    <cellStyle name="Comma 2 2 2 7 24" xfId="3395"/>
    <cellStyle name="Comma 2 2 2 7 25" xfId="3396"/>
    <cellStyle name="Comma 2 2 2 7 26" xfId="3397"/>
    <cellStyle name="Comma 2 2 2 7 27" xfId="3398"/>
    <cellStyle name="Comma 2 2 2 7 3" xfId="3399"/>
    <cellStyle name="Comma 2 2 2 7 4" xfId="3400"/>
    <cellStyle name="Comma 2 2 2 7 4 10" xfId="3401"/>
    <cellStyle name="Comma 2 2 2 7 4 11" xfId="3402"/>
    <cellStyle name="Comma 2 2 2 7 4 12" xfId="3403"/>
    <cellStyle name="Comma 2 2 2 7 4 2" xfId="3404"/>
    <cellStyle name="Comma 2 2 2 7 4 2 2" xfId="3405"/>
    <cellStyle name="Comma 2 2 2 7 4 3" xfId="3406"/>
    <cellStyle name="Comma 2 2 2 7 4 4" xfId="3407"/>
    <cellStyle name="Comma 2 2 2 7 4 5" xfId="3408"/>
    <cellStyle name="Comma 2 2 2 7 4 6" xfId="3409"/>
    <cellStyle name="Comma 2 2 2 7 4 7" xfId="3410"/>
    <cellStyle name="Comma 2 2 2 7 4 8" xfId="3411"/>
    <cellStyle name="Comma 2 2 2 7 4 9" xfId="3412"/>
    <cellStyle name="Comma 2 2 2 7 5" xfId="3413"/>
    <cellStyle name="Comma 2 2 2 7 5 2" xfId="3414"/>
    <cellStyle name="Comma 2 2 2 7 6" xfId="3415"/>
    <cellStyle name="Comma 2 2 2 7 6 2" xfId="3416"/>
    <cellStyle name="Comma 2 2 2 7 7" xfId="3417"/>
    <cellStyle name="Comma 2 2 2 7 8" xfId="3418"/>
    <cellStyle name="Comma 2 2 2 7 9" xfId="3419"/>
    <cellStyle name="Comma 2 2 2 8" xfId="3420"/>
    <cellStyle name="Comma 2 2 2 8 10" xfId="3421"/>
    <cellStyle name="Comma 2 2 2 8 11" xfId="3422"/>
    <cellStyle name="Comma 2 2 2 8 12" xfId="3423"/>
    <cellStyle name="Comma 2 2 2 8 12 2" xfId="3424"/>
    <cellStyle name="Comma 2 2 2 8 13" xfId="3425"/>
    <cellStyle name="Comma 2 2 2 8 14" xfId="3426"/>
    <cellStyle name="Comma 2 2 2 8 15" xfId="3427"/>
    <cellStyle name="Comma 2 2 2 8 16" xfId="3428"/>
    <cellStyle name="Comma 2 2 2 8 17" xfId="3429"/>
    <cellStyle name="Comma 2 2 2 8 18" xfId="3430"/>
    <cellStyle name="Comma 2 2 2 8 19" xfId="3431"/>
    <cellStyle name="Comma 2 2 2 8 2" xfId="3432"/>
    <cellStyle name="Comma 2 2 2 8 2 10" xfId="3433"/>
    <cellStyle name="Comma 2 2 2 8 2 11" xfId="3434"/>
    <cellStyle name="Comma 2 2 2 8 2 12" xfId="3435"/>
    <cellStyle name="Comma 2 2 2 8 2 2" xfId="3436"/>
    <cellStyle name="Comma 2 2 2 8 2 2 2" xfId="3437"/>
    <cellStyle name="Comma 2 2 2 8 2 3" xfId="3438"/>
    <cellStyle name="Comma 2 2 2 8 2 4" xfId="3439"/>
    <cellStyle name="Comma 2 2 2 8 2 5" xfId="3440"/>
    <cellStyle name="Comma 2 2 2 8 2 6" xfId="3441"/>
    <cellStyle name="Comma 2 2 2 8 2 7" xfId="3442"/>
    <cellStyle name="Comma 2 2 2 8 2 8" xfId="3443"/>
    <cellStyle name="Comma 2 2 2 8 2 9" xfId="3444"/>
    <cellStyle name="Comma 2 2 2 8 20" xfId="3445"/>
    <cellStyle name="Comma 2 2 2 8 21" xfId="3446"/>
    <cellStyle name="Comma 2 2 2 8 22" xfId="3447"/>
    <cellStyle name="Comma 2 2 2 8 23" xfId="3448"/>
    <cellStyle name="Comma 2 2 2 8 24" xfId="3449"/>
    <cellStyle name="Comma 2 2 2 8 25" xfId="3450"/>
    <cellStyle name="Comma 2 2 2 8 3" xfId="3451"/>
    <cellStyle name="Comma 2 2 2 8 3 2" xfId="3452"/>
    <cellStyle name="Comma 2 2 2 8 4" xfId="3453"/>
    <cellStyle name="Comma 2 2 2 8 4 2" xfId="3454"/>
    <cellStyle name="Comma 2 2 2 8 5" xfId="3455"/>
    <cellStyle name="Comma 2 2 2 8 6" xfId="3456"/>
    <cellStyle name="Comma 2 2 2 8 7" xfId="3457"/>
    <cellStyle name="Comma 2 2 2 8 8" xfId="3458"/>
    <cellStyle name="Comma 2 2 2 8 9" xfId="3459"/>
    <cellStyle name="Comma 2 2 2 9" xfId="3460"/>
    <cellStyle name="Comma 2 2 2 9 10" xfId="3461"/>
    <cellStyle name="Comma 2 2 2 9 11" xfId="3462"/>
    <cellStyle name="Comma 2 2 2 9 12" xfId="3463"/>
    <cellStyle name="Comma 2 2 2 9 12 2" xfId="3464"/>
    <cellStyle name="Comma 2 2 2 9 13" xfId="3465"/>
    <cellStyle name="Comma 2 2 2 9 14" xfId="3466"/>
    <cellStyle name="Comma 2 2 2 9 15" xfId="3467"/>
    <cellStyle name="Comma 2 2 2 9 16" xfId="3468"/>
    <cellStyle name="Comma 2 2 2 9 17" xfId="3469"/>
    <cellStyle name="Comma 2 2 2 9 18" xfId="3470"/>
    <cellStyle name="Comma 2 2 2 9 19" xfId="3471"/>
    <cellStyle name="Comma 2 2 2 9 2" xfId="3472"/>
    <cellStyle name="Comma 2 2 2 9 2 10" xfId="3473"/>
    <cellStyle name="Comma 2 2 2 9 2 11" xfId="3474"/>
    <cellStyle name="Comma 2 2 2 9 2 12" xfId="3475"/>
    <cellStyle name="Comma 2 2 2 9 2 2" xfId="3476"/>
    <cellStyle name="Comma 2 2 2 9 2 2 2" xfId="3477"/>
    <cellStyle name="Comma 2 2 2 9 2 3" xfId="3478"/>
    <cellStyle name="Comma 2 2 2 9 2 4" xfId="3479"/>
    <cellStyle name="Comma 2 2 2 9 2 5" xfId="3480"/>
    <cellStyle name="Comma 2 2 2 9 2 6" xfId="3481"/>
    <cellStyle name="Comma 2 2 2 9 2 7" xfId="3482"/>
    <cellStyle name="Comma 2 2 2 9 2 8" xfId="3483"/>
    <cellStyle name="Comma 2 2 2 9 2 9" xfId="3484"/>
    <cellStyle name="Comma 2 2 2 9 20" xfId="3485"/>
    <cellStyle name="Comma 2 2 2 9 21" xfId="3486"/>
    <cellStyle name="Comma 2 2 2 9 22" xfId="3487"/>
    <cellStyle name="Comma 2 2 2 9 23" xfId="3488"/>
    <cellStyle name="Comma 2 2 2 9 24" xfId="3489"/>
    <cellStyle name="Comma 2 2 2 9 25" xfId="3490"/>
    <cellStyle name="Comma 2 2 2 9 3" xfId="3491"/>
    <cellStyle name="Comma 2 2 2 9 3 2" xfId="3492"/>
    <cellStyle name="Comma 2 2 2 9 4" xfId="3493"/>
    <cellStyle name="Comma 2 2 2 9 4 2" xfId="3494"/>
    <cellStyle name="Comma 2 2 2 9 5" xfId="3495"/>
    <cellStyle name="Comma 2 2 2 9 6" xfId="3496"/>
    <cellStyle name="Comma 2 2 2 9 7" xfId="3497"/>
    <cellStyle name="Comma 2 2 2 9 8" xfId="3498"/>
    <cellStyle name="Comma 2 2 2 9 9" xfId="3499"/>
    <cellStyle name="Comma 2 2 20" xfId="3500"/>
    <cellStyle name="Comma 2 2 20 2" xfId="3501"/>
    <cellStyle name="Comma 2 2 20 3" xfId="3502"/>
    <cellStyle name="Comma 2 2 20 4" xfId="3503"/>
    <cellStyle name="Comma 2 2 20 5" xfId="3504"/>
    <cellStyle name="Comma 2 2 21" xfId="3505"/>
    <cellStyle name="Comma 2 2 21 2" xfId="3506"/>
    <cellStyle name="Comma 2 2 21 3" xfId="3507"/>
    <cellStyle name="Comma 2 2 21 4" xfId="3508"/>
    <cellStyle name="Comma 2 2 21 5" xfId="3509"/>
    <cellStyle name="Comma 2 2 22" xfId="3510"/>
    <cellStyle name="Comma 2 2 22 2" xfId="3511"/>
    <cellStyle name="Comma 2 2 22 3" xfId="3512"/>
    <cellStyle name="Comma 2 2 22 4" xfId="3513"/>
    <cellStyle name="Comma 2 2 22 5" xfId="3514"/>
    <cellStyle name="Comma 2 2 23" xfId="3515"/>
    <cellStyle name="Comma 2 2 23 2" xfId="3516"/>
    <cellStyle name="Comma 2 2 23 3" xfId="3517"/>
    <cellStyle name="Comma 2 2 23 4" xfId="3518"/>
    <cellStyle name="Comma 2 2 23 5" xfId="3519"/>
    <cellStyle name="Comma 2 2 24" xfId="3520"/>
    <cellStyle name="Comma 2 2 24 2" xfId="3521"/>
    <cellStyle name="Comma 2 2 24 3" xfId="3522"/>
    <cellStyle name="Comma 2 2 24 4" xfId="3523"/>
    <cellStyle name="Comma 2 2 24 5" xfId="3524"/>
    <cellStyle name="Comma 2 2 25" xfId="3525"/>
    <cellStyle name="Comma 2 2 25 2" xfId="3526"/>
    <cellStyle name="Comma 2 2 25 3" xfId="3527"/>
    <cellStyle name="Comma 2 2 25 4" xfId="3528"/>
    <cellStyle name="Comma 2 2 25 5" xfId="3529"/>
    <cellStyle name="Comma 2 2 26" xfId="3530"/>
    <cellStyle name="Comma 2 2 26 2" xfId="3531"/>
    <cellStyle name="Comma 2 2 26 3" xfId="3532"/>
    <cellStyle name="Comma 2 2 26 4" xfId="3533"/>
    <cellStyle name="Comma 2 2 26 5" xfId="3534"/>
    <cellStyle name="Comma 2 2 27" xfId="3535"/>
    <cellStyle name="Comma 2 2 27 2" xfId="3536"/>
    <cellStyle name="Comma 2 2 27 3" xfId="3537"/>
    <cellStyle name="Comma 2 2 27 4" xfId="3538"/>
    <cellStyle name="Comma 2 2 27 5" xfId="3539"/>
    <cellStyle name="Comma 2 2 28" xfId="3540"/>
    <cellStyle name="Comma 2 2 28 2" xfId="3541"/>
    <cellStyle name="Comma 2 2 28 3" xfId="3542"/>
    <cellStyle name="Comma 2 2 28 4" xfId="3543"/>
    <cellStyle name="Comma 2 2 28 5" xfId="3544"/>
    <cellStyle name="Comma 2 2 29" xfId="3545"/>
    <cellStyle name="Comma 2 2 3" xfId="3546"/>
    <cellStyle name="Comma 2 2 3 10" xfId="3547"/>
    <cellStyle name="Comma 2 2 3 11" xfId="3548"/>
    <cellStyle name="Comma 2 2 3 12" xfId="3549"/>
    <cellStyle name="Comma 2 2 3 12 2" xfId="3550"/>
    <cellStyle name="Comma 2 2 3 13" xfId="3551"/>
    <cellStyle name="Comma 2 2 3 14" xfId="3552"/>
    <cellStyle name="Comma 2 2 3 15" xfId="3553"/>
    <cellStyle name="Comma 2 2 3 16" xfId="3554"/>
    <cellStyle name="Comma 2 2 3 17" xfId="3555"/>
    <cellStyle name="Comma 2 2 3 18" xfId="3556"/>
    <cellStyle name="Comma 2 2 3 19" xfId="3557"/>
    <cellStyle name="Comma 2 2 3 2" xfId="3558"/>
    <cellStyle name="Comma 2 2 3 2 10" xfId="3559"/>
    <cellStyle name="Comma 2 2 3 2 11" xfId="3560"/>
    <cellStyle name="Comma 2 2 3 2 12" xfId="3561"/>
    <cellStyle name="Comma 2 2 3 2 2" xfId="3562"/>
    <cellStyle name="Comma 2 2 3 2 2 2" xfId="3563"/>
    <cellStyle name="Comma 2 2 3 2 3" xfId="3564"/>
    <cellStyle name="Comma 2 2 3 2 4" xfId="3565"/>
    <cellStyle name="Comma 2 2 3 2 5" xfId="3566"/>
    <cellStyle name="Comma 2 2 3 2 6" xfId="3567"/>
    <cellStyle name="Comma 2 2 3 2 7" xfId="3568"/>
    <cellStyle name="Comma 2 2 3 2 8" xfId="3569"/>
    <cellStyle name="Comma 2 2 3 2 9" xfId="3570"/>
    <cellStyle name="Comma 2 2 3 20" xfId="3571"/>
    <cellStyle name="Comma 2 2 3 21" xfId="3572"/>
    <cellStyle name="Comma 2 2 3 22" xfId="3573"/>
    <cellStyle name="Comma 2 2 3 23" xfId="3574"/>
    <cellStyle name="Comma 2 2 3 24" xfId="3575"/>
    <cellStyle name="Comma 2 2 3 25" xfId="3576"/>
    <cellStyle name="Comma 2 2 3 3" xfId="3577"/>
    <cellStyle name="Comma 2 2 3 3 2" xfId="3578"/>
    <cellStyle name="Comma 2 2 3 4" xfId="3579"/>
    <cellStyle name="Comma 2 2 3 4 2" xfId="3580"/>
    <cellStyle name="Comma 2 2 3 5" xfId="3581"/>
    <cellStyle name="Comma 2 2 3 6" xfId="3582"/>
    <cellStyle name="Comma 2 2 3 7" xfId="3583"/>
    <cellStyle name="Comma 2 2 3 8" xfId="3584"/>
    <cellStyle name="Comma 2 2 3 9" xfId="3585"/>
    <cellStyle name="Comma 2 2 30" xfId="3586"/>
    <cellStyle name="Comma 2 2 31" xfId="3587"/>
    <cellStyle name="Comma 2 2 32" xfId="3588"/>
    <cellStyle name="Comma 2 2 33" xfId="3589"/>
    <cellStyle name="Comma 2 2 34" xfId="3590"/>
    <cellStyle name="Comma 2 2 35" xfId="3591"/>
    <cellStyle name="Comma 2 2 36" xfId="3592"/>
    <cellStyle name="Comma 2 2 37" xfId="3593"/>
    <cellStyle name="Comma 2 2 38" xfId="3594"/>
    <cellStyle name="Comma 2 2 39" xfId="3595"/>
    <cellStyle name="Comma 2 2 4" xfId="3596"/>
    <cellStyle name="Comma 2 2 4 10" xfId="3597"/>
    <cellStyle name="Comma 2 2 4 11" xfId="3598"/>
    <cellStyle name="Comma 2 2 4 12" xfId="3599"/>
    <cellStyle name="Comma 2 2 4 12 2" xfId="3600"/>
    <cellStyle name="Comma 2 2 4 13" xfId="3601"/>
    <cellStyle name="Comma 2 2 4 14" xfId="3602"/>
    <cellStyle name="Comma 2 2 4 15" xfId="3603"/>
    <cellStyle name="Comma 2 2 4 16" xfId="3604"/>
    <cellStyle name="Comma 2 2 4 17" xfId="3605"/>
    <cellStyle name="Comma 2 2 4 18" xfId="3606"/>
    <cellStyle name="Comma 2 2 4 19" xfId="3607"/>
    <cellStyle name="Comma 2 2 4 2" xfId="3608"/>
    <cellStyle name="Comma 2 2 4 2 10" xfId="3609"/>
    <cellStyle name="Comma 2 2 4 2 11" xfId="3610"/>
    <cellStyle name="Comma 2 2 4 2 12" xfId="3611"/>
    <cellStyle name="Comma 2 2 4 2 2" xfId="3612"/>
    <cellStyle name="Comma 2 2 4 2 2 2" xfId="3613"/>
    <cellStyle name="Comma 2 2 4 2 3" xfId="3614"/>
    <cellStyle name="Comma 2 2 4 2 4" xfId="3615"/>
    <cellStyle name="Comma 2 2 4 2 5" xfId="3616"/>
    <cellStyle name="Comma 2 2 4 2 6" xfId="3617"/>
    <cellStyle name="Comma 2 2 4 2 7" xfId="3618"/>
    <cellStyle name="Comma 2 2 4 2 8" xfId="3619"/>
    <cellStyle name="Comma 2 2 4 2 9" xfId="3620"/>
    <cellStyle name="Comma 2 2 4 20" xfId="3621"/>
    <cellStyle name="Comma 2 2 4 21" xfId="3622"/>
    <cellStyle name="Comma 2 2 4 22" xfId="3623"/>
    <cellStyle name="Comma 2 2 4 23" xfId="3624"/>
    <cellStyle name="Comma 2 2 4 24" xfId="3625"/>
    <cellStyle name="Comma 2 2 4 25" xfId="3626"/>
    <cellStyle name="Comma 2 2 4 3" xfId="3627"/>
    <cellStyle name="Comma 2 2 4 3 2" xfId="3628"/>
    <cellStyle name="Comma 2 2 4 4" xfId="3629"/>
    <cellStyle name="Comma 2 2 4 4 2" xfId="3630"/>
    <cellStyle name="Comma 2 2 4 5" xfId="3631"/>
    <cellStyle name="Comma 2 2 4 6" xfId="3632"/>
    <cellStyle name="Comma 2 2 4 7" xfId="3633"/>
    <cellStyle name="Comma 2 2 4 8" xfId="3634"/>
    <cellStyle name="Comma 2 2 4 9" xfId="3635"/>
    <cellStyle name="Comma 2 2 40" xfId="3636"/>
    <cellStyle name="Comma 2 2 41" xfId="3637"/>
    <cellStyle name="Comma 2 2 42" xfId="3638"/>
    <cellStyle name="Comma 2 2 5" xfId="3639"/>
    <cellStyle name="Comma 2 2 5 10" xfId="3640"/>
    <cellStyle name="Comma 2 2 5 11" xfId="3641"/>
    <cellStyle name="Comma 2 2 5 12" xfId="3642"/>
    <cellStyle name="Comma 2 2 5 12 2" xfId="3643"/>
    <cellStyle name="Comma 2 2 5 13" xfId="3644"/>
    <cellStyle name="Comma 2 2 5 14" xfId="3645"/>
    <cellStyle name="Comma 2 2 5 15" xfId="3646"/>
    <cellStyle name="Comma 2 2 5 16" xfId="3647"/>
    <cellStyle name="Comma 2 2 5 17" xfId="3648"/>
    <cellStyle name="Comma 2 2 5 18" xfId="3649"/>
    <cellStyle name="Comma 2 2 5 19" xfId="3650"/>
    <cellStyle name="Comma 2 2 5 2" xfId="3651"/>
    <cellStyle name="Comma 2 2 5 2 10" xfId="3652"/>
    <cellStyle name="Comma 2 2 5 2 11" xfId="3653"/>
    <cellStyle name="Comma 2 2 5 2 12" xfId="3654"/>
    <cellStyle name="Comma 2 2 5 2 2" xfId="3655"/>
    <cellStyle name="Comma 2 2 5 2 2 2" xfId="3656"/>
    <cellStyle name="Comma 2 2 5 2 3" xfId="3657"/>
    <cellStyle name="Comma 2 2 5 2 4" xfId="3658"/>
    <cellStyle name="Comma 2 2 5 2 5" xfId="3659"/>
    <cellStyle name="Comma 2 2 5 2 6" xfId="3660"/>
    <cellStyle name="Comma 2 2 5 2 7" xfId="3661"/>
    <cellStyle name="Comma 2 2 5 2 8" xfId="3662"/>
    <cellStyle name="Comma 2 2 5 2 9" xfId="3663"/>
    <cellStyle name="Comma 2 2 5 20" xfId="3664"/>
    <cellStyle name="Comma 2 2 5 21" xfId="3665"/>
    <cellStyle name="Comma 2 2 5 22" xfId="3666"/>
    <cellStyle name="Comma 2 2 5 23" xfId="3667"/>
    <cellStyle name="Comma 2 2 5 24" xfId="3668"/>
    <cellStyle name="Comma 2 2 5 25" xfId="3669"/>
    <cellStyle name="Comma 2 2 5 3" xfId="3670"/>
    <cellStyle name="Comma 2 2 5 3 2" xfId="3671"/>
    <cellStyle name="Comma 2 2 5 4" xfId="3672"/>
    <cellStyle name="Comma 2 2 5 4 2" xfId="3673"/>
    <cellStyle name="Comma 2 2 5 5" xfId="3674"/>
    <cellStyle name="Comma 2 2 5 6" xfId="3675"/>
    <cellStyle name="Comma 2 2 5 7" xfId="3676"/>
    <cellStyle name="Comma 2 2 5 8" xfId="3677"/>
    <cellStyle name="Comma 2 2 5 9" xfId="3678"/>
    <cellStyle name="Comma 2 2 6" xfId="3679"/>
    <cellStyle name="Comma 2 2 6 10" xfId="3680"/>
    <cellStyle name="Comma 2 2 6 11" xfId="3681"/>
    <cellStyle name="Comma 2 2 6 12" xfId="3682"/>
    <cellStyle name="Comma 2 2 6 12 2" xfId="3683"/>
    <cellStyle name="Comma 2 2 6 13" xfId="3684"/>
    <cellStyle name="Comma 2 2 6 14" xfId="3685"/>
    <cellStyle name="Comma 2 2 6 15" xfId="3686"/>
    <cellStyle name="Comma 2 2 6 16" xfId="3687"/>
    <cellStyle name="Comma 2 2 6 17" xfId="3688"/>
    <cellStyle name="Comma 2 2 6 18" xfId="3689"/>
    <cellStyle name="Comma 2 2 6 19" xfId="3690"/>
    <cellStyle name="Comma 2 2 6 2" xfId="3691"/>
    <cellStyle name="Comma 2 2 6 2 10" xfId="3692"/>
    <cellStyle name="Comma 2 2 6 2 11" xfId="3693"/>
    <cellStyle name="Comma 2 2 6 2 12" xfId="3694"/>
    <cellStyle name="Comma 2 2 6 2 2" xfId="3695"/>
    <cellStyle name="Comma 2 2 6 2 2 2" xfId="3696"/>
    <cellStyle name="Comma 2 2 6 2 3" xfId="3697"/>
    <cellStyle name="Comma 2 2 6 2 4" xfId="3698"/>
    <cellStyle name="Comma 2 2 6 2 5" xfId="3699"/>
    <cellStyle name="Comma 2 2 6 2 6" xfId="3700"/>
    <cellStyle name="Comma 2 2 6 2 7" xfId="3701"/>
    <cellStyle name="Comma 2 2 6 2 8" xfId="3702"/>
    <cellStyle name="Comma 2 2 6 2 9" xfId="3703"/>
    <cellStyle name="Comma 2 2 6 20" xfId="3704"/>
    <cellStyle name="Comma 2 2 6 21" xfId="3705"/>
    <cellStyle name="Comma 2 2 6 22" xfId="3706"/>
    <cellStyle name="Comma 2 2 6 23" xfId="3707"/>
    <cellStyle name="Comma 2 2 6 24" xfId="3708"/>
    <cellStyle name="Comma 2 2 6 25" xfId="3709"/>
    <cellStyle name="Comma 2 2 6 3" xfId="3710"/>
    <cellStyle name="Comma 2 2 6 3 2" xfId="3711"/>
    <cellStyle name="Comma 2 2 6 4" xfId="3712"/>
    <cellStyle name="Comma 2 2 6 4 2" xfId="3713"/>
    <cellStyle name="Comma 2 2 6 5" xfId="3714"/>
    <cellStyle name="Comma 2 2 6 6" xfId="3715"/>
    <cellStyle name="Comma 2 2 6 7" xfId="3716"/>
    <cellStyle name="Comma 2 2 6 8" xfId="3717"/>
    <cellStyle name="Comma 2 2 6 9" xfId="3718"/>
    <cellStyle name="Comma 2 2 7" xfId="3719"/>
    <cellStyle name="Comma 2 2 7 10" xfId="3720"/>
    <cellStyle name="Comma 2 2 7 11" xfId="3721"/>
    <cellStyle name="Comma 2 2 7 12" xfId="3722"/>
    <cellStyle name="Comma 2 2 7 13" xfId="3723"/>
    <cellStyle name="Comma 2 2 7 14" xfId="3724"/>
    <cellStyle name="Comma 2 2 7 2" xfId="3725"/>
    <cellStyle name="Comma 2 2 7 2 10" xfId="3726"/>
    <cellStyle name="Comma 2 2 7 2 11" xfId="3727"/>
    <cellStyle name="Comma 2 2 7 2 12" xfId="3728"/>
    <cellStyle name="Comma 2 2 7 2 13" xfId="3729"/>
    <cellStyle name="Comma 2 2 7 2 14" xfId="3730"/>
    <cellStyle name="Comma 2 2 7 2 2" xfId="3731"/>
    <cellStyle name="Comma 2 2 7 2 3" xfId="3732"/>
    <cellStyle name="Comma 2 2 7 2 4" xfId="3733"/>
    <cellStyle name="Comma 2 2 7 2 5" xfId="3734"/>
    <cellStyle name="Comma 2 2 7 2 6" xfId="3735"/>
    <cellStyle name="Comma 2 2 7 2 7" xfId="3736"/>
    <cellStyle name="Comma 2 2 7 2 8" xfId="3737"/>
    <cellStyle name="Comma 2 2 7 2 9" xfId="3738"/>
    <cellStyle name="Comma 2 2 7 3" xfId="3739"/>
    <cellStyle name="Comma 2 2 7 4" xfId="3740"/>
    <cellStyle name="Comma 2 2 7 5" xfId="3741"/>
    <cellStyle name="Comma 2 2 7 6" xfId="3742"/>
    <cellStyle name="Comma 2 2 7 7" xfId="3743"/>
    <cellStyle name="Comma 2 2 7 8" xfId="3744"/>
    <cellStyle name="Comma 2 2 7 9" xfId="3745"/>
    <cellStyle name="Comma 2 2 8" xfId="3746"/>
    <cellStyle name="Comma 2 2 9" xfId="3747"/>
    <cellStyle name="Comma 2 20" xfId="3748"/>
    <cellStyle name="Comma 2 20 10" xfId="3749"/>
    <cellStyle name="Comma 2 20 11" xfId="3750"/>
    <cellStyle name="Comma 2 20 12" xfId="3751"/>
    <cellStyle name="Comma 2 20 13" xfId="3752"/>
    <cellStyle name="Comma 2 20 14" xfId="3753"/>
    <cellStyle name="Comma 2 20 2" xfId="3754"/>
    <cellStyle name="Comma 2 20 2 10" xfId="3755"/>
    <cellStyle name="Comma 2 20 2 11" xfId="3756"/>
    <cellStyle name="Comma 2 20 2 12" xfId="3757"/>
    <cellStyle name="Comma 2 20 2 13" xfId="3758"/>
    <cellStyle name="Comma 2 20 2 14" xfId="3759"/>
    <cellStyle name="Comma 2 20 2 2" xfId="3760"/>
    <cellStyle name="Comma 2 20 2 3" xfId="3761"/>
    <cellStyle name="Comma 2 20 2 4" xfId="3762"/>
    <cellStyle name="Comma 2 20 2 5" xfId="3763"/>
    <cellStyle name="Comma 2 20 2 6" xfId="3764"/>
    <cellStyle name="Comma 2 20 2 7" xfId="3765"/>
    <cellStyle name="Comma 2 20 2 8" xfId="3766"/>
    <cellStyle name="Comma 2 20 2 9" xfId="3767"/>
    <cellStyle name="Comma 2 20 3" xfId="3768"/>
    <cellStyle name="Comma 2 20 4" xfId="3769"/>
    <cellStyle name="Comma 2 20 5" xfId="3770"/>
    <cellStyle name="Comma 2 20 6" xfId="3771"/>
    <cellStyle name="Comma 2 20 7" xfId="3772"/>
    <cellStyle name="Comma 2 20 8" xfId="3773"/>
    <cellStyle name="Comma 2 20 9" xfId="3774"/>
    <cellStyle name="Comma 2 21" xfId="3775"/>
    <cellStyle name="Comma 2 22" xfId="3776"/>
    <cellStyle name="Comma 2 23" xfId="3777"/>
    <cellStyle name="Comma 2 24" xfId="3778"/>
    <cellStyle name="Comma 2 25" xfId="3779"/>
    <cellStyle name="Comma 2 26" xfId="3780"/>
    <cellStyle name="Comma 2 27" xfId="3781"/>
    <cellStyle name="Comma 2 28" xfId="3782"/>
    <cellStyle name="Comma 2 29" xfId="3783"/>
    <cellStyle name="Comma 2 3" xfId="3784"/>
    <cellStyle name="Comma 2 3 10" xfId="3785"/>
    <cellStyle name="Comma 2 3 11" xfId="3786"/>
    <cellStyle name="Comma 2 3 12" xfId="3787"/>
    <cellStyle name="Comma 2 3 13" xfId="3788"/>
    <cellStyle name="Comma 2 3 14" xfId="3789"/>
    <cellStyle name="Comma 2 3 15" xfId="3790"/>
    <cellStyle name="Comma 2 3 16" xfId="3791"/>
    <cellStyle name="Comma 2 3 17" xfId="3792"/>
    <cellStyle name="Comma 2 3 18" xfId="3793"/>
    <cellStyle name="Comma 2 3 19" xfId="3794"/>
    <cellStyle name="Comma 2 3 2" xfId="3795"/>
    <cellStyle name="Comma 2 3 2 10" xfId="3796"/>
    <cellStyle name="Comma 2 3 2 11" xfId="3797"/>
    <cellStyle name="Comma 2 3 2 12" xfId="3798"/>
    <cellStyle name="Comma 2 3 2 13" xfId="3799"/>
    <cellStyle name="Comma 2 3 2 14" xfId="3800"/>
    <cellStyle name="Comma 2 3 2 2" xfId="3801"/>
    <cellStyle name="Comma 2 3 2 2 10" xfId="3802"/>
    <cellStyle name="Comma 2 3 2 2 11" xfId="3803"/>
    <cellStyle name="Comma 2 3 2 2 12" xfId="3804"/>
    <cellStyle name="Comma 2 3 2 2 13" xfId="3805"/>
    <cellStyle name="Comma 2 3 2 2 14" xfId="3806"/>
    <cellStyle name="Comma 2 3 2 2 2" xfId="3807"/>
    <cellStyle name="Comma 2 3 2 2 3" xfId="3808"/>
    <cellStyle name="Comma 2 3 2 2 4" xfId="3809"/>
    <cellStyle name="Comma 2 3 2 2 5" xfId="3810"/>
    <cellStyle name="Comma 2 3 2 2 6" xfId="3811"/>
    <cellStyle name="Comma 2 3 2 2 7" xfId="3812"/>
    <cellStyle name="Comma 2 3 2 2 8" xfId="3813"/>
    <cellStyle name="Comma 2 3 2 2 9" xfId="3814"/>
    <cellStyle name="Comma 2 3 2 3" xfId="3815"/>
    <cellStyle name="Comma 2 3 2 4" xfId="3816"/>
    <cellStyle name="Comma 2 3 2 5" xfId="3817"/>
    <cellStyle name="Comma 2 3 2 6" xfId="3818"/>
    <cellStyle name="Comma 2 3 2 7" xfId="3819"/>
    <cellStyle name="Comma 2 3 2 8" xfId="3820"/>
    <cellStyle name="Comma 2 3 2 9" xfId="3821"/>
    <cellStyle name="Comma 2 3 20" xfId="3822"/>
    <cellStyle name="Comma 2 3 21" xfId="3823"/>
    <cellStyle name="Comma 2 3 22" xfId="3824"/>
    <cellStyle name="Comma 2 3 23" xfId="3825"/>
    <cellStyle name="Comma 2 3 24" xfId="3826"/>
    <cellStyle name="Comma 2 3 25" xfId="3827"/>
    <cellStyle name="Comma 2 3 26" xfId="3828"/>
    <cellStyle name="Comma 2 3 27" xfId="3829"/>
    <cellStyle name="Comma 2 3 3" xfId="3830"/>
    <cellStyle name="Comma 2 3 4" xfId="3831"/>
    <cellStyle name="Comma 2 3 5" xfId="3832"/>
    <cellStyle name="Comma 2 3 6" xfId="3833"/>
    <cellStyle name="Comma 2 3 7" xfId="3834"/>
    <cellStyle name="Comma 2 3 8" xfId="3835"/>
    <cellStyle name="Comma 2 3 9" xfId="3836"/>
    <cellStyle name="Comma 2 30" xfId="3837"/>
    <cellStyle name="Comma 2 31" xfId="3838"/>
    <cellStyle name="Comma 2 32" xfId="3839"/>
    <cellStyle name="Comma 2 33" xfId="3840"/>
    <cellStyle name="Comma 2 34" xfId="3841"/>
    <cellStyle name="Comma 2 35" xfId="3842"/>
    <cellStyle name="Comma 2 36" xfId="3843"/>
    <cellStyle name="Comma 2 37" xfId="3844"/>
    <cellStyle name="Comma 2 38" xfId="3845"/>
    <cellStyle name="Comma 2 39" xfId="3846"/>
    <cellStyle name="Comma 2 4" xfId="3847"/>
    <cellStyle name="Comma 2 4 10" xfId="3848"/>
    <cellStyle name="Comma 2 4 11" xfId="3849"/>
    <cellStyle name="Comma 2 4 12" xfId="3850"/>
    <cellStyle name="Comma 2 4 13" xfId="3851"/>
    <cellStyle name="Comma 2 4 14" xfId="3852"/>
    <cellStyle name="Comma 2 4 15" xfId="3853"/>
    <cellStyle name="Comma 2 4 16" xfId="3854"/>
    <cellStyle name="Comma 2 4 17" xfId="3855"/>
    <cellStyle name="Comma 2 4 18" xfId="3856"/>
    <cellStyle name="Comma 2 4 19" xfId="3857"/>
    <cellStyle name="Comma 2 4 2" xfId="3858"/>
    <cellStyle name="Comma 2 4 2 10" xfId="3859"/>
    <cellStyle name="Comma 2 4 2 11" xfId="3860"/>
    <cellStyle name="Comma 2 4 2 12" xfId="3861"/>
    <cellStyle name="Comma 2 4 2 13" xfId="3862"/>
    <cellStyle name="Comma 2 4 2 14" xfId="3863"/>
    <cellStyle name="Comma 2 4 2 2" xfId="3864"/>
    <cellStyle name="Comma 2 4 2 2 10" xfId="3865"/>
    <cellStyle name="Comma 2 4 2 2 11" xfId="3866"/>
    <cellStyle name="Comma 2 4 2 2 12" xfId="3867"/>
    <cellStyle name="Comma 2 4 2 2 13" xfId="3868"/>
    <cellStyle name="Comma 2 4 2 2 14" xfId="3869"/>
    <cellStyle name="Comma 2 4 2 2 2" xfId="3870"/>
    <cellStyle name="Comma 2 4 2 2 3" xfId="3871"/>
    <cellStyle name="Comma 2 4 2 2 4" xfId="3872"/>
    <cellStyle name="Comma 2 4 2 2 5" xfId="3873"/>
    <cellStyle name="Comma 2 4 2 2 6" xfId="3874"/>
    <cellStyle name="Comma 2 4 2 2 7" xfId="3875"/>
    <cellStyle name="Comma 2 4 2 2 8" xfId="3876"/>
    <cellStyle name="Comma 2 4 2 2 9" xfId="3877"/>
    <cellStyle name="Comma 2 4 2 3" xfId="3878"/>
    <cellStyle name="Comma 2 4 2 4" xfId="3879"/>
    <cellStyle name="Comma 2 4 2 5" xfId="3880"/>
    <cellStyle name="Comma 2 4 2 6" xfId="3881"/>
    <cellStyle name="Comma 2 4 2 7" xfId="3882"/>
    <cellStyle name="Comma 2 4 2 8" xfId="3883"/>
    <cellStyle name="Comma 2 4 2 9" xfId="3884"/>
    <cellStyle name="Comma 2 4 20" xfId="3885"/>
    <cellStyle name="Comma 2 4 21" xfId="3886"/>
    <cellStyle name="Comma 2 4 22" xfId="3887"/>
    <cellStyle name="Comma 2 4 23" xfId="3888"/>
    <cellStyle name="Comma 2 4 24" xfId="3889"/>
    <cellStyle name="Comma 2 4 25" xfId="3890"/>
    <cellStyle name="Comma 2 4 26" xfId="3891"/>
    <cellStyle name="Comma 2 4 27" xfId="3892"/>
    <cellStyle name="Comma 2 4 3" xfId="3893"/>
    <cellStyle name="Comma 2 4 4" xfId="3894"/>
    <cellStyle name="Comma 2 4 5" xfId="3895"/>
    <cellStyle name="Comma 2 4 6" xfId="3896"/>
    <cellStyle name="Comma 2 4 7" xfId="3897"/>
    <cellStyle name="Comma 2 4 8" xfId="3898"/>
    <cellStyle name="Comma 2 4 9" xfId="3899"/>
    <cellStyle name="Comma 2 40" xfId="3900"/>
    <cellStyle name="Comma 2 41" xfId="3901"/>
    <cellStyle name="Comma 2 42" xfId="3902"/>
    <cellStyle name="Comma 2 43" xfId="3903"/>
    <cellStyle name="Comma 2 44" xfId="3904"/>
    <cellStyle name="Comma 2 45" xfId="3905"/>
    <cellStyle name="Comma 2 46" xfId="3906"/>
    <cellStyle name="Comma 2 47" xfId="3907"/>
    <cellStyle name="Comma 2 48" xfId="3908"/>
    <cellStyle name="Comma 2 49" xfId="3909"/>
    <cellStyle name="Comma 2 5" xfId="3910"/>
    <cellStyle name="Comma 2 5 10" xfId="3911"/>
    <cellStyle name="Comma 2 5 11" xfId="3912"/>
    <cellStyle name="Comma 2 5 12" xfId="3913"/>
    <cellStyle name="Comma 2 5 13" xfId="3914"/>
    <cellStyle name="Comma 2 5 14" xfId="3915"/>
    <cellStyle name="Comma 2 5 15" xfId="3916"/>
    <cellStyle name="Comma 2 5 16" xfId="3917"/>
    <cellStyle name="Comma 2 5 17" xfId="3918"/>
    <cellStyle name="Comma 2 5 18" xfId="3919"/>
    <cellStyle name="Comma 2 5 19" xfId="3920"/>
    <cellStyle name="Comma 2 5 2" xfId="3921"/>
    <cellStyle name="Comma 2 5 2 10" xfId="3922"/>
    <cellStyle name="Comma 2 5 2 11" xfId="3923"/>
    <cellStyle name="Comma 2 5 2 12" xfId="3924"/>
    <cellStyle name="Comma 2 5 2 13" xfId="3925"/>
    <cellStyle name="Comma 2 5 2 14" xfId="3926"/>
    <cellStyle name="Comma 2 5 2 2" xfId="3927"/>
    <cellStyle name="Comma 2 5 2 2 10" xfId="3928"/>
    <cellStyle name="Comma 2 5 2 2 11" xfId="3929"/>
    <cellStyle name="Comma 2 5 2 2 12" xfId="3930"/>
    <cellStyle name="Comma 2 5 2 2 13" xfId="3931"/>
    <cellStyle name="Comma 2 5 2 2 14" xfId="3932"/>
    <cellStyle name="Comma 2 5 2 2 2" xfId="3933"/>
    <cellStyle name="Comma 2 5 2 2 3" xfId="3934"/>
    <cellStyle name="Comma 2 5 2 2 4" xfId="3935"/>
    <cellStyle name="Comma 2 5 2 2 5" xfId="3936"/>
    <cellStyle name="Comma 2 5 2 2 6" xfId="3937"/>
    <cellStyle name="Comma 2 5 2 2 7" xfId="3938"/>
    <cellStyle name="Comma 2 5 2 2 8" xfId="3939"/>
    <cellStyle name="Comma 2 5 2 2 9" xfId="3940"/>
    <cellStyle name="Comma 2 5 2 3" xfId="3941"/>
    <cellStyle name="Comma 2 5 2 4" xfId="3942"/>
    <cellStyle name="Comma 2 5 2 5" xfId="3943"/>
    <cellStyle name="Comma 2 5 2 6" xfId="3944"/>
    <cellStyle name="Comma 2 5 2 7" xfId="3945"/>
    <cellStyle name="Comma 2 5 2 8" xfId="3946"/>
    <cellStyle name="Comma 2 5 2 9" xfId="3947"/>
    <cellStyle name="Comma 2 5 20" xfId="3948"/>
    <cellStyle name="Comma 2 5 21" xfId="3949"/>
    <cellStyle name="Comma 2 5 22" xfId="3950"/>
    <cellStyle name="Comma 2 5 23" xfId="3951"/>
    <cellStyle name="Comma 2 5 24" xfId="3952"/>
    <cellStyle name="Comma 2 5 25" xfId="3953"/>
    <cellStyle name="Comma 2 5 26" xfId="3954"/>
    <cellStyle name="Comma 2 5 27" xfId="3955"/>
    <cellStyle name="Comma 2 5 3" xfId="3956"/>
    <cellStyle name="Comma 2 5 4" xfId="3957"/>
    <cellStyle name="Comma 2 5 5" xfId="3958"/>
    <cellStyle name="Comma 2 5 6" xfId="3959"/>
    <cellStyle name="Comma 2 5 7" xfId="3960"/>
    <cellStyle name="Comma 2 5 8" xfId="3961"/>
    <cellStyle name="Comma 2 5 9" xfId="3962"/>
    <cellStyle name="Comma 2 50" xfId="3963"/>
    <cellStyle name="Comma 2 51" xfId="3964"/>
    <cellStyle name="Comma 2 52" xfId="3965"/>
    <cellStyle name="Comma 2 53" xfId="3966"/>
    <cellStyle name="Comma 2 54" xfId="3967"/>
    <cellStyle name="Comma 2 55" xfId="3968"/>
    <cellStyle name="Comma 2 56" xfId="3969"/>
    <cellStyle name="Comma 2 57" xfId="3970"/>
    <cellStyle name="Comma 2 58" xfId="3971"/>
    <cellStyle name="Comma 2 59" xfId="3972"/>
    <cellStyle name="Comma 2 6" xfId="3973"/>
    <cellStyle name="Comma 2 6 10" xfId="3974"/>
    <cellStyle name="Comma 2 6 11" xfId="3975"/>
    <cellStyle name="Comma 2 6 12" xfId="3976"/>
    <cellStyle name="Comma 2 6 13" xfId="3977"/>
    <cellStyle name="Comma 2 6 14" xfId="3978"/>
    <cellStyle name="Comma 2 6 15" xfId="3979"/>
    <cellStyle name="Comma 2 6 16" xfId="3980"/>
    <cellStyle name="Comma 2 6 17" xfId="3981"/>
    <cellStyle name="Comma 2 6 18" xfId="3982"/>
    <cellStyle name="Comma 2 6 19" xfId="3983"/>
    <cellStyle name="Comma 2 6 2" xfId="3984"/>
    <cellStyle name="Comma 2 6 2 10" xfId="3985"/>
    <cellStyle name="Comma 2 6 2 11" xfId="3986"/>
    <cellStyle name="Comma 2 6 2 12" xfId="3987"/>
    <cellStyle name="Comma 2 6 2 13" xfId="3988"/>
    <cellStyle name="Comma 2 6 2 14" xfId="3989"/>
    <cellStyle name="Comma 2 6 2 2" xfId="3990"/>
    <cellStyle name="Comma 2 6 2 2 10" xfId="3991"/>
    <cellStyle name="Comma 2 6 2 2 11" xfId="3992"/>
    <cellStyle name="Comma 2 6 2 2 12" xfId="3993"/>
    <cellStyle name="Comma 2 6 2 2 13" xfId="3994"/>
    <cellStyle name="Comma 2 6 2 2 14" xfId="3995"/>
    <cellStyle name="Comma 2 6 2 2 2" xfId="3996"/>
    <cellStyle name="Comma 2 6 2 2 3" xfId="3997"/>
    <cellStyle name="Comma 2 6 2 2 4" xfId="3998"/>
    <cellStyle name="Comma 2 6 2 2 5" xfId="3999"/>
    <cellStyle name="Comma 2 6 2 2 6" xfId="4000"/>
    <cellStyle name="Comma 2 6 2 2 7" xfId="4001"/>
    <cellStyle name="Comma 2 6 2 2 8" xfId="4002"/>
    <cellStyle name="Comma 2 6 2 2 9" xfId="4003"/>
    <cellStyle name="Comma 2 6 2 3" xfId="4004"/>
    <cellStyle name="Comma 2 6 2 4" xfId="4005"/>
    <cellStyle name="Comma 2 6 2 5" xfId="4006"/>
    <cellStyle name="Comma 2 6 2 6" xfId="4007"/>
    <cellStyle name="Comma 2 6 2 7" xfId="4008"/>
    <cellStyle name="Comma 2 6 2 8" xfId="4009"/>
    <cellStyle name="Comma 2 6 2 9" xfId="4010"/>
    <cellStyle name="Comma 2 6 20" xfId="4011"/>
    <cellStyle name="Comma 2 6 21" xfId="4012"/>
    <cellStyle name="Comma 2 6 22" xfId="4013"/>
    <cellStyle name="Comma 2 6 23" xfId="4014"/>
    <cellStyle name="Comma 2 6 23 2" xfId="21975"/>
    <cellStyle name="Comma 2 6 24" xfId="4015"/>
    <cellStyle name="Comma 2 6 24 2" xfId="21976"/>
    <cellStyle name="Comma 2 6 25" xfId="4016"/>
    <cellStyle name="Comma 2 6 25 2" xfId="21977"/>
    <cellStyle name="Comma 2 6 26" xfId="4017"/>
    <cellStyle name="Comma 2 6 26 2" xfId="21978"/>
    <cellStyle name="Comma 2 6 27" xfId="4018"/>
    <cellStyle name="Comma 2 6 27 2" xfId="21979"/>
    <cellStyle name="Comma 2 6 3" xfId="4019"/>
    <cellStyle name="Comma 2 6 3 2" xfId="21980"/>
    <cellStyle name="Comma 2 6 4" xfId="4020"/>
    <cellStyle name="Comma 2 6 4 2" xfId="21981"/>
    <cellStyle name="Comma 2 6 5" xfId="4021"/>
    <cellStyle name="Comma 2 6 5 2" xfId="21982"/>
    <cellStyle name="Comma 2 6 6" xfId="4022"/>
    <cellStyle name="Comma 2 6 6 2" xfId="21983"/>
    <cellStyle name="Comma 2 6 7" xfId="4023"/>
    <cellStyle name="Comma 2 6 7 2" xfId="21984"/>
    <cellStyle name="Comma 2 6 8" xfId="4024"/>
    <cellStyle name="Comma 2 6 8 2" xfId="21985"/>
    <cellStyle name="Comma 2 6 9" xfId="4025"/>
    <cellStyle name="Comma 2 6 9 2" xfId="21986"/>
    <cellStyle name="Comma 2 60" xfId="4026"/>
    <cellStyle name="Comma 2 60 10" xfId="4027"/>
    <cellStyle name="Comma 2 60 10 2" xfId="21988"/>
    <cellStyle name="Comma 2 60 11" xfId="4028"/>
    <cellStyle name="Comma 2 60 11 2" xfId="21989"/>
    <cellStyle name="Comma 2 60 12" xfId="4029"/>
    <cellStyle name="Comma 2 60 12 2" xfId="4030"/>
    <cellStyle name="Comma 2 60 12 2 2" xfId="21991"/>
    <cellStyle name="Comma 2 60 12 3" xfId="21990"/>
    <cellStyle name="Comma 2 60 13" xfId="4031"/>
    <cellStyle name="Comma 2 60 13 2" xfId="21992"/>
    <cellStyle name="Comma 2 60 14" xfId="4032"/>
    <cellStyle name="Comma 2 60 14 2" xfId="21993"/>
    <cellStyle name="Comma 2 60 15" xfId="4033"/>
    <cellStyle name="Comma 2 60 15 2" xfId="21994"/>
    <cellStyle name="Comma 2 60 16" xfId="4034"/>
    <cellStyle name="Comma 2 60 16 2" xfId="21995"/>
    <cellStyle name="Comma 2 60 17" xfId="4035"/>
    <cellStyle name="Comma 2 60 17 2" xfId="21996"/>
    <cellStyle name="Comma 2 60 18" xfId="4036"/>
    <cellStyle name="Comma 2 60 18 2" xfId="21997"/>
    <cellStyle name="Comma 2 60 19" xfId="4037"/>
    <cellStyle name="Comma 2 60 19 2" xfId="21998"/>
    <cellStyle name="Comma 2 60 2" xfId="4038"/>
    <cellStyle name="Comma 2 60 2 10" xfId="4039"/>
    <cellStyle name="Comma 2 60 2 10 2" xfId="22000"/>
    <cellStyle name="Comma 2 60 2 11" xfId="4040"/>
    <cellStyle name="Comma 2 60 2 11 2" xfId="22001"/>
    <cellStyle name="Comma 2 60 2 12" xfId="4041"/>
    <cellStyle name="Comma 2 60 2 12 2" xfId="22002"/>
    <cellStyle name="Comma 2 60 2 13" xfId="21999"/>
    <cellStyle name="Comma 2 60 2 2" xfId="4042"/>
    <cellStyle name="Comma 2 60 2 2 2" xfId="4043"/>
    <cellStyle name="Comma 2 60 2 2 2 2" xfId="22004"/>
    <cellStyle name="Comma 2 60 2 2 3" xfId="22003"/>
    <cellStyle name="Comma 2 60 2 3" xfId="4044"/>
    <cellStyle name="Comma 2 60 2 3 2" xfId="22005"/>
    <cellStyle name="Comma 2 60 2 4" xfId="4045"/>
    <cellStyle name="Comma 2 60 2 4 2" xfId="22006"/>
    <cellStyle name="Comma 2 60 2 5" xfId="4046"/>
    <cellStyle name="Comma 2 60 2 5 2" xfId="22007"/>
    <cellStyle name="Comma 2 60 2 6" xfId="4047"/>
    <cellStyle name="Comma 2 60 2 6 2" xfId="22008"/>
    <cellStyle name="Comma 2 60 2 7" xfId="4048"/>
    <cellStyle name="Comma 2 60 2 7 2" xfId="22009"/>
    <cellStyle name="Comma 2 60 2 8" xfId="4049"/>
    <cellStyle name="Comma 2 60 2 8 2" xfId="22010"/>
    <cellStyle name="Comma 2 60 2 9" xfId="4050"/>
    <cellStyle name="Comma 2 60 2 9 2" xfId="22011"/>
    <cellStyle name="Comma 2 60 20" xfId="4051"/>
    <cellStyle name="Comma 2 60 20 2" xfId="22012"/>
    <cellStyle name="Comma 2 60 21" xfId="4052"/>
    <cellStyle name="Comma 2 60 21 2" xfId="22013"/>
    <cellStyle name="Comma 2 60 22" xfId="4053"/>
    <cellStyle name="Comma 2 60 22 2" xfId="22014"/>
    <cellStyle name="Comma 2 60 23" xfId="4054"/>
    <cellStyle name="Comma 2 60 23 2" xfId="22015"/>
    <cellStyle name="Comma 2 60 24" xfId="4055"/>
    <cellStyle name="Comma 2 60 24 2" xfId="22016"/>
    <cellStyle name="Comma 2 60 25" xfId="4056"/>
    <cellStyle name="Comma 2 60 25 2" xfId="22017"/>
    <cellStyle name="Comma 2 60 26" xfId="21987"/>
    <cellStyle name="Comma 2 60 3" xfId="4057"/>
    <cellStyle name="Comma 2 60 3 2" xfId="4058"/>
    <cellStyle name="Comma 2 60 3 2 2" xfId="22019"/>
    <cellStyle name="Comma 2 60 3 3" xfId="22018"/>
    <cellStyle name="Comma 2 60 4" xfId="4059"/>
    <cellStyle name="Comma 2 60 4 2" xfId="4060"/>
    <cellStyle name="Comma 2 60 4 2 2" xfId="22021"/>
    <cellStyle name="Comma 2 60 4 3" xfId="22020"/>
    <cellStyle name="Comma 2 60 5" xfId="4061"/>
    <cellStyle name="Comma 2 60 5 2" xfId="22022"/>
    <cellStyle name="Comma 2 60 6" xfId="4062"/>
    <cellStyle name="Comma 2 60 6 2" xfId="22023"/>
    <cellStyle name="Comma 2 60 7" xfId="4063"/>
    <cellStyle name="Comma 2 60 7 2" xfId="22024"/>
    <cellStyle name="Comma 2 60 8" xfId="4064"/>
    <cellStyle name="Comma 2 60 8 2" xfId="22025"/>
    <cellStyle name="Comma 2 60 9" xfId="4065"/>
    <cellStyle name="Comma 2 60 9 2" xfId="22026"/>
    <cellStyle name="Comma 2 61" xfId="4066"/>
    <cellStyle name="Comma 2 61 10" xfId="4067"/>
    <cellStyle name="Comma 2 61 10 2" xfId="22028"/>
    <cellStyle name="Comma 2 61 11" xfId="4068"/>
    <cellStyle name="Comma 2 61 11 2" xfId="22029"/>
    <cellStyle name="Comma 2 61 12" xfId="4069"/>
    <cellStyle name="Comma 2 61 12 2" xfId="4070"/>
    <cellStyle name="Comma 2 61 12 2 2" xfId="22031"/>
    <cellStyle name="Comma 2 61 12 3" xfId="22030"/>
    <cellStyle name="Comma 2 61 13" xfId="4071"/>
    <cellStyle name="Comma 2 61 13 2" xfId="22032"/>
    <cellStyle name="Comma 2 61 14" xfId="4072"/>
    <cellStyle name="Comma 2 61 14 2" xfId="22033"/>
    <cellStyle name="Comma 2 61 15" xfId="4073"/>
    <cellStyle name="Comma 2 61 15 2" xfId="22034"/>
    <cellStyle name="Comma 2 61 16" xfId="4074"/>
    <cellStyle name="Comma 2 61 16 2" xfId="22035"/>
    <cellStyle name="Comma 2 61 17" xfId="4075"/>
    <cellStyle name="Comma 2 61 17 2" xfId="22036"/>
    <cellStyle name="Comma 2 61 18" xfId="4076"/>
    <cellStyle name="Comma 2 61 18 2" xfId="22037"/>
    <cellStyle name="Comma 2 61 19" xfId="4077"/>
    <cellStyle name="Comma 2 61 19 2" xfId="22038"/>
    <cellStyle name="Comma 2 61 2" xfId="4078"/>
    <cellStyle name="Comma 2 61 2 10" xfId="4079"/>
    <cellStyle name="Comma 2 61 2 10 2" xfId="22040"/>
    <cellStyle name="Comma 2 61 2 11" xfId="4080"/>
    <cellStyle name="Comma 2 61 2 11 2" xfId="22041"/>
    <cellStyle name="Comma 2 61 2 12" xfId="4081"/>
    <cellStyle name="Comma 2 61 2 12 2" xfId="22042"/>
    <cellStyle name="Comma 2 61 2 13" xfId="22039"/>
    <cellStyle name="Comma 2 61 2 2" xfId="4082"/>
    <cellStyle name="Comma 2 61 2 2 2" xfId="4083"/>
    <cellStyle name="Comma 2 61 2 2 2 2" xfId="22044"/>
    <cellStyle name="Comma 2 61 2 2 3" xfId="22043"/>
    <cellStyle name="Comma 2 61 2 3" xfId="4084"/>
    <cellStyle name="Comma 2 61 2 3 2" xfId="22045"/>
    <cellStyle name="Comma 2 61 2 4" xfId="4085"/>
    <cellStyle name="Comma 2 61 2 4 2" xfId="22046"/>
    <cellStyle name="Comma 2 61 2 5" xfId="4086"/>
    <cellStyle name="Comma 2 61 2 5 2" xfId="22047"/>
    <cellStyle name="Comma 2 61 2 6" xfId="4087"/>
    <cellStyle name="Comma 2 61 2 6 2" xfId="22048"/>
    <cellStyle name="Comma 2 61 2 7" xfId="4088"/>
    <cellStyle name="Comma 2 61 2 7 2" xfId="22049"/>
    <cellStyle name="Comma 2 61 2 8" xfId="4089"/>
    <cellStyle name="Comma 2 61 2 8 2" xfId="22050"/>
    <cellStyle name="Comma 2 61 2 9" xfId="4090"/>
    <cellStyle name="Comma 2 61 2 9 2" xfId="22051"/>
    <cellStyle name="Comma 2 61 20" xfId="4091"/>
    <cellStyle name="Comma 2 61 20 2" xfId="22052"/>
    <cellStyle name="Comma 2 61 21" xfId="4092"/>
    <cellStyle name="Comma 2 61 21 2" xfId="22053"/>
    <cellStyle name="Comma 2 61 22" xfId="4093"/>
    <cellStyle name="Comma 2 61 22 2" xfId="22054"/>
    <cellStyle name="Comma 2 61 23" xfId="4094"/>
    <cellStyle name="Comma 2 61 23 2" xfId="22055"/>
    <cellStyle name="Comma 2 61 24" xfId="4095"/>
    <cellStyle name="Comma 2 61 24 2" xfId="22056"/>
    <cellStyle name="Comma 2 61 25" xfId="4096"/>
    <cellStyle name="Comma 2 61 25 2" xfId="22057"/>
    <cellStyle name="Comma 2 61 26" xfId="22027"/>
    <cellStyle name="Comma 2 61 3" xfId="4097"/>
    <cellStyle name="Comma 2 61 3 2" xfId="4098"/>
    <cellStyle name="Comma 2 61 3 2 2" xfId="22059"/>
    <cellStyle name="Comma 2 61 3 3" xfId="22058"/>
    <cellStyle name="Comma 2 61 4" xfId="4099"/>
    <cellStyle name="Comma 2 61 4 2" xfId="4100"/>
    <cellStyle name="Comma 2 61 4 2 2" xfId="22061"/>
    <cellStyle name="Comma 2 61 4 3" xfId="22060"/>
    <cellStyle name="Comma 2 61 5" xfId="4101"/>
    <cellStyle name="Comma 2 61 5 2" xfId="22062"/>
    <cellStyle name="Comma 2 61 6" xfId="4102"/>
    <cellStyle name="Comma 2 61 6 2" xfId="22063"/>
    <cellStyle name="Comma 2 61 7" xfId="4103"/>
    <cellStyle name="Comma 2 61 7 2" xfId="22064"/>
    <cellStyle name="Comma 2 61 8" xfId="4104"/>
    <cellStyle name="Comma 2 61 8 2" xfId="22065"/>
    <cellStyle name="Comma 2 61 9" xfId="4105"/>
    <cellStyle name="Comma 2 61 9 2" xfId="22066"/>
    <cellStyle name="Comma 2 62" xfId="4106"/>
    <cellStyle name="Comma 2 62 10" xfId="4107"/>
    <cellStyle name="Comma 2 62 10 2" xfId="22068"/>
    <cellStyle name="Comma 2 62 11" xfId="4108"/>
    <cellStyle name="Comma 2 62 11 2" xfId="22069"/>
    <cellStyle name="Comma 2 62 12" xfId="4109"/>
    <cellStyle name="Comma 2 62 12 2" xfId="4110"/>
    <cellStyle name="Comma 2 62 12 2 2" xfId="22071"/>
    <cellStyle name="Comma 2 62 12 3" xfId="22070"/>
    <cellStyle name="Comma 2 62 13" xfId="4111"/>
    <cellStyle name="Comma 2 62 13 2" xfId="22072"/>
    <cellStyle name="Comma 2 62 14" xfId="4112"/>
    <cellStyle name="Comma 2 62 14 2" xfId="22073"/>
    <cellStyle name="Comma 2 62 15" xfId="4113"/>
    <cellStyle name="Comma 2 62 15 2" xfId="22074"/>
    <cellStyle name="Comma 2 62 16" xfId="4114"/>
    <cellStyle name="Comma 2 62 16 2" xfId="22075"/>
    <cellStyle name="Comma 2 62 17" xfId="4115"/>
    <cellStyle name="Comma 2 62 17 2" xfId="22076"/>
    <cellStyle name="Comma 2 62 18" xfId="4116"/>
    <cellStyle name="Comma 2 62 18 2" xfId="22077"/>
    <cellStyle name="Comma 2 62 19" xfId="4117"/>
    <cellStyle name="Comma 2 62 19 2" xfId="22078"/>
    <cellStyle name="Comma 2 62 2" xfId="4118"/>
    <cellStyle name="Comma 2 62 2 10" xfId="4119"/>
    <cellStyle name="Comma 2 62 2 10 2" xfId="22080"/>
    <cellStyle name="Comma 2 62 2 11" xfId="4120"/>
    <cellStyle name="Comma 2 62 2 11 2" xfId="22081"/>
    <cellStyle name="Comma 2 62 2 12" xfId="4121"/>
    <cellStyle name="Comma 2 62 2 12 2" xfId="22082"/>
    <cellStyle name="Comma 2 62 2 13" xfId="22079"/>
    <cellStyle name="Comma 2 62 2 2" xfId="4122"/>
    <cellStyle name="Comma 2 62 2 2 2" xfId="4123"/>
    <cellStyle name="Comma 2 62 2 2 2 2" xfId="22084"/>
    <cellStyle name="Comma 2 62 2 2 3" xfId="22083"/>
    <cellStyle name="Comma 2 62 2 3" xfId="4124"/>
    <cellStyle name="Comma 2 62 2 3 2" xfId="22085"/>
    <cellStyle name="Comma 2 62 2 4" xfId="4125"/>
    <cellStyle name="Comma 2 62 2 4 2" xfId="22086"/>
    <cellStyle name="Comma 2 62 2 5" xfId="4126"/>
    <cellStyle name="Comma 2 62 2 5 2" xfId="22087"/>
    <cellStyle name="Comma 2 62 2 6" xfId="4127"/>
    <cellStyle name="Comma 2 62 2 6 2" xfId="22088"/>
    <cellStyle name="Comma 2 62 2 7" xfId="4128"/>
    <cellStyle name="Comma 2 62 2 7 2" xfId="22089"/>
    <cellStyle name="Comma 2 62 2 8" xfId="4129"/>
    <cellStyle name="Comma 2 62 2 8 2" xfId="22090"/>
    <cellStyle name="Comma 2 62 2 9" xfId="4130"/>
    <cellStyle name="Comma 2 62 2 9 2" xfId="22091"/>
    <cellStyle name="Comma 2 62 20" xfId="4131"/>
    <cellStyle name="Comma 2 62 20 2" xfId="22092"/>
    <cellStyle name="Comma 2 62 21" xfId="4132"/>
    <cellStyle name="Comma 2 62 21 2" xfId="22093"/>
    <cellStyle name="Comma 2 62 22" xfId="4133"/>
    <cellStyle name="Comma 2 62 22 2" xfId="22094"/>
    <cellStyle name="Comma 2 62 23" xfId="4134"/>
    <cellStyle name="Comma 2 62 23 2" xfId="22095"/>
    <cellStyle name="Comma 2 62 24" xfId="4135"/>
    <cellStyle name="Comma 2 62 24 2" xfId="22096"/>
    <cellStyle name="Comma 2 62 25" xfId="4136"/>
    <cellStyle name="Comma 2 62 25 2" xfId="22097"/>
    <cellStyle name="Comma 2 62 26" xfId="22067"/>
    <cellStyle name="Comma 2 62 3" xfId="4137"/>
    <cellStyle name="Comma 2 62 3 2" xfId="4138"/>
    <cellStyle name="Comma 2 62 3 2 2" xfId="22099"/>
    <cellStyle name="Comma 2 62 3 3" xfId="22098"/>
    <cellStyle name="Comma 2 62 4" xfId="4139"/>
    <cellStyle name="Comma 2 62 4 2" xfId="4140"/>
    <cellStyle name="Comma 2 62 4 2 2" xfId="22101"/>
    <cellStyle name="Comma 2 62 4 3" xfId="22100"/>
    <cellStyle name="Comma 2 62 5" xfId="4141"/>
    <cellStyle name="Comma 2 62 5 2" xfId="22102"/>
    <cellStyle name="Comma 2 62 6" xfId="4142"/>
    <cellStyle name="Comma 2 62 6 2" xfId="22103"/>
    <cellStyle name="Comma 2 62 7" xfId="4143"/>
    <cellStyle name="Comma 2 62 7 2" xfId="22104"/>
    <cellStyle name="Comma 2 62 8" xfId="4144"/>
    <cellStyle name="Comma 2 62 8 2" xfId="22105"/>
    <cellStyle name="Comma 2 62 9" xfId="4145"/>
    <cellStyle name="Comma 2 62 9 2" xfId="22106"/>
    <cellStyle name="Comma 2 63" xfId="4146"/>
    <cellStyle name="Comma 2 63 10" xfId="4147"/>
    <cellStyle name="Comma 2 63 10 2" xfId="22108"/>
    <cellStyle name="Comma 2 63 11" xfId="4148"/>
    <cellStyle name="Comma 2 63 11 2" xfId="22109"/>
    <cellStyle name="Comma 2 63 12" xfId="4149"/>
    <cellStyle name="Comma 2 63 12 2" xfId="4150"/>
    <cellStyle name="Comma 2 63 12 2 2" xfId="22111"/>
    <cellStyle name="Comma 2 63 12 3" xfId="22110"/>
    <cellStyle name="Comma 2 63 13" xfId="4151"/>
    <cellStyle name="Comma 2 63 13 2" xfId="22112"/>
    <cellStyle name="Comma 2 63 14" xfId="4152"/>
    <cellStyle name="Comma 2 63 14 2" xfId="22113"/>
    <cellStyle name="Comma 2 63 15" xfId="4153"/>
    <cellStyle name="Comma 2 63 15 2" xfId="22114"/>
    <cellStyle name="Comma 2 63 16" xfId="4154"/>
    <cellStyle name="Comma 2 63 16 2" xfId="22115"/>
    <cellStyle name="Comma 2 63 17" xfId="4155"/>
    <cellStyle name="Comma 2 63 17 2" xfId="22116"/>
    <cellStyle name="Comma 2 63 18" xfId="4156"/>
    <cellStyle name="Comma 2 63 18 2" xfId="22117"/>
    <cellStyle name="Comma 2 63 19" xfId="4157"/>
    <cellStyle name="Comma 2 63 19 2" xfId="22118"/>
    <cellStyle name="Comma 2 63 2" xfId="4158"/>
    <cellStyle name="Comma 2 63 2 10" xfId="4159"/>
    <cellStyle name="Comma 2 63 2 10 2" xfId="22120"/>
    <cellStyle name="Comma 2 63 2 11" xfId="4160"/>
    <cellStyle name="Comma 2 63 2 11 2" xfId="22121"/>
    <cellStyle name="Comma 2 63 2 12" xfId="4161"/>
    <cellStyle name="Comma 2 63 2 12 2" xfId="22122"/>
    <cellStyle name="Comma 2 63 2 13" xfId="22119"/>
    <cellStyle name="Comma 2 63 2 2" xfId="4162"/>
    <cellStyle name="Comma 2 63 2 2 2" xfId="4163"/>
    <cellStyle name="Comma 2 63 2 2 2 2" xfId="22124"/>
    <cellStyle name="Comma 2 63 2 2 3" xfId="22123"/>
    <cellStyle name="Comma 2 63 2 3" xfId="4164"/>
    <cellStyle name="Comma 2 63 2 3 2" xfId="22125"/>
    <cellStyle name="Comma 2 63 2 4" xfId="4165"/>
    <cellStyle name="Comma 2 63 2 4 2" xfId="22126"/>
    <cellStyle name="Comma 2 63 2 5" xfId="4166"/>
    <cellStyle name="Comma 2 63 2 5 2" xfId="22127"/>
    <cellStyle name="Comma 2 63 2 6" xfId="4167"/>
    <cellStyle name="Comma 2 63 2 6 2" xfId="22128"/>
    <cellStyle name="Comma 2 63 2 7" xfId="4168"/>
    <cellStyle name="Comma 2 63 2 7 2" xfId="22129"/>
    <cellStyle name="Comma 2 63 2 8" xfId="4169"/>
    <cellStyle name="Comma 2 63 2 8 2" xfId="22130"/>
    <cellStyle name="Comma 2 63 2 9" xfId="4170"/>
    <cellStyle name="Comma 2 63 2 9 2" xfId="22131"/>
    <cellStyle name="Comma 2 63 20" xfId="4171"/>
    <cellStyle name="Comma 2 63 20 2" xfId="22132"/>
    <cellStyle name="Comma 2 63 21" xfId="4172"/>
    <cellStyle name="Comma 2 63 21 2" xfId="22133"/>
    <cellStyle name="Comma 2 63 22" xfId="4173"/>
    <cellStyle name="Comma 2 63 22 2" xfId="22134"/>
    <cellStyle name="Comma 2 63 23" xfId="4174"/>
    <cellStyle name="Comma 2 63 23 2" xfId="22135"/>
    <cellStyle name="Comma 2 63 24" xfId="4175"/>
    <cellStyle name="Comma 2 63 24 2" xfId="22136"/>
    <cellStyle name="Comma 2 63 25" xfId="4176"/>
    <cellStyle name="Comma 2 63 25 2" xfId="22137"/>
    <cellStyle name="Comma 2 63 26" xfId="22107"/>
    <cellStyle name="Comma 2 63 3" xfId="4177"/>
    <cellStyle name="Comma 2 63 3 2" xfId="4178"/>
    <cellStyle name="Comma 2 63 3 2 2" xfId="22139"/>
    <cellStyle name="Comma 2 63 3 3" xfId="22138"/>
    <cellStyle name="Comma 2 63 4" xfId="4179"/>
    <cellStyle name="Comma 2 63 4 2" xfId="4180"/>
    <cellStyle name="Comma 2 63 4 2 2" xfId="22141"/>
    <cellStyle name="Comma 2 63 4 3" xfId="22140"/>
    <cellStyle name="Comma 2 63 5" xfId="4181"/>
    <cellStyle name="Comma 2 63 5 2" xfId="22142"/>
    <cellStyle name="Comma 2 63 6" xfId="4182"/>
    <cellStyle name="Comma 2 63 6 2" xfId="22143"/>
    <cellStyle name="Comma 2 63 7" xfId="4183"/>
    <cellStyle name="Comma 2 63 7 2" xfId="22144"/>
    <cellStyle name="Comma 2 63 8" xfId="4184"/>
    <cellStyle name="Comma 2 63 8 2" xfId="22145"/>
    <cellStyle name="Comma 2 63 9" xfId="4185"/>
    <cellStyle name="Comma 2 63 9 2" xfId="22146"/>
    <cellStyle name="Comma 2 64" xfId="4186"/>
    <cellStyle name="Comma 2 64 10" xfId="4187"/>
    <cellStyle name="Comma 2 64 10 2" xfId="22148"/>
    <cellStyle name="Comma 2 64 11" xfId="4188"/>
    <cellStyle name="Comma 2 64 11 2" xfId="22149"/>
    <cellStyle name="Comma 2 64 12" xfId="4189"/>
    <cellStyle name="Comma 2 64 12 2" xfId="4190"/>
    <cellStyle name="Comma 2 64 12 2 2" xfId="22151"/>
    <cellStyle name="Comma 2 64 12 3" xfId="22150"/>
    <cellStyle name="Comma 2 64 13" xfId="4191"/>
    <cellStyle name="Comma 2 64 13 2" xfId="22152"/>
    <cellStyle name="Comma 2 64 14" xfId="4192"/>
    <cellStyle name="Comma 2 64 14 2" xfId="22153"/>
    <cellStyle name="Comma 2 64 15" xfId="4193"/>
    <cellStyle name="Comma 2 64 15 2" xfId="22154"/>
    <cellStyle name="Comma 2 64 16" xfId="4194"/>
    <cellStyle name="Comma 2 64 16 2" xfId="22155"/>
    <cellStyle name="Comma 2 64 17" xfId="4195"/>
    <cellStyle name="Comma 2 64 17 2" xfId="22156"/>
    <cellStyle name="Comma 2 64 18" xfId="4196"/>
    <cellStyle name="Comma 2 64 18 2" xfId="22157"/>
    <cellStyle name="Comma 2 64 19" xfId="4197"/>
    <cellStyle name="Comma 2 64 19 2" xfId="22158"/>
    <cellStyle name="Comma 2 64 2" xfId="4198"/>
    <cellStyle name="Comma 2 64 2 10" xfId="4199"/>
    <cellStyle name="Comma 2 64 2 10 2" xfId="22160"/>
    <cellStyle name="Comma 2 64 2 11" xfId="4200"/>
    <cellStyle name="Comma 2 64 2 11 2" xfId="22161"/>
    <cellStyle name="Comma 2 64 2 12" xfId="4201"/>
    <cellStyle name="Comma 2 64 2 12 2" xfId="22162"/>
    <cellStyle name="Comma 2 64 2 13" xfId="22159"/>
    <cellStyle name="Comma 2 64 2 2" xfId="4202"/>
    <cellStyle name="Comma 2 64 2 2 2" xfId="4203"/>
    <cellStyle name="Comma 2 64 2 2 2 2" xfId="22164"/>
    <cellStyle name="Comma 2 64 2 2 3" xfId="22163"/>
    <cellStyle name="Comma 2 64 2 3" xfId="4204"/>
    <cellStyle name="Comma 2 64 2 3 2" xfId="22165"/>
    <cellStyle name="Comma 2 64 2 4" xfId="4205"/>
    <cellStyle name="Comma 2 64 2 4 2" xfId="22166"/>
    <cellStyle name="Comma 2 64 2 5" xfId="4206"/>
    <cellStyle name="Comma 2 64 2 5 2" xfId="22167"/>
    <cellStyle name="Comma 2 64 2 6" xfId="4207"/>
    <cellStyle name="Comma 2 64 2 6 2" xfId="22168"/>
    <cellStyle name="Comma 2 64 2 7" xfId="4208"/>
    <cellStyle name="Comma 2 64 2 7 2" xfId="22169"/>
    <cellStyle name="Comma 2 64 2 8" xfId="4209"/>
    <cellStyle name="Comma 2 64 2 8 2" xfId="22170"/>
    <cellStyle name="Comma 2 64 2 9" xfId="4210"/>
    <cellStyle name="Comma 2 64 2 9 2" xfId="22171"/>
    <cellStyle name="Comma 2 64 20" xfId="4211"/>
    <cellStyle name="Comma 2 64 20 2" xfId="22172"/>
    <cellStyle name="Comma 2 64 21" xfId="4212"/>
    <cellStyle name="Comma 2 64 21 2" xfId="22173"/>
    <cellStyle name="Comma 2 64 22" xfId="4213"/>
    <cellStyle name="Comma 2 64 22 2" xfId="22174"/>
    <cellStyle name="Comma 2 64 23" xfId="4214"/>
    <cellStyle name="Comma 2 64 23 2" xfId="22175"/>
    <cellStyle name="Comma 2 64 24" xfId="4215"/>
    <cellStyle name="Comma 2 64 24 2" xfId="22176"/>
    <cellStyle name="Comma 2 64 25" xfId="4216"/>
    <cellStyle name="Comma 2 64 25 2" xfId="22177"/>
    <cellStyle name="Comma 2 64 26" xfId="22147"/>
    <cellStyle name="Comma 2 64 3" xfId="4217"/>
    <cellStyle name="Comma 2 64 3 2" xfId="4218"/>
    <cellStyle name="Comma 2 64 3 2 2" xfId="22179"/>
    <cellStyle name="Comma 2 64 3 3" xfId="22178"/>
    <cellStyle name="Comma 2 64 4" xfId="4219"/>
    <cellStyle name="Comma 2 64 4 2" xfId="4220"/>
    <cellStyle name="Comma 2 64 4 2 2" xfId="22181"/>
    <cellStyle name="Comma 2 64 4 3" xfId="22180"/>
    <cellStyle name="Comma 2 64 5" xfId="4221"/>
    <cellStyle name="Comma 2 64 5 2" xfId="22182"/>
    <cellStyle name="Comma 2 64 6" xfId="4222"/>
    <cellStyle name="Comma 2 64 6 2" xfId="22183"/>
    <cellStyle name="Comma 2 64 7" xfId="4223"/>
    <cellStyle name="Comma 2 64 7 2" xfId="22184"/>
    <cellStyle name="Comma 2 64 8" xfId="4224"/>
    <cellStyle name="Comma 2 64 8 2" xfId="22185"/>
    <cellStyle name="Comma 2 64 9" xfId="4225"/>
    <cellStyle name="Comma 2 64 9 2" xfId="22186"/>
    <cellStyle name="Comma 2 65" xfId="4226"/>
    <cellStyle name="Comma 2 65 10" xfId="4227"/>
    <cellStyle name="Comma 2 65 10 2" xfId="22188"/>
    <cellStyle name="Comma 2 65 11" xfId="4228"/>
    <cellStyle name="Comma 2 65 11 2" xfId="22189"/>
    <cellStyle name="Comma 2 65 12" xfId="4229"/>
    <cellStyle name="Comma 2 65 12 2" xfId="4230"/>
    <cellStyle name="Comma 2 65 12 2 2" xfId="22191"/>
    <cellStyle name="Comma 2 65 12 3" xfId="22190"/>
    <cellStyle name="Comma 2 65 13" xfId="4231"/>
    <cellStyle name="Comma 2 65 13 2" xfId="22192"/>
    <cellStyle name="Comma 2 65 14" xfId="4232"/>
    <cellStyle name="Comma 2 65 14 2" xfId="22193"/>
    <cellStyle name="Comma 2 65 15" xfId="4233"/>
    <cellStyle name="Comma 2 65 15 2" xfId="22194"/>
    <cellStyle name="Comma 2 65 16" xfId="4234"/>
    <cellStyle name="Comma 2 65 16 2" xfId="22195"/>
    <cellStyle name="Comma 2 65 17" xfId="4235"/>
    <cellStyle name="Comma 2 65 17 2" xfId="22196"/>
    <cellStyle name="Comma 2 65 18" xfId="4236"/>
    <cellStyle name="Comma 2 65 18 2" xfId="22197"/>
    <cellStyle name="Comma 2 65 19" xfId="4237"/>
    <cellStyle name="Comma 2 65 19 2" xfId="22198"/>
    <cellStyle name="Comma 2 65 2" xfId="4238"/>
    <cellStyle name="Comma 2 65 2 10" xfId="4239"/>
    <cellStyle name="Comma 2 65 2 10 2" xfId="22200"/>
    <cellStyle name="Comma 2 65 2 11" xfId="4240"/>
    <cellStyle name="Comma 2 65 2 11 2" xfId="22201"/>
    <cellStyle name="Comma 2 65 2 12" xfId="4241"/>
    <cellStyle name="Comma 2 65 2 12 2" xfId="22202"/>
    <cellStyle name="Comma 2 65 2 13" xfId="22199"/>
    <cellStyle name="Comma 2 65 2 2" xfId="4242"/>
    <cellStyle name="Comma 2 65 2 2 2" xfId="4243"/>
    <cellStyle name="Comma 2 65 2 2 2 2" xfId="22204"/>
    <cellStyle name="Comma 2 65 2 2 3" xfId="22203"/>
    <cellStyle name="Comma 2 65 2 3" xfId="4244"/>
    <cellStyle name="Comma 2 65 2 3 2" xfId="22205"/>
    <cellStyle name="Comma 2 65 2 4" xfId="4245"/>
    <cellStyle name="Comma 2 65 2 4 2" xfId="22206"/>
    <cellStyle name="Comma 2 65 2 5" xfId="4246"/>
    <cellStyle name="Comma 2 65 2 5 2" xfId="22207"/>
    <cellStyle name="Comma 2 65 2 6" xfId="4247"/>
    <cellStyle name="Comma 2 65 2 6 2" xfId="22208"/>
    <cellStyle name="Comma 2 65 2 7" xfId="4248"/>
    <cellStyle name="Comma 2 65 2 7 2" xfId="22209"/>
    <cellStyle name="Comma 2 65 2 8" xfId="4249"/>
    <cellStyle name="Comma 2 65 2 8 2" xfId="22210"/>
    <cellStyle name="Comma 2 65 2 9" xfId="4250"/>
    <cellStyle name="Comma 2 65 2 9 2" xfId="22211"/>
    <cellStyle name="Comma 2 65 20" xfId="4251"/>
    <cellStyle name="Comma 2 65 20 2" xfId="22212"/>
    <cellStyle name="Comma 2 65 21" xfId="4252"/>
    <cellStyle name="Comma 2 65 21 2" xfId="22213"/>
    <cellStyle name="Comma 2 65 22" xfId="4253"/>
    <cellStyle name="Comma 2 65 22 2" xfId="22214"/>
    <cellStyle name="Comma 2 65 23" xfId="4254"/>
    <cellStyle name="Comma 2 65 23 2" xfId="22215"/>
    <cellStyle name="Comma 2 65 24" xfId="4255"/>
    <cellStyle name="Comma 2 65 24 2" xfId="22216"/>
    <cellStyle name="Comma 2 65 25" xfId="4256"/>
    <cellStyle name="Comma 2 65 25 2" xfId="22217"/>
    <cellStyle name="Comma 2 65 26" xfId="22187"/>
    <cellStyle name="Comma 2 65 3" xfId="4257"/>
    <cellStyle name="Comma 2 65 3 2" xfId="4258"/>
    <cellStyle name="Comma 2 65 3 2 2" xfId="22219"/>
    <cellStyle name="Comma 2 65 3 3" xfId="22218"/>
    <cellStyle name="Comma 2 65 4" xfId="4259"/>
    <cellStyle name="Comma 2 65 4 2" xfId="4260"/>
    <cellStyle name="Comma 2 65 4 2 2" xfId="22221"/>
    <cellStyle name="Comma 2 65 4 3" xfId="22220"/>
    <cellStyle name="Comma 2 65 5" xfId="4261"/>
    <cellStyle name="Comma 2 65 5 2" xfId="22222"/>
    <cellStyle name="Comma 2 65 6" xfId="4262"/>
    <cellStyle name="Comma 2 65 6 2" xfId="22223"/>
    <cellStyle name="Comma 2 65 7" xfId="4263"/>
    <cellStyle name="Comma 2 65 7 2" xfId="22224"/>
    <cellStyle name="Comma 2 65 8" xfId="4264"/>
    <cellStyle name="Comma 2 65 8 2" xfId="22225"/>
    <cellStyle name="Comma 2 65 9" xfId="4265"/>
    <cellStyle name="Comma 2 65 9 2" xfId="22226"/>
    <cellStyle name="Comma 2 66" xfId="4266"/>
    <cellStyle name="Comma 2 66 10" xfId="4267"/>
    <cellStyle name="Comma 2 66 10 2" xfId="22228"/>
    <cellStyle name="Comma 2 66 11" xfId="4268"/>
    <cellStyle name="Comma 2 66 11 2" xfId="22229"/>
    <cellStyle name="Comma 2 66 12" xfId="4269"/>
    <cellStyle name="Comma 2 66 12 2" xfId="4270"/>
    <cellStyle name="Comma 2 66 12 2 2" xfId="22231"/>
    <cellStyle name="Comma 2 66 12 3" xfId="22230"/>
    <cellStyle name="Comma 2 66 13" xfId="4271"/>
    <cellStyle name="Comma 2 66 13 2" xfId="22232"/>
    <cellStyle name="Comma 2 66 14" xfId="4272"/>
    <cellStyle name="Comma 2 66 14 2" xfId="22233"/>
    <cellStyle name="Comma 2 66 15" xfId="4273"/>
    <cellStyle name="Comma 2 66 15 2" xfId="22234"/>
    <cellStyle name="Comma 2 66 16" xfId="4274"/>
    <cellStyle name="Comma 2 66 16 2" xfId="22235"/>
    <cellStyle name="Comma 2 66 17" xfId="4275"/>
    <cellStyle name="Comma 2 66 17 2" xfId="22236"/>
    <cellStyle name="Comma 2 66 18" xfId="4276"/>
    <cellStyle name="Comma 2 66 18 2" xfId="22237"/>
    <cellStyle name="Comma 2 66 19" xfId="4277"/>
    <cellStyle name="Comma 2 66 19 2" xfId="22238"/>
    <cellStyle name="Comma 2 66 2" xfId="4278"/>
    <cellStyle name="Comma 2 66 2 10" xfId="4279"/>
    <cellStyle name="Comma 2 66 2 10 2" xfId="22240"/>
    <cellStyle name="Comma 2 66 2 11" xfId="4280"/>
    <cellStyle name="Comma 2 66 2 11 2" xfId="22241"/>
    <cellStyle name="Comma 2 66 2 12" xfId="4281"/>
    <cellStyle name="Comma 2 66 2 12 2" xfId="22242"/>
    <cellStyle name="Comma 2 66 2 13" xfId="22239"/>
    <cellStyle name="Comma 2 66 2 2" xfId="4282"/>
    <cellStyle name="Comma 2 66 2 2 2" xfId="4283"/>
    <cellStyle name="Comma 2 66 2 2 2 2" xfId="22244"/>
    <cellStyle name="Comma 2 66 2 2 3" xfId="22243"/>
    <cellStyle name="Comma 2 66 2 3" xfId="4284"/>
    <cellStyle name="Comma 2 66 2 3 2" xfId="22245"/>
    <cellStyle name="Comma 2 66 2 4" xfId="4285"/>
    <cellStyle name="Comma 2 66 2 4 2" xfId="22246"/>
    <cellStyle name="Comma 2 66 2 5" xfId="4286"/>
    <cellStyle name="Comma 2 66 2 5 2" xfId="22247"/>
    <cellStyle name="Comma 2 66 2 6" xfId="4287"/>
    <cellStyle name="Comma 2 66 2 6 2" xfId="22248"/>
    <cellStyle name="Comma 2 66 2 7" xfId="4288"/>
    <cellStyle name="Comma 2 66 2 7 2" xfId="22249"/>
    <cellStyle name="Comma 2 66 2 8" xfId="4289"/>
    <cellStyle name="Comma 2 66 2 8 2" xfId="22250"/>
    <cellStyle name="Comma 2 66 2 9" xfId="4290"/>
    <cellStyle name="Comma 2 66 2 9 2" xfId="22251"/>
    <cellStyle name="Comma 2 66 20" xfId="4291"/>
    <cellStyle name="Comma 2 66 20 2" xfId="22252"/>
    <cellStyle name="Comma 2 66 21" xfId="4292"/>
    <cellStyle name="Comma 2 66 21 2" xfId="22253"/>
    <cellStyle name="Comma 2 66 22" xfId="4293"/>
    <cellStyle name="Comma 2 66 22 2" xfId="22254"/>
    <cellStyle name="Comma 2 66 23" xfId="4294"/>
    <cellStyle name="Comma 2 66 23 2" xfId="22255"/>
    <cellStyle name="Comma 2 66 24" xfId="4295"/>
    <cellStyle name="Comma 2 66 24 2" xfId="22256"/>
    <cellStyle name="Comma 2 66 25" xfId="4296"/>
    <cellStyle name="Comma 2 66 25 2" xfId="22257"/>
    <cellStyle name="Comma 2 66 26" xfId="22227"/>
    <cellStyle name="Comma 2 66 3" xfId="4297"/>
    <cellStyle name="Comma 2 66 3 2" xfId="4298"/>
    <cellStyle name="Comma 2 66 3 2 2" xfId="22259"/>
    <cellStyle name="Comma 2 66 3 3" xfId="22258"/>
    <cellStyle name="Comma 2 66 4" xfId="4299"/>
    <cellStyle name="Comma 2 66 4 2" xfId="4300"/>
    <cellStyle name="Comma 2 66 4 2 2" xfId="22261"/>
    <cellStyle name="Comma 2 66 4 3" xfId="22260"/>
    <cellStyle name="Comma 2 66 5" xfId="4301"/>
    <cellStyle name="Comma 2 66 5 2" xfId="22262"/>
    <cellStyle name="Comma 2 66 6" xfId="4302"/>
    <cellStyle name="Comma 2 66 6 2" xfId="22263"/>
    <cellStyle name="Comma 2 66 7" xfId="4303"/>
    <cellStyle name="Comma 2 66 7 2" xfId="22264"/>
    <cellStyle name="Comma 2 66 8" xfId="4304"/>
    <cellStyle name="Comma 2 66 8 2" xfId="22265"/>
    <cellStyle name="Comma 2 66 9" xfId="4305"/>
    <cellStyle name="Comma 2 66 9 2" xfId="22266"/>
    <cellStyle name="Comma 2 67" xfId="4306"/>
    <cellStyle name="Comma 2 67 10" xfId="4307"/>
    <cellStyle name="Comma 2 67 10 2" xfId="22268"/>
    <cellStyle name="Comma 2 67 11" xfId="4308"/>
    <cellStyle name="Comma 2 67 11 2" xfId="22269"/>
    <cellStyle name="Comma 2 67 12" xfId="4309"/>
    <cellStyle name="Comma 2 67 12 2" xfId="4310"/>
    <cellStyle name="Comma 2 67 12 2 2" xfId="22271"/>
    <cellStyle name="Comma 2 67 12 3" xfId="22270"/>
    <cellStyle name="Comma 2 67 13" xfId="4311"/>
    <cellStyle name="Comma 2 67 13 2" xfId="22272"/>
    <cellStyle name="Comma 2 67 14" xfId="4312"/>
    <cellStyle name="Comma 2 67 14 2" xfId="22273"/>
    <cellStyle name="Comma 2 67 15" xfId="4313"/>
    <cellStyle name="Comma 2 67 15 2" xfId="22274"/>
    <cellStyle name="Comma 2 67 16" xfId="4314"/>
    <cellStyle name="Comma 2 67 16 2" xfId="22275"/>
    <cellStyle name="Comma 2 67 17" xfId="4315"/>
    <cellStyle name="Comma 2 67 17 2" xfId="22276"/>
    <cellStyle name="Comma 2 67 18" xfId="4316"/>
    <cellStyle name="Comma 2 67 18 2" xfId="22277"/>
    <cellStyle name="Comma 2 67 19" xfId="4317"/>
    <cellStyle name="Comma 2 67 19 2" xfId="22278"/>
    <cellStyle name="Comma 2 67 2" xfId="4318"/>
    <cellStyle name="Comma 2 67 2 10" xfId="4319"/>
    <cellStyle name="Comma 2 67 2 10 2" xfId="22280"/>
    <cellStyle name="Comma 2 67 2 11" xfId="4320"/>
    <cellStyle name="Comma 2 67 2 11 2" xfId="22281"/>
    <cellStyle name="Comma 2 67 2 12" xfId="4321"/>
    <cellStyle name="Comma 2 67 2 12 2" xfId="22282"/>
    <cellStyle name="Comma 2 67 2 13" xfId="22279"/>
    <cellStyle name="Comma 2 67 2 2" xfId="4322"/>
    <cellStyle name="Comma 2 67 2 2 2" xfId="4323"/>
    <cellStyle name="Comma 2 67 2 2 2 2" xfId="22284"/>
    <cellStyle name="Comma 2 67 2 2 3" xfId="22283"/>
    <cellStyle name="Comma 2 67 2 3" xfId="4324"/>
    <cellStyle name="Comma 2 67 2 3 2" xfId="22285"/>
    <cellStyle name="Comma 2 67 2 4" xfId="4325"/>
    <cellStyle name="Comma 2 67 2 4 2" xfId="22286"/>
    <cellStyle name="Comma 2 67 2 5" xfId="4326"/>
    <cellStyle name="Comma 2 67 2 5 2" xfId="22287"/>
    <cellStyle name="Comma 2 67 2 6" xfId="4327"/>
    <cellStyle name="Comma 2 67 2 6 2" xfId="22288"/>
    <cellStyle name="Comma 2 67 2 7" xfId="4328"/>
    <cellStyle name="Comma 2 67 2 7 2" xfId="22289"/>
    <cellStyle name="Comma 2 67 2 8" xfId="4329"/>
    <cellStyle name="Comma 2 67 2 8 2" xfId="22290"/>
    <cellStyle name="Comma 2 67 2 9" xfId="4330"/>
    <cellStyle name="Comma 2 67 2 9 2" xfId="22291"/>
    <cellStyle name="Comma 2 67 20" xfId="4331"/>
    <cellStyle name="Comma 2 67 20 2" xfId="22292"/>
    <cellStyle name="Comma 2 67 21" xfId="4332"/>
    <cellStyle name="Comma 2 67 21 2" xfId="22293"/>
    <cellStyle name="Comma 2 67 22" xfId="4333"/>
    <cellStyle name="Comma 2 67 22 2" xfId="22294"/>
    <cellStyle name="Comma 2 67 23" xfId="4334"/>
    <cellStyle name="Comma 2 67 23 2" xfId="22295"/>
    <cellStyle name="Comma 2 67 24" xfId="4335"/>
    <cellStyle name="Comma 2 67 24 2" xfId="22296"/>
    <cellStyle name="Comma 2 67 25" xfId="4336"/>
    <cellStyle name="Comma 2 67 25 2" xfId="22297"/>
    <cellStyle name="Comma 2 67 26" xfId="22267"/>
    <cellStyle name="Comma 2 67 3" xfId="4337"/>
    <cellStyle name="Comma 2 67 3 2" xfId="4338"/>
    <cellStyle name="Comma 2 67 3 2 2" xfId="22299"/>
    <cellStyle name="Comma 2 67 3 3" xfId="22298"/>
    <cellStyle name="Comma 2 67 4" xfId="4339"/>
    <cellStyle name="Comma 2 67 4 2" xfId="4340"/>
    <cellStyle name="Comma 2 67 4 2 2" xfId="22301"/>
    <cellStyle name="Comma 2 67 4 3" xfId="22300"/>
    <cellStyle name="Comma 2 67 5" xfId="4341"/>
    <cellStyle name="Comma 2 67 5 2" xfId="22302"/>
    <cellStyle name="Comma 2 67 6" xfId="4342"/>
    <cellStyle name="Comma 2 67 6 2" xfId="22303"/>
    <cellStyle name="Comma 2 67 7" xfId="4343"/>
    <cellStyle name="Comma 2 67 7 2" xfId="22304"/>
    <cellStyle name="Comma 2 67 8" xfId="4344"/>
    <cellStyle name="Comma 2 67 8 2" xfId="22305"/>
    <cellStyle name="Comma 2 67 9" xfId="4345"/>
    <cellStyle name="Comma 2 67 9 2" xfId="22306"/>
    <cellStyle name="Comma 2 68" xfId="4346"/>
    <cellStyle name="Comma 2 68 10" xfId="4347"/>
    <cellStyle name="Comma 2 68 10 2" xfId="22308"/>
    <cellStyle name="Comma 2 68 11" xfId="4348"/>
    <cellStyle name="Comma 2 68 11 2" xfId="22309"/>
    <cellStyle name="Comma 2 68 12" xfId="4349"/>
    <cellStyle name="Comma 2 68 12 2" xfId="4350"/>
    <cellStyle name="Comma 2 68 12 2 2" xfId="22311"/>
    <cellStyle name="Comma 2 68 12 3" xfId="22310"/>
    <cellStyle name="Comma 2 68 13" xfId="4351"/>
    <cellStyle name="Comma 2 68 13 2" xfId="22312"/>
    <cellStyle name="Comma 2 68 14" xfId="4352"/>
    <cellStyle name="Comma 2 68 14 2" xfId="22313"/>
    <cellStyle name="Comma 2 68 15" xfId="4353"/>
    <cellStyle name="Comma 2 68 15 2" xfId="22314"/>
    <cellStyle name="Comma 2 68 16" xfId="4354"/>
    <cellStyle name="Comma 2 68 16 2" xfId="22315"/>
    <cellStyle name="Comma 2 68 17" xfId="4355"/>
    <cellStyle name="Comma 2 68 17 2" xfId="22316"/>
    <cellStyle name="Comma 2 68 18" xfId="4356"/>
    <cellStyle name="Comma 2 68 18 2" xfId="22317"/>
    <cellStyle name="Comma 2 68 19" xfId="4357"/>
    <cellStyle name="Comma 2 68 19 2" xfId="22318"/>
    <cellStyle name="Comma 2 68 2" xfId="4358"/>
    <cellStyle name="Comma 2 68 2 10" xfId="4359"/>
    <cellStyle name="Comma 2 68 2 10 2" xfId="22320"/>
    <cellStyle name="Comma 2 68 2 11" xfId="4360"/>
    <cellStyle name="Comma 2 68 2 11 2" xfId="22321"/>
    <cellStyle name="Comma 2 68 2 12" xfId="4361"/>
    <cellStyle name="Comma 2 68 2 12 2" xfId="22322"/>
    <cellStyle name="Comma 2 68 2 13" xfId="22319"/>
    <cellStyle name="Comma 2 68 2 2" xfId="4362"/>
    <cellStyle name="Comma 2 68 2 2 2" xfId="4363"/>
    <cellStyle name="Comma 2 68 2 2 2 2" xfId="22324"/>
    <cellStyle name="Comma 2 68 2 2 3" xfId="22323"/>
    <cellStyle name="Comma 2 68 2 3" xfId="4364"/>
    <cellStyle name="Comma 2 68 2 3 2" xfId="22325"/>
    <cellStyle name="Comma 2 68 2 4" xfId="4365"/>
    <cellStyle name="Comma 2 68 2 4 2" xfId="22326"/>
    <cellStyle name="Comma 2 68 2 5" xfId="4366"/>
    <cellStyle name="Comma 2 68 2 5 2" xfId="22327"/>
    <cellStyle name="Comma 2 68 2 6" xfId="4367"/>
    <cellStyle name="Comma 2 68 2 6 2" xfId="22328"/>
    <cellStyle name="Comma 2 68 2 7" xfId="4368"/>
    <cellStyle name="Comma 2 68 2 7 2" xfId="22329"/>
    <cellStyle name="Comma 2 68 2 8" xfId="4369"/>
    <cellStyle name="Comma 2 68 2 8 2" xfId="22330"/>
    <cellStyle name="Comma 2 68 2 9" xfId="4370"/>
    <cellStyle name="Comma 2 68 2 9 2" xfId="22331"/>
    <cellStyle name="Comma 2 68 20" xfId="4371"/>
    <cellStyle name="Comma 2 68 20 2" xfId="22332"/>
    <cellStyle name="Comma 2 68 21" xfId="4372"/>
    <cellStyle name="Comma 2 68 21 2" xfId="22333"/>
    <cellStyle name="Comma 2 68 22" xfId="4373"/>
    <cellStyle name="Comma 2 68 22 2" xfId="22334"/>
    <cellStyle name="Comma 2 68 23" xfId="4374"/>
    <cellStyle name="Comma 2 68 23 2" xfId="22335"/>
    <cellStyle name="Comma 2 68 24" xfId="4375"/>
    <cellStyle name="Comma 2 68 24 2" xfId="22336"/>
    <cellStyle name="Comma 2 68 25" xfId="4376"/>
    <cellStyle name="Comma 2 68 25 2" xfId="22337"/>
    <cellStyle name="Comma 2 68 26" xfId="22307"/>
    <cellStyle name="Comma 2 68 3" xfId="4377"/>
    <cellStyle name="Comma 2 68 3 2" xfId="4378"/>
    <cellStyle name="Comma 2 68 3 2 2" xfId="22339"/>
    <cellStyle name="Comma 2 68 3 3" xfId="22338"/>
    <cellStyle name="Comma 2 68 4" xfId="4379"/>
    <cellStyle name="Comma 2 68 4 2" xfId="4380"/>
    <cellStyle name="Comma 2 68 4 2 2" xfId="22341"/>
    <cellStyle name="Comma 2 68 4 3" xfId="22340"/>
    <cellStyle name="Comma 2 68 5" xfId="4381"/>
    <cellStyle name="Comma 2 68 5 2" xfId="22342"/>
    <cellStyle name="Comma 2 68 6" xfId="4382"/>
    <cellStyle name="Comma 2 68 6 2" xfId="22343"/>
    <cellStyle name="Comma 2 68 7" xfId="4383"/>
    <cellStyle name="Comma 2 68 7 2" xfId="22344"/>
    <cellStyle name="Comma 2 68 8" xfId="4384"/>
    <cellStyle name="Comma 2 68 8 2" xfId="22345"/>
    <cellStyle name="Comma 2 68 9" xfId="4385"/>
    <cellStyle name="Comma 2 68 9 2" xfId="22346"/>
    <cellStyle name="Comma 2 69" xfId="4386"/>
    <cellStyle name="Comma 2 69 10" xfId="4387"/>
    <cellStyle name="Comma 2 69 10 2" xfId="22348"/>
    <cellStyle name="Comma 2 69 11" xfId="4388"/>
    <cellStyle name="Comma 2 69 11 2" xfId="22349"/>
    <cellStyle name="Comma 2 69 12" xfId="4389"/>
    <cellStyle name="Comma 2 69 12 2" xfId="4390"/>
    <cellStyle name="Comma 2 69 12 2 2" xfId="22351"/>
    <cellStyle name="Comma 2 69 12 3" xfId="22350"/>
    <cellStyle name="Comma 2 69 13" xfId="4391"/>
    <cellStyle name="Comma 2 69 13 2" xfId="22352"/>
    <cellStyle name="Comma 2 69 14" xfId="4392"/>
    <cellStyle name="Comma 2 69 14 2" xfId="22353"/>
    <cellStyle name="Comma 2 69 15" xfId="4393"/>
    <cellStyle name="Comma 2 69 15 2" xfId="22354"/>
    <cellStyle name="Comma 2 69 16" xfId="4394"/>
    <cellStyle name="Comma 2 69 16 2" xfId="22355"/>
    <cellStyle name="Comma 2 69 17" xfId="4395"/>
    <cellStyle name="Comma 2 69 17 2" xfId="22356"/>
    <cellStyle name="Comma 2 69 18" xfId="4396"/>
    <cellStyle name="Comma 2 69 18 2" xfId="22357"/>
    <cellStyle name="Comma 2 69 19" xfId="4397"/>
    <cellStyle name="Comma 2 69 19 2" xfId="22358"/>
    <cellStyle name="Comma 2 69 2" xfId="4398"/>
    <cellStyle name="Comma 2 69 2 10" xfId="4399"/>
    <cellStyle name="Comma 2 69 2 10 2" xfId="22360"/>
    <cellStyle name="Comma 2 69 2 11" xfId="4400"/>
    <cellStyle name="Comma 2 69 2 11 2" xfId="22361"/>
    <cellStyle name="Comma 2 69 2 12" xfId="4401"/>
    <cellStyle name="Comma 2 69 2 12 2" xfId="22362"/>
    <cellStyle name="Comma 2 69 2 13" xfId="22359"/>
    <cellStyle name="Comma 2 69 2 2" xfId="4402"/>
    <cellStyle name="Comma 2 69 2 2 2" xfId="4403"/>
    <cellStyle name="Comma 2 69 2 2 2 2" xfId="22364"/>
    <cellStyle name="Comma 2 69 2 2 3" xfId="22363"/>
    <cellStyle name="Comma 2 69 2 3" xfId="4404"/>
    <cellStyle name="Comma 2 69 2 3 2" xfId="22365"/>
    <cellStyle name="Comma 2 69 2 4" xfId="4405"/>
    <cellStyle name="Comma 2 69 2 4 2" xfId="22366"/>
    <cellStyle name="Comma 2 69 2 5" xfId="4406"/>
    <cellStyle name="Comma 2 69 2 5 2" xfId="22367"/>
    <cellStyle name="Comma 2 69 2 6" xfId="4407"/>
    <cellStyle name="Comma 2 69 2 6 2" xfId="22368"/>
    <cellStyle name="Comma 2 69 2 7" xfId="4408"/>
    <cellStyle name="Comma 2 69 2 7 2" xfId="22369"/>
    <cellStyle name="Comma 2 69 2 8" xfId="4409"/>
    <cellStyle name="Comma 2 69 2 8 2" xfId="22370"/>
    <cellStyle name="Comma 2 69 2 9" xfId="4410"/>
    <cellStyle name="Comma 2 69 2 9 2" xfId="22371"/>
    <cellStyle name="Comma 2 69 20" xfId="4411"/>
    <cellStyle name="Comma 2 69 20 2" xfId="22372"/>
    <cellStyle name="Comma 2 69 21" xfId="4412"/>
    <cellStyle name="Comma 2 69 21 2" xfId="22373"/>
    <cellStyle name="Comma 2 69 22" xfId="4413"/>
    <cellStyle name="Comma 2 69 22 2" xfId="22374"/>
    <cellStyle name="Comma 2 69 23" xfId="4414"/>
    <cellStyle name="Comma 2 69 23 2" xfId="22375"/>
    <cellStyle name="Comma 2 69 24" xfId="4415"/>
    <cellStyle name="Comma 2 69 24 2" xfId="22376"/>
    <cellStyle name="Comma 2 69 25" xfId="4416"/>
    <cellStyle name="Comma 2 69 25 2" xfId="22377"/>
    <cellStyle name="Comma 2 69 26" xfId="22347"/>
    <cellStyle name="Comma 2 69 3" xfId="4417"/>
    <cellStyle name="Comma 2 69 3 2" xfId="4418"/>
    <cellStyle name="Comma 2 69 3 2 2" xfId="22379"/>
    <cellStyle name="Comma 2 69 3 3" xfId="22378"/>
    <cellStyle name="Comma 2 69 4" xfId="4419"/>
    <cellStyle name="Comma 2 69 4 2" xfId="4420"/>
    <cellStyle name="Comma 2 69 4 2 2" xfId="22381"/>
    <cellStyle name="Comma 2 69 4 3" xfId="22380"/>
    <cellStyle name="Comma 2 69 5" xfId="4421"/>
    <cellStyle name="Comma 2 69 5 2" xfId="22382"/>
    <cellStyle name="Comma 2 69 6" xfId="4422"/>
    <cellStyle name="Comma 2 69 6 2" xfId="22383"/>
    <cellStyle name="Comma 2 69 7" xfId="4423"/>
    <cellStyle name="Comma 2 69 7 2" xfId="22384"/>
    <cellStyle name="Comma 2 69 8" xfId="4424"/>
    <cellStyle name="Comma 2 69 8 2" xfId="22385"/>
    <cellStyle name="Comma 2 69 9" xfId="4425"/>
    <cellStyle name="Comma 2 69 9 2" xfId="22386"/>
    <cellStyle name="Comma 2 7" xfId="4426"/>
    <cellStyle name="Comma 2 7 10" xfId="4427"/>
    <cellStyle name="Comma 2 7 10 2" xfId="22388"/>
    <cellStyle name="Comma 2 7 11" xfId="4428"/>
    <cellStyle name="Comma 2 7 11 2" xfId="22389"/>
    <cellStyle name="Comma 2 7 12" xfId="4429"/>
    <cellStyle name="Comma 2 7 12 2" xfId="22390"/>
    <cellStyle name="Comma 2 7 13" xfId="4430"/>
    <cellStyle name="Comma 2 7 13 2" xfId="22391"/>
    <cellStyle name="Comma 2 7 14" xfId="4431"/>
    <cellStyle name="Comma 2 7 14 2" xfId="22392"/>
    <cellStyle name="Comma 2 7 15" xfId="4432"/>
    <cellStyle name="Comma 2 7 15 2" xfId="22393"/>
    <cellStyle name="Comma 2 7 16" xfId="4433"/>
    <cellStyle name="Comma 2 7 16 2" xfId="22394"/>
    <cellStyle name="Comma 2 7 17" xfId="4434"/>
    <cellStyle name="Comma 2 7 17 2" xfId="22395"/>
    <cellStyle name="Comma 2 7 18" xfId="4435"/>
    <cellStyle name="Comma 2 7 18 2" xfId="22396"/>
    <cellStyle name="Comma 2 7 19" xfId="4436"/>
    <cellStyle name="Comma 2 7 19 2" xfId="22397"/>
    <cellStyle name="Comma 2 7 2" xfId="4437"/>
    <cellStyle name="Comma 2 7 2 10" xfId="4438"/>
    <cellStyle name="Comma 2 7 2 10 2" xfId="22399"/>
    <cellStyle name="Comma 2 7 2 11" xfId="4439"/>
    <cellStyle name="Comma 2 7 2 11 2" xfId="22400"/>
    <cellStyle name="Comma 2 7 2 12" xfId="4440"/>
    <cellStyle name="Comma 2 7 2 12 2" xfId="22401"/>
    <cellStyle name="Comma 2 7 2 13" xfId="4441"/>
    <cellStyle name="Comma 2 7 2 13 2" xfId="22402"/>
    <cellStyle name="Comma 2 7 2 14" xfId="4442"/>
    <cellStyle name="Comma 2 7 2 14 2" xfId="22403"/>
    <cellStyle name="Comma 2 7 2 15" xfId="22398"/>
    <cellStyle name="Comma 2 7 2 2" xfId="4443"/>
    <cellStyle name="Comma 2 7 2 2 10" xfId="4444"/>
    <cellStyle name="Comma 2 7 2 2 10 2" xfId="22405"/>
    <cellStyle name="Comma 2 7 2 2 11" xfId="4445"/>
    <cellStyle name="Comma 2 7 2 2 11 2" xfId="22406"/>
    <cellStyle name="Comma 2 7 2 2 12" xfId="4446"/>
    <cellStyle name="Comma 2 7 2 2 12 2" xfId="22407"/>
    <cellStyle name="Comma 2 7 2 2 13" xfId="4447"/>
    <cellStyle name="Comma 2 7 2 2 13 2" xfId="22408"/>
    <cellStyle name="Comma 2 7 2 2 14" xfId="4448"/>
    <cellStyle name="Comma 2 7 2 2 14 2" xfId="22409"/>
    <cellStyle name="Comma 2 7 2 2 15" xfId="22404"/>
    <cellStyle name="Comma 2 7 2 2 2" xfId="4449"/>
    <cellStyle name="Comma 2 7 2 2 2 2" xfId="22410"/>
    <cellStyle name="Comma 2 7 2 2 3" xfId="4450"/>
    <cellStyle name="Comma 2 7 2 2 3 2" xfId="22411"/>
    <cellStyle name="Comma 2 7 2 2 4" xfId="4451"/>
    <cellStyle name="Comma 2 7 2 2 4 2" xfId="22412"/>
    <cellStyle name="Comma 2 7 2 2 5" xfId="4452"/>
    <cellStyle name="Comma 2 7 2 2 5 2" xfId="22413"/>
    <cellStyle name="Comma 2 7 2 2 6" xfId="4453"/>
    <cellStyle name="Comma 2 7 2 2 6 2" xfId="22414"/>
    <cellStyle name="Comma 2 7 2 2 7" xfId="4454"/>
    <cellStyle name="Comma 2 7 2 2 7 2" xfId="22415"/>
    <cellStyle name="Comma 2 7 2 2 8" xfId="4455"/>
    <cellStyle name="Comma 2 7 2 2 8 2" xfId="22416"/>
    <cellStyle name="Comma 2 7 2 2 9" xfId="4456"/>
    <cellStyle name="Comma 2 7 2 2 9 2" xfId="22417"/>
    <cellStyle name="Comma 2 7 2 3" xfId="4457"/>
    <cellStyle name="Comma 2 7 2 3 2" xfId="22418"/>
    <cellStyle name="Comma 2 7 2 4" xfId="4458"/>
    <cellStyle name="Comma 2 7 2 4 2" xfId="22419"/>
    <cellStyle name="Comma 2 7 2 5" xfId="4459"/>
    <cellStyle name="Comma 2 7 2 5 2" xfId="22420"/>
    <cellStyle name="Comma 2 7 2 6" xfId="4460"/>
    <cellStyle name="Comma 2 7 2 6 2" xfId="22421"/>
    <cellStyle name="Comma 2 7 2 7" xfId="4461"/>
    <cellStyle name="Comma 2 7 2 7 2" xfId="22422"/>
    <cellStyle name="Comma 2 7 2 8" xfId="4462"/>
    <cellStyle name="Comma 2 7 2 8 2" xfId="22423"/>
    <cellStyle name="Comma 2 7 2 9" xfId="4463"/>
    <cellStyle name="Comma 2 7 2 9 2" xfId="22424"/>
    <cellStyle name="Comma 2 7 20" xfId="4464"/>
    <cellStyle name="Comma 2 7 20 2" xfId="22425"/>
    <cellStyle name="Comma 2 7 21" xfId="4465"/>
    <cellStyle name="Comma 2 7 21 2" xfId="22426"/>
    <cellStyle name="Comma 2 7 22" xfId="4466"/>
    <cellStyle name="Comma 2 7 22 2" xfId="22427"/>
    <cellStyle name="Comma 2 7 23" xfId="4467"/>
    <cellStyle name="Comma 2 7 23 2" xfId="22428"/>
    <cellStyle name="Comma 2 7 24" xfId="4468"/>
    <cellStyle name="Comma 2 7 24 2" xfId="22429"/>
    <cellStyle name="Comma 2 7 25" xfId="4469"/>
    <cellStyle name="Comma 2 7 25 2" xfId="22430"/>
    <cellStyle name="Comma 2 7 26" xfId="4470"/>
    <cellStyle name="Comma 2 7 26 2" xfId="22431"/>
    <cellStyle name="Comma 2 7 27" xfId="4471"/>
    <cellStyle name="Comma 2 7 27 2" xfId="22432"/>
    <cellStyle name="Comma 2 7 28" xfId="22387"/>
    <cellStyle name="Comma 2 7 3" xfId="4472"/>
    <cellStyle name="Comma 2 7 3 2" xfId="22433"/>
    <cellStyle name="Comma 2 7 4" xfId="4473"/>
    <cellStyle name="Comma 2 7 4 2" xfId="22434"/>
    <cellStyle name="Comma 2 7 5" xfId="4474"/>
    <cellStyle name="Comma 2 7 5 2" xfId="22435"/>
    <cellStyle name="Comma 2 7 6" xfId="4475"/>
    <cellStyle name="Comma 2 7 6 2" xfId="22436"/>
    <cellStyle name="Comma 2 7 7" xfId="4476"/>
    <cellStyle name="Comma 2 7 7 2" xfId="22437"/>
    <cellStyle name="Comma 2 7 8" xfId="4477"/>
    <cellStyle name="Comma 2 7 8 2" xfId="22438"/>
    <cellStyle name="Comma 2 7 9" xfId="4478"/>
    <cellStyle name="Comma 2 7 9 2" xfId="22439"/>
    <cellStyle name="Comma 2 70" xfId="4479"/>
    <cellStyle name="Comma 2 70 10" xfId="4480"/>
    <cellStyle name="Comma 2 70 10 2" xfId="22441"/>
    <cellStyle name="Comma 2 70 11" xfId="4481"/>
    <cellStyle name="Comma 2 70 11 2" xfId="22442"/>
    <cellStyle name="Comma 2 70 12" xfId="4482"/>
    <cellStyle name="Comma 2 70 12 2" xfId="4483"/>
    <cellStyle name="Comma 2 70 12 2 2" xfId="22444"/>
    <cellStyle name="Comma 2 70 12 3" xfId="22443"/>
    <cellStyle name="Comma 2 70 13" xfId="4484"/>
    <cellStyle name="Comma 2 70 13 2" xfId="22445"/>
    <cellStyle name="Comma 2 70 14" xfId="4485"/>
    <cellStyle name="Comma 2 70 14 2" xfId="22446"/>
    <cellStyle name="Comma 2 70 15" xfId="4486"/>
    <cellStyle name="Comma 2 70 15 2" xfId="22447"/>
    <cellStyle name="Comma 2 70 16" xfId="4487"/>
    <cellStyle name="Comma 2 70 16 2" xfId="22448"/>
    <cellStyle name="Comma 2 70 17" xfId="4488"/>
    <cellStyle name="Comma 2 70 17 2" xfId="22449"/>
    <cellStyle name="Comma 2 70 18" xfId="4489"/>
    <cellStyle name="Comma 2 70 18 2" xfId="22450"/>
    <cellStyle name="Comma 2 70 19" xfId="4490"/>
    <cellStyle name="Comma 2 70 19 2" xfId="22451"/>
    <cellStyle name="Comma 2 70 2" xfId="4491"/>
    <cellStyle name="Comma 2 70 2 10" xfId="4492"/>
    <cellStyle name="Comma 2 70 2 10 2" xfId="22453"/>
    <cellStyle name="Comma 2 70 2 11" xfId="4493"/>
    <cellStyle name="Comma 2 70 2 11 2" xfId="22454"/>
    <cellStyle name="Comma 2 70 2 12" xfId="4494"/>
    <cellStyle name="Comma 2 70 2 12 2" xfId="22455"/>
    <cellStyle name="Comma 2 70 2 13" xfId="22452"/>
    <cellStyle name="Comma 2 70 2 2" xfId="4495"/>
    <cellStyle name="Comma 2 70 2 2 2" xfId="4496"/>
    <cellStyle name="Comma 2 70 2 2 2 2" xfId="22457"/>
    <cellStyle name="Comma 2 70 2 2 3" xfId="22456"/>
    <cellStyle name="Comma 2 70 2 3" xfId="4497"/>
    <cellStyle name="Comma 2 70 2 3 2" xfId="22458"/>
    <cellStyle name="Comma 2 70 2 4" xfId="4498"/>
    <cellStyle name="Comma 2 70 2 4 2" xfId="22459"/>
    <cellStyle name="Comma 2 70 2 5" xfId="4499"/>
    <cellStyle name="Comma 2 70 2 5 2" xfId="22460"/>
    <cellStyle name="Comma 2 70 2 6" xfId="4500"/>
    <cellStyle name="Comma 2 70 2 6 2" xfId="22461"/>
    <cellStyle name="Comma 2 70 2 7" xfId="4501"/>
    <cellStyle name="Comma 2 70 2 7 2" xfId="22462"/>
    <cellStyle name="Comma 2 70 2 8" xfId="4502"/>
    <cellStyle name="Comma 2 70 2 8 2" xfId="22463"/>
    <cellStyle name="Comma 2 70 2 9" xfId="4503"/>
    <cellStyle name="Comma 2 70 2 9 2" xfId="22464"/>
    <cellStyle name="Comma 2 70 20" xfId="4504"/>
    <cellStyle name="Comma 2 70 20 2" xfId="22465"/>
    <cellStyle name="Comma 2 70 21" xfId="4505"/>
    <cellStyle name="Comma 2 70 21 2" xfId="22466"/>
    <cellStyle name="Comma 2 70 22" xfId="4506"/>
    <cellStyle name="Comma 2 70 22 2" xfId="22467"/>
    <cellStyle name="Comma 2 70 23" xfId="4507"/>
    <cellStyle name="Comma 2 70 23 2" xfId="22468"/>
    <cellStyle name="Comma 2 70 24" xfId="4508"/>
    <cellStyle name="Comma 2 70 24 2" xfId="22469"/>
    <cellStyle name="Comma 2 70 25" xfId="4509"/>
    <cellStyle name="Comma 2 70 25 2" xfId="22470"/>
    <cellStyle name="Comma 2 70 26" xfId="22440"/>
    <cellStyle name="Comma 2 70 3" xfId="4510"/>
    <cellStyle name="Comma 2 70 3 2" xfId="4511"/>
    <cellStyle name="Comma 2 70 3 2 2" xfId="22472"/>
    <cellStyle name="Comma 2 70 3 3" xfId="22471"/>
    <cellStyle name="Comma 2 70 4" xfId="4512"/>
    <cellStyle name="Comma 2 70 4 2" xfId="4513"/>
    <cellStyle name="Comma 2 70 4 2 2" xfId="22474"/>
    <cellStyle name="Comma 2 70 4 3" xfId="22473"/>
    <cellStyle name="Comma 2 70 5" xfId="4514"/>
    <cellStyle name="Comma 2 70 5 2" xfId="22475"/>
    <cellStyle name="Comma 2 70 6" xfId="4515"/>
    <cellStyle name="Comma 2 70 6 2" xfId="22476"/>
    <cellStyle name="Comma 2 70 7" xfId="4516"/>
    <cellStyle name="Comma 2 70 7 2" xfId="22477"/>
    <cellStyle name="Comma 2 70 8" xfId="4517"/>
    <cellStyle name="Comma 2 70 8 2" xfId="22478"/>
    <cellStyle name="Comma 2 70 9" xfId="4518"/>
    <cellStyle name="Comma 2 70 9 2" xfId="22479"/>
    <cellStyle name="Comma 2 71" xfId="4519"/>
    <cellStyle name="Comma 2 71 10" xfId="4520"/>
    <cellStyle name="Comma 2 71 10 2" xfId="22481"/>
    <cellStyle name="Comma 2 71 11" xfId="4521"/>
    <cellStyle name="Comma 2 71 11 2" xfId="22482"/>
    <cellStyle name="Comma 2 71 12" xfId="4522"/>
    <cellStyle name="Comma 2 71 12 2" xfId="4523"/>
    <cellStyle name="Comma 2 71 12 2 2" xfId="22484"/>
    <cellStyle name="Comma 2 71 12 3" xfId="22483"/>
    <cellStyle name="Comma 2 71 13" xfId="4524"/>
    <cellStyle name="Comma 2 71 13 2" xfId="22485"/>
    <cellStyle name="Comma 2 71 14" xfId="4525"/>
    <cellStyle name="Comma 2 71 14 2" xfId="22486"/>
    <cellStyle name="Comma 2 71 15" xfId="4526"/>
    <cellStyle name="Comma 2 71 15 2" xfId="22487"/>
    <cellStyle name="Comma 2 71 16" xfId="4527"/>
    <cellStyle name="Comma 2 71 16 2" xfId="22488"/>
    <cellStyle name="Comma 2 71 17" xfId="4528"/>
    <cellStyle name="Comma 2 71 17 2" xfId="22489"/>
    <cellStyle name="Comma 2 71 18" xfId="4529"/>
    <cellStyle name="Comma 2 71 18 2" xfId="22490"/>
    <cellStyle name="Comma 2 71 19" xfId="4530"/>
    <cellStyle name="Comma 2 71 19 2" xfId="22491"/>
    <cellStyle name="Comma 2 71 2" xfId="4531"/>
    <cellStyle name="Comma 2 71 2 10" xfId="4532"/>
    <cellStyle name="Comma 2 71 2 10 2" xfId="22493"/>
    <cellStyle name="Comma 2 71 2 11" xfId="4533"/>
    <cellStyle name="Comma 2 71 2 11 2" xfId="22494"/>
    <cellStyle name="Comma 2 71 2 12" xfId="4534"/>
    <cellStyle name="Comma 2 71 2 12 2" xfId="22495"/>
    <cellStyle name="Comma 2 71 2 13" xfId="22492"/>
    <cellStyle name="Comma 2 71 2 2" xfId="4535"/>
    <cellStyle name="Comma 2 71 2 2 2" xfId="4536"/>
    <cellStyle name="Comma 2 71 2 2 2 2" xfId="22497"/>
    <cellStyle name="Comma 2 71 2 2 3" xfId="22496"/>
    <cellStyle name="Comma 2 71 2 3" xfId="4537"/>
    <cellStyle name="Comma 2 71 2 3 2" xfId="22498"/>
    <cellStyle name="Comma 2 71 2 4" xfId="4538"/>
    <cellStyle name="Comma 2 71 2 4 2" xfId="22499"/>
    <cellStyle name="Comma 2 71 2 5" xfId="4539"/>
    <cellStyle name="Comma 2 71 2 5 2" xfId="22500"/>
    <cellStyle name="Comma 2 71 2 6" xfId="4540"/>
    <cellStyle name="Comma 2 71 2 6 2" xfId="22501"/>
    <cellStyle name="Comma 2 71 2 7" xfId="4541"/>
    <cellStyle name="Comma 2 71 2 7 2" xfId="22502"/>
    <cellStyle name="Comma 2 71 2 8" xfId="4542"/>
    <cellStyle name="Comma 2 71 2 8 2" xfId="22503"/>
    <cellStyle name="Comma 2 71 2 9" xfId="4543"/>
    <cellStyle name="Comma 2 71 2 9 2" xfId="22504"/>
    <cellStyle name="Comma 2 71 20" xfId="4544"/>
    <cellStyle name="Comma 2 71 20 2" xfId="22505"/>
    <cellStyle name="Comma 2 71 21" xfId="4545"/>
    <cellStyle name="Comma 2 71 21 2" xfId="22506"/>
    <cellStyle name="Comma 2 71 22" xfId="4546"/>
    <cellStyle name="Comma 2 71 22 2" xfId="22507"/>
    <cellStyle name="Comma 2 71 23" xfId="4547"/>
    <cellStyle name="Comma 2 71 23 2" xfId="22508"/>
    <cellStyle name="Comma 2 71 24" xfId="4548"/>
    <cellStyle name="Comma 2 71 24 2" xfId="22509"/>
    <cellStyle name="Comma 2 71 25" xfId="4549"/>
    <cellStyle name="Comma 2 71 25 2" xfId="22510"/>
    <cellStyle name="Comma 2 71 26" xfId="22480"/>
    <cellStyle name="Comma 2 71 3" xfId="4550"/>
    <cellStyle name="Comma 2 71 3 2" xfId="4551"/>
    <cellStyle name="Comma 2 71 3 2 2" xfId="22512"/>
    <cellStyle name="Comma 2 71 3 3" xfId="22511"/>
    <cellStyle name="Comma 2 71 4" xfId="4552"/>
    <cellStyle name="Comma 2 71 4 2" xfId="4553"/>
    <cellStyle name="Comma 2 71 4 2 2" xfId="22514"/>
    <cellStyle name="Comma 2 71 4 3" xfId="22513"/>
    <cellStyle name="Comma 2 71 5" xfId="4554"/>
    <cellStyle name="Comma 2 71 5 2" xfId="22515"/>
    <cellStyle name="Comma 2 71 6" xfId="4555"/>
    <cellStyle name="Comma 2 71 6 2" xfId="22516"/>
    <cellStyle name="Comma 2 71 7" xfId="4556"/>
    <cellStyle name="Comma 2 71 7 2" xfId="22517"/>
    <cellStyle name="Comma 2 71 8" xfId="4557"/>
    <cellStyle name="Comma 2 71 8 2" xfId="22518"/>
    <cellStyle name="Comma 2 71 9" xfId="4558"/>
    <cellStyle name="Comma 2 71 9 2" xfId="22519"/>
    <cellStyle name="Comma 2 72" xfId="4559"/>
    <cellStyle name="Comma 2 72 10" xfId="4560"/>
    <cellStyle name="Comma 2 72 10 2" xfId="22521"/>
    <cellStyle name="Comma 2 72 11" xfId="4561"/>
    <cellStyle name="Comma 2 72 11 2" xfId="22522"/>
    <cellStyle name="Comma 2 72 12" xfId="4562"/>
    <cellStyle name="Comma 2 72 12 2" xfId="4563"/>
    <cellStyle name="Comma 2 72 12 2 2" xfId="22524"/>
    <cellStyle name="Comma 2 72 12 3" xfId="22523"/>
    <cellStyle name="Comma 2 72 13" xfId="4564"/>
    <cellStyle name="Comma 2 72 13 2" xfId="22525"/>
    <cellStyle name="Comma 2 72 14" xfId="4565"/>
    <cellStyle name="Comma 2 72 14 2" xfId="22526"/>
    <cellStyle name="Comma 2 72 15" xfId="4566"/>
    <cellStyle name="Comma 2 72 15 2" xfId="22527"/>
    <cellStyle name="Comma 2 72 16" xfId="4567"/>
    <cellStyle name="Comma 2 72 16 2" xfId="22528"/>
    <cellStyle name="Comma 2 72 17" xfId="4568"/>
    <cellStyle name="Comma 2 72 17 2" xfId="22529"/>
    <cellStyle name="Comma 2 72 18" xfId="4569"/>
    <cellStyle name="Comma 2 72 18 2" xfId="22530"/>
    <cellStyle name="Comma 2 72 19" xfId="4570"/>
    <cellStyle name="Comma 2 72 19 2" xfId="22531"/>
    <cellStyle name="Comma 2 72 2" xfId="4571"/>
    <cellStyle name="Comma 2 72 2 10" xfId="4572"/>
    <cellStyle name="Comma 2 72 2 10 2" xfId="22533"/>
    <cellStyle name="Comma 2 72 2 11" xfId="4573"/>
    <cellStyle name="Comma 2 72 2 11 2" xfId="22534"/>
    <cellStyle name="Comma 2 72 2 12" xfId="4574"/>
    <cellStyle name="Comma 2 72 2 12 2" xfId="22535"/>
    <cellStyle name="Comma 2 72 2 13" xfId="22532"/>
    <cellStyle name="Comma 2 72 2 2" xfId="4575"/>
    <cellStyle name="Comma 2 72 2 2 2" xfId="4576"/>
    <cellStyle name="Comma 2 72 2 2 2 2" xfId="22537"/>
    <cellStyle name="Comma 2 72 2 2 3" xfId="22536"/>
    <cellStyle name="Comma 2 72 2 3" xfId="4577"/>
    <cellStyle name="Comma 2 72 2 3 2" xfId="22538"/>
    <cellStyle name="Comma 2 72 2 4" xfId="4578"/>
    <cellStyle name="Comma 2 72 2 4 2" xfId="22539"/>
    <cellStyle name="Comma 2 72 2 5" xfId="4579"/>
    <cellStyle name="Comma 2 72 2 5 2" xfId="22540"/>
    <cellStyle name="Comma 2 72 2 6" xfId="4580"/>
    <cellStyle name="Comma 2 72 2 6 2" xfId="22541"/>
    <cellStyle name="Comma 2 72 2 7" xfId="4581"/>
    <cellStyle name="Comma 2 72 2 7 2" xfId="22542"/>
    <cellStyle name="Comma 2 72 2 8" xfId="4582"/>
    <cellStyle name="Comma 2 72 2 8 2" xfId="22543"/>
    <cellStyle name="Comma 2 72 2 9" xfId="4583"/>
    <cellStyle name="Comma 2 72 2 9 2" xfId="22544"/>
    <cellStyle name="Comma 2 72 20" xfId="4584"/>
    <cellStyle name="Comma 2 72 20 2" xfId="22545"/>
    <cellStyle name="Comma 2 72 21" xfId="4585"/>
    <cellStyle name="Comma 2 72 21 2" xfId="22546"/>
    <cellStyle name="Comma 2 72 22" xfId="4586"/>
    <cellStyle name="Comma 2 72 22 2" xfId="22547"/>
    <cellStyle name="Comma 2 72 23" xfId="4587"/>
    <cellStyle name="Comma 2 72 23 2" xfId="22548"/>
    <cellStyle name="Comma 2 72 24" xfId="4588"/>
    <cellStyle name="Comma 2 72 24 2" xfId="22549"/>
    <cellStyle name="Comma 2 72 25" xfId="4589"/>
    <cellStyle name="Comma 2 72 25 2" xfId="22550"/>
    <cellStyle name="Comma 2 72 26" xfId="22520"/>
    <cellStyle name="Comma 2 72 3" xfId="4590"/>
    <cellStyle name="Comma 2 72 3 2" xfId="4591"/>
    <cellStyle name="Comma 2 72 3 2 2" xfId="22552"/>
    <cellStyle name="Comma 2 72 3 3" xfId="22551"/>
    <cellStyle name="Comma 2 72 4" xfId="4592"/>
    <cellStyle name="Comma 2 72 4 2" xfId="4593"/>
    <cellStyle name="Comma 2 72 4 2 2" xfId="22554"/>
    <cellStyle name="Comma 2 72 4 3" xfId="22553"/>
    <cellStyle name="Comma 2 72 5" xfId="4594"/>
    <cellStyle name="Comma 2 72 5 2" xfId="22555"/>
    <cellStyle name="Comma 2 72 6" xfId="4595"/>
    <cellStyle name="Comma 2 72 6 2" xfId="22556"/>
    <cellStyle name="Comma 2 72 7" xfId="4596"/>
    <cellStyle name="Comma 2 72 7 2" xfId="22557"/>
    <cellStyle name="Comma 2 72 8" xfId="4597"/>
    <cellStyle name="Comma 2 72 8 2" xfId="22558"/>
    <cellStyle name="Comma 2 72 9" xfId="4598"/>
    <cellStyle name="Comma 2 72 9 2" xfId="22559"/>
    <cellStyle name="Comma 2 73" xfId="4599"/>
    <cellStyle name="Comma 2 73 10" xfId="4600"/>
    <cellStyle name="Comma 2 73 10 2" xfId="22561"/>
    <cellStyle name="Comma 2 73 11" xfId="4601"/>
    <cellStyle name="Comma 2 73 11 2" xfId="22562"/>
    <cellStyle name="Comma 2 73 12" xfId="4602"/>
    <cellStyle name="Comma 2 73 12 2" xfId="22563"/>
    <cellStyle name="Comma 2 73 13" xfId="4603"/>
    <cellStyle name="Comma 2 73 13 2" xfId="22564"/>
    <cellStyle name="Comma 2 73 14" xfId="4604"/>
    <cellStyle name="Comma 2 73 14 2" xfId="22565"/>
    <cellStyle name="Comma 2 73 15" xfId="4605"/>
    <cellStyle name="Comma 2 73 15 2" xfId="22566"/>
    <cellStyle name="Comma 2 73 16" xfId="4606"/>
    <cellStyle name="Comma 2 73 16 2" xfId="22567"/>
    <cellStyle name="Comma 2 73 17" xfId="4607"/>
    <cellStyle name="Comma 2 73 17 2" xfId="22568"/>
    <cellStyle name="Comma 2 73 18" xfId="4608"/>
    <cellStyle name="Comma 2 73 18 2" xfId="22569"/>
    <cellStyle name="Comma 2 73 19" xfId="22560"/>
    <cellStyle name="Comma 2 73 2" xfId="4609"/>
    <cellStyle name="Comma 2 73 2 10" xfId="4610"/>
    <cellStyle name="Comma 2 73 2 10 2" xfId="22571"/>
    <cellStyle name="Comma 2 73 2 11" xfId="4611"/>
    <cellStyle name="Comma 2 73 2 11 2" xfId="22572"/>
    <cellStyle name="Comma 2 73 2 12" xfId="4612"/>
    <cellStyle name="Comma 2 73 2 12 2" xfId="22573"/>
    <cellStyle name="Comma 2 73 2 13" xfId="4613"/>
    <cellStyle name="Comma 2 73 2 13 2" xfId="22574"/>
    <cellStyle name="Comma 2 73 2 14" xfId="4614"/>
    <cellStyle name="Comma 2 73 2 14 2" xfId="22575"/>
    <cellStyle name="Comma 2 73 2 15" xfId="4615"/>
    <cellStyle name="Comma 2 73 2 15 2" xfId="22576"/>
    <cellStyle name="Comma 2 73 2 16" xfId="4616"/>
    <cellStyle name="Comma 2 73 2 16 2" xfId="22577"/>
    <cellStyle name="Comma 2 73 2 17" xfId="22570"/>
    <cellStyle name="Comma 2 73 2 2" xfId="4617"/>
    <cellStyle name="Comma 2 73 2 2 2" xfId="4618"/>
    <cellStyle name="Comma 2 73 2 2 2 2" xfId="22579"/>
    <cellStyle name="Comma 2 73 2 2 3" xfId="4619"/>
    <cellStyle name="Comma 2 73 2 2 3 2" xfId="22580"/>
    <cellStyle name="Comma 2 73 2 2 4" xfId="4620"/>
    <cellStyle name="Comma 2 73 2 2 4 2" xfId="22581"/>
    <cellStyle name="Comma 2 73 2 2 5" xfId="4621"/>
    <cellStyle name="Comma 2 73 2 2 5 2" xfId="22582"/>
    <cellStyle name="Comma 2 73 2 2 6" xfId="4622"/>
    <cellStyle name="Comma 2 73 2 2 6 2" xfId="22583"/>
    <cellStyle name="Comma 2 73 2 2 7" xfId="22578"/>
    <cellStyle name="Comma 2 73 2 3" xfId="4623"/>
    <cellStyle name="Comma 2 73 2 3 2" xfId="4624"/>
    <cellStyle name="Comma 2 73 2 3 2 2" xfId="22585"/>
    <cellStyle name="Comma 2 73 2 3 3" xfId="4625"/>
    <cellStyle name="Comma 2 73 2 3 3 2" xfId="22586"/>
    <cellStyle name="Comma 2 73 2 3 4" xfId="4626"/>
    <cellStyle name="Comma 2 73 2 3 4 2" xfId="22587"/>
    <cellStyle name="Comma 2 73 2 3 5" xfId="4627"/>
    <cellStyle name="Comma 2 73 2 3 5 2" xfId="22588"/>
    <cellStyle name="Comma 2 73 2 3 6" xfId="22584"/>
    <cellStyle name="Comma 2 73 2 4" xfId="4628"/>
    <cellStyle name="Comma 2 73 2 4 2" xfId="4629"/>
    <cellStyle name="Comma 2 73 2 4 2 2" xfId="22590"/>
    <cellStyle name="Comma 2 73 2 4 3" xfId="4630"/>
    <cellStyle name="Comma 2 73 2 4 3 2" xfId="22591"/>
    <cellStyle name="Comma 2 73 2 4 4" xfId="4631"/>
    <cellStyle name="Comma 2 73 2 4 4 2" xfId="22592"/>
    <cellStyle name="Comma 2 73 2 4 5" xfId="4632"/>
    <cellStyle name="Comma 2 73 2 4 5 2" xfId="22593"/>
    <cellStyle name="Comma 2 73 2 4 6" xfId="22589"/>
    <cellStyle name="Comma 2 73 2 5" xfId="4633"/>
    <cellStyle name="Comma 2 73 2 5 2" xfId="22594"/>
    <cellStyle name="Comma 2 73 2 6" xfId="4634"/>
    <cellStyle name="Comma 2 73 2 6 2" xfId="22595"/>
    <cellStyle name="Comma 2 73 2 7" xfId="4635"/>
    <cellStyle name="Comma 2 73 2 7 2" xfId="22596"/>
    <cellStyle name="Comma 2 73 2 8" xfId="4636"/>
    <cellStyle name="Comma 2 73 2 8 2" xfId="22597"/>
    <cellStyle name="Comma 2 73 2 9" xfId="4637"/>
    <cellStyle name="Comma 2 73 2 9 2" xfId="22598"/>
    <cellStyle name="Comma 2 73 3" xfId="4638"/>
    <cellStyle name="Comma 2 73 3 2" xfId="4639"/>
    <cellStyle name="Comma 2 73 3 2 2" xfId="22600"/>
    <cellStyle name="Comma 2 73 3 3" xfId="4640"/>
    <cellStyle name="Comma 2 73 3 3 2" xfId="22601"/>
    <cellStyle name="Comma 2 73 3 4" xfId="4641"/>
    <cellStyle name="Comma 2 73 3 4 2" xfId="22602"/>
    <cellStyle name="Comma 2 73 3 5" xfId="4642"/>
    <cellStyle name="Comma 2 73 3 5 2" xfId="22603"/>
    <cellStyle name="Comma 2 73 3 6" xfId="4643"/>
    <cellStyle name="Comma 2 73 3 6 2" xfId="22604"/>
    <cellStyle name="Comma 2 73 3 7" xfId="22599"/>
    <cellStyle name="Comma 2 73 4" xfId="4644"/>
    <cellStyle name="Comma 2 73 4 2" xfId="4645"/>
    <cellStyle name="Comma 2 73 4 2 2" xfId="22606"/>
    <cellStyle name="Comma 2 73 4 3" xfId="4646"/>
    <cellStyle name="Comma 2 73 4 3 2" xfId="22607"/>
    <cellStyle name="Comma 2 73 4 4" xfId="4647"/>
    <cellStyle name="Comma 2 73 4 4 2" xfId="22608"/>
    <cellStyle name="Comma 2 73 4 5" xfId="4648"/>
    <cellStyle name="Comma 2 73 4 5 2" xfId="22609"/>
    <cellStyle name="Comma 2 73 4 6" xfId="4649"/>
    <cellStyle name="Comma 2 73 4 6 2" xfId="22610"/>
    <cellStyle name="Comma 2 73 4 7" xfId="22605"/>
    <cellStyle name="Comma 2 73 5" xfId="4650"/>
    <cellStyle name="Comma 2 73 5 2" xfId="4651"/>
    <cellStyle name="Comma 2 73 5 2 2" xfId="22612"/>
    <cellStyle name="Comma 2 73 5 3" xfId="22611"/>
    <cellStyle name="Comma 2 73 6" xfId="4652"/>
    <cellStyle name="Comma 2 73 6 2" xfId="22613"/>
    <cellStyle name="Comma 2 73 7" xfId="4653"/>
    <cellStyle name="Comma 2 73 7 2" xfId="22614"/>
    <cellStyle name="Comma 2 73 8" xfId="4654"/>
    <cellStyle name="Comma 2 73 8 2" xfId="22615"/>
    <cellStyle name="Comma 2 73 9" xfId="4655"/>
    <cellStyle name="Comma 2 73 9 2" xfId="22616"/>
    <cellStyle name="Comma 2 74" xfId="4656"/>
    <cellStyle name="Comma 2 74 10" xfId="4657"/>
    <cellStyle name="Comma 2 74 10 2" xfId="22618"/>
    <cellStyle name="Comma 2 74 11" xfId="4658"/>
    <cellStyle name="Comma 2 74 11 2" xfId="22619"/>
    <cellStyle name="Comma 2 74 12" xfId="4659"/>
    <cellStyle name="Comma 2 74 12 2" xfId="22620"/>
    <cellStyle name="Comma 2 74 13" xfId="4660"/>
    <cellStyle name="Comma 2 74 13 2" xfId="22621"/>
    <cellStyle name="Comma 2 74 14" xfId="4661"/>
    <cellStyle name="Comma 2 74 14 2" xfId="22622"/>
    <cellStyle name="Comma 2 74 15" xfId="4662"/>
    <cellStyle name="Comma 2 74 15 2" xfId="22623"/>
    <cellStyle name="Comma 2 74 16" xfId="4663"/>
    <cellStyle name="Comma 2 74 16 2" xfId="22624"/>
    <cellStyle name="Comma 2 74 17" xfId="4664"/>
    <cellStyle name="Comma 2 74 17 2" xfId="22625"/>
    <cellStyle name="Comma 2 74 18" xfId="4665"/>
    <cellStyle name="Comma 2 74 18 2" xfId="22626"/>
    <cellStyle name="Comma 2 74 19" xfId="22617"/>
    <cellStyle name="Comma 2 74 2" xfId="4666"/>
    <cellStyle name="Comma 2 74 2 10" xfId="4667"/>
    <cellStyle name="Comma 2 74 2 10 2" xfId="22628"/>
    <cellStyle name="Comma 2 74 2 11" xfId="4668"/>
    <cellStyle name="Comma 2 74 2 11 2" xfId="22629"/>
    <cellStyle name="Comma 2 74 2 12" xfId="4669"/>
    <cellStyle name="Comma 2 74 2 12 2" xfId="22630"/>
    <cellStyle name="Comma 2 74 2 13" xfId="22627"/>
    <cellStyle name="Comma 2 74 2 2" xfId="4670"/>
    <cellStyle name="Comma 2 74 2 2 2" xfId="4671"/>
    <cellStyle name="Comma 2 74 2 2 2 2" xfId="22632"/>
    <cellStyle name="Comma 2 74 2 2 3" xfId="22631"/>
    <cellStyle name="Comma 2 74 2 3" xfId="4672"/>
    <cellStyle name="Comma 2 74 2 3 2" xfId="22633"/>
    <cellStyle name="Comma 2 74 2 4" xfId="4673"/>
    <cellStyle name="Comma 2 74 2 4 2" xfId="22634"/>
    <cellStyle name="Comma 2 74 2 5" xfId="4674"/>
    <cellStyle name="Comma 2 74 2 5 2" xfId="22635"/>
    <cellStyle name="Comma 2 74 2 6" xfId="4675"/>
    <cellStyle name="Comma 2 74 2 6 2" xfId="22636"/>
    <cellStyle name="Comma 2 74 2 7" xfId="4676"/>
    <cellStyle name="Comma 2 74 2 7 2" xfId="22637"/>
    <cellStyle name="Comma 2 74 2 8" xfId="4677"/>
    <cellStyle name="Comma 2 74 2 8 2" xfId="22638"/>
    <cellStyle name="Comma 2 74 2 9" xfId="4678"/>
    <cellStyle name="Comma 2 74 2 9 2" xfId="22639"/>
    <cellStyle name="Comma 2 74 3" xfId="4679"/>
    <cellStyle name="Comma 2 74 3 2" xfId="4680"/>
    <cellStyle name="Comma 2 74 3 2 2" xfId="22641"/>
    <cellStyle name="Comma 2 74 3 3" xfId="22640"/>
    <cellStyle name="Comma 2 74 4" xfId="4681"/>
    <cellStyle name="Comma 2 74 4 2" xfId="4682"/>
    <cellStyle name="Comma 2 74 4 2 2" xfId="22643"/>
    <cellStyle name="Comma 2 74 4 3" xfId="22642"/>
    <cellStyle name="Comma 2 74 5" xfId="4683"/>
    <cellStyle name="Comma 2 74 5 2" xfId="4684"/>
    <cellStyle name="Comma 2 74 5 2 2" xfId="22645"/>
    <cellStyle name="Comma 2 74 5 3" xfId="22644"/>
    <cellStyle name="Comma 2 74 6" xfId="4685"/>
    <cellStyle name="Comma 2 74 6 2" xfId="22646"/>
    <cellStyle name="Comma 2 74 7" xfId="4686"/>
    <cellStyle name="Comma 2 74 7 2" xfId="22647"/>
    <cellStyle name="Comma 2 74 8" xfId="4687"/>
    <cellStyle name="Comma 2 74 8 2" xfId="22648"/>
    <cellStyle name="Comma 2 74 9" xfId="4688"/>
    <cellStyle name="Comma 2 74 9 2" xfId="22649"/>
    <cellStyle name="Comma 2 75" xfId="4689"/>
    <cellStyle name="Comma 2 75 2" xfId="4690"/>
    <cellStyle name="Comma 2 75 2 2" xfId="22651"/>
    <cellStyle name="Comma 2 75 3" xfId="4691"/>
    <cellStyle name="Comma 2 75 3 2" xfId="22652"/>
    <cellStyle name="Comma 2 75 4" xfId="4692"/>
    <cellStyle name="Comma 2 75 4 2" xfId="22653"/>
    <cellStyle name="Comma 2 75 5" xfId="4693"/>
    <cellStyle name="Comma 2 75 5 2" xfId="22654"/>
    <cellStyle name="Comma 2 75 6" xfId="22650"/>
    <cellStyle name="Comma 2 76" xfId="4694"/>
    <cellStyle name="Comma 2 76 2" xfId="4695"/>
    <cellStyle name="Comma 2 76 2 2" xfId="22656"/>
    <cellStyle name="Comma 2 76 3" xfId="4696"/>
    <cellStyle name="Comma 2 76 3 2" xfId="22657"/>
    <cellStyle name="Comma 2 76 4" xfId="4697"/>
    <cellStyle name="Comma 2 76 4 2" xfId="22658"/>
    <cellStyle name="Comma 2 76 5" xfId="4698"/>
    <cellStyle name="Comma 2 76 5 2" xfId="22659"/>
    <cellStyle name="Comma 2 76 6" xfId="22655"/>
    <cellStyle name="Comma 2 77" xfId="4699"/>
    <cellStyle name="Comma 2 77 2" xfId="4700"/>
    <cellStyle name="Comma 2 77 2 2" xfId="22661"/>
    <cellStyle name="Comma 2 77 3" xfId="4701"/>
    <cellStyle name="Comma 2 77 3 2" xfId="22662"/>
    <cellStyle name="Comma 2 77 4" xfId="4702"/>
    <cellStyle name="Comma 2 77 4 2" xfId="22663"/>
    <cellStyle name="Comma 2 77 5" xfId="4703"/>
    <cellStyle name="Comma 2 77 5 2" xfId="22664"/>
    <cellStyle name="Comma 2 77 6" xfId="22660"/>
    <cellStyle name="Comma 2 78" xfId="4704"/>
    <cellStyle name="Comma 2 78 2" xfId="4705"/>
    <cellStyle name="Comma 2 78 2 2" xfId="22666"/>
    <cellStyle name="Comma 2 78 3" xfId="4706"/>
    <cellStyle name="Comma 2 78 3 2" xfId="22667"/>
    <cellStyle name="Comma 2 78 4" xfId="4707"/>
    <cellStyle name="Comma 2 78 4 2" xfId="22668"/>
    <cellStyle name="Comma 2 78 5" xfId="4708"/>
    <cellStyle name="Comma 2 78 5 2" xfId="22669"/>
    <cellStyle name="Comma 2 78 6" xfId="22665"/>
    <cellStyle name="Comma 2 79" xfId="4709"/>
    <cellStyle name="Comma 2 79 2" xfId="4710"/>
    <cellStyle name="Comma 2 79 2 2" xfId="22671"/>
    <cellStyle name="Comma 2 79 3" xfId="4711"/>
    <cellStyle name="Comma 2 79 3 2" xfId="22672"/>
    <cellStyle name="Comma 2 79 4" xfId="4712"/>
    <cellStyle name="Comma 2 79 4 2" xfId="22673"/>
    <cellStyle name="Comma 2 79 5" xfId="4713"/>
    <cellStyle name="Comma 2 79 5 2" xfId="22674"/>
    <cellStyle name="Comma 2 79 6" xfId="22670"/>
    <cellStyle name="Comma 2 8" xfId="4714"/>
    <cellStyle name="Comma 2 8 10" xfId="4715"/>
    <cellStyle name="Comma 2 8 10 2" xfId="22676"/>
    <cellStyle name="Comma 2 8 11" xfId="4716"/>
    <cellStyle name="Comma 2 8 11 2" xfId="22677"/>
    <cellStyle name="Comma 2 8 12" xfId="4717"/>
    <cellStyle name="Comma 2 8 12 2" xfId="22678"/>
    <cellStyle name="Comma 2 8 13" xfId="4718"/>
    <cellStyle name="Comma 2 8 13 2" xfId="22679"/>
    <cellStyle name="Comma 2 8 14" xfId="4719"/>
    <cellStyle name="Comma 2 8 14 2" xfId="22680"/>
    <cellStyle name="Comma 2 8 15" xfId="4720"/>
    <cellStyle name="Comma 2 8 15 2" xfId="22681"/>
    <cellStyle name="Comma 2 8 16" xfId="4721"/>
    <cellStyle name="Comma 2 8 16 2" xfId="22682"/>
    <cellStyle name="Comma 2 8 17" xfId="4722"/>
    <cellStyle name="Comma 2 8 17 2" xfId="22683"/>
    <cellStyle name="Comma 2 8 18" xfId="4723"/>
    <cellStyle name="Comma 2 8 18 2" xfId="22684"/>
    <cellStyle name="Comma 2 8 19" xfId="4724"/>
    <cellStyle name="Comma 2 8 19 2" xfId="22685"/>
    <cellStyle name="Comma 2 8 2" xfId="4725"/>
    <cellStyle name="Comma 2 8 2 10" xfId="4726"/>
    <cellStyle name="Comma 2 8 2 10 2" xfId="22687"/>
    <cellStyle name="Comma 2 8 2 11" xfId="4727"/>
    <cellStyle name="Comma 2 8 2 11 2" xfId="22688"/>
    <cellStyle name="Comma 2 8 2 12" xfId="4728"/>
    <cellStyle name="Comma 2 8 2 12 2" xfId="22689"/>
    <cellStyle name="Comma 2 8 2 13" xfId="4729"/>
    <cellStyle name="Comma 2 8 2 13 2" xfId="22690"/>
    <cellStyle name="Comma 2 8 2 14" xfId="4730"/>
    <cellStyle name="Comma 2 8 2 14 2" xfId="22691"/>
    <cellStyle name="Comma 2 8 2 15" xfId="22686"/>
    <cellStyle name="Comma 2 8 2 2" xfId="4731"/>
    <cellStyle name="Comma 2 8 2 2 10" xfId="4732"/>
    <cellStyle name="Comma 2 8 2 2 10 2" xfId="22693"/>
    <cellStyle name="Comma 2 8 2 2 11" xfId="4733"/>
    <cellStyle name="Comma 2 8 2 2 11 2" xfId="22694"/>
    <cellStyle name="Comma 2 8 2 2 12" xfId="4734"/>
    <cellStyle name="Comma 2 8 2 2 12 2" xfId="22695"/>
    <cellStyle name="Comma 2 8 2 2 13" xfId="4735"/>
    <cellStyle name="Comma 2 8 2 2 13 2" xfId="22696"/>
    <cellStyle name="Comma 2 8 2 2 14" xfId="4736"/>
    <cellStyle name="Comma 2 8 2 2 14 2" xfId="22697"/>
    <cellStyle name="Comma 2 8 2 2 15" xfId="22692"/>
    <cellStyle name="Comma 2 8 2 2 2" xfId="4737"/>
    <cellStyle name="Comma 2 8 2 2 2 2" xfId="22698"/>
    <cellStyle name="Comma 2 8 2 2 3" xfId="4738"/>
    <cellStyle name="Comma 2 8 2 2 3 2" xfId="22699"/>
    <cellStyle name="Comma 2 8 2 2 4" xfId="4739"/>
    <cellStyle name="Comma 2 8 2 2 4 2" xfId="22700"/>
    <cellStyle name="Comma 2 8 2 2 5" xfId="4740"/>
    <cellStyle name="Comma 2 8 2 2 5 2" xfId="22701"/>
    <cellStyle name="Comma 2 8 2 2 6" xfId="4741"/>
    <cellStyle name="Comma 2 8 2 2 6 2" xfId="22702"/>
    <cellStyle name="Comma 2 8 2 2 7" xfId="4742"/>
    <cellStyle name="Comma 2 8 2 2 7 2" xfId="22703"/>
    <cellStyle name="Comma 2 8 2 2 8" xfId="4743"/>
    <cellStyle name="Comma 2 8 2 2 8 2" xfId="22704"/>
    <cellStyle name="Comma 2 8 2 2 9" xfId="4744"/>
    <cellStyle name="Comma 2 8 2 2 9 2" xfId="22705"/>
    <cellStyle name="Comma 2 8 2 3" xfId="4745"/>
    <cellStyle name="Comma 2 8 2 3 2" xfId="22706"/>
    <cellStyle name="Comma 2 8 2 4" xfId="4746"/>
    <cellStyle name="Comma 2 8 2 4 2" xfId="22707"/>
    <cellStyle name="Comma 2 8 2 5" xfId="4747"/>
    <cellStyle name="Comma 2 8 2 5 2" xfId="22708"/>
    <cellStyle name="Comma 2 8 2 6" xfId="4748"/>
    <cellStyle name="Comma 2 8 2 6 2" xfId="22709"/>
    <cellStyle name="Comma 2 8 2 7" xfId="4749"/>
    <cellStyle name="Comma 2 8 2 7 2" xfId="22710"/>
    <cellStyle name="Comma 2 8 2 8" xfId="4750"/>
    <cellStyle name="Comma 2 8 2 8 2" xfId="22711"/>
    <cellStyle name="Comma 2 8 2 9" xfId="4751"/>
    <cellStyle name="Comma 2 8 2 9 2" xfId="22712"/>
    <cellStyle name="Comma 2 8 20" xfId="4752"/>
    <cellStyle name="Comma 2 8 20 2" xfId="22713"/>
    <cellStyle name="Comma 2 8 21" xfId="4753"/>
    <cellStyle name="Comma 2 8 21 2" xfId="22714"/>
    <cellStyle name="Comma 2 8 22" xfId="4754"/>
    <cellStyle name="Comma 2 8 22 2" xfId="22715"/>
    <cellStyle name="Comma 2 8 23" xfId="4755"/>
    <cellStyle name="Comma 2 8 23 2" xfId="22716"/>
    <cellStyle name="Comma 2 8 24" xfId="4756"/>
    <cellStyle name="Comma 2 8 24 2" xfId="22717"/>
    <cellStyle name="Comma 2 8 25" xfId="4757"/>
    <cellStyle name="Comma 2 8 25 2" xfId="22718"/>
    <cellStyle name="Comma 2 8 26" xfId="4758"/>
    <cellStyle name="Comma 2 8 26 2" xfId="22719"/>
    <cellStyle name="Comma 2 8 27" xfId="4759"/>
    <cellStyle name="Comma 2 8 27 2" xfId="22720"/>
    <cellStyle name="Comma 2 8 28" xfId="22675"/>
    <cellStyle name="Comma 2 8 3" xfId="4760"/>
    <cellStyle name="Comma 2 8 3 2" xfId="22721"/>
    <cellStyle name="Comma 2 8 4" xfId="4761"/>
    <cellStyle name="Comma 2 8 4 2" xfId="22722"/>
    <cellStyle name="Comma 2 8 5" xfId="4762"/>
    <cellStyle name="Comma 2 8 5 2" xfId="22723"/>
    <cellStyle name="Comma 2 8 6" xfId="4763"/>
    <cellStyle name="Comma 2 8 6 2" xfId="22724"/>
    <cellStyle name="Comma 2 8 7" xfId="4764"/>
    <cellStyle name="Comma 2 8 7 2" xfId="22725"/>
    <cellStyle name="Comma 2 8 8" xfId="4765"/>
    <cellStyle name="Comma 2 8 8 2" xfId="22726"/>
    <cellStyle name="Comma 2 8 9" xfId="4766"/>
    <cellStyle name="Comma 2 8 9 2" xfId="22727"/>
    <cellStyle name="Comma 2 80" xfId="4767"/>
    <cellStyle name="Comma 2 80 2" xfId="4768"/>
    <cellStyle name="Comma 2 80 2 2" xfId="22729"/>
    <cellStyle name="Comma 2 80 3" xfId="4769"/>
    <cellStyle name="Comma 2 80 3 2" xfId="22730"/>
    <cellStyle name="Comma 2 80 4" xfId="4770"/>
    <cellStyle name="Comma 2 80 4 2" xfId="22731"/>
    <cellStyle name="Comma 2 80 5" xfId="4771"/>
    <cellStyle name="Comma 2 80 5 2" xfId="22732"/>
    <cellStyle name="Comma 2 80 6" xfId="22728"/>
    <cellStyle name="Comma 2 81" xfId="4772"/>
    <cellStyle name="Comma 2 81 2" xfId="4773"/>
    <cellStyle name="Comma 2 81 2 2" xfId="22734"/>
    <cellStyle name="Comma 2 81 3" xfId="4774"/>
    <cellStyle name="Comma 2 81 3 2" xfId="22735"/>
    <cellStyle name="Comma 2 81 4" xfId="4775"/>
    <cellStyle name="Comma 2 81 4 2" xfId="22736"/>
    <cellStyle name="Comma 2 81 5" xfId="4776"/>
    <cellStyle name="Comma 2 81 5 2" xfId="22737"/>
    <cellStyle name="Comma 2 81 6" xfId="22733"/>
    <cellStyle name="Comma 2 82" xfId="4777"/>
    <cellStyle name="Comma 2 82 2" xfId="22738"/>
    <cellStyle name="Comma 2 83" xfId="4778"/>
    <cellStyle name="Comma 2 83 2" xfId="22739"/>
    <cellStyle name="Comma 2 84" xfId="4779"/>
    <cellStyle name="Comma 2 84 2" xfId="22740"/>
    <cellStyle name="Comma 2 85" xfId="4780"/>
    <cellStyle name="Comma 2 85 2" xfId="4781"/>
    <cellStyle name="Comma 2 85 2 2" xfId="22742"/>
    <cellStyle name="Comma 2 85 3" xfId="4782"/>
    <cellStyle name="Comma 2 85 3 2" xfId="22743"/>
    <cellStyle name="Comma 2 85 4" xfId="4783"/>
    <cellStyle name="Comma 2 85 4 2" xfId="22744"/>
    <cellStyle name="Comma 2 85 5" xfId="4784"/>
    <cellStyle name="Comma 2 85 5 2" xfId="22745"/>
    <cellStyle name="Comma 2 85 6" xfId="22741"/>
    <cellStyle name="Comma 2 86" xfId="4785"/>
    <cellStyle name="Comma 2 86 2" xfId="22746"/>
    <cellStyle name="Comma 2 87" xfId="4786"/>
    <cellStyle name="Comma 2 87 2" xfId="22747"/>
    <cellStyle name="Comma 2 88" xfId="4787"/>
    <cellStyle name="Comma 2 88 2" xfId="22748"/>
    <cellStyle name="Comma 2 89" xfId="4788"/>
    <cellStyle name="Comma 2 89 2" xfId="22749"/>
    <cellStyle name="Comma 2 9" xfId="4789"/>
    <cellStyle name="Comma 2 9 10" xfId="4790"/>
    <cellStyle name="Comma 2 9 10 2" xfId="22751"/>
    <cellStyle name="Comma 2 9 11" xfId="4791"/>
    <cellStyle name="Comma 2 9 11 2" xfId="22752"/>
    <cellStyle name="Comma 2 9 12" xfId="4792"/>
    <cellStyle name="Comma 2 9 12 2" xfId="22753"/>
    <cellStyle name="Comma 2 9 13" xfId="4793"/>
    <cellStyle name="Comma 2 9 13 2" xfId="22754"/>
    <cellStyle name="Comma 2 9 14" xfId="4794"/>
    <cellStyle name="Comma 2 9 14 2" xfId="22755"/>
    <cellStyle name="Comma 2 9 15" xfId="4795"/>
    <cellStyle name="Comma 2 9 15 2" xfId="22756"/>
    <cellStyle name="Comma 2 9 16" xfId="4796"/>
    <cellStyle name="Comma 2 9 16 2" xfId="22757"/>
    <cellStyle name="Comma 2 9 17" xfId="4797"/>
    <cellStyle name="Comma 2 9 17 2" xfId="22758"/>
    <cellStyle name="Comma 2 9 18" xfId="4798"/>
    <cellStyle name="Comma 2 9 18 2" xfId="22759"/>
    <cellStyle name="Comma 2 9 19" xfId="4799"/>
    <cellStyle name="Comma 2 9 19 2" xfId="22760"/>
    <cellStyle name="Comma 2 9 2" xfId="4800"/>
    <cellStyle name="Comma 2 9 2 10" xfId="4801"/>
    <cellStyle name="Comma 2 9 2 10 2" xfId="22762"/>
    <cellStyle name="Comma 2 9 2 11" xfId="4802"/>
    <cellStyle name="Comma 2 9 2 11 2" xfId="22763"/>
    <cellStyle name="Comma 2 9 2 12" xfId="4803"/>
    <cellStyle name="Comma 2 9 2 12 2" xfId="22764"/>
    <cellStyle name="Comma 2 9 2 13" xfId="4804"/>
    <cellStyle name="Comma 2 9 2 13 2" xfId="22765"/>
    <cellStyle name="Comma 2 9 2 14" xfId="4805"/>
    <cellStyle name="Comma 2 9 2 14 2" xfId="22766"/>
    <cellStyle name="Comma 2 9 2 15" xfId="22761"/>
    <cellStyle name="Comma 2 9 2 2" xfId="4806"/>
    <cellStyle name="Comma 2 9 2 2 10" xfId="4807"/>
    <cellStyle name="Comma 2 9 2 2 10 2" xfId="22768"/>
    <cellStyle name="Comma 2 9 2 2 11" xfId="4808"/>
    <cellStyle name="Comma 2 9 2 2 11 2" xfId="22769"/>
    <cellStyle name="Comma 2 9 2 2 12" xfId="4809"/>
    <cellStyle name="Comma 2 9 2 2 12 2" xfId="22770"/>
    <cellStyle name="Comma 2 9 2 2 13" xfId="4810"/>
    <cellStyle name="Comma 2 9 2 2 13 2" xfId="22771"/>
    <cellStyle name="Comma 2 9 2 2 14" xfId="4811"/>
    <cellStyle name="Comma 2 9 2 2 14 2" xfId="22772"/>
    <cellStyle name="Comma 2 9 2 2 15" xfId="22767"/>
    <cellStyle name="Comma 2 9 2 2 2" xfId="4812"/>
    <cellStyle name="Comma 2 9 2 2 2 2" xfId="22773"/>
    <cellStyle name="Comma 2 9 2 2 3" xfId="4813"/>
    <cellStyle name="Comma 2 9 2 2 3 2" xfId="22774"/>
    <cellStyle name="Comma 2 9 2 2 4" xfId="4814"/>
    <cellStyle name="Comma 2 9 2 2 4 2" xfId="22775"/>
    <cellStyle name="Comma 2 9 2 2 5" xfId="4815"/>
    <cellStyle name="Comma 2 9 2 2 5 2" xfId="22776"/>
    <cellStyle name="Comma 2 9 2 2 6" xfId="4816"/>
    <cellStyle name="Comma 2 9 2 2 6 2" xfId="22777"/>
    <cellStyle name="Comma 2 9 2 2 7" xfId="4817"/>
    <cellStyle name="Comma 2 9 2 2 7 2" xfId="22778"/>
    <cellStyle name="Comma 2 9 2 2 8" xfId="4818"/>
    <cellStyle name="Comma 2 9 2 2 8 2" xfId="22779"/>
    <cellStyle name="Comma 2 9 2 2 9" xfId="4819"/>
    <cellStyle name="Comma 2 9 2 2 9 2" xfId="22780"/>
    <cellStyle name="Comma 2 9 2 3" xfId="4820"/>
    <cellStyle name="Comma 2 9 2 3 2" xfId="22781"/>
    <cellStyle name="Comma 2 9 2 4" xfId="4821"/>
    <cellStyle name="Comma 2 9 2 4 2" xfId="22782"/>
    <cellStyle name="Comma 2 9 2 5" xfId="4822"/>
    <cellStyle name="Comma 2 9 2 5 2" xfId="22783"/>
    <cellStyle name="Comma 2 9 2 6" xfId="4823"/>
    <cellStyle name="Comma 2 9 2 6 2" xfId="22784"/>
    <cellStyle name="Comma 2 9 2 7" xfId="4824"/>
    <cellStyle name="Comma 2 9 2 7 2" xfId="22785"/>
    <cellStyle name="Comma 2 9 2 8" xfId="4825"/>
    <cellStyle name="Comma 2 9 2 8 2" xfId="22786"/>
    <cellStyle name="Comma 2 9 2 9" xfId="4826"/>
    <cellStyle name="Comma 2 9 2 9 2" xfId="22787"/>
    <cellStyle name="Comma 2 9 20" xfId="4827"/>
    <cellStyle name="Comma 2 9 20 2" xfId="22788"/>
    <cellStyle name="Comma 2 9 21" xfId="4828"/>
    <cellStyle name="Comma 2 9 21 2" xfId="22789"/>
    <cellStyle name="Comma 2 9 22" xfId="4829"/>
    <cellStyle name="Comma 2 9 22 2" xfId="22790"/>
    <cellStyle name="Comma 2 9 23" xfId="4830"/>
    <cellStyle name="Comma 2 9 23 2" xfId="22791"/>
    <cellStyle name="Comma 2 9 24" xfId="4831"/>
    <cellStyle name="Comma 2 9 24 2" xfId="22792"/>
    <cellStyle name="Comma 2 9 25" xfId="4832"/>
    <cellStyle name="Comma 2 9 25 2" xfId="22793"/>
    <cellStyle name="Comma 2 9 26" xfId="4833"/>
    <cellStyle name="Comma 2 9 26 2" xfId="22794"/>
    <cellStyle name="Comma 2 9 27" xfId="4834"/>
    <cellStyle name="Comma 2 9 27 2" xfId="22795"/>
    <cellStyle name="Comma 2 9 28" xfId="22750"/>
    <cellStyle name="Comma 2 9 3" xfId="4835"/>
    <cellStyle name="Comma 2 9 3 2" xfId="22796"/>
    <cellStyle name="Comma 2 9 4" xfId="4836"/>
    <cellStyle name="Comma 2 9 4 2" xfId="22797"/>
    <cellStyle name="Comma 2 9 5" xfId="4837"/>
    <cellStyle name="Comma 2 9 5 2" xfId="22798"/>
    <cellStyle name="Comma 2 9 6" xfId="4838"/>
    <cellStyle name="Comma 2 9 6 2" xfId="22799"/>
    <cellStyle name="Comma 2 9 7" xfId="4839"/>
    <cellStyle name="Comma 2 9 7 2" xfId="22800"/>
    <cellStyle name="Comma 2 9 8" xfId="4840"/>
    <cellStyle name="Comma 2 9 8 2" xfId="22801"/>
    <cellStyle name="Comma 2 9 9" xfId="4841"/>
    <cellStyle name="Comma 2 9 9 2" xfId="22802"/>
    <cellStyle name="Comma 2 90" xfId="4842"/>
    <cellStyle name="Comma 2 90 2" xfId="22803"/>
    <cellStyle name="Comma 2 91" xfId="4843"/>
    <cellStyle name="Comma 2 91 2" xfId="22804"/>
    <cellStyle name="Comma 2 92" xfId="4844"/>
    <cellStyle name="Comma 2 92 2" xfId="22805"/>
    <cellStyle name="Comma 2 93" xfId="4845"/>
    <cellStyle name="Comma 2 93 2" xfId="22806"/>
    <cellStyle name="Comma 2 94" xfId="4846"/>
    <cellStyle name="Comma 2 94 2" xfId="22807"/>
    <cellStyle name="Comma 2 95" xfId="4847"/>
    <cellStyle name="Comma 2 95 2" xfId="22808"/>
    <cellStyle name="Comma 2 96" xfId="4848"/>
    <cellStyle name="Comma 2 96 2" xfId="22809"/>
    <cellStyle name="Comma 2 97" xfId="4849"/>
    <cellStyle name="Comma 2 97 2" xfId="22810"/>
    <cellStyle name="Comma 2 98" xfId="4850"/>
    <cellStyle name="Comma 2 98 2" xfId="22811"/>
    <cellStyle name="Comma 20" xfId="4851"/>
    <cellStyle name="Comma 20 10" xfId="4852"/>
    <cellStyle name="Comma 20 10 2" xfId="22813"/>
    <cellStyle name="Comma 20 11" xfId="4853"/>
    <cellStyle name="Comma 20 11 2" xfId="22814"/>
    <cellStyle name="Comma 20 12" xfId="4854"/>
    <cellStyle name="Comma 20 12 2" xfId="4855"/>
    <cellStyle name="Comma 20 12 2 2" xfId="22816"/>
    <cellStyle name="Comma 20 12 3" xfId="22815"/>
    <cellStyle name="Comma 20 13" xfId="4856"/>
    <cellStyle name="Comma 20 13 2" xfId="22817"/>
    <cellStyle name="Comma 20 14" xfId="4857"/>
    <cellStyle name="Comma 20 14 2" xfId="22818"/>
    <cellStyle name="Comma 20 15" xfId="4858"/>
    <cellStyle name="Comma 20 15 2" xfId="22819"/>
    <cellStyle name="Comma 20 16" xfId="4859"/>
    <cellStyle name="Comma 20 16 2" xfId="22820"/>
    <cellStyle name="Comma 20 17" xfId="4860"/>
    <cellStyle name="Comma 20 17 2" xfId="22821"/>
    <cellStyle name="Comma 20 18" xfId="4861"/>
    <cellStyle name="Comma 20 18 2" xfId="22822"/>
    <cellStyle name="Comma 20 19" xfId="4862"/>
    <cellStyle name="Comma 20 19 2" xfId="22823"/>
    <cellStyle name="Comma 20 2" xfId="4863"/>
    <cellStyle name="Comma 20 2 10" xfId="4864"/>
    <cellStyle name="Comma 20 2 10 2" xfId="22825"/>
    <cellStyle name="Comma 20 2 11" xfId="4865"/>
    <cellStyle name="Comma 20 2 11 2" xfId="22826"/>
    <cellStyle name="Comma 20 2 12" xfId="4866"/>
    <cellStyle name="Comma 20 2 12 2" xfId="22827"/>
    <cellStyle name="Comma 20 2 13" xfId="22824"/>
    <cellStyle name="Comma 20 2 2" xfId="4867"/>
    <cellStyle name="Comma 20 2 2 2" xfId="4868"/>
    <cellStyle name="Comma 20 2 2 2 2" xfId="22829"/>
    <cellStyle name="Comma 20 2 2 3" xfId="22828"/>
    <cellStyle name="Comma 20 2 3" xfId="4869"/>
    <cellStyle name="Comma 20 2 3 2" xfId="22830"/>
    <cellStyle name="Comma 20 2 4" xfId="4870"/>
    <cellStyle name="Comma 20 2 4 2" xfId="22831"/>
    <cellStyle name="Comma 20 2 5" xfId="4871"/>
    <cellStyle name="Comma 20 2 5 2" xfId="22832"/>
    <cellStyle name="Comma 20 2 6" xfId="4872"/>
    <cellStyle name="Comma 20 2 6 2" xfId="22833"/>
    <cellStyle name="Comma 20 2 7" xfId="4873"/>
    <cellStyle name="Comma 20 2 7 2" xfId="22834"/>
    <cellStyle name="Comma 20 2 8" xfId="4874"/>
    <cellStyle name="Comma 20 2 8 2" xfId="22835"/>
    <cellStyle name="Comma 20 2 9" xfId="4875"/>
    <cellStyle name="Comma 20 2 9 2" xfId="22836"/>
    <cellStyle name="Comma 20 20" xfId="4876"/>
    <cellStyle name="Comma 20 20 2" xfId="22837"/>
    <cellStyle name="Comma 20 21" xfId="4877"/>
    <cellStyle name="Comma 20 21 2" xfId="22838"/>
    <cellStyle name="Comma 20 22" xfId="4878"/>
    <cellStyle name="Comma 20 22 2" xfId="22839"/>
    <cellStyle name="Comma 20 23" xfId="4879"/>
    <cellStyle name="Comma 20 23 2" xfId="22840"/>
    <cellStyle name="Comma 20 24" xfId="4880"/>
    <cellStyle name="Comma 20 24 2" xfId="22841"/>
    <cellStyle name="Comma 20 25" xfId="4881"/>
    <cellStyle name="Comma 20 25 2" xfId="22842"/>
    <cellStyle name="Comma 20 26" xfId="22812"/>
    <cellStyle name="Comma 20 3" xfId="4882"/>
    <cellStyle name="Comma 20 3 2" xfId="4883"/>
    <cellStyle name="Comma 20 3 2 2" xfId="22844"/>
    <cellStyle name="Comma 20 3 3" xfId="22843"/>
    <cellStyle name="Comma 20 4" xfId="4884"/>
    <cellStyle name="Comma 20 4 2" xfId="4885"/>
    <cellStyle name="Comma 20 4 2 2" xfId="22846"/>
    <cellStyle name="Comma 20 4 3" xfId="22845"/>
    <cellStyle name="Comma 20 5" xfId="4886"/>
    <cellStyle name="Comma 20 5 2" xfId="22847"/>
    <cellStyle name="Comma 20 6" xfId="4887"/>
    <cellStyle name="Comma 20 6 2" xfId="22848"/>
    <cellStyle name="Comma 20 7" xfId="4888"/>
    <cellStyle name="Comma 20 7 2" xfId="22849"/>
    <cellStyle name="Comma 20 8" xfId="4889"/>
    <cellStyle name="Comma 20 8 2" xfId="22850"/>
    <cellStyle name="Comma 20 9" xfId="4890"/>
    <cellStyle name="Comma 20 9 2" xfId="22851"/>
    <cellStyle name="Comma 21" xfId="39916"/>
    <cellStyle name="Comma 22" xfId="4891"/>
    <cellStyle name="Comma 22 2" xfId="22852"/>
    <cellStyle name="Comma 23" xfId="39935"/>
    <cellStyle name="Comma 24" xfId="21974"/>
    <cellStyle name="Comma 25" xfId="39934"/>
    <cellStyle name="Comma 26" xfId="21973"/>
    <cellStyle name="Comma 3" xfId="4892"/>
    <cellStyle name="Comma 3 10" xfId="4893"/>
    <cellStyle name="Comma 3 10 2" xfId="22854"/>
    <cellStyle name="Comma 3 11" xfId="4894"/>
    <cellStyle name="Comma 3 11 2" xfId="22855"/>
    <cellStyle name="Comma 3 12" xfId="4895"/>
    <cellStyle name="Comma 3 12 2" xfId="22856"/>
    <cellStyle name="Comma 3 13" xfId="4896"/>
    <cellStyle name="Comma 3 13 2" xfId="22857"/>
    <cellStyle name="Comma 3 14" xfId="4897"/>
    <cellStyle name="Comma 3 14 2" xfId="22858"/>
    <cellStyle name="Comma 3 15" xfId="4898"/>
    <cellStyle name="Comma 3 15 2" xfId="22859"/>
    <cellStyle name="Comma 3 16" xfId="4899"/>
    <cellStyle name="Comma 3 16 2" xfId="22860"/>
    <cellStyle name="Comma 3 17" xfId="4900"/>
    <cellStyle name="Comma 3 17 2" xfId="22861"/>
    <cellStyle name="Comma 3 18" xfId="4901"/>
    <cellStyle name="Comma 3 18 2" xfId="22862"/>
    <cellStyle name="Comma 3 19" xfId="4902"/>
    <cellStyle name="Comma 3 19 2" xfId="22863"/>
    <cellStyle name="Comma 3 2" xfId="4903"/>
    <cellStyle name="Comma 3 2 2" xfId="4904"/>
    <cellStyle name="Comma 3 2 2 2" xfId="22865"/>
    <cellStyle name="Comma 3 2 3" xfId="22864"/>
    <cellStyle name="Comma 3 20" xfId="4905"/>
    <cellStyle name="Comma 3 20 2" xfId="22866"/>
    <cellStyle name="Comma 3 21" xfId="4906"/>
    <cellStyle name="Comma 3 21 2" xfId="22867"/>
    <cellStyle name="Comma 3 22" xfId="4907"/>
    <cellStyle name="Comma 3 22 2" xfId="22868"/>
    <cellStyle name="Comma 3 23" xfId="4908"/>
    <cellStyle name="Comma 3 23 2" xfId="22869"/>
    <cellStyle name="Comma 3 24" xfId="4909"/>
    <cellStyle name="Comma 3 24 2" xfId="22870"/>
    <cellStyle name="Comma 3 25" xfId="4910"/>
    <cellStyle name="Comma 3 25 2" xfId="22871"/>
    <cellStyle name="Comma 3 26" xfId="4911"/>
    <cellStyle name="Comma 3 26 2" xfId="22872"/>
    <cellStyle name="Comma 3 27" xfId="4912"/>
    <cellStyle name="Comma 3 27 2" xfId="22873"/>
    <cellStyle name="Comma 3 28" xfId="4913"/>
    <cellStyle name="Comma 3 28 2" xfId="22874"/>
    <cellStyle name="Comma 3 29" xfId="4914"/>
    <cellStyle name="Comma 3 29 2" xfId="22875"/>
    <cellStyle name="Comma 3 3" xfId="4915"/>
    <cellStyle name="Comma 3 3 2" xfId="22876"/>
    <cellStyle name="Comma 3 30" xfId="4916"/>
    <cellStyle name="Comma 3 30 2" xfId="22877"/>
    <cellStyle name="Comma 3 31" xfId="4917"/>
    <cellStyle name="Comma 3 31 2" xfId="22878"/>
    <cellStyle name="Comma 3 32" xfId="4918"/>
    <cellStyle name="Comma 3 32 2" xfId="22879"/>
    <cellStyle name="Comma 3 33" xfId="22853"/>
    <cellStyle name="Comma 3 4" xfId="4919"/>
    <cellStyle name="Comma 3 4 2" xfId="22880"/>
    <cellStyle name="Comma 3 5" xfId="4920"/>
    <cellStyle name="Comma 3 5 2" xfId="22881"/>
    <cellStyle name="Comma 3 6" xfId="4921"/>
    <cellStyle name="Comma 3 6 2" xfId="22882"/>
    <cellStyle name="Comma 3 7" xfId="4922"/>
    <cellStyle name="Comma 3 7 2" xfId="22883"/>
    <cellStyle name="Comma 3 8" xfId="4923"/>
    <cellStyle name="Comma 3 8 2" xfId="22884"/>
    <cellStyle name="Comma 3 9" xfId="4924"/>
    <cellStyle name="Comma 3 9 2" xfId="22885"/>
    <cellStyle name="Comma 4" xfId="4925"/>
    <cellStyle name="Comma 4 2" xfId="4926"/>
    <cellStyle name="Comma 4 2 2" xfId="22887"/>
    <cellStyle name="Comma 4 3" xfId="4927"/>
    <cellStyle name="Comma 4 3 2" xfId="22888"/>
    <cellStyle name="Comma 4 4" xfId="4928"/>
    <cellStyle name="Comma 4 4 2" xfId="22889"/>
    <cellStyle name="Comma 4 5" xfId="4929"/>
    <cellStyle name="Comma 4 5 2" xfId="22890"/>
    <cellStyle name="Comma 4 6" xfId="4930"/>
    <cellStyle name="Comma 4 6 2" xfId="22891"/>
    <cellStyle name="Comma 4 7" xfId="22886"/>
    <cellStyle name="Comma 5" xfId="39917"/>
    <cellStyle name="Comma 5 2" xfId="4931"/>
    <cellStyle name="Comma 5 2 2" xfId="22892"/>
    <cellStyle name="Comma 6" xfId="4932"/>
    <cellStyle name="Comma 6 10" xfId="4933"/>
    <cellStyle name="Comma 6 10 2" xfId="22894"/>
    <cellStyle name="Comma 6 11" xfId="4934"/>
    <cellStyle name="Comma 6 11 2" xfId="22895"/>
    <cellStyle name="Comma 6 12" xfId="4935"/>
    <cellStyle name="Comma 6 12 2" xfId="22896"/>
    <cellStyle name="Comma 6 13" xfId="4936"/>
    <cellStyle name="Comma 6 13 2" xfId="22897"/>
    <cellStyle name="Comma 6 14" xfId="4937"/>
    <cellStyle name="Comma 6 14 2" xfId="22898"/>
    <cellStyle name="Comma 6 15" xfId="4938"/>
    <cellStyle name="Comma 6 15 2" xfId="22899"/>
    <cellStyle name="Comma 6 16" xfId="4939"/>
    <cellStyle name="Comma 6 16 2" xfId="22900"/>
    <cellStyle name="Comma 6 17" xfId="4940"/>
    <cellStyle name="Comma 6 17 2" xfId="22901"/>
    <cellStyle name="Comma 6 18" xfId="4941"/>
    <cellStyle name="Comma 6 18 2" xfId="22902"/>
    <cellStyle name="Comma 6 19" xfId="4942"/>
    <cellStyle name="Comma 6 19 2" xfId="22903"/>
    <cellStyle name="Comma 6 2" xfId="4943"/>
    <cellStyle name="Comma 6 2 10" xfId="4944"/>
    <cellStyle name="Comma 6 2 10 10" xfId="4945"/>
    <cellStyle name="Comma 6 2 10 10 2" xfId="22906"/>
    <cellStyle name="Comma 6 2 10 11" xfId="4946"/>
    <cellStyle name="Comma 6 2 10 11 2" xfId="22907"/>
    <cellStyle name="Comma 6 2 10 12" xfId="4947"/>
    <cellStyle name="Comma 6 2 10 12 2" xfId="4948"/>
    <cellStyle name="Comma 6 2 10 12 2 2" xfId="22909"/>
    <cellStyle name="Comma 6 2 10 12 3" xfId="22908"/>
    <cellStyle name="Comma 6 2 10 13" xfId="4949"/>
    <cellStyle name="Comma 6 2 10 13 2" xfId="22910"/>
    <cellStyle name="Comma 6 2 10 14" xfId="4950"/>
    <cellStyle name="Comma 6 2 10 14 2" xfId="22911"/>
    <cellStyle name="Comma 6 2 10 15" xfId="4951"/>
    <cellStyle name="Comma 6 2 10 15 2" xfId="22912"/>
    <cellStyle name="Comma 6 2 10 16" xfId="4952"/>
    <cellStyle name="Comma 6 2 10 16 2" xfId="22913"/>
    <cellStyle name="Comma 6 2 10 17" xfId="4953"/>
    <cellStyle name="Comma 6 2 10 17 2" xfId="22914"/>
    <cellStyle name="Comma 6 2 10 18" xfId="4954"/>
    <cellStyle name="Comma 6 2 10 18 2" xfId="22915"/>
    <cellStyle name="Comma 6 2 10 19" xfId="4955"/>
    <cellStyle name="Comma 6 2 10 19 2" xfId="22916"/>
    <cellStyle name="Comma 6 2 10 2" xfId="4956"/>
    <cellStyle name="Comma 6 2 10 2 10" xfId="4957"/>
    <cellStyle name="Comma 6 2 10 2 10 2" xfId="22918"/>
    <cellStyle name="Comma 6 2 10 2 11" xfId="4958"/>
    <cellStyle name="Comma 6 2 10 2 11 2" xfId="22919"/>
    <cellStyle name="Comma 6 2 10 2 12" xfId="4959"/>
    <cellStyle name="Comma 6 2 10 2 12 2" xfId="22920"/>
    <cellStyle name="Comma 6 2 10 2 13" xfId="22917"/>
    <cellStyle name="Comma 6 2 10 2 2" xfId="4960"/>
    <cellStyle name="Comma 6 2 10 2 2 2" xfId="4961"/>
    <cellStyle name="Comma 6 2 10 2 2 2 2" xfId="22922"/>
    <cellStyle name="Comma 6 2 10 2 2 3" xfId="22921"/>
    <cellStyle name="Comma 6 2 10 2 3" xfId="4962"/>
    <cellStyle name="Comma 6 2 10 2 3 2" xfId="22923"/>
    <cellStyle name="Comma 6 2 10 2 4" xfId="4963"/>
    <cellStyle name="Comma 6 2 10 2 4 2" xfId="22924"/>
    <cellStyle name="Comma 6 2 10 2 5" xfId="4964"/>
    <cellStyle name="Comma 6 2 10 2 5 2" xfId="22925"/>
    <cellStyle name="Comma 6 2 10 2 6" xfId="4965"/>
    <cellStyle name="Comma 6 2 10 2 6 2" xfId="22926"/>
    <cellStyle name="Comma 6 2 10 2 7" xfId="4966"/>
    <cellStyle name="Comma 6 2 10 2 7 2" xfId="22927"/>
    <cellStyle name="Comma 6 2 10 2 8" xfId="4967"/>
    <cellStyle name="Comma 6 2 10 2 8 2" xfId="22928"/>
    <cellStyle name="Comma 6 2 10 2 9" xfId="4968"/>
    <cellStyle name="Comma 6 2 10 2 9 2" xfId="22929"/>
    <cellStyle name="Comma 6 2 10 20" xfId="4969"/>
    <cellStyle name="Comma 6 2 10 20 2" xfId="22930"/>
    <cellStyle name="Comma 6 2 10 21" xfId="4970"/>
    <cellStyle name="Comma 6 2 10 21 2" xfId="22931"/>
    <cellStyle name="Comma 6 2 10 22" xfId="4971"/>
    <cellStyle name="Comma 6 2 10 22 2" xfId="22932"/>
    <cellStyle name="Comma 6 2 10 23" xfId="4972"/>
    <cellStyle name="Comma 6 2 10 23 2" xfId="22933"/>
    <cellStyle name="Comma 6 2 10 24" xfId="4973"/>
    <cellStyle name="Comma 6 2 10 24 2" xfId="22934"/>
    <cellStyle name="Comma 6 2 10 25" xfId="4974"/>
    <cellStyle name="Comma 6 2 10 25 2" xfId="22935"/>
    <cellStyle name="Comma 6 2 10 26" xfId="22905"/>
    <cellStyle name="Comma 6 2 10 3" xfId="4975"/>
    <cellStyle name="Comma 6 2 10 3 2" xfId="4976"/>
    <cellStyle name="Comma 6 2 10 3 2 2" xfId="22937"/>
    <cellStyle name="Comma 6 2 10 3 3" xfId="22936"/>
    <cellStyle name="Comma 6 2 10 4" xfId="4977"/>
    <cellStyle name="Comma 6 2 10 4 2" xfId="4978"/>
    <cellStyle name="Comma 6 2 10 4 2 2" xfId="22939"/>
    <cellStyle name="Comma 6 2 10 4 3" xfId="22938"/>
    <cellStyle name="Comma 6 2 10 5" xfId="4979"/>
    <cellStyle name="Comma 6 2 10 5 2" xfId="22940"/>
    <cellStyle name="Comma 6 2 10 6" xfId="4980"/>
    <cellStyle name="Comma 6 2 10 6 2" xfId="22941"/>
    <cellStyle name="Comma 6 2 10 7" xfId="4981"/>
    <cellStyle name="Comma 6 2 10 7 2" xfId="22942"/>
    <cellStyle name="Comma 6 2 10 8" xfId="4982"/>
    <cellStyle name="Comma 6 2 10 8 2" xfId="22943"/>
    <cellStyle name="Comma 6 2 10 9" xfId="4983"/>
    <cellStyle name="Comma 6 2 10 9 2" xfId="22944"/>
    <cellStyle name="Comma 6 2 11" xfId="4984"/>
    <cellStyle name="Comma 6 2 11 10" xfId="4985"/>
    <cellStyle name="Comma 6 2 11 10 2" xfId="22946"/>
    <cellStyle name="Comma 6 2 11 11" xfId="4986"/>
    <cellStyle name="Comma 6 2 11 11 2" xfId="22947"/>
    <cellStyle name="Comma 6 2 11 12" xfId="4987"/>
    <cellStyle name="Comma 6 2 11 12 2" xfId="4988"/>
    <cellStyle name="Comma 6 2 11 12 2 2" xfId="22949"/>
    <cellStyle name="Comma 6 2 11 12 3" xfId="22948"/>
    <cellStyle name="Comma 6 2 11 13" xfId="4989"/>
    <cellStyle name="Comma 6 2 11 13 2" xfId="22950"/>
    <cellStyle name="Comma 6 2 11 14" xfId="4990"/>
    <cellStyle name="Comma 6 2 11 14 2" xfId="22951"/>
    <cellStyle name="Comma 6 2 11 15" xfId="4991"/>
    <cellStyle name="Comma 6 2 11 15 2" xfId="22952"/>
    <cellStyle name="Comma 6 2 11 16" xfId="4992"/>
    <cellStyle name="Comma 6 2 11 16 2" xfId="22953"/>
    <cellStyle name="Comma 6 2 11 17" xfId="4993"/>
    <cellStyle name="Comma 6 2 11 17 2" xfId="22954"/>
    <cellStyle name="Comma 6 2 11 18" xfId="4994"/>
    <cellStyle name="Comma 6 2 11 18 2" xfId="22955"/>
    <cellStyle name="Comma 6 2 11 19" xfId="4995"/>
    <cellStyle name="Comma 6 2 11 19 2" xfId="22956"/>
    <cellStyle name="Comma 6 2 11 2" xfId="4996"/>
    <cellStyle name="Comma 6 2 11 2 10" xfId="4997"/>
    <cellStyle name="Comma 6 2 11 2 10 2" xfId="22958"/>
    <cellStyle name="Comma 6 2 11 2 11" xfId="4998"/>
    <cellStyle name="Comma 6 2 11 2 11 2" xfId="22959"/>
    <cellStyle name="Comma 6 2 11 2 12" xfId="4999"/>
    <cellStyle name="Comma 6 2 11 2 12 2" xfId="22960"/>
    <cellStyle name="Comma 6 2 11 2 13" xfId="22957"/>
    <cellStyle name="Comma 6 2 11 2 2" xfId="5000"/>
    <cellStyle name="Comma 6 2 11 2 2 2" xfId="5001"/>
    <cellStyle name="Comma 6 2 11 2 2 2 2" xfId="22962"/>
    <cellStyle name="Comma 6 2 11 2 2 3" xfId="22961"/>
    <cellStyle name="Comma 6 2 11 2 3" xfId="5002"/>
    <cellStyle name="Comma 6 2 11 2 3 2" xfId="22963"/>
    <cellStyle name="Comma 6 2 11 2 4" xfId="5003"/>
    <cellStyle name="Comma 6 2 11 2 4 2" xfId="22964"/>
    <cellStyle name="Comma 6 2 11 2 5" xfId="5004"/>
    <cellStyle name="Comma 6 2 11 2 5 2" xfId="22965"/>
    <cellStyle name="Comma 6 2 11 2 6" xfId="5005"/>
    <cellStyle name="Comma 6 2 11 2 6 2" xfId="22966"/>
    <cellStyle name="Comma 6 2 11 2 7" xfId="5006"/>
    <cellStyle name="Comma 6 2 11 2 7 2" xfId="22967"/>
    <cellStyle name="Comma 6 2 11 2 8" xfId="5007"/>
    <cellStyle name="Comma 6 2 11 2 8 2" xfId="22968"/>
    <cellStyle name="Comma 6 2 11 2 9" xfId="5008"/>
    <cellStyle name="Comma 6 2 11 2 9 2" xfId="22969"/>
    <cellStyle name="Comma 6 2 11 20" xfId="5009"/>
    <cellStyle name="Comma 6 2 11 20 2" xfId="22970"/>
    <cellStyle name="Comma 6 2 11 21" xfId="5010"/>
    <cellStyle name="Comma 6 2 11 21 2" xfId="22971"/>
    <cellStyle name="Comma 6 2 11 22" xfId="5011"/>
    <cellStyle name="Comma 6 2 11 22 2" xfId="22972"/>
    <cellStyle name="Comma 6 2 11 23" xfId="5012"/>
    <cellStyle name="Comma 6 2 11 23 2" xfId="22973"/>
    <cellStyle name="Comma 6 2 11 24" xfId="5013"/>
    <cellStyle name="Comma 6 2 11 24 2" xfId="22974"/>
    <cellStyle name="Comma 6 2 11 25" xfId="5014"/>
    <cellStyle name="Comma 6 2 11 25 2" xfId="22975"/>
    <cellStyle name="Comma 6 2 11 26" xfId="22945"/>
    <cellStyle name="Comma 6 2 11 3" xfId="5015"/>
    <cellStyle name="Comma 6 2 11 3 2" xfId="5016"/>
    <cellStyle name="Comma 6 2 11 3 2 2" xfId="22977"/>
    <cellStyle name="Comma 6 2 11 3 3" xfId="22976"/>
    <cellStyle name="Comma 6 2 11 4" xfId="5017"/>
    <cellStyle name="Comma 6 2 11 4 2" xfId="5018"/>
    <cellStyle name="Comma 6 2 11 4 2 2" xfId="22979"/>
    <cellStyle name="Comma 6 2 11 4 3" xfId="22978"/>
    <cellStyle name="Comma 6 2 11 5" xfId="5019"/>
    <cellStyle name="Comma 6 2 11 5 2" xfId="22980"/>
    <cellStyle name="Comma 6 2 11 6" xfId="5020"/>
    <cellStyle name="Comma 6 2 11 6 2" xfId="22981"/>
    <cellStyle name="Comma 6 2 11 7" xfId="5021"/>
    <cellStyle name="Comma 6 2 11 7 2" xfId="22982"/>
    <cellStyle name="Comma 6 2 11 8" xfId="5022"/>
    <cellStyle name="Comma 6 2 11 8 2" xfId="22983"/>
    <cellStyle name="Comma 6 2 11 9" xfId="5023"/>
    <cellStyle name="Comma 6 2 11 9 2" xfId="22984"/>
    <cellStyle name="Comma 6 2 12" xfId="5024"/>
    <cellStyle name="Comma 6 2 12 10" xfId="5025"/>
    <cellStyle name="Comma 6 2 12 10 2" xfId="22986"/>
    <cellStyle name="Comma 6 2 12 11" xfId="5026"/>
    <cellStyle name="Comma 6 2 12 11 2" xfId="22987"/>
    <cellStyle name="Comma 6 2 12 12" xfId="5027"/>
    <cellStyle name="Comma 6 2 12 12 2" xfId="5028"/>
    <cellStyle name="Comma 6 2 12 12 2 2" xfId="22989"/>
    <cellStyle name="Comma 6 2 12 12 3" xfId="22988"/>
    <cellStyle name="Comma 6 2 12 13" xfId="5029"/>
    <cellStyle name="Comma 6 2 12 13 2" xfId="22990"/>
    <cellStyle name="Comma 6 2 12 14" xfId="5030"/>
    <cellStyle name="Comma 6 2 12 14 2" xfId="22991"/>
    <cellStyle name="Comma 6 2 12 15" xfId="5031"/>
    <cellStyle name="Comma 6 2 12 15 2" xfId="22992"/>
    <cellStyle name="Comma 6 2 12 16" xfId="5032"/>
    <cellStyle name="Comma 6 2 12 16 2" xfId="22993"/>
    <cellStyle name="Comma 6 2 12 17" xfId="5033"/>
    <cellStyle name="Comma 6 2 12 17 2" xfId="22994"/>
    <cellStyle name="Comma 6 2 12 18" xfId="5034"/>
    <cellStyle name="Comma 6 2 12 18 2" xfId="22995"/>
    <cellStyle name="Comma 6 2 12 19" xfId="5035"/>
    <cellStyle name="Comma 6 2 12 19 2" xfId="22996"/>
    <cellStyle name="Comma 6 2 12 2" xfId="5036"/>
    <cellStyle name="Comma 6 2 12 2 10" xfId="5037"/>
    <cellStyle name="Comma 6 2 12 2 10 2" xfId="22998"/>
    <cellStyle name="Comma 6 2 12 2 11" xfId="5038"/>
    <cellStyle name="Comma 6 2 12 2 11 2" xfId="22999"/>
    <cellStyle name="Comma 6 2 12 2 12" xfId="5039"/>
    <cellStyle name="Comma 6 2 12 2 12 2" xfId="23000"/>
    <cellStyle name="Comma 6 2 12 2 13" xfId="22997"/>
    <cellStyle name="Comma 6 2 12 2 2" xfId="5040"/>
    <cellStyle name="Comma 6 2 12 2 2 2" xfId="5041"/>
    <cellStyle name="Comma 6 2 12 2 2 2 2" xfId="23002"/>
    <cellStyle name="Comma 6 2 12 2 2 3" xfId="23001"/>
    <cellStyle name="Comma 6 2 12 2 3" xfId="5042"/>
    <cellStyle name="Comma 6 2 12 2 3 2" xfId="23003"/>
    <cellStyle name="Comma 6 2 12 2 4" xfId="5043"/>
    <cellStyle name="Comma 6 2 12 2 4 2" xfId="23004"/>
    <cellStyle name="Comma 6 2 12 2 5" xfId="5044"/>
    <cellStyle name="Comma 6 2 12 2 5 2" xfId="23005"/>
    <cellStyle name="Comma 6 2 12 2 6" xfId="5045"/>
    <cellStyle name="Comma 6 2 12 2 6 2" xfId="23006"/>
    <cellStyle name="Comma 6 2 12 2 7" xfId="5046"/>
    <cellStyle name="Comma 6 2 12 2 7 2" xfId="23007"/>
    <cellStyle name="Comma 6 2 12 2 8" xfId="5047"/>
    <cellStyle name="Comma 6 2 12 2 8 2" xfId="23008"/>
    <cellStyle name="Comma 6 2 12 2 9" xfId="5048"/>
    <cellStyle name="Comma 6 2 12 2 9 2" xfId="23009"/>
    <cellStyle name="Comma 6 2 12 20" xfId="5049"/>
    <cellStyle name="Comma 6 2 12 20 2" xfId="23010"/>
    <cellStyle name="Comma 6 2 12 21" xfId="5050"/>
    <cellStyle name="Comma 6 2 12 21 2" xfId="23011"/>
    <cellStyle name="Comma 6 2 12 22" xfId="5051"/>
    <cellStyle name="Comma 6 2 12 22 2" xfId="23012"/>
    <cellStyle name="Comma 6 2 12 23" xfId="5052"/>
    <cellStyle name="Comma 6 2 12 23 2" xfId="23013"/>
    <cellStyle name="Comma 6 2 12 24" xfId="5053"/>
    <cellStyle name="Comma 6 2 12 24 2" xfId="23014"/>
    <cellStyle name="Comma 6 2 12 25" xfId="5054"/>
    <cellStyle name="Comma 6 2 12 25 2" xfId="23015"/>
    <cellStyle name="Comma 6 2 12 26" xfId="22985"/>
    <cellStyle name="Comma 6 2 12 3" xfId="5055"/>
    <cellStyle name="Comma 6 2 12 3 2" xfId="5056"/>
    <cellStyle name="Comma 6 2 12 3 2 2" xfId="23017"/>
    <cellStyle name="Comma 6 2 12 3 3" xfId="23016"/>
    <cellStyle name="Comma 6 2 12 4" xfId="5057"/>
    <cellStyle name="Comma 6 2 12 4 2" xfId="5058"/>
    <cellStyle name="Comma 6 2 12 4 2 2" xfId="23019"/>
    <cellStyle name="Comma 6 2 12 4 3" xfId="23018"/>
    <cellStyle name="Comma 6 2 12 5" xfId="5059"/>
    <cellStyle name="Comma 6 2 12 5 2" xfId="23020"/>
    <cellStyle name="Comma 6 2 12 6" xfId="5060"/>
    <cellStyle name="Comma 6 2 12 6 2" xfId="23021"/>
    <cellStyle name="Comma 6 2 12 7" xfId="5061"/>
    <cellStyle name="Comma 6 2 12 7 2" xfId="23022"/>
    <cellStyle name="Comma 6 2 12 8" xfId="5062"/>
    <cellStyle name="Comma 6 2 12 8 2" xfId="23023"/>
    <cellStyle name="Comma 6 2 12 9" xfId="5063"/>
    <cellStyle name="Comma 6 2 12 9 2" xfId="23024"/>
    <cellStyle name="Comma 6 2 13" xfId="5064"/>
    <cellStyle name="Comma 6 2 13 10" xfId="5065"/>
    <cellStyle name="Comma 6 2 13 10 2" xfId="23026"/>
    <cellStyle name="Comma 6 2 13 11" xfId="5066"/>
    <cellStyle name="Comma 6 2 13 11 2" xfId="23027"/>
    <cellStyle name="Comma 6 2 13 12" xfId="5067"/>
    <cellStyle name="Comma 6 2 13 12 2" xfId="5068"/>
    <cellStyle name="Comma 6 2 13 12 2 2" xfId="23029"/>
    <cellStyle name="Comma 6 2 13 12 3" xfId="23028"/>
    <cellStyle name="Comma 6 2 13 13" xfId="5069"/>
    <cellStyle name="Comma 6 2 13 13 2" xfId="23030"/>
    <cellStyle name="Comma 6 2 13 14" xfId="5070"/>
    <cellStyle name="Comma 6 2 13 14 2" xfId="23031"/>
    <cellStyle name="Comma 6 2 13 15" xfId="5071"/>
    <cellStyle name="Comma 6 2 13 15 2" xfId="23032"/>
    <cellStyle name="Comma 6 2 13 16" xfId="5072"/>
    <cellStyle name="Comma 6 2 13 16 2" xfId="23033"/>
    <cellStyle name="Comma 6 2 13 17" xfId="5073"/>
    <cellStyle name="Comma 6 2 13 17 2" xfId="23034"/>
    <cellStyle name="Comma 6 2 13 18" xfId="5074"/>
    <cellStyle name="Comma 6 2 13 18 2" xfId="23035"/>
    <cellStyle name="Comma 6 2 13 19" xfId="5075"/>
    <cellStyle name="Comma 6 2 13 19 2" xfId="23036"/>
    <cellStyle name="Comma 6 2 13 2" xfId="5076"/>
    <cellStyle name="Comma 6 2 13 2 10" xfId="5077"/>
    <cellStyle name="Comma 6 2 13 2 10 2" xfId="23038"/>
    <cellStyle name="Comma 6 2 13 2 11" xfId="5078"/>
    <cellStyle name="Comma 6 2 13 2 11 2" xfId="23039"/>
    <cellStyle name="Comma 6 2 13 2 12" xfId="5079"/>
    <cellStyle name="Comma 6 2 13 2 12 2" xfId="23040"/>
    <cellStyle name="Comma 6 2 13 2 13" xfId="23037"/>
    <cellStyle name="Comma 6 2 13 2 2" xfId="5080"/>
    <cellStyle name="Comma 6 2 13 2 2 2" xfId="5081"/>
    <cellStyle name="Comma 6 2 13 2 2 2 2" xfId="23042"/>
    <cellStyle name="Comma 6 2 13 2 2 3" xfId="23041"/>
    <cellStyle name="Comma 6 2 13 2 3" xfId="5082"/>
    <cellStyle name="Comma 6 2 13 2 3 2" xfId="23043"/>
    <cellStyle name="Comma 6 2 13 2 4" xfId="5083"/>
    <cellStyle name="Comma 6 2 13 2 4 2" xfId="23044"/>
    <cellStyle name="Comma 6 2 13 2 5" xfId="5084"/>
    <cellStyle name="Comma 6 2 13 2 5 2" xfId="23045"/>
    <cellStyle name="Comma 6 2 13 2 6" xfId="5085"/>
    <cellStyle name="Comma 6 2 13 2 6 2" xfId="23046"/>
    <cellStyle name="Comma 6 2 13 2 7" xfId="5086"/>
    <cellStyle name="Comma 6 2 13 2 7 2" xfId="23047"/>
    <cellStyle name="Comma 6 2 13 2 8" xfId="5087"/>
    <cellStyle name="Comma 6 2 13 2 8 2" xfId="23048"/>
    <cellStyle name="Comma 6 2 13 2 9" xfId="5088"/>
    <cellStyle name="Comma 6 2 13 2 9 2" xfId="23049"/>
    <cellStyle name="Comma 6 2 13 20" xfId="5089"/>
    <cellStyle name="Comma 6 2 13 20 2" xfId="23050"/>
    <cellStyle name="Comma 6 2 13 21" xfId="5090"/>
    <cellStyle name="Comma 6 2 13 21 2" xfId="23051"/>
    <cellStyle name="Comma 6 2 13 22" xfId="5091"/>
    <cellStyle name="Comma 6 2 13 22 2" xfId="23052"/>
    <cellStyle name="Comma 6 2 13 23" xfId="5092"/>
    <cellStyle name="Comma 6 2 13 23 2" xfId="23053"/>
    <cellStyle name="Comma 6 2 13 24" xfId="5093"/>
    <cellStyle name="Comma 6 2 13 24 2" xfId="23054"/>
    <cellStyle name="Comma 6 2 13 25" xfId="5094"/>
    <cellStyle name="Comma 6 2 13 25 2" xfId="23055"/>
    <cellStyle name="Comma 6 2 13 26" xfId="23025"/>
    <cellStyle name="Comma 6 2 13 3" xfId="5095"/>
    <cellStyle name="Comma 6 2 13 3 2" xfId="5096"/>
    <cellStyle name="Comma 6 2 13 3 2 2" xfId="23057"/>
    <cellStyle name="Comma 6 2 13 3 3" xfId="23056"/>
    <cellStyle name="Comma 6 2 13 4" xfId="5097"/>
    <cellStyle name="Comma 6 2 13 4 2" xfId="5098"/>
    <cellStyle name="Comma 6 2 13 4 2 2" xfId="23059"/>
    <cellStyle name="Comma 6 2 13 4 3" xfId="23058"/>
    <cellStyle name="Comma 6 2 13 5" xfId="5099"/>
    <cellStyle name="Comma 6 2 13 5 2" xfId="23060"/>
    <cellStyle name="Comma 6 2 13 6" xfId="5100"/>
    <cellStyle name="Comma 6 2 13 6 2" xfId="23061"/>
    <cellStyle name="Comma 6 2 13 7" xfId="5101"/>
    <cellStyle name="Comma 6 2 13 7 2" xfId="23062"/>
    <cellStyle name="Comma 6 2 13 8" xfId="5102"/>
    <cellStyle name="Comma 6 2 13 8 2" xfId="23063"/>
    <cellStyle name="Comma 6 2 13 9" xfId="5103"/>
    <cellStyle name="Comma 6 2 13 9 2" xfId="23064"/>
    <cellStyle name="Comma 6 2 14" xfId="5104"/>
    <cellStyle name="Comma 6 2 14 10" xfId="5105"/>
    <cellStyle name="Comma 6 2 14 10 2" xfId="23066"/>
    <cellStyle name="Comma 6 2 14 11" xfId="5106"/>
    <cellStyle name="Comma 6 2 14 11 2" xfId="23067"/>
    <cellStyle name="Comma 6 2 14 12" xfId="5107"/>
    <cellStyle name="Comma 6 2 14 12 2" xfId="5108"/>
    <cellStyle name="Comma 6 2 14 12 2 2" xfId="23069"/>
    <cellStyle name="Comma 6 2 14 12 3" xfId="23068"/>
    <cellStyle name="Comma 6 2 14 13" xfId="5109"/>
    <cellStyle name="Comma 6 2 14 13 2" xfId="23070"/>
    <cellStyle name="Comma 6 2 14 14" xfId="5110"/>
    <cellStyle name="Comma 6 2 14 14 2" xfId="23071"/>
    <cellStyle name="Comma 6 2 14 15" xfId="5111"/>
    <cellStyle name="Comma 6 2 14 15 2" xfId="23072"/>
    <cellStyle name="Comma 6 2 14 16" xfId="5112"/>
    <cellStyle name="Comma 6 2 14 16 2" xfId="23073"/>
    <cellStyle name="Comma 6 2 14 17" xfId="5113"/>
    <cellStyle name="Comma 6 2 14 17 2" xfId="23074"/>
    <cellStyle name="Comma 6 2 14 18" xfId="5114"/>
    <cellStyle name="Comma 6 2 14 18 2" xfId="23075"/>
    <cellStyle name="Comma 6 2 14 19" xfId="5115"/>
    <cellStyle name="Comma 6 2 14 19 2" xfId="23076"/>
    <cellStyle name="Comma 6 2 14 2" xfId="5116"/>
    <cellStyle name="Comma 6 2 14 2 10" xfId="5117"/>
    <cellStyle name="Comma 6 2 14 2 10 2" xfId="23078"/>
    <cellStyle name="Comma 6 2 14 2 11" xfId="5118"/>
    <cellStyle name="Comma 6 2 14 2 11 2" xfId="23079"/>
    <cellStyle name="Comma 6 2 14 2 12" xfId="5119"/>
    <cellStyle name="Comma 6 2 14 2 12 2" xfId="23080"/>
    <cellStyle name="Comma 6 2 14 2 13" xfId="23077"/>
    <cellStyle name="Comma 6 2 14 2 2" xfId="5120"/>
    <cellStyle name="Comma 6 2 14 2 2 2" xfId="5121"/>
    <cellStyle name="Comma 6 2 14 2 2 2 2" xfId="23082"/>
    <cellStyle name="Comma 6 2 14 2 2 3" xfId="23081"/>
    <cellStyle name="Comma 6 2 14 2 3" xfId="5122"/>
    <cellStyle name="Comma 6 2 14 2 3 2" xfId="23083"/>
    <cellStyle name="Comma 6 2 14 2 4" xfId="5123"/>
    <cellStyle name="Comma 6 2 14 2 4 2" xfId="23084"/>
    <cellStyle name="Comma 6 2 14 2 5" xfId="5124"/>
    <cellStyle name="Comma 6 2 14 2 5 2" xfId="23085"/>
    <cellStyle name="Comma 6 2 14 2 6" xfId="5125"/>
    <cellStyle name="Comma 6 2 14 2 6 2" xfId="23086"/>
    <cellStyle name="Comma 6 2 14 2 7" xfId="5126"/>
    <cellStyle name="Comma 6 2 14 2 7 2" xfId="23087"/>
    <cellStyle name="Comma 6 2 14 2 8" xfId="5127"/>
    <cellStyle name="Comma 6 2 14 2 8 2" xfId="23088"/>
    <cellStyle name="Comma 6 2 14 2 9" xfId="5128"/>
    <cellStyle name="Comma 6 2 14 2 9 2" xfId="23089"/>
    <cellStyle name="Comma 6 2 14 20" xfId="5129"/>
    <cellStyle name="Comma 6 2 14 20 2" xfId="23090"/>
    <cellStyle name="Comma 6 2 14 21" xfId="5130"/>
    <cellStyle name="Comma 6 2 14 21 2" xfId="23091"/>
    <cellStyle name="Comma 6 2 14 22" xfId="5131"/>
    <cellStyle name="Comma 6 2 14 22 2" xfId="23092"/>
    <cellStyle name="Comma 6 2 14 23" xfId="5132"/>
    <cellStyle name="Comma 6 2 14 23 2" xfId="23093"/>
    <cellStyle name="Comma 6 2 14 24" xfId="5133"/>
    <cellStyle name="Comma 6 2 14 24 2" xfId="23094"/>
    <cellStyle name="Comma 6 2 14 25" xfId="5134"/>
    <cellStyle name="Comma 6 2 14 25 2" xfId="23095"/>
    <cellStyle name="Comma 6 2 14 26" xfId="23065"/>
    <cellStyle name="Comma 6 2 14 3" xfId="5135"/>
    <cellStyle name="Comma 6 2 14 3 2" xfId="5136"/>
    <cellStyle name="Comma 6 2 14 3 2 2" xfId="23097"/>
    <cellStyle name="Comma 6 2 14 3 3" xfId="23096"/>
    <cellStyle name="Comma 6 2 14 4" xfId="5137"/>
    <cellStyle name="Comma 6 2 14 4 2" xfId="5138"/>
    <cellStyle name="Comma 6 2 14 4 2 2" xfId="23099"/>
    <cellStyle name="Comma 6 2 14 4 3" xfId="23098"/>
    <cellStyle name="Comma 6 2 14 5" xfId="5139"/>
    <cellStyle name="Comma 6 2 14 5 2" xfId="23100"/>
    <cellStyle name="Comma 6 2 14 6" xfId="5140"/>
    <cellStyle name="Comma 6 2 14 6 2" xfId="23101"/>
    <cellStyle name="Comma 6 2 14 7" xfId="5141"/>
    <cellStyle name="Comma 6 2 14 7 2" xfId="23102"/>
    <cellStyle name="Comma 6 2 14 8" xfId="5142"/>
    <cellStyle name="Comma 6 2 14 8 2" xfId="23103"/>
    <cellStyle name="Comma 6 2 14 9" xfId="5143"/>
    <cellStyle name="Comma 6 2 14 9 2" xfId="23104"/>
    <cellStyle name="Comma 6 2 15" xfId="5144"/>
    <cellStyle name="Comma 6 2 15 10" xfId="5145"/>
    <cellStyle name="Comma 6 2 15 10 2" xfId="23106"/>
    <cellStyle name="Comma 6 2 15 11" xfId="5146"/>
    <cellStyle name="Comma 6 2 15 11 2" xfId="23107"/>
    <cellStyle name="Comma 6 2 15 12" xfId="5147"/>
    <cellStyle name="Comma 6 2 15 12 2" xfId="23108"/>
    <cellStyle name="Comma 6 2 15 13" xfId="5148"/>
    <cellStyle name="Comma 6 2 15 13 2" xfId="23109"/>
    <cellStyle name="Comma 6 2 15 14" xfId="5149"/>
    <cellStyle name="Comma 6 2 15 14 2" xfId="23110"/>
    <cellStyle name="Comma 6 2 15 15" xfId="23105"/>
    <cellStyle name="Comma 6 2 15 2" xfId="5150"/>
    <cellStyle name="Comma 6 2 15 2 10" xfId="5151"/>
    <cellStyle name="Comma 6 2 15 2 10 2" xfId="23112"/>
    <cellStyle name="Comma 6 2 15 2 11" xfId="5152"/>
    <cellStyle name="Comma 6 2 15 2 11 2" xfId="23113"/>
    <cellStyle name="Comma 6 2 15 2 12" xfId="5153"/>
    <cellStyle name="Comma 6 2 15 2 12 2" xfId="23114"/>
    <cellStyle name="Comma 6 2 15 2 13" xfId="23111"/>
    <cellStyle name="Comma 6 2 15 2 2" xfId="5154"/>
    <cellStyle name="Comma 6 2 15 2 2 2" xfId="5155"/>
    <cellStyle name="Comma 6 2 15 2 2 2 2" xfId="23116"/>
    <cellStyle name="Comma 6 2 15 2 2 3" xfId="23115"/>
    <cellStyle name="Comma 6 2 15 2 3" xfId="5156"/>
    <cellStyle name="Comma 6 2 15 2 3 2" xfId="23117"/>
    <cellStyle name="Comma 6 2 15 2 4" xfId="5157"/>
    <cellStyle name="Comma 6 2 15 2 4 2" xfId="23118"/>
    <cellStyle name="Comma 6 2 15 2 5" xfId="5158"/>
    <cellStyle name="Comma 6 2 15 2 5 2" xfId="23119"/>
    <cellStyle name="Comma 6 2 15 2 6" xfId="5159"/>
    <cellStyle name="Comma 6 2 15 2 6 2" xfId="23120"/>
    <cellStyle name="Comma 6 2 15 2 7" xfId="5160"/>
    <cellStyle name="Comma 6 2 15 2 7 2" xfId="23121"/>
    <cellStyle name="Comma 6 2 15 2 8" xfId="5161"/>
    <cellStyle name="Comma 6 2 15 2 8 2" xfId="23122"/>
    <cellStyle name="Comma 6 2 15 2 9" xfId="5162"/>
    <cellStyle name="Comma 6 2 15 2 9 2" xfId="23123"/>
    <cellStyle name="Comma 6 2 15 3" xfId="5163"/>
    <cellStyle name="Comma 6 2 15 3 2" xfId="5164"/>
    <cellStyle name="Comma 6 2 15 3 2 2" xfId="23125"/>
    <cellStyle name="Comma 6 2 15 3 3" xfId="23124"/>
    <cellStyle name="Comma 6 2 15 4" xfId="5165"/>
    <cellStyle name="Comma 6 2 15 4 2" xfId="5166"/>
    <cellStyle name="Comma 6 2 15 4 2 2" xfId="23127"/>
    <cellStyle name="Comma 6 2 15 4 3" xfId="23126"/>
    <cellStyle name="Comma 6 2 15 5" xfId="5167"/>
    <cellStyle name="Comma 6 2 15 5 2" xfId="5168"/>
    <cellStyle name="Comma 6 2 15 5 2 2" xfId="23129"/>
    <cellStyle name="Comma 6 2 15 5 3" xfId="23128"/>
    <cellStyle name="Comma 6 2 15 6" xfId="5169"/>
    <cellStyle name="Comma 6 2 15 6 2" xfId="23130"/>
    <cellStyle name="Comma 6 2 15 7" xfId="5170"/>
    <cellStyle name="Comma 6 2 15 7 2" xfId="23131"/>
    <cellStyle name="Comma 6 2 15 8" xfId="5171"/>
    <cellStyle name="Comma 6 2 15 8 2" xfId="23132"/>
    <cellStyle name="Comma 6 2 15 9" xfId="5172"/>
    <cellStyle name="Comma 6 2 15 9 2" xfId="23133"/>
    <cellStyle name="Comma 6 2 16" xfId="5173"/>
    <cellStyle name="Comma 6 2 16 10" xfId="5174"/>
    <cellStyle name="Comma 6 2 16 10 2" xfId="23135"/>
    <cellStyle name="Comma 6 2 16 11" xfId="5175"/>
    <cellStyle name="Comma 6 2 16 11 2" xfId="23136"/>
    <cellStyle name="Comma 6 2 16 12" xfId="5176"/>
    <cellStyle name="Comma 6 2 16 12 2" xfId="23137"/>
    <cellStyle name="Comma 6 2 16 13" xfId="5177"/>
    <cellStyle name="Comma 6 2 16 13 2" xfId="23138"/>
    <cellStyle name="Comma 6 2 16 14" xfId="5178"/>
    <cellStyle name="Comma 6 2 16 14 2" xfId="23139"/>
    <cellStyle name="Comma 6 2 16 15" xfId="23134"/>
    <cellStyle name="Comma 6 2 16 2" xfId="5179"/>
    <cellStyle name="Comma 6 2 16 2 10" xfId="5180"/>
    <cellStyle name="Comma 6 2 16 2 10 2" xfId="23141"/>
    <cellStyle name="Comma 6 2 16 2 11" xfId="5181"/>
    <cellStyle name="Comma 6 2 16 2 11 2" xfId="23142"/>
    <cellStyle name="Comma 6 2 16 2 12" xfId="5182"/>
    <cellStyle name="Comma 6 2 16 2 12 2" xfId="23143"/>
    <cellStyle name="Comma 6 2 16 2 13" xfId="23140"/>
    <cellStyle name="Comma 6 2 16 2 2" xfId="5183"/>
    <cellStyle name="Comma 6 2 16 2 2 2" xfId="5184"/>
    <cellStyle name="Comma 6 2 16 2 2 2 2" xfId="23145"/>
    <cellStyle name="Comma 6 2 16 2 2 3" xfId="23144"/>
    <cellStyle name="Comma 6 2 16 2 3" xfId="5185"/>
    <cellStyle name="Comma 6 2 16 2 3 2" xfId="23146"/>
    <cellStyle name="Comma 6 2 16 2 4" xfId="5186"/>
    <cellStyle name="Comma 6 2 16 2 4 2" xfId="23147"/>
    <cellStyle name="Comma 6 2 16 2 5" xfId="5187"/>
    <cellStyle name="Comma 6 2 16 2 5 2" xfId="23148"/>
    <cellStyle name="Comma 6 2 16 2 6" xfId="5188"/>
    <cellStyle name="Comma 6 2 16 2 6 2" xfId="23149"/>
    <cellStyle name="Comma 6 2 16 2 7" xfId="5189"/>
    <cellStyle name="Comma 6 2 16 2 7 2" xfId="23150"/>
    <cellStyle name="Comma 6 2 16 2 8" xfId="5190"/>
    <cellStyle name="Comma 6 2 16 2 8 2" xfId="23151"/>
    <cellStyle name="Comma 6 2 16 2 9" xfId="5191"/>
    <cellStyle name="Comma 6 2 16 2 9 2" xfId="23152"/>
    <cellStyle name="Comma 6 2 16 3" xfId="5192"/>
    <cellStyle name="Comma 6 2 16 3 2" xfId="5193"/>
    <cellStyle name="Comma 6 2 16 3 2 2" xfId="23154"/>
    <cellStyle name="Comma 6 2 16 3 3" xfId="23153"/>
    <cellStyle name="Comma 6 2 16 4" xfId="5194"/>
    <cellStyle name="Comma 6 2 16 4 2" xfId="5195"/>
    <cellStyle name="Comma 6 2 16 4 2 2" xfId="23156"/>
    <cellStyle name="Comma 6 2 16 4 3" xfId="23155"/>
    <cellStyle name="Comma 6 2 16 5" xfId="5196"/>
    <cellStyle name="Comma 6 2 16 5 2" xfId="5197"/>
    <cellStyle name="Comma 6 2 16 5 2 2" xfId="23158"/>
    <cellStyle name="Comma 6 2 16 5 3" xfId="23157"/>
    <cellStyle name="Comma 6 2 16 6" xfId="5198"/>
    <cellStyle name="Comma 6 2 16 6 2" xfId="23159"/>
    <cellStyle name="Comma 6 2 16 7" xfId="5199"/>
    <cellStyle name="Comma 6 2 16 7 2" xfId="23160"/>
    <cellStyle name="Comma 6 2 16 8" xfId="5200"/>
    <cellStyle name="Comma 6 2 16 8 2" xfId="23161"/>
    <cellStyle name="Comma 6 2 16 9" xfId="5201"/>
    <cellStyle name="Comma 6 2 16 9 2" xfId="23162"/>
    <cellStyle name="Comma 6 2 17" xfId="5202"/>
    <cellStyle name="Comma 6 2 17 2" xfId="23163"/>
    <cellStyle name="Comma 6 2 18" xfId="5203"/>
    <cellStyle name="Comma 6 2 18 2" xfId="23164"/>
    <cellStyle name="Comma 6 2 19" xfId="5204"/>
    <cellStyle name="Comma 6 2 19 2" xfId="23165"/>
    <cellStyle name="Comma 6 2 2" xfId="5205"/>
    <cellStyle name="Comma 6 2 2 10" xfId="5206"/>
    <cellStyle name="Comma 6 2 2 10 2" xfId="23167"/>
    <cellStyle name="Comma 6 2 2 11" xfId="5207"/>
    <cellStyle name="Comma 6 2 2 11 2" xfId="23168"/>
    <cellStyle name="Comma 6 2 2 12" xfId="5208"/>
    <cellStyle name="Comma 6 2 2 12 2" xfId="23169"/>
    <cellStyle name="Comma 6 2 2 13" xfId="5209"/>
    <cellStyle name="Comma 6 2 2 13 2" xfId="23170"/>
    <cellStyle name="Comma 6 2 2 14" xfId="5210"/>
    <cellStyle name="Comma 6 2 2 14 2" xfId="5211"/>
    <cellStyle name="Comma 6 2 2 14 2 2" xfId="23172"/>
    <cellStyle name="Comma 6 2 2 14 3" xfId="23171"/>
    <cellStyle name="Comma 6 2 2 15" xfId="5212"/>
    <cellStyle name="Comma 6 2 2 15 2" xfId="23173"/>
    <cellStyle name="Comma 6 2 2 16" xfId="5213"/>
    <cellStyle name="Comma 6 2 2 16 2" xfId="23174"/>
    <cellStyle name="Comma 6 2 2 17" xfId="5214"/>
    <cellStyle name="Comma 6 2 2 17 2" xfId="23175"/>
    <cellStyle name="Comma 6 2 2 18" xfId="5215"/>
    <cellStyle name="Comma 6 2 2 18 2" xfId="23176"/>
    <cellStyle name="Comma 6 2 2 19" xfId="5216"/>
    <cellStyle name="Comma 6 2 2 19 2" xfId="23177"/>
    <cellStyle name="Comma 6 2 2 2" xfId="5217"/>
    <cellStyle name="Comma 6 2 2 2 10" xfId="5218"/>
    <cellStyle name="Comma 6 2 2 2 10 2" xfId="23179"/>
    <cellStyle name="Comma 6 2 2 2 11" xfId="5219"/>
    <cellStyle name="Comma 6 2 2 2 11 2" xfId="23180"/>
    <cellStyle name="Comma 6 2 2 2 12" xfId="5220"/>
    <cellStyle name="Comma 6 2 2 2 12 2" xfId="23181"/>
    <cellStyle name="Comma 6 2 2 2 13" xfId="5221"/>
    <cellStyle name="Comma 6 2 2 2 13 2" xfId="23182"/>
    <cellStyle name="Comma 6 2 2 2 14" xfId="5222"/>
    <cellStyle name="Comma 6 2 2 2 14 2" xfId="23183"/>
    <cellStyle name="Comma 6 2 2 2 15" xfId="23178"/>
    <cellStyle name="Comma 6 2 2 2 2" xfId="5223"/>
    <cellStyle name="Comma 6 2 2 2 2 10" xfId="5224"/>
    <cellStyle name="Comma 6 2 2 2 2 10 2" xfId="23185"/>
    <cellStyle name="Comma 6 2 2 2 2 11" xfId="5225"/>
    <cellStyle name="Comma 6 2 2 2 2 11 2" xfId="23186"/>
    <cellStyle name="Comma 6 2 2 2 2 12" xfId="5226"/>
    <cellStyle name="Comma 6 2 2 2 2 12 2" xfId="23187"/>
    <cellStyle name="Comma 6 2 2 2 2 13" xfId="5227"/>
    <cellStyle name="Comma 6 2 2 2 2 13 2" xfId="23188"/>
    <cellStyle name="Comma 6 2 2 2 2 14" xfId="5228"/>
    <cellStyle name="Comma 6 2 2 2 2 14 2" xfId="23189"/>
    <cellStyle name="Comma 6 2 2 2 2 15" xfId="23184"/>
    <cellStyle name="Comma 6 2 2 2 2 2" xfId="5229"/>
    <cellStyle name="Comma 6 2 2 2 2 2 10" xfId="5230"/>
    <cellStyle name="Comma 6 2 2 2 2 2 10 2" xfId="23191"/>
    <cellStyle name="Comma 6 2 2 2 2 2 11" xfId="5231"/>
    <cellStyle name="Comma 6 2 2 2 2 2 11 2" xfId="23192"/>
    <cellStyle name="Comma 6 2 2 2 2 2 12" xfId="5232"/>
    <cellStyle name="Comma 6 2 2 2 2 2 12 2" xfId="23193"/>
    <cellStyle name="Comma 6 2 2 2 2 2 13" xfId="23190"/>
    <cellStyle name="Comma 6 2 2 2 2 2 2" xfId="5233"/>
    <cellStyle name="Comma 6 2 2 2 2 2 2 2" xfId="5234"/>
    <cellStyle name="Comma 6 2 2 2 2 2 2 2 2" xfId="23195"/>
    <cellStyle name="Comma 6 2 2 2 2 2 2 3" xfId="23194"/>
    <cellStyle name="Comma 6 2 2 2 2 2 3" xfId="5235"/>
    <cellStyle name="Comma 6 2 2 2 2 2 3 2" xfId="23196"/>
    <cellStyle name="Comma 6 2 2 2 2 2 4" xfId="5236"/>
    <cellStyle name="Comma 6 2 2 2 2 2 4 2" xfId="23197"/>
    <cellStyle name="Comma 6 2 2 2 2 2 5" xfId="5237"/>
    <cellStyle name="Comma 6 2 2 2 2 2 5 2" xfId="23198"/>
    <cellStyle name="Comma 6 2 2 2 2 2 6" xfId="5238"/>
    <cellStyle name="Comma 6 2 2 2 2 2 6 2" xfId="23199"/>
    <cellStyle name="Comma 6 2 2 2 2 2 7" xfId="5239"/>
    <cellStyle name="Comma 6 2 2 2 2 2 7 2" xfId="23200"/>
    <cellStyle name="Comma 6 2 2 2 2 2 8" xfId="5240"/>
    <cellStyle name="Comma 6 2 2 2 2 2 8 2" xfId="23201"/>
    <cellStyle name="Comma 6 2 2 2 2 2 9" xfId="5241"/>
    <cellStyle name="Comma 6 2 2 2 2 2 9 2" xfId="23202"/>
    <cellStyle name="Comma 6 2 2 2 2 3" xfId="5242"/>
    <cellStyle name="Comma 6 2 2 2 2 3 2" xfId="5243"/>
    <cellStyle name="Comma 6 2 2 2 2 3 2 2" xfId="23204"/>
    <cellStyle name="Comma 6 2 2 2 2 3 3" xfId="23203"/>
    <cellStyle name="Comma 6 2 2 2 2 4" xfId="5244"/>
    <cellStyle name="Comma 6 2 2 2 2 4 2" xfId="5245"/>
    <cellStyle name="Comma 6 2 2 2 2 4 2 2" xfId="23206"/>
    <cellStyle name="Comma 6 2 2 2 2 4 3" xfId="23205"/>
    <cellStyle name="Comma 6 2 2 2 2 5" xfId="5246"/>
    <cellStyle name="Comma 6 2 2 2 2 5 2" xfId="5247"/>
    <cellStyle name="Comma 6 2 2 2 2 5 2 2" xfId="23208"/>
    <cellStyle name="Comma 6 2 2 2 2 5 3" xfId="23207"/>
    <cellStyle name="Comma 6 2 2 2 2 6" xfId="5248"/>
    <cellStyle name="Comma 6 2 2 2 2 6 2" xfId="23209"/>
    <cellStyle name="Comma 6 2 2 2 2 7" xfId="5249"/>
    <cellStyle name="Comma 6 2 2 2 2 7 2" xfId="23210"/>
    <cellStyle name="Comma 6 2 2 2 2 8" xfId="5250"/>
    <cellStyle name="Comma 6 2 2 2 2 8 2" xfId="23211"/>
    <cellStyle name="Comma 6 2 2 2 2 9" xfId="5251"/>
    <cellStyle name="Comma 6 2 2 2 2 9 2" xfId="23212"/>
    <cellStyle name="Comma 6 2 2 2 3" xfId="5252"/>
    <cellStyle name="Comma 6 2 2 2 3 10" xfId="5253"/>
    <cellStyle name="Comma 6 2 2 2 3 10 2" xfId="23214"/>
    <cellStyle name="Comma 6 2 2 2 3 11" xfId="5254"/>
    <cellStyle name="Comma 6 2 2 2 3 11 2" xfId="23215"/>
    <cellStyle name="Comma 6 2 2 2 3 12" xfId="5255"/>
    <cellStyle name="Comma 6 2 2 2 3 12 2" xfId="23216"/>
    <cellStyle name="Comma 6 2 2 2 3 13" xfId="5256"/>
    <cellStyle name="Comma 6 2 2 2 3 13 2" xfId="23217"/>
    <cellStyle name="Comma 6 2 2 2 3 14" xfId="5257"/>
    <cellStyle name="Comma 6 2 2 2 3 14 2" xfId="23218"/>
    <cellStyle name="Comma 6 2 2 2 3 15" xfId="23213"/>
    <cellStyle name="Comma 6 2 2 2 3 2" xfId="5258"/>
    <cellStyle name="Comma 6 2 2 2 3 2 10" xfId="5259"/>
    <cellStyle name="Comma 6 2 2 2 3 2 10 2" xfId="23220"/>
    <cellStyle name="Comma 6 2 2 2 3 2 11" xfId="5260"/>
    <cellStyle name="Comma 6 2 2 2 3 2 11 2" xfId="23221"/>
    <cellStyle name="Comma 6 2 2 2 3 2 12" xfId="5261"/>
    <cellStyle name="Comma 6 2 2 2 3 2 12 2" xfId="23222"/>
    <cellStyle name="Comma 6 2 2 2 3 2 13" xfId="23219"/>
    <cellStyle name="Comma 6 2 2 2 3 2 2" xfId="5262"/>
    <cellStyle name="Comma 6 2 2 2 3 2 2 2" xfId="5263"/>
    <cellStyle name="Comma 6 2 2 2 3 2 2 2 2" xfId="23224"/>
    <cellStyle name="Comma 6 2 2 2 3 2 2 3" xfId="23223"/>
    <cellStyle name="Comma 6 2 2 2 3 2 3" xfId="5264"/>
    <cellStyle name="Comma 6 2 2 2 3 2 3 2" xfId="23225"/>
    <cellStyle name="Comma 6 2 2 2 3 2 4" xfId="5265"/>
    <cellStyle name="Comma 6 2 2 2 3 2 4 2" xfId="23226"/>
    <cellStyle name="Comma 6 2 2 2 3 2 5" xfId="5266"/>
    <cellStyle name="Comma 6 2 2 2 3 2 5 2" xfId="23227"/>
    <cellStyle name="Comma 6 2 2 2 3 2 6" xfId="5267"/>
    <cellStyle name="Comma 6 2 2 2 3 2 6 2" xfId="23228"/>
    <cellStyle name="Comma 6 2 2 2 3 2 7" xfId="5268"/>
    <cellStyle name="Comma 6 2 2 2 3 2 7 2" xfId="23229"/>
    <cellStyle name="Comma 6 2 2 2 3 2 8" xfId="5269"/>
    <cellStyle name="Comma 6 2 2 2 3 2 8 2" xfId="23230"/>
    <cellStyle name="Comma 6 2 2 2 3 2 9" xfId="5270"/>
    <cellStyle name="Comma 6 2 2 2 3 2 9 2" xfId="23231"/>
    <cellStyle name="Comma 6 2 2 2 3 3" xfId="5271"/>
    <cellStyle name="Comma 6 2 2 2 3 3 2" xfId="5272"/>
    <cellStyle name="Comma 6 2 2 2 3 3 2 2" xfId="23233"/>
    <cellStyle name="Comma 6 2 2 2 3 3 3" xfId="23232"/>
    <cellStyle name="Comma 6 2 2 2 3 4" xfId="5273"/>
    <cellStyle name="Comma 6 2 2 2 3 4 2" xfId="5274"/>
    <cellStyle name="Comma 6 2 2 2 3 4 2 2" xfId="23235"/>
    <cellStyle name="Comma 6 2 2 2 3 4 3" xfId="23234"/>
    <cellStyle name="Comma 6 2 2 2 3 5" xfId="5275"/>
    <cellStyle name="Comma 6 2 2 2 3 5 2" xfId="5276"/>
    <cellStyle name="Comma 6 2 2 2 3 5 2 2" xfId="23237"/>
    <cellStyle name="Comma 6 2 2 2 3 5 3" xfId="23236"/>
    <cellStyle name="Comma 6 2 2 2 3 6" xfId="5277"/>
    <cellStyle name="Comma 6 2 2 2 3 6 2" xfId="23238"/>
    <cellStyle name="Comma 6 2 2 2 3 7" xfId="5278"/>
    <cellStyle name="Comma 6 2 2 2 3 7 2" xfId="23239"/>
    <cellStyle name="Comma 6 2 2 2 3 8" xfId="5279"/>
    <cellStyle name="Comma 6 2 2 2 3 8 2" xfId="23240"/>
    <cellStyle name="Comma 6 2 2 2 3 9" xfId="5280"/>
    <cellStyle name="Comma 6 2 2 2 3 9 2" xfId="23241"/>
    <cellStyle name="Comma 6 2 2 2 4" xfId="5281"/>
    <cellStyle name="Comma 6 2 2 2 4 2" xfId="23242"/>
    <cellStyle name="Comma 6 2 2 2 5" xfId="5282"/>
    <cellStyle name="Comma 6 2 2 2 5 2" xfId="23243"/>
    <cellStyle name="Comma 6 2 2 2 6" xfId="5283"/>
    <cellStyle name="Comma 6 2 2 2 6 2" xfId="23244"/>
    <cellStyle name="Comma 6 2 2 2 7" xfId="5284"/>
    <cellStyle name="Comma 6 2 2 2 7 2" xfId="23245"/>
    <cellStyle name="Comma 6 2 2 2 8" xfId="5285"/>
    <cellStyle name="Comma 6 2 2 2 8 2" xfId="23246"/>
    <cellStyle name="Comma 6 2 2 2 9" xfId="5286"/>
    <cellStyle name="Comma 6 2 2 2 9 2" xfId="23247"/>
    <cellStyle name="Comma 6 2 2 20" xfId="5287"/>
    <cellStyle name="Comma 6 2 2 20 2" xfId="23248"/>
    <cellStyle name="Comma 6 2 2 21" xfId="5288"/>
    <cellStyle name="Comma 6 2 2 21 2" xfId="23249"/>
    <cellStyle name="Comma 6 2 2 22" xfId="5289"/>
    <cellStyle name="Comma 6 2 2 22 2" xfId="23250"/>
    <cellStyle name="Comma 6 2 2 23" xfId="5290"/>
    <cellStyle name="Comma 6 2 2 23 2" xfId="23251"/>
    <cellStyle name="Comma 6 2 2 24" xfId="5291"/>
    <cellStyle name="Comma 6 2 2 24 2" xfId="23252"/>
    <cellStyle name="Comma 6 2 2 25" xfId="5292"/>
    <cellStyle name="Comma 6 2 2 25 2" xfId="23253"/>
    <cellStyle name="Comma 6 2 2 26" xfId="5293"/>
    <cellStyle name="Comma 6 2 2 26 2" xfId="23254"/>
    <cellStyle name="Comma 6 2 2 27" xfId="5294"/>
    <cellStyle name="Comma 6 2 2 27 2" xfId="23255"/>
    <cellStyle name="Comma 6 2 2 28" xfId="23166"/>
    <cellStyle name="Comma 6 2 2 3" xfId="5295"/>
    <cellStyle name="Comma 6 2 2 3 2" xfId="23256"/>
    <cellStyle name="Comma 6 2 2 4" xfId="5296"/>
    <cellStyle name="Comma 6 2 2 4 10" xfId="5297"/>
    <cellStyle name="Comma 6 2 2 4 10 2" xfId="23258"/>
    <cellStyle name="Comma 6 2 2 4 11" xfId="5298"/>
    <cellStyle name="Comma 6 2 2 4 11 2" xfId="23259"/>
    <cellStyle name="Comma 6 2 2 4 12" xfId="5299"/>
    <cellStyle name="Comma 6 2 2 4 12 2" xfId="23260"/>
    <cellStyle name="Comma 6 2 2 4 13" xfId="23257"/>
    <cellStyle name="Comma 6 2 2 4 2" xfId="5300"/>
    <cellStyle name="Comma 6 2 2 4 2 2" xfId="5301"/>
    <cellStyle name="Comma 6 2 2 4 2 2 2" xfId="23262"/>
    <cellStyle name="Comma 6 2 2 4 2 3" xfId="23261"/>
    <cellStyle name="Comma 6 2 2 4 3" xfId="5302"/>
    <cellStyle name="Comma 6 2 2 4 3 2" xfId="23263"/>
    <cellStyle name="Comma 6 2 2 4 4" xfId="5303"/>
    <cellStyle name="Comma 6 2 2 4 4 2" xfId="23264"/>
    <cellStyle name="Comma 6 2 2 4 5" xfId="5304"/>
    <cellStyle name="Comma 6 2 2 4 5 2" xfId="23265"/>
    <cellStyle name="Comma 6 2 2 4 6" xfId="5305"/>
    <cellStyle name="Comma 6 2 2 4 6 2" xfId="23266"/>
    <cellStyle name="Comma 6 2 2 4 7" xfId="5306"/>
    <cellStyle name="Comma 6 2 2 4 7 2" xfId="23267"/>
    <cellStyle name="Comma 6 2 2 4 8" xfId="5307"/>
    <cellStyle name="Comma 6 2 2 4 8 2" xfId="23268"/>
    <cellStyle name="Comma 6 2 2 4 9" xfId="5308"/>
    <cellStyle name="Comma 6 2 2 4 9 2" xfId="23269"/>
    <cellStyle name="Comma 6 2 2 5" xfId="5309"/>
    <cellStyle name="Comma 6 2 2 5 2" xfId="5310"/>
    <cellStyle name="Comma 6 2 2 5 2 2" xfId="23271"/>
    <cellStyle name="Comma 6 2 2 5 3" xfId="23270"/>
    <cellStyle name="Comma 6 2 2 6" xfId="5311"/>
    <cellStyle name="Comma 6 2 2 6 2" xfId="5312"/>
    <cellStyle name="Comma 6 2 2 6 2 2" xfId="23273"/>
    <cellStyle name="Comma 6 2 2 6 3" xfId="23272"/>
    <cellStyle name="Comma 6 2 2 7" xfId="5313"/>
    <cellStyle name="Comma 6 2 2 7 2" xfId="23274"/>
    <cellStyle name="Comma 6 2 2 8" xfId="5314"/>
    <cellStyle name="Comma 6 2 2 8 2" xfId="23275"/>
    <cellStyle name="Comma 6 2 2 9" xfId="5315"/>
    <cellStyle name="Comma 6 2 2 9 2" xfId="23276"/>
    <cellStyle name="Comma 6 2 20" xfId="5316"/>
    <cellStyle name="Comma 6 2 20 2" xfId="23277"/>
    <cellStyle name="Comma 6 2 21" xfId="5317"/>
    <cellStyle name="Comma 6 2 21 2" xfId="23278"/>
    <cellStyle name="Comma 6 2 22" xfId="5318"/>
    <cellStyle name="Comma 6 2 22 2" xfId="23279"/>
    <cellStyle name="Comma 6 2 23" xfId="5319"/>
    <cellStyle name="Comma 6 2 23 2" xfId="23280"/>
    <cellStyle name="Comma 6 2 24" xfId="5320"/>
    <cellStyle name="Comma 6 2 24 2" xfId="23281"/>
    <cellStyle name="Comma 6 2 25" xfId="5321"/>
    <cellStyle name="Comma 6 2 25 2" xfId="23282"/>
    <cellStyle name="Comma 6 2 26" xfId="5322"/>
    <cellStyle name="Comma 6 2 26 2" xfId="23283"/>
    <cellStyle name="Comma 6 2 27" xfId="5323"/>
    <cellStyle name="Comma 6 2 27 2" xfId="23284"/>
    <cellStyle name="Comma 6 2 28" xfId="22904"/>
    <cellStyle name="Comma 6 2 3" xfId="5324"/>
    <cellStyle name="Comma 6 2 3 10" xfId="5325"/>
    <cellStyle name="Comma 6 2 3 10 2" xfId="23286"/>
    <cellStyle name="Comma 6 2 3 11" xfId="5326"/>
    <cellStyle name="Comma 6 2 3 11 2" xfId="23287"/>
    <cellStyle name="Comma 6 2 3 12" xfId="5327"/>
    <cellStyle name="Comma 6 2 3 12 2" xfId="5328"/>
    <cellStyle name="Comma 6 2 3 12 2 2" xfId="23289"/>
    <cellStyle name="Comma 6 2 3 12 3" xfId="23288"/>
    <cellStyle name="Comma 6 2 3 13" xfId="5329"/>
    <cellStyle name="Comma 6 2 3 13 2" xfId="23290"/>
    <cellStyle name="Comma 6 2 3 14" xfId="5330"/>
    <cellStyle name="Comma 6 2 3 14 2" xfId="23291"/>
    <cellStyle name="Comma 6 2 3 15" xfId="5331"/>
    <cellStyle name="Comma 6 2 3 15 2" xfId="23292"/>
    <cellStyle name="Comma 6 2 3 16" xfId="5332"/>
    <cellStyle name="Comma 6 2 3 16 2" xfId="23293"/>
    <cellStyle name="Comma 6 2 3 17" xfId="5333"/>
    <cellStyle name="Comma 6 2 3 17 2" xfId="23294"/>
    <cellStyle name="Comma 6 2 3 18" xfId="5334"/>
    <cellStyle name="Comma 6 2 3 18 2" xfId="23295"/>
    <cellStyle name="Comma 6 2 3 19" xfId="5335"/>
    <cellStyle name="Comma 6 2 3 19 2" xfId="23296"/>
    <cellStyle name="Comma 6 2 3 2" xfId="5336"/>
    <cellStyle name="Comma 6 2 3 2 10" xfId="5337"/>
    <cellStyle name="Comma 6 2 3 2 10 2" xfId="23298"/>
    <cellStyle name="Comma 6 2 3 2 11" xfId="5338"/>
    <cellStyle name="Comma 6 2 3 2 11 2" xfId="23299"/>
    <cellStyle name="Comma 6 2 3 2 12" xfId="5339"/>
    <cellStyle name="Comma 6 2 3 2 12 2" xfId="23300"/>
    <cellStyle name="Comma 6 2 3 2 13" xfId="23297"/>
    <cellStyle name="Comma 6 2 3 2 2" xfId="5340"/>
    <cellStyle name="Comma 6 2 3 2 2 2" xfId="5341"/>
    <cellStyle name="Comma 6 2 3 2 2 2 2" xfId="23302"/>
    <cellStyle name="Comma 6 2 3 2 2 3" xfId="23301"/>
    <cellStyle name="Comma 6 2 3 2 3" xfId="5342"/>
    <cellStyle name="Comma 6 2 3 2 3 2" xfId="23303"/>
    <cellStyle name="Comma 6 2 3 2 4" xfId="5343"/>
    <cellStyle name="Comma 6 2 3 2 4 2" xfId="23304"/>
    <cellStyle name="Comma 6 2 3 2 5" xfId="5344"/>
    <cellStyle name="Comma 6 2 3 2 5 2" xfId="23305"/>
    <cellStyle name="Comma 6 2 3 2 6" xfId="5345"/>
    <cellStyle name="Comma 6 2 3 2 6 2" xfId="23306"/>
    <cellStyle name="Comma 6 2 3 2 7" xfId="5346"/>
    <cellStyle name="Comma 6 2 3 2 7 2" xfId="23307"/>
    <cellStyle name="Comma 6 2 3 2 8" xfId="5347"/>
    <cellStyle name="Comma 6 2 3 2 8 2" xfId="23308"/>
    <cellStyle name="Comma 6 2 3 2 9" xfId="5348"/>
    <cellStyle name="Comma 6 2 3 2 9 2" xfId="23309"/>
    <cellStyle name="Comma 6 2 3 20" xfId="5349"/>
    <cellStyle name="Comma 6 2 3 20 2" xfId="23310"/>
    <cellStyle name="Comma 6 2 3 21" xfId="5350"/>
    <cellStyle name="Comma 6 2 3 21 2" xfId="23311"/>
    <cellStyle name="Comma 6 2 3 22" xfId="5351"/>
    <cellStyle name="Comma 6 2 3 22 2" xfId="23312"/>
    <cellStyle name="Comma 6 2 3 23" xfId="5352"/>
    <cellStyle name="Comma 6 2 3 23 2" xfId="23313"/>
    <cellStyle name="Comma 6 2 3 24" xfId="5353"/>
    <cellStyle name="Comma 6 2 3 24 2" xfId="23314"/>
    <cellStyle name="Comma 6 2 3 25" xfId="5354"/>
    <cellStyle name="Comma 6 2 3 25 2" xfId="23315"/>
    <cellStyle name="Comma 6 2 3 26" xfId="23285"/>
    <cellStyle name="Comma 6 2 3 3" xfId="5355"/>
    <cellStyle name="Comma 6 2 3 3 2" xfId="5356"/>
    <cellStyle name="Comma 6 2 3 3 2 2" xfId="23317"/>
    <cellStyle name="Comma 6 2 3 3 3" xfId="23316"/>
    <cellStyle name="Comma 6 2 3 4" xfId="5357"/>
    <cellStyle name="Comma 6 2 3 4 2" xfId="5358"/>
    <cellStyle name="Comma 6 2 3 4 2 2" xfId="23319"/>
    <cellStyle name="Comma 6 2 3 4 3" xfId="23318"/>
    <cellStyle name="Comma 6 2 3 5" xfId="5359"/>
    <cellStyle name="Comma 6 2 3 5 2" xfId="23320"/>
    <cellStyle name="Comma 6 2 3 6" xfId="5360"/>
    <cellStyle name="Comma 6 2 3 6 2" xfId="23321"/>
    <cellStyle name="Comma 6 2 3 7" xfId="5361"/>
    <cellStyle name="Comma 6 2 3 7 2" xfId="23322"/>
    <cellStyle name="Comma 6 2 3 8" xfId="5362"/>
    <cellStyle name="Comma 6 2 3 8 2" xfId="23323"/>
    <cellStyle name="Comma 6 2 3 9" xfId="5363"/>
    <cellStyle name="Comma 6 2 3 9 2" xfId="23324"/>
    <cellStyle name="Comma 6 2 4" xfId="5364"/>
    <cellStyle name="Comma 6 2 4 10" xfId="5365"/>
    <cellStyle name="Comma 6 2 4 10 2" xfId="23326"/>
    <cellStyle name="Comma 6 2 4 11" xfId="5366"/>
    <cellStyle name="Comma 6 2 4 11 2" xfId="23327"/>
    <cellStyle name="Comma 6 2 4 12" xfId="5367"/>
    <cellStyle name="Comma 6 2 4 12 2" xfId="5368"/>
    <cellStyle name="Comma 6 2 4 12 2 2" xfId="23329"/>
    <cellStyle name="Comma 6 2 4 12 3" xfId="23328"/>
    <cellStyle name="Comma 6 2 4 13" xfId="5369"/>
    <cellStyle name="Comma 6 2 4 13 2" xfId="23330"/>
    <cellStyle name="Comma 6 2 4 14" xfId="5370"/>
    <cellStyle name="Comma 6 2 4 14 2" xfId="23331"/>
    <cellStyle name="Comma 6 2 4 15" xfId="5371"/>
    <cellStyle name="Comma 6 2 4 15 2" xfId="23332"/>
    <cellStyle name="Comma 6 2 4 16" xfId="5372"/>
    <cellStyle name="Comma 6 2 4 16 2" xfId="23333"/>
    <cellStyle name="Comma 6 2 4 17" xfId="5373"/>
    <cellStyle name="Comma 6 2 4 17 2" xfId="23334"/>
    <cellStyle name="Comma 6 2 4 18" xfId="5374"/>
    <cellStyle name="Comma 6 2 4 18 2" xfId="23335"/>
    <cellStyle name="Comma 6 2 4 19" xfId="5375"/>
    <cellStyle name="Comma 6 2 4 19 2" xfId="23336"/>
    <cellStyle name="Comma 6 2 4 2" xfId="5376"/>
    <cellStyle name="Comma 6 2 4 2 10" xfId="5377"/>
    <cellStyle name="Comma 6 2 4 2 10 2" xfId="23338"/>
    <cellStyle name="Comma 6 2 4 2 11" xfId="5378"/>
    <cellStyle name="Comma 6 2 4 2 11 2" xfId="23339"/>
    <cellStyle name="Comma 6 2 4 2 12" xfId="5379"/>
    <cellStyle name="Comma 6 2 4 2 12 2" xfId="23340"/>
    <cellStyle name="Comma 6 2 4 2 13" xfId="23337"/>
    <cellStyle name="Comma 6 2 4 2 2" xfId="5380"/>
    <cellStyle name="Comma 6 2 4 2 2 2" xfId="5381"/>
    <cellStyle name="Comma 6 2 4 2 2 2 2" xfId="23342"/>
    <cellStyle name="Comma 6 2 4 2 2 3" xfId="23341"/>
    <cellStyle name="Comma 6 2 4 2 3" xfId="5382"/>
    <cellStyle name="Comma 6 2 4 2 3 2" xfId="23343"/>
    <cellStyle name="Comma 6 2 4 2 4" xfId="5383"/>
    <cellStyle name="Comma 6 2 4 2 4 2" xfId="23344"/>
    <cellStyle name="Comma 6 2 4 2 5" xfId="5384"/>
    <cellStyle name="Comma 6 2 4 2 5 2" xfId="23345"/>
    <cellStyle name="Comma 6 2 4 2 6" xfId="5385"/>
    <cellStyle name="Comma 6 2 4 2 6 2" xfId="23346"/>
    <cellStyle name="Comma 6 2 4 2 7" xfId="5386"/>
    <cellStyle name="Comma 6 2 4 2 7 2" xfId="23347"/>
    <cellStyle name="Comma 6 2 4 2 8" xfId="5387"/>
    <cellStyle name="Comma 6 2 4 2 8 2" xfId="23348"/>
    <cellStyle name="Comma 6 2 4 2 9" xfId="5388"/>
    <cellStyle name="Comma 6 2 4 2 9 2" xfId="23349"/>
    <cellStyle name="Comma 6 2 4 20" xfId="5389"/>
    <cellStyle name="Comma 6 2 4 20 2" xfId="23350"/>
    <cellStyle name="Comma 6 2 4 21" xfId="5390"/>
    <cellStyle name="Comma 6 2 4 21 2" xfId="23351"/>
    <cellStyle name="Comma 6 2 4 22" xfId="5391"/>
    <cellStyle name="Comma 6 2 4 22 2" xfId="23352"/>
    <cellStyle name="Comma 6 2 4 23" xfId="5392"/>
    <cellStyle name="Comma 6 2 4 23 2" xfId="23353"/>
    <cellStyle name="Comma 6 2 4 24" xfId="5393"/>
    <cellStyle name="Comma 6 2 4 24 2" xfId="23354"/>
    <cellStyle name="Comma 6 2 4 25" xfId="5394"/>
    <cellStyle name="Comma 6 2 4 25 2" xfId="23355"/>
    <cellStyle name="Comma 6 2 4 26" xfId="23325"/>
    <cellStyle name="Comma 6 2 4 3" xfId="5395"/>
    <cellStyle name="Comma 6 2 4 3 2" xfId="5396"/>
    <cellStyle name="Comma 6 2 4 3 2 2" xfId="23357"/>
    <cellStyle name="Comma 6 2 4 3 3" xfId="23356"/>
    <cellStyle name="Comma 6 2 4 4" xfId="5397"/>
    <cellStyle name="Comma 6 2 4 4 2" xfId="5398"/>
    <cellStyle name="Comma 6 2 4 4 2 2" xfId="23359"/>
    <cellStyle name="Comma 6 2 4 4 3" xfId="23358"/>
    <cellStyle name="Comma 6 2 4 5" xfId="5399"/>
    <cellStyle name="Comma 6 2 4 5 2" xfId="23360"/>
    <cellStyle name="Comma 6 2 4 6" xfId="5400"/>
    <cellStyle name="Comma 6 2 4 6 2" xfId="23361"/>
    <cellStyle name="Comma 6 2 4 7" xfId="5401"/>
    <cellStyle name="Comma 6 2 4 7 2" xfId="23362"/>
    <cellStyle name="Comma 6 2 4 8" xfId="5402"/>
    <cellStyle name="Comma 6 2 4 8 2" xfId="23363"/>
    <cellStyle name="Comma 6 2 4 9" xfId="5403"/>
    <cellStyle name="Comma 6 2 4 9 2" xfId="23364"/>
    <cellStyle name="Comma 6 2 5" xfId="5404"/>
    <cellStyle name="Comma 6 2 5 10" xfId="5405"/>
    <cellStyle name="Comma 6 2 5 10 2" xfId="23366"/>
    <cellStyle name="Comma 6 2 5 11" xfId="5406"/>
    <cellStyle name="Comma 6 2 5 11 2" xfId="23367"/>
    <cellStyle name="Comma 6 2 5 12" xfId="5407"/>
    <cellStyle name="Comma 6 2 5 12 2" xfId="5408"/>
    <cellStyle name="Comma 6 2 5 12 2 2" xfId="23369"/>
    <cellStyle name="Comma 6 2 5 12 3" xfId="23368"/>
    <cellStyle name="Comma 6 2 5 13" xfId="5409"/>
    <cellStyle name="Comma 6 2 5 13 2" xfId="23370"/>
    <cellStyle name="Comma 6 2 5 14" xfId="5410"/>
    <cellStyle name="Comma 6 2 5 14 2" xfId="23371"/>
    <cellStyle name="Comma 6 2 5 15" xfId="5411"/>
    <cellStyle name="Comma 6 2 5 15 2" xfId="23372"/>
    <cellStyle name="Comma 6 2 5 16" xfId="5412"/>
    <cellStyle name="Comma 6 2 5 16 2" xfId="23373"/>
    <cellStyle name="Comma 6 2 5 17" xfId="5413"/>
    <cellStyle name="Comma 6 2 5 17 2" xfId="23374"/>
    <cellStyle name="Comma 6 2 5 18" xfId="5414"/>
    <cellStyle name="Comma 6 2 5 18 2" xfId="23375"/>
    <cellStyle name="Comma 6 2 5 19" xfId="5415"/>
    <cellStyle name="Comma 6 2 5 19 2" xfId="23376"/>
    <cellStyle name="Comma 6 2 5 2" xfId="5416"/>
    <cellStyle name="Comma 6 2 5 2 10" xfId="5417"/>
    <cellStyle name="Comma 6 2 5 2 10 2" xfId="23378"/>
    <cellStyle name="Comma 6 2 5 2 11" xfId="5418"/>
    <cellStyle name="Comma 6 2 5 2 11 2" xfId="23379"/>
    <cellStyle name="Comma 6 2 5 2 12" xfId="5419"/>
    <cellStyle name="Comma 6 2 5 2 12 2" xfId="23380"/>
    <cellStyle name="Comma 6 2 5 2 13" xfId="23377"/>
    <cellStyle name="Comma 6 2 5 2 2" xfId="5420"/>
    <cellStyle name="Comma 6 2 5 2 2 2" xfId="5421"/>
    <cellStyle name="Comma 6 2 5 2 2 2 2" xfId="23382"/>
    <cellStyle name="Comma 6 2 5 2 2 3" xfId="23381"/>
    <cellStyle name="Comma 6 2 5 2 3" xfId="5422"/>
    <cellStyle name="Comma 6 2 5 2 3 2" xfId="23383"/>
    <cellStyle name="Comma 6 2 5 2 4" xfId="5423"/>
    <cellStyle name="Comma 6 2 5 2 4 2" xfId="23384"/>
    <cellStyle name="Comma 6 2 5 2 5" xfId="5424"/>
    <cellStyle name="Comma 6 2 5 2 5 2" xfId="23385"/>
    <cellStyle name="Comma 6 2 5 2 6" xfId="5425"/>
    <cellStyle name="Comma 6 2 5 2 6 2" xfId="23386"/>
    <cellStyle name="Comma 6 2 5 2 7" xfId="5426"/>
    <cellStyle name="Comma 6 2 5 2 7 2" xfId="23387"/>
    <cellStyle name="Comma 6 2 5 2 8" xfId="5427"/>
    <cellStyle name="Comma 6 2 5 2 8 2" xfId="23388"/>
    <cellStyle name="Comma 6 2 5 2 9" xfId="5428"/>
    <cellStyle name="Comma 6 2 5 2 9 2" xfId="23389"/>
    <cellStyle name="Comma 6 2 5 20" xfId="5429"/>
    <cellStyle name="Comma 6 2 5 20 2" xfId="23390"/>
    <cellStyle name="Comma 6 2 5 21" xfId="5430"/>
    <cellStyle name="Comma 6 2 5 21 2" xfId="23391"/>
    <cellStyle name="Comma 6 2 5 22" xfId="5431"/>
    <cellStyle name="Comma 6 2 5 22 2" xfId="23392"/>
    <cellStyle name="Comma 6 2 5 23" xfId="5432"/>
    <cellStyle name="Comma 6 2 5 23 2" xfId="23393"/>
    <cellStyle name="Comma 6 2 5 24" xfId="5433"/>
    <cellStyle name="Comma 6 2 5 24 2" xfId="23394"/>
    <cellStyle name="Comma 6 2 5 25" xfId="5434"/>
    <cellStyle name="Comma 6 2 5 25 2" xfId="23395"/>
    <cellStyle name="Comma 6 2 5 26" xfId="23365"/>
    <cellStyle name="Comma 6 2 5 3" xfId="5435"/>
    <cellStyle name="Comma 6 2 5 3 2" xfId="5436"/>
    <cellStyle name="Comma 6 2 5 3 2 2" xfId="23397"/>
    <cellStyle name="Comma 6 2 5 3 3" xfId="23396"/>
    <cellStyle name="Comma 6 2 5 4" xfId="5437"/>
    <cellStyle name="Comma 6 2 5 4 2" xfId="5438"/>
    <cellStyle name="Comma 6 2 5 4 2 2" xfId="23399"/>
    <cellStyle name="Comma 6 2 5 4 3" xfId="23398"/>
    <cellStyle name="Comma 6 2 5 5" xfId="5439"/>
    <cellStyle name="Comma 6 2 5 5 2" xfId="23400"/>
    <cellStyle name="Comma 6 2 5 6" xfId="5440"/>
    <cellStyle name="Comma 6 2 5 6 2" xfId="23401"/>
    <cellStyle name="Comma 6 2 5 7" xfId="5441"/>
    <cellStyle name="Comma 6 2 5 7 2" xfId="23402"/>
    <cellStyle name="Comma 6 2 5 8" xfId="5442"/>
    <cellStyle name="Comma 6 2 5 8 2" xfId="23403"/>
    <cellStyle name="Comma 6 2 5 9" xfId="5443"/>
    <cellStyle name="Comma 6 2 5 9 2" xfId="23404"/>
    <cellStyle name="Comma 6 2 6" xfId="5444"/>
    <cellStyle name="Comma 6 2 6 10" xfId="5445"/>
    <cellStyle name="Comma 6 2 6 10 2" xfId="23406"/>
    <cellStyle name="Comma 6 2 6 11" xfId="5446"/>
    <cellStyle name="Comma 6 2 6 11 2" xfId="23407"/>
    <cellStyle name="Comma 6 2 6 12" xfId="5447"/>
    <cellStyle name="Comma 6 2 6 12 2" xfId="5448"/>
    <cellStyle name="Comma 6 2 6 12 2 2" xfId="23409"/>
    <cellStyle name="Comma 6 2 6 12 3" xfId="23408"/>
    <cellStyle name="Comma 6 2 6 13" xfId="5449"/>
    <cellStyle name="Comma 6 2 6 13 2" xfId="23410"/>
    <cellStyle name="Comma 6 2 6 14" xfId="5450"/>
    <cellStyle name="Comma 6 2 6 14 2" xfId="23411"/>
    <cellStyle name="Comma 6 2 6 15" xfId="5451"/>
    <cellStyle name="Comma 6 2 6 15 2" xfId="23412"/>
    <cellStyle name="Comma 6 2 6 16" xfId="5452"/>
    <cellStyle name="Comma 6 2 6 16 2" xfId="23413"/>
    <cellStyle name="Comma 6 2 6 17" xfId="5453"/>
    <cellStyle name="Comma 6 2 6 17 2" xfId="23414"/>
    <cellStyle name="Comma 6 2 6 18" xfId="5454"/>
    <cellStyle name="Comma 6 2 6 18 2" xfId="23415"/>
    <cellStyle name="Comma 6 2 6 19" xfId="5455"/>
    <cellStyle name="Comma 6 2 6 19 2" xfId="23416"/>
    <cellStyle name="Comma 6 2 6 2" xfId="5456"/>
    <cellStyle name="Comma 6 2 6 2 10" xfId="5457"/>
    <cellStyle name="Comma 6 2 6 2 10 2" xfId="23418"/>
    <cellStyle name="Comma 6 2 6 2 11" xfId="5458"/>
    <cellStyle name="Comma 6 2 6 2 11 2" xfId="23419"/>
    <cellStyle name="Comma 6 2 6 2 12" xfId="5459"/>
    <cellStyle name="Comma 6 2 6 2 12 2" xfId="23420"/>
    <cellStyle name="Comma 6 2 6 2 13" xfId="23417"/>
    <cellStyle name="Comma 6 2 6 2 2" xfId="5460"/>
    <cellStyle name="Comma 6 2 6 2 2 2" xfId="5461"/>
    <cellStyle name="Comma 6 2 6 2 2 2 2" xfId="23422"/>
    <cellStyle name="Comma 6 2 6 2 2 3" xfId="23421"/>
    <cellStyle name="Comma 6 2 6 2 3" xfId="5462"/>
    <cellStyle name="Comma 6 2 6 2 3 2" xfId="23423"/>
    <cellStyle name="Comma 6 2 6 2 4" xfId="5463"/>
    <cellStyle name="Comma 6 2 6 2 4 2" xfId="23424"/>
    <cellStyle name="Comma 6 2 6 2 5" xfId="5464"/>
    <cellStyle name="Comma 6 2 6 2 5 2" xfId="23425"/>
    <cellStyle name="Comma 6 2 6 2 6" xfId="5465"/>
    <cellStyle name="Comma 6 2 6 2 6 2" xfId="23426"/>
    <cellStyle name="Comma 6 2 6 2 7" xfId="5466"/>
    <cellStyle name="Comma 6 2 6 2 7 2" xfId="23427"/>
    <cellStyle name="Comma 6 2 6 2 8" xfId="5467"/>
    <cellStyle name="Comma 6 2 6 2 8 2" xfId="23428"/>
    <cellStyle name="Comma 6 2 6 2 9" xfId="5468"/>
    <cellStyle name="Comma 6 2 6 2 9 2" xfId="23429"/>
    <cellStyle name="Comma 6 2 6 20" xfId="5469"/>
    <cellStyle name="Comma 6 2 6 20 2" xfId="23430"/>
    <cellStyle name="Comma 6 2 6 21" xfId="5470"/>
    <cellStyle name="Comma 6 2 6 21 2" xfId="23431"/>
    <cellStyle name="Comma 6 2 6 22" xfId="5471"/>
    <cellStyle name="Comma 6 2 6 22 2" xfId="23432"/>
    <cellStyle name="Comma 6 2 6 23" xfId="5472"/>
    <cellStyle name="Comma 6 2 6 23 2" xfId="23433"/>
    <cellStyle name="Comma 6 2 6 24" xfId="5473"/>
    <cellStyle name="Comma 6 2 6 24 2" xfId="23434"/>
    <cellStyle name="Comma 6 2 6 25" xfId="5474"/>
    <cellStyle name="Comma 6 2 6 25 2" xfId="23435"/>
    <cellStyle name="Comma 6 2 6 26" xfId="23405"/>
    <cellStyle name="Comma 6 2 6 3" xfId="5475"/>
    <cellStyle name="Comma 6 2 6 3 2" xfId="5476"/>
    <cellStyle name="Comma 6 2 6 3 2 2" xfId="23437"/>
    <cellStyle name="Comma 6 2 6 3 3" xfId="23436"/>
    <cellStyle name="Comma 6 2 6 4" xfId="5477"/>
    <cellStyle name="Comma 6 2 6 4 2" xfId="5478"/>
    <cellStyle name="Comma 6 2 6 4 2 2" xfId="23439"/>
    <cellStyle name="Comma 6 2 6 4 3" xfId="23438"/>
    <cellStyle name="Comma 6 2 6 5" xfId="5479"/>
    <cellStyle name="Comma 6 2 6 5 2" xfId="23440"/>
    <cellStyle name="Comma 6 2 6 6" xfId="5480"/>
    <cellStyle name="Comma 6 2 6 6 2" xfId="23441"/>
    <cellStyle name="Comma 6 2 6 7" xfId="5481"/>
    <cellStyle name="Comma 6 2 6 7 2" xfId="23442"/>
    <cellStyle name="Comma 6 2 6 8" xfId="5482"/>
    <cellStyle name="Comma 6 2 6 8 2" xfId="23443"/>
    <cellStyle name="Comma 6 2 6 9" xfId="5483"/>
    <cellStyle name="Comma 6 2 6 9 2" xfId="23444"/>
    <cellStyle name="Comma 6 2 7" xfId="5484"/>
    <cellStyle name="Comma 6 2 7 10" xfId="5485"/>
    <cellStyle name="Comma 6 2 7 10 2" xfId="23446"/>
    <cellStyle name="Comma 6 2 7 11" xfId="5486"/>
    <cellStyle name="Comma 6 2 7 11 2" xfId="23447"/>
    <cellStyle name="Comma 6 2 7 12" xfId="5487"/>
    <cellStyle name="Comma 6 2 7 12 2" xfId="5488"/>
    <cellStyle name="Comma 6 2 7 12 2 2" xfId="23449"/>
    <cellStyle name="Comma 6 2 7 12 3" xfId="23448"/>
    <cellStyle name="Comma 6 2 7 13" xfId="5489"/>
    <cellStyle name="Comma 6 2 7 13 2" xfId="23450"/>
    <cellStyle name="Comma 6 2 7 14" xfId="5490"/>
    <cellStyle name="Comma 6 2 7 14 2" xfId="23451"/>
    <cellStyle name="Comma 6 2 7 15" xfId="5491"/>
    <cellStyle name="Comma 6 2 7 15 2" xfId="23452"/>
    <cellStyle name="Comma 6 2 7 16" xfId="5492"/>
    <cellStyle name="Comma 6 2 7 16 2" xfId="23453"/>
    <cellStyle name="Comma 6 2 7 17" xfId="5493"/>
    <cellStyle name="Comma 6 2 7 17 2" xfId="23454"/>
    <cellStyle name="Comma 6 2 7 18" xfId="5494"/>
    <cellStyle name="Comma 6 2 7 18 2" xfId="23455"/>
    <cellStyle name="Comma 6 2 7 19" xfId="5495"/>
    <cellStyle name="Comma 6 2 7 19 2" xfId="23456"/>
    <cellStyle name="Comma 6 2 7 2" xfId="5496"/>
    <cellStyle name="Comma 6 2 7 2 10" xfId="5497"/>
    <cellStyle name="Comma 6 2 7 2 10 2" xfId="23458"/>
    <cellStyle name="Comma 6 2 7 2 11" xfId="5498"/>
    <cellStyle name="Comma 6 2 7 2 11 2" xfId="23459"/>
    <cellStyle name="Comma 6 2 7 2 12" xfId="5499"/>
    <cellStyle name="Comma 6 2 7 2 12 2" xfId="23460"/>
    <cellStyle name="Comma 6 2 7 2 13" xfId="23457"/>
    <cellStyle name="Comma 6 2 7 2 2" xfId="5500"/>
    <cellStyle name="Comma 6 2 7 2 2 2" xfId="5501"/>
    <cellStyle name="Comma 6 2 7 2 2 2 2" xfId="23462"/>
    <cellStyle name="Comma 6 2 7 2 2 3" xfId="23461"/>
    <cellStyle name="Comma 6 2 7 2 3" xfId="5502"/>
    <cellStyle name="Comma 6 2 7 2 3 2" xfId="23463"/>
    <cellStyle name="Comma 6 2 7 2 4" xfId="5503"/>
    <cellStyle name="Comma 6 2 7 2 4 2" xfId="23464"/>
    <cellStyle name="Comma 6 2 7 2 5" xfId="5504"/>
    <cellStyle name="Comma 6 2 7 2 5 2" xfId="23465"/>
    <cellStyle name="Comma 6 2 7 2 6" xfId="5505"/>
    <cellStyle name="Comma 6 2 7 2 6 2" xfId="23466"/>
    <cellStyle name="Comma 6 2 7 2 7" xfId="5506"/>
    <cellStyle name="Comma 6 2 7 2 7 2" xfId="23467"/>
    <cellStyle name="Comma 6 2 7 2 8" xfId="5507"/>
    <cellStyle name="Comma 6 2 7 2 8 2" xfId="23468"/>
    <cellStyle name="Comma 6 2 7 2 9" xfId="5508"/>
    <cellStyle name="Comma 6 2 7 2 9 2" xfId="23469"/>
    <cellStyle name="Comma 6 2 7 20" xfId="5509"/>
    <cellStyle name="Comma 6 2 7 20 2" xfId="23470"/>
    <cellStyle name="Comma 6 2 7 21" xfId="5510"/>
    <cellStyle name="Comma 6 2 7 21 2" xfId="23471"/>
    <cellStyle name="Comma 6 2 7 22" xfId="5511"/>
    <cellStyle name="Comma 6 2 7 22 2" xfId="23472"/>
    <cellStyle name="Comma 6 2 7 23" xfId="5512"/>
    <cellStyle name="Comma 6 2 7 23 2" xfId="23473"/>
    <cellStyle name="Comma 6 2 7 24" xfId="5513"/>
    <cellStyle name="Comma 6 2 7 24 2" xfId="23474"/>
    <cellStyle name="Comma 6 2 7 25" xfId="5514"/>
    <cellStyle name="Comma 6 2 7 25 2" xfId="23475"/>
    <cellStyle name="Comma 6 2 7 26" xfId="23445"/>
    <cellStyle name="Comma 6 2 7 3" xfId="5515"/>
    <cellStyle name="Comma 6 2 7 3 2" xfId="5516"/>
    <cellStyle name="Comma 6 2 7 3 2 2" xfId="23477"/>
    <cellStyle name="Comma 6 2 7 3 3" xfId="23476"/>
    <cellStyle name="Comma 6 2 7 4" xfId="5517"/>
    <cellStyle name="Comma 6 2 7 4 2" xfId="5518"/>
    <cellStyle name="Comma 6 2 7 4 2 2" xfId="23479"/>
    <cellStyle name="Comma 6 2 7 4 3" xfId="23478"/>
    <cellStyle name="Comma 6 2 7 5" xfId="5519"/>
    <cellStyle name="Comma 6 2 7 5 2" xfId="23480"/>
    <cellStyle name="Comma 6 2 7 6" xfId="5520"/>
    <cellStyle name="Comma 6 2 7 6 2" xfId="23481"/>
    <cellStyle name="Comma 6 2 7 7" xfId="5521"/>
    <cellStyle name="Comma 6 2 7 7 2" xfId="23482"/>
    <cellStyle name="Comma 6 2 7 8" xfId="5522"/>
    <cellStyle name="Comma 6 2 7 8 2" xfId="23483"/>
    <cellStyle name="Comma 6 2 7 9" xfId="5523"/>
    <cellStyle name="Comma 6 2 7 9 2" xfId="23484"/>
    <cellStyle name="Comma 6 2 8" xfId="5524"/>
    <cellStyle name="Comma 6 2 8 10" xfId="5525"/>
    <cellStyle name="Comma 6 2 8 10 2" xfId="23486"/>
    <cellStyle name="Comma 6 2 8 11" xfId="5526"/>
    <cellStyle name="Comma 6 2 8 11 2" xfId="23487"/>
    <cellStyle name="Comma 6 2 8 12" xfId="5527"/>
    <cellStyle name="Comma 6 2 8 12 2" xfId="5528"/>
    <cellStyle name="Comma 6 2 8 12 2 2" xfId="23489"/>
    <cellStyle name="Comma 6 2 8 12 3" xfId="23488"/>
    <cellStyle name="Comma 6 2 8 13" xfId="5529"/>
    <cellStyle name="Comma 6 2 8 13 2" xfId="23490"/>
    <cellStyle name="Comma 6 2 8 14" xfId="5530"/>
    <cellStyle name="Comma 6 2 8 14 2" xfId="23491"/>
    <cellStyle name="Comma 6 2 8 15" xfId="5531"/>
    <cellStyle name="Comma 6 2 8 15 2" xfId="23492"/>
    <cellStyle name="Comma 6 2 8 16" xfId="5532"/>
    <cellStyle name="Comma 6 2 8 16 2" xfId="23493"/>
    <cellStyle name="Comma 6 2 8 17" xfId="5533"/>
    <cellStyle name="Comma 6 2 8 17 2" xfId="23494"/>
    <cellStyle name="Comma 6 2 8 18" xfId="5534"/>
    <cellStyle name="Comma 6 2 8 18 2" xfId="23495"/>
    <cellStyle name="Comma 6 2 8 19" xfId="5535"/>
    <cellStyle name="Comma 6 2 8 19 2" xfId="23496"/>
    <cellStyle name="Comma 6 2 8 2" xfId="5536"/>
    <cellStyle name="Comma 6 2 8 2 10" xfId="5537"/>
    <cellStyle name="Comma 6 2 8 2 10 2" xfId="23498"/>
    <cellStyle name="Comma 6 2 8 2 11" xfId="5538"/>
    <cellStyle name="Comma 6 2 8 2 11 2" xfId="23499"/>
    <cellStyle name="Comma 6 2 8 2 12" xfId="5539"/>
    <cellStyle name="Comma 6 2 8 2 12 2" xfId="23500"/>
    <cellStyle name="Comma 6 2 8 2 13" xfId="23497"/>
    <cellStyle name="Comma 6 2 8 2 2" xfId="5540"/>
    <cellStyle name="Comma 6 2 8 2 2 2" xfId="5541"/>
    <cellStyle name="Comma 6 2 8 2 2 2 2" xfId="23502"/>
    <cellStyle name="Comma 6 2 8 2 2 3" xfId="23501"/>
    <cellStyle name="Comma 6 2 8 2 3" xfId="5542"/>
    <cellStyle name="Comma 6 2 8 2 3 2" xfId="23503"/>
    <cellStyle name="Comma 6 2 8 2 4" xfId="5543"/>
    <cellStyle name="Comma 6 2 8 2 4 2" xfId="23504"/>
    <cellStyle name="Comma 6 2 8 2 5" xfId="5544"/>
    <cellStyle name="Comma 6 2 8 2 5 2" xfId="23505"/>
    <cellStyle name="Comma 6 2 8 2 6" xfId="5545"/>
    <cellStyle name="Comma 6 2 8 2 6 2" xfId="23506"/>
    <cellStyle name="Comma 6 2 8 2 7" xfId="5546"/>
    <cellStyle name="Comma 6 2 8 2 7 2" xfId="23507"/>
    <cellStyle name="Comma 6 2 8 2 8" xfId="5547"/>
    <cellStyle name="Comma 6 2 8 2 8 2" xfId="23508"/>
    <cellStyle name="Comma 6 2 8 2 9" xfId="5548"/>
    <cellStyle name="Comma 6 2 8 2 9 2" xfId="23509"/>
    <cellStyle name="Comma 6 2 8 20" xfId="5549"/>
    <cellStyle name="Comma 6 2 8 20 2" xfId="23510"/>
    <cellStyle name="Comma 6 2 8 21" xfId="5550"/>
    <cellStyle name="Comma 6 2 8 21 2" xfId="23511"/>
    <cellStyle name="Comma 6 2 8 22" xfId="5551"/>
    <cellStyle name="Comma 6 2 8 22 2" xfId="23512"/>
    <cellStyle name="Comma 6 2 8 23" xfId="5552"/>
    <cellStyle name="Comma 6 2 8 23 2" xfId="23513"/>
    <cellStyle name="Comma 6 2 8 24" xfId="5553"/>
    <cellStyle name="Comma 6 2 8 24 2" xfId="23514"/>
    <cellStyle name="Comma 6 2 8 25" xfId="5554"/>
    <cellStyle name="Comma 6 2 8 25 2" xfId="23515"/>
    <cellStyle name="Comma 6 2 8 26" xfId="23485"/>
    <cellStyle name="Comma 6 2 8 3" xfId="5555"/>
    <cellStyle name="Comma 6 2 8 3 2" xfId="5556"/>
    <cellStyle name="Comma 6 2 8 3 2 2" xfId="23517"/>
    <cellStyle name="Comma 6 2 8 3 3" xfId="23516"/>
    <cellStyle name="Comma 6 2 8 4" xfId="5557"/>
    <cellStyle name="Comma 6 2 8 4 2" xfId="5558"/>
    <cellStyle name="Comma 6 2 8 4 2 2" xfId="23519"/>
    <cellStyle name="Comma 6 2 8 4 3" xfId="23518"/>
    <cellStyle name="Comma 6 2 8 5" xfId="5559"/>
    <cellStyle name="Comma 6 2 8 5 2" xfId="23520"/>
    <cellStyle name="Comma 6 2 8 6" xfId="5560"/>
    <cellStyle name="Comma 6 2 8 6 2" xfId="23521"/>
    <cellStyle name="Comma 6 2 8 7" xfId="5561"/>
    <cellStyle name="Comma 6 2 8 7 2" xfId="23522"/>
    <cellStyle name="Comma 6 2 8 8" xfId="5562"/>
    <cellStyle name="Comma 6 2 8 8 2" xfId="23523"/>
    <cellStyle name="Comma 6 2 8 9" xfId="5563"/>
    <cellStyle name="Comma 6 2 8 9 2" xfId="23524"/>
    <cellStyle name="Comma 6 2 9" xfId="5564"/>
    <cellStyle name="Comma 6 2 9 10" xfId="5565"/>
    <cellStyle name="Comma 6 2 9 10 2" xfId="23526"/>
    <cellStyle name="Comma 6 2 9 11" xfId="5566"/>
    <cellStyle name="Comma 6 2 9 11 2" xfId="23527"/>
    <cellStyle name="Comma 6 2 9 12" xfId="5567"/>
    <cellStyle name="Comma 6 2 9 12 2" xfId="5568"/>
    <cellStyle name="Comma 6 2 9 12 2 2" xfId="23529"/>
    <cellStyle name="Comma 6 2 9 12 3" xfId="23528"/>
    <cellStyle name="Comma 6 2 9 13" xfId="5569"/>
    <cellStyle name="Comma 6 2 9 13 2" xfId="23530"/>
    <cellStyle name="Comma 6 2 9 14" xfId="5570"/>
    <cellStyle name="Comma 6 2 9 14 2" xfId="23531"/>
    <cellStyle name="Comma 6 2 9 15" xfId="5571"/>
    <cellStyle name="Comma 6 2 9 15 2" xfId="23532"/>
    <cellStyle name="Comma 6 2 9 16" xfId="5572"/>
    <cellStyle name="Comma 6 2 9 16 2" xfId="23533"/>
    <cellStyle name="Comma 6 2 9 17" xfId="5573"/>
    <cellStyle name="Comma 6 2 9 17 2" xfId="23534"/>
    <cellStyle name="Comma 6 2 9 18" xfId="5574"/>
    <cellStyle name="Comma 6 2 9 18 2" xfId="23535"/>
    <cellStyle name="Comma 6 2 9 19" xfId="5575"/>
    <cellStyle name="Comma 6 2 9 19 2" xfId="23536"/>
    <cellStyle name="Comma 6 2 9 2" xfId="5576"/>
    <cellStyle name="Comma 6 2 9 2 10" xfId="5577"/>
    <cellStyle name="Comma 6 2 9 2 10 2" xfId="23538"/>
    <cellStyle name="Comma 6 2 9 2 11" xfId="5578"/>
    <cellStyle name="Comma 6 2 9 2 11 2" xfId="23539"/>
    <cellStyle name="Comma 6 2 9 2 12" xfId="5579"/>
    <cellStyle name="Comma 6 2 9 2 12 2" xfId="23540"/>
    <cellStyle name="Comma 6 2 9 2 13" xfId="23537"/>
    <cellStyle name="Comma 6 2 9 2 2" xfId="5580"/>
    <cellStyle name="Comma 6 2 9 2 2 2" xfId="5581"/>
    <cellStyle name="Comma 6 2 9 2 2 2 2" xfId="23542"/>
    <cellStyle name="Comma 6 2 9 2 2 3" xfId="23541"/>
    <cellStyle name="Comma 6 2 9 2 3" xfId="5582"/>
    <cellStyle name="Comma 6 2 9 2 3 2" xfId="23543"/>
    <cellStyle name="Comma 6 2 9 2 4" xfId="5583"/>
    <cellStyle name="Comma 6 2 9 2 4 2" xfId="23544"/>
    <cellStyle name="Comma 6 2 9 2 5" xfId="5584"/>
    <cellStyle name="Comma 6 2 9 2 5 2" xfId="23545"/>
    <cellStyle name="Comma 6 2 9 2 6" xfId="5585"/>
    <cellStyle name="Comma 6 2 9 2 6 2" xfId="23546"/>
    <cellStyle name="Comma 6 2 9 2 7" xfId="5586"/>
    <cellStyle name="Comma 6 2 9 2 7 2" xfId="23547"/>
    <cellStyle name="Comma 6 2 9 2 8" xfId="5587"/>
    <cellStyle name="Comma 6 2 9 2 8 2" xfId="23548"/>
    <cellStyle name="Comma 6 2 9 2 9" xfId="5588"/>
    <cellStyle name="Comma 6 2 9 2 9 2" xfId="23549"/>
    <cellStyle name="Comma 6 2 9 20" xfId="5589"/>
    <cellStyle name="Comma 6 2 9 20 2" xfId="23550"/>
    <cellStyle name="Comma 6 2 9 21" xfId="5590"/>
    <cellStyle name="Comma 6 2 9 21 2" xfId="23551"/>
    <cellStyle name="Comma 6 2 9 22" xfId="5591"/>
    <cellStyle name="Comma 6 2 9 22 2" xfId="23552"/>
    <cellStyle name="Comma 6 2 9 23" xfId="5592"/>
    <cellStyle name="Comma 6 2 9 23 2" xfId="23553"/>
    <cellStyle name="Comma 6 2 9 24" xfId="5593"/>
    <cellStyle name="Comma 6 2 9 24 2" xfId="23554"/>
    <cellStyle name="Comma 6 2 9 25" xfId="5594"/>
    <cellStyle name="Comma 6 2 9 25 2" xfId="23555"/>
    <cellStyle name="Comma 6 2 9 26" xfId="23525"/>
    <cellStyle name="Comma 6 2 9 3" xfId="5595"/>
    <cellStyle name="Comma 6 2 9 3 2" xfId="5596"/>
    <cellStyle name="Comma 6 2 9 3 2 2" xfId="23557"/>
    <cellStyle name="Comma 6 2 9 3 3" xfId="23556"/>
    <cellStyle name="Comma 6 2 9 4" xfId="5597"/>
    <cellStyle name="Comma 6 2 9 4 2" xfId="5598"/>
    <cellStyle name="Comma 6 2 9 4 2 2" xfId="23559"/>
    <cellStyle name="Comma 6 2 9 4 3" xfId="23558"/>
    <cellStyle name="Comma 6 2 9 5" xfId="5599"/>
    <cellStyle name="Comma 6 2 9 5 2" xfId="23560"/>
    <cellStyle name="Comma 6 2 9 6" xfId="5600"/>
    <cellStyle name="Comma 6 2 9 6 2" xfId="23561"/>
    <cellStyle name="Comma 6 2 9 7" xfId="5601"/>
    <cellStyle name="Comma 6 2 9 7 2" xfId="23562"/>
    <cellStyle name="Comma 6 2 9 8" xfId="5602"/>
    <cellStyle name="Comma 6 2 9 8 2" xfId="23563"/>
    <cellStyle name="Comma 6 2 9 9" xfId="5603"/>
    <cellStyle name="Comma 6 2 9 9 2" xfId="23564"/>
    <cellStyle name="Comma 6 20" xfId="5604"/>
    <cellStyle name="Comma 6 20 2" xfId="23565"/>
    <cellStyle name="Comma 6 21" xfId="5605"/>
    <cellStyle name="Comma 6 21 2" xfId="23566"/>
    <cellStyle name="Comma 6 22" xfId="5606"/>
    <cellStyle name="Comma 6 22 2" xfId="23567"/>
    <cellStyle name="Comma 6 23" xfId="5607"/>
    <cellStyle name="Comma 6 23 2" xfId="23568"/>
    <cellStyle name="Comma 6 24" xfId="5608"/>
    <cellStyle name="Comma 6 24 2" xfId="23569"/>
    <cellStyle name="Comma 6 25" xfId="5609"/>
    <cellStyle name="Comma 6 25 2" xfId="23570"/>
    <cellStyle name="Comma 6 26" xfId="5610"/>
    <cellStyle name="Comma 6 26 2" xfId="23571"/>
    <cellStyle name="Comma 6 27" xfId="5611"/>
    <cellStyle name="Comma 6 27 2" xfId="23572"/>
    <cellStyle name="Comma 6 28" xfId="5612"/>
    <cellStyle name="Comma 6 28 2" xfId="23573"/>
    <cellStyle name="Comma 6 29" xfId="5613"/>
    <cellStyle name="Comma 6 29 2" xfId="23574"/>
    <cellStyle name="Comma 6 3" xfId="5614"/>
    <cellStyle name="Comma 6 3 10" xfId="5615"/>
    <cellStyle name="Comma 6 3 10 10" xfId="5616"/>
    <cellStyle name="Comma 6 3 10 10 2" xfId="23577"/>
    <cellStyle name="Comma 6 3 10 11" xfId="5617"/>
    <cellStyle name="Comma 6 3 10 11 2" xfId="23578"/>
    <cellStyle name="Comma 6 3 10 12" xfId="5618"/>
    <cellStyle name="Comma 6 3 10 12 2" xfId="5619"/>
    <cellStyle name="Comma 6 3 10 12 2 2" xfId="23580"/>
    <cellStyle name="Comma 6 3 10 12 3" xfId="23579"/>
    <cellStyle name="Comma 6 3 10 13" xfId="5620"/>
    <cellStyle name="Comma 6 3 10 13 2" xfId="23581"/>
    <cellStyle name="Comma 6 3 10 14" xfId="5621"/>
    <cellStyle name="Comma 6 3 10 14 2" xfId="23582"/>
    <cellStyle name="Comma 6 3 10 15" xfId="5622"/>
    <cellStyle name="Comma 6 3 10 15 2" xfId="23583"/>
    <cellStyle name="Comma 6 3 10 16" xfId="5623"/>
    <cellStyle name="Comma 6 3 10 16 2" xfId="23584"/>
    <cellStyle name="Comma 6 3 10 17" xfId="5624"/>
    <cellStyle name="Comma 6 3 10 17 2" xfId="23585"/>
    <cellStyle name="Comma 6 3 10 18" xfId="5625"/>
    <cellStyle name="Comma 6 3 10 18 2" xfId="23586"/>
    <cellStyle name="Comma 6 3 10 19" xfId="5626"/>
    <cellStyle name="Comma 6 3 10 19 2" xfId="23587"/>
    <cellStyle name="Comma 6 3 10 2" xfId="5627"/>
    <cellStyle name="Comma 6 3 10 2 10" xfId="5628"/>
    <cellStyle name="Comma 6 3 10 2 10 2" xfId="23589"/>
    <cellStyle name="Comma 6 3 10 2 11" xfId="5629"/>
    <cellStyle name="Comma 6 3 10 2 11 2" xfId="23590"/>
    <cellStyle name="Comma 6 3 10 2 12" xfId="5630"/>
    <cellStyle name="Comma 6 3 10 2 12 2" xfId="23591"/>
    <cellStyle name="Comma 6 3 10 2 13" xfId="23588"/>
    <cellStyle name="Comma 6 3 10 2 2" xfId="5631"/>
    <cellStyle name="Comma 6 3 10 2 2 2" xfId="5632"/>
    <cellStyle name="Comma 6 3 10 2 2 2 2" xfId="23593"/>
    <cellStyle name="Comma 6 3 10 2 2 3" xfId="23592"/>
    <cellStyle name="Comma 6 3 10 2 3" xfId="5633"/>
    <cellStyle name="Comma 6 3 10 2 3 2" xfId="23594"/>
    <cellStyle name="Comma 6 3 10 2 4" xfId="5634"/>
    <cellStyle name="Comma 6 3 10 2 4 2" xfId="23595"/>
    <cellStyle name="Comma 6 3 10 2 5" xfId="5635"/>
    <cellStyle name="Comma 6 3 10 2 5 2" xfId="23596"/>
    <cellStyle name="Comma 6 3 10 2 6" xfId="5636"/>
    <cellStyle name="Comma 6 3 10 2 6 2" xfId="23597"/>
    <cellStyle name="Comma 6 3 10 2 7" xfId="5637"/>
    <cellStyle name="Comma 6 3 10 2 7 2" xfId="23598"/>
    <cellStyle name="Comma 6 3 10 2 8" xfId="5638"/>
    <cellStyle name="Comma 6 3 10 2 8 2" xfId="23599"/>
    <cellStyle name="Comma 6 3 10 2 9" xfId="5639"/>
    <cellStyle name="Comma 6 3 10 2 9 2" xfId="23600"/>
    <cellStyle name="Comma 6 3 10 20" xfId="5640"/>
    <cellStyle name="Comma 6 3 10 20 2" xfId="23601"/>
    <cellStyle name="Comma 6 3 10 21" xfId="5641"/>
    <cellStyle name="Comma 6 3 10 21 2" xfId="23602"/>
    <cellStyle name="Comma 6 3 10 22" xfId="5642"/>
    <cellStyle name="Comma 6 3 10 22 2" xfId="23603"/>
    <cellStyle name="Comma 6 3 10 23" xfId="5643"/>
    <cellStyle name="Comma 6 3 10 23 2" xfId="23604"/>
    <cellStyle name="Comma 6 3 10 24" xfId="5644"/>
    <cellStyle name="Comma 6 3 10 24 2" xfId="23605"/>
    <cellStyle name="Comma 6 3 10 25" xfId="5645"/>
    <cellStyle name="Comma 6 3 10 25 2" xfId="23606"/>
    <cellStyle name="Comma 6 3 10 26" xfId="23576"/>
    <cellStyle name="Comma 6 3 10 3" xfId="5646"/>
    <cellStyle name="Comma 6 3 10 3 2" xfId="5647"/>
    <cellStyle name="Comma 6 3 10 3 2 2" xfId="23608"/>
    <cellStyle name="Comma 6 3 10 3 3" xfId="23607"/>
    <cellStyle name="Comma 6 3 10 4" xfId="5648"/>
    <cellStyle name="Comma 6 3 10 4 2" xfId="5649"/>
    <cellStyle name="Comma 6 3 10 4 2 2" xfId="23610"/>
    <cellStyle name="Comma 6 3 10 4 3" xfId="23609"/>
    <cellStyle name="Comma 6 3 10 5" xfId="5650"/>
    <cellStyle name="Comma 6 3 10 5 2" xfId="23611"/>
    <cellStyle name="Comma 6 3 10 6" xfId="5651"/>
    <cellStyle name="Comma 6 3 10 6 2" xfId="23612"/>
    <cellStyle name="Comma 6 3 10 7" xfId="5652"/>
    <cellStyle name="Comma 6 3 10 7 2" xfId="23613"/>
    <cellStyle name="Comma 6 3 10 8" xfId="5653"/>
    <cellStyle name="Comma 6 3 10 8 2" xfId="23614"/>
    <cellStyle name="Comma 6 3 10 9" xfId="5654"/>
    <cellStyle name="Comma 6 3 10 9 2" xfId="23615"/>
    <cellStyle name="Comma 6 3 11" xfId="5655"/>
    <cellStyle name="Comma 6 3 11 10" xfId="5656"/>
    <cellStyle name="Comma 6 3 11 10 2" xfId="23617"/>
    <cellStyle name="Comma 6 3 11 11" xfId="5657"/>
    <cellStyle name="Comma 6 3 11 11 2" xfId="23618"/>
    <cellStyle name="Comma 6 3 11 12" xfId="5658"/>
    <cellStyle name="Comma 6 3 11 12 2" xfId="5659"/>
    <cellStyle name="Comma 6 3 11 12 2 2" xfId="23620"/>
    <cellStyle name="Comma 6 3 11 12 3" xfId="23619"/>
    <cellStyle name="Comma 6 3 11 13" xfId="5660"/>
    <cellStyle name="Comma 6 3 11 13 2" xfId="23621"/>
    <cellStyle name="Comma 6 3 11 14" xfId="5661"/>
    <cellStyle name="Comma 6 3 11 14 2" xfId="23622"/>
    <cellStyle name="Comma 6 3 11 15" xfId="5662"/>
    <cellStyle name="Comma 6 3 11 15 2" xfId="23623"/>
    <cellStyle name="Comma 6 3 11 16" xfId="5663"/>
    <cellStyle name="Comma 6 3 11 16 2" xfId="23624"/>
    <cellStyle name="Comma 6 3 11 17" xfId="5664"/>
    <cellStyle name="Comma 6 3 11 17 2" xfId="23625"/>
    <cellStyle name="Comma 6 3 11 18" xfId="5665"/>
    <cellStyle name="Comma 6 3 11 18 2" xfId="23626"/>
    <cellStyle name="Comma 6 3 11 19" xfId="5666"/>
    <cellStyle name="Comma 6 3 11 19 2" xfId="23627"/>
    <cellStyle name="Comma 6 3 11 2" xfId="5667"/>
    <cellStyle name="Comma 6 3 11 2 10" xfId="5668"/>
    <cellStyle name="Comma 6 3 11 2 10 2" xfId="23629"/>
    <cellStyle name="Comma 6 3 11 2 11" xfId="5669"/>
    <cellStyle name="Comma 6 3 11 2 11 2" xfId="23630"/>
    <cellStyle name="Comma 6 3 11 2 12" xfId="5670"/>
    <cellStyle name="Comma 6 3 11 2 12 2" xfId="23631"/>
    <cellStyle name="Comma 6 3 11 2 13" xfId="23628"/>
    <cellStyle name="Comma 6 3 11 2 2" xfId="5671"/>
    <cellStyle name="Comma 6 3 11 2 2 2" xfId="5672"/>
    <cellStyle name="Comma 6 3 11 2 2 2 2" xfId="23633"/>
    <cellStyle name="Comma 6 3 11 2 2 3" xfId="23632"/>
    <cellStyle name="Comma 6 3 11 2 3" xfId="5673"/>
    <cellStyle name="Comma 6 3 11 2 3 2" xfId="23634"/>
    <cellStyle name="Comma 6 3 11 2 4" xfId="5674"/>
    <cellStyle name="Comma 6 3 11 2 4 2" xfId="23635"/>
    <cellStyle name="Comma 6 3 11 2 5" xfId="5675"/>
    <cellStyle name="Comma 6 3 11 2 5 2" xfId="23636"/>
    <cellStyle name="Comma 6 3 11 2 6" xfId="5676"/>
    <cellStyle name="Comma 6 3 11 2 6 2" xfId="23637"/>
    <cellStyle name="Comma 6 3 11 2 7" xfId="5677"/>
    <cellStyle name="Comma 6 3 11 2 7 2" xfId="23638"/>
    <cellStyle name="Comma 6 3 11 2 8" xfId="5678"/>
    <cellStyle name="Comma 6 3 11 2 8 2" xfId="23639"/>
    <cellStyle name="Comma 6 3 11 2 9" xfId="5679"/>
    <cellStyle name="Comma 6 3 11 2 9 2" xfId="23640"/>
    <cellStyle name="Comma 6 3 11 20" xfId="5680"/>
    <cellStyle name="Comma 6 3 11 20 2" xfId="23641"/>
    <cellStyle name="Comma 6 3 11 21" xfId="5681"/>
    <cellStyle name="Comma 6 3 11 21 2" xfId="23642"/>
    <cellStyle name="Comma 6 3 11 22" xfId="5682"/>
    <cellStyle name="Comma 6 3 11 22 2" xfId="23643"/>
    <cellStyle name="Comma 6 3 11 23" xfId="5683"/>
    <cellStyle name="Comma 6 3 11 23 2" xfId="23644"/>
    <cellStyle name="Comma 6 3 11 24" xfId="5684"/>
    <cellStyle name="Comma 6 3 11 24 2" xfId="23645"/>
    <cellStyle name="Comma 6 3 11 25" xfId="5685"/>
    <cellStyle name="Comma 6 3 11 25 2" xfId="23646"/>
    <cellStyle name="Comma 6 3 11 26" xfId="23616"/>
    <cellStyle name="Comma 6 3 11 3" xfId="5686"/>
    <cellStyle name="Comma 6 3 11 3 2" xfId="5687"/>
    <cellStyle name="Comma 6 3 11 3 2 2" xfId="23648"/>
    <cellStyle name="Comma 6 3 11 3 3" xfId="23647"/>
    <cellStyle name="Comma 6 3 11 4" xfId="5688"/>
    <cellStyle name="Comma 6 3 11 4 2" xfId="5689"/>
    <cellStyle name="Comma 6 3 11 4 2 2" xfId="23650"/>
    <cellStyle name="Comma 6 3 11 4 3" xfId="23649"/>
    <cellStyle name="Comma 6 3 11 5" xfId="5690"/>
    <cellStyle name="Comma 6 3 11 5 2" xfId="23651"/>
    <cellStyle name="Comma 6 3 11 6" xfId="5691"/>
    <cellStyle name="Comma 6 3 11 6 2" xfId="23652"/>
    <cellStyle name="Comma 6 3 11 7" xfId="5692"/>
    <cellStyle name="Comma 6 3 11 7 2" xfId="23653"/>
    <cellStyle name="Comma 6 3 11 8" xfId="5693"/>
    <cellStyle name="Comma 6 3 11 8 2" xfId="23654"/>
    <cellStyle name="Comma 6 3 11 9" xfId="5694"/>
    <cellStyle name="Comma 6 3 11 9 2" xfId="23655"/>
    <cellStyle name="Comma 6 3 12" xfId="5695"/>
    <cellStyle name="Comma 6 3 12 10" xfId="5696"/>
    <cellStyle name="Comma 6 3 12 10 2" xfId="23657"/>
    <cellStyle name="Comma 6 3 12 11" xfId="5697"/>
    <cellStyle name="Comma 6 3 12 11 2" xfId="23658"/>
    <cellStyle name="Comma 6 3 12 12" xfId="5698"/>
    <cellStyle name="Comma 6 3 12 12 2" xfId="5699"/>
    <cellStyle name="Comma 6 3 12 12 2 2" xfId="23660"/>
    <cellStyle name="Comma 6 3 12 12 3" xfId="23659"/>
    <cellStyle name="Comma 6 3 12 13" xfId="5700"/>
    <cellStyle name="Comma 6 3 12 13 2" xfId="23661"/>
    <cellStyle name="Comma 6 3 12 14" xfId="5701"/>
    <cellStyle name="Comma 6 3 12 14 2" xfId="23662"/>
    <cellStyle name="Comma 6 3 12 15" xfId="5702"/>
    <cellStyle name="Comma 6 3 12 15 2" xfId="23663"/>
    <cellStyle name="Comma 6 3 12 16" xfId="5703"/>
    <cellStyle name="Comma 6 3 12 16 2" xfId="23664"/>
    <cellStyle name="Comma 6 3 12 17" xfId="5704"/>
    <cellStyle name="Comma 6 3 12 17 2" xfId="23665"/>
    <cellStyle name="Comma 6 3 12 18" xfId="5705"/>
    <cellStyle name="Comma 6 3 12 18 2" xfId="23666"/>
    <cellStyle name="Comma 6 3 12 19" xfId="5706"/>
    <cellStyle name="Comma 6 3 12 19 2" xfId="23667"/>
    <cellStyle name="Comma 6 3 12 2" xfId="5707"/>
    <cellStyle name="Comma 6 3 12 2 10" xfId="5708"/>
    <cellStyle name="Comma 6 3 12 2 10 2" xfId="23669"/>
    <cellStyle name="Comma 6 3 12 2 11" xfId="5709"/>
    <cellStyle name="Comma 6 3 12 2 11 2" xfId="23670"/>
    <cellStyle name="Comma 6 3 12 2 12" xfId="5710"/>
    <cellStyle name="Comma 6 3 12 2 12 2" xfId="23671"/>
    <cellStyle name="Comma 6 3 12 2 13" xfId="23668"/>
    <cellStyle name="Comma 6 3 12 2 2" xfId="5711"/>
    <cellStyle name="Comma 6 3 12 2 2 2" xfId="5712"/>
    <cellStyle name="Comma 6 3 12 2 2 2 2" xfId="23673"/>
    <cellStyle name="Comma 6 3 12 2 2 3" xfId="23672"/>
    <cellStyle name="Comma 6 3 12 2 3" xfId="5713"/>
    <cellStyle name="Comma 6 3 12 2 3 2" xfId="23674"/>
    <cellStyle name="Comma 6 3 12 2 4" xfId="5714"/>
    <cellStyle name="Comma 6 3 12 2 4 2" xfId="23675"/>
    <cellStyle name="Comma 6 3 12 2 5" xfId="5715"/>
    <cellStyle name="Comma 6 3 12 2 5 2" xfId="23676"/>
    <cellStyle name="Comma 6 3 12 2 6" xfId="5716"/>
    <cellStyle name="Comma 6 3 12 2 6 2" xfId="23677"/>
    <cellStyle name="Comma 6 3 12 2 7" xfId="5717"/>
    <cellStyle name="Comma 6 3 12 2 7 2" xfId="23678"/>
    <cellStyle name="Comma 6 3 12 2 8" xfId="5718"/>
    <cellStyle name="Comma 6 3 12 2 8 2" xfId="23679"/>
    <cellStyle name="Comma 6 3 12 2 9" xfId="5719"/>
    <cellStyle name="Comma 6 3 12 2 9 2" xfId="23680"/>
    <cellStyle name="Comma 6 3 12 20" xfId="5720"/>
    <cellStyle name="Comma 6 3 12 20 2" xfId="23681"/>
    <cellStyle name="Comma 6 3 12 21" xfId="5721"/>
    <cellStyle name="Comma 6 3 12 21 2" xfId="23682"/>
    <cellStyle name="Comma 6 3 12 22" xfId="5722"/>
    <cellStyle name="Comma 6 3 12 22 2" xfId="23683"/>
    <cellStyle name="Comma 6 3 12 23" xfId="5723"/>
    <cellStyle name="Comma 6 3 12 23 2" xfId="23684"/>
    <cellStyle name="Comma 6 3 12 24" xfId="5724"/>
    <cellStyle name="Comma 6 3 12 24 2" xfId="23685"/>
    <cellStyle name="Comma 6 3 12 25" xfId="5725"/>
    <cellStyle name="Comma 6 3 12 25 2" xfId="23686"/>
    <cellStyle name="Comma 6 3 12 26" xfId="23656"/>
    <cellStyle name="Comma 6 3 12 3" xfId="5726"/>
    <cellStyle name="Comma 6 3 12 3 2" xfId="5727"/>
    <cellStyle name="Comma 6 3 12 3 2 2" xfId="23688"/>
    <cellStyle name="Comma 6 3 12 3 3" xfId="23687"/>
    <cellStyle name="Comma 6 3 12 4" xfId="5728"/>
    <cellStyle name="Comma 6 3 12 4 2" xfId="5729"/>
    <cellStyle name="Comma 6 3 12 4 2 2" xfId="23690"/>
    <cellStyle name="Comma 6 3 12 4 3" xfId="23689"/>
    <cellStyle name="Comma 6 3 12 5" xfId="5730"/>
    <cellStyle name="Comma 6 3 12 5 2" xfId="23691"/>
    <cellStyle name="Comma 6 3 12 6" xfId="5731"/>
    <cellStyle name="Comma 6 3 12 6 2" xfId="23692"/>
    <cellStyle name="Comma 6 3 12 7" xfId="5732"/>
    <cellStyle name="Comma 6 3 12 7 2" xfId="23693"/>
    <cellStyle name="Comma 6 3 12 8" xfId="5733"/>
    <cellStyle name="Comma 6 3 12 8 2" xfId="23694"/>
    <cellStyle name="Comma 6 3 12 9" xfId="5734"/>
    <cellStyle name="Comma 6 3 12 9 2" xfId="23695"/>
    <cellStyle name="Comma 6 3 13" xfId="5735"/>
    <cellStyle name="Comma 6 3 13 10" xfId="5736"/>
    <cellStyle name="Comma 6 3 13 10 2" xfId="23697"/>
    <cellStyle name="Comma 6 3 13 11" xfId="5737"/>
    <cellStyle name="Comma 6 3 13 11 2" xfId="23698"/>
    <cellStyle name="Comma 6 3 13 12" xfId="5738"/>
    <cellStyle name="Comma 6 3 13 12 2" xfId="5739"/>
    <cellStyle name="Comma 6 3 13 12 2 2" xfId="23700"/>
    <cellStyle name="Comma 6 3 13 12 3" xfId="23699"/>
    <cellStyle name="Comma 6 3 13 13" xfId="5740"/>
    <cellStyle name="Comma 6 3 13 13 2" xfId="23701"/>
    <cellStyle name="Comma 6 3 13 14" xfId="5741"/>
    <cellStyle name="Comma 6 3 13 14 2" xfId="23702"/>
    <cellStyle name="Comma 6 3 13 15" xfId="5742"/>
    <cellStyle name="Comma 6 3 13 15 2" xfId="23703"/>
    <cellStyle name="Comma 6 3 13 16" xfId="5743"/>
    <cellStyle name="Comma 6 3 13 16 2" xfId="23704"/>
    <cellStyle name="Comma 6 3 13 17" xfId="5744"/>
    <cellStyle name="Comma 6 3 13 17 2" xfId="23705"/>
    <cellStyle name="Comma 6 3 13 18" xfId="5745"/>
    <cellStyle name="Comma 6 3 13 18 2" xfId="23706"/>
    <cellStyle name="Comma 6 3 13 19" xfId="5746"/>
    <cellStyle name="Comma 6 3 13 19 2" xfId="23707"/>
    <cellStyle name="Comma 6 3 13 2" xfId="5747"/>
    <cellStyle name="Comma 6 3 13 2 10" xfId="5748"/>
    <cellStyle name="Comma 6 3 13 2 10 2" xfId="23709"/>
    <cellStyle name="Comma 6 3 13 2 11" xfId="5749"/>
    <cellStyle name="Comma 6 3 13 2 11 2" xfId="23710"/>
    <cellStyle name="Comma 6 3 13 2 12" xfId="5750"/>
    <cellStyle name="Comma 6 3 13 2 12 2" xfId="23711"/>
    <cellStyle name="Comma 6 3 13 2 13" xfId="23708"/>
    <cellStyle name="Comma 6 3 13 2 2" xfId="5751"/>
    <cellStyle name="Comma 6 3 13 2 2 2" xfId="5752"/>
    <cellStyle name="Comma 6 3 13 2 2 2 2" xfId="23713"/>
    <cellStyle name="Comma 6 3 13 2 2 3" xfId="23712"/>
    <cellStyle name="Comma 6 3 13 2 3" xfId="5753"/>
    <cellStyle name="Comma 6 3 13 2 3 2" xfId="23714"/>
    <cellStyle name="Comma 6 3 13 2 4" xfId="5754"/>
    <cellStyle name="Comma 6 3 13 2 4 2" xfId="23715"/>
    <cellStyle name="Comma 6 3 13 2 5" xfId="5755"/>
    <cellStyle name="Comma 6 3 13 2 5 2" xfId="23716"/>
    <cellStyle name="Comma 6 3 13 2 6" xfId="5756"/>
    <cellStyle name="Comma 6 3 13 2 6 2" xfId="23717"/>
    <cellStyle name="Comma 6 3 13 2 7" xfId="5757"/>
    <cellStyle name="Comma 6 3 13 2 7 2" xfId="23718"/>
    <cellStyle name="Comma 6 3 13 2 8" xfId="5758"/>
    <cellStyle name="Comma 6 3 13 2 8 2" xfId="23719"/>
    <cellStyle name="Comma 6 3 13 2 9" xfId="5759"/>
    <cellStyle name="Comma 6 3 13 2 9 2" xfId="23720"/>
    <cellStyle name="Comma 6 3 13 20" xfId="5760"/>
    <cellStyle name="Comma 6 3 13 20 2" xfId="23721"/>
    <cellStyle name="Comma 6 3 13 21" xfId="5761"/>
    <cellStyle name="Comma 6 3 13 21 2" xfId="23722"/>
    <cellStyle name="Comma 6 3 13 22" xfId="5762"/>
    <cellStyle name="Comma 6 3 13 22 2" xfId="23723"/>
    <cellStyle name="Comma 6 3 13 23" xfId="5763"/>
    <cellStyle name="Comma 6 3 13 23 2" xfId="23724"/>
    <cellStyle name="Comma 6 3 13 24" xfId="5764"/>
    <cellStyle name="Comma 6 3 13 24 2" xfId="23725"/>
    <cellStyle name="Comma 6 3 13 25" xfId="5765"/>
    <cellStyle name="Comma 6 3 13 25 2" xfId="23726"/>
    <cellStyle name="Comma 6 3 13 26" xfId="23696"/>
    <cellStyle name="Comma 6 3 13 3" xfId="5766"/>
    <cellStyle name="Comma 6 3 13 3 2" xfId="5767"/>
    <cellStyle name="Comma 6 3 13 3 2 2" xfId="23728"/>
    <cellStyle name="Comma 6 3 13 3 3" xfId="23727"/>
    <cellStyle name="Comma 6 3 13 4" xfId="5768"/>
    <cellStyle name="Comma 6 3 13 4 2" xfId="5769"/>
    <cellStyle name="Comma 6 3 13 4 2 2" xfId="23730"/>
    <cellStyle name="Comma 6 3 13 4 3" xfId="23729"/>
    <cellStyle name="Comma 6 3 13 5" xfId="5770"/>
    <cellStyle name="Comma 6 3 13 5 2" xfId="23731"/>
    <cellStyle name="Comma 6 3 13 6" xfId="5771"/>
    <cellStyle name="Comma 6 3 13 6 2" xfId="23732"/>
    <cellStyle name="Comma 6 3 13 7" xfId="5772"/>
    <cellStyle name="Comma 6 3 13 7 2" xfId="23733"/>
    <cellStyle name="Comma 6 3 13 8" xfId="5773"/>
    <cellStyle name="Comma 6 3 13 8 2" xfId="23734"/>
    <cellStyle name="Comma 6 3 13 9" xfId="5774"/>
    <cellStyle name="Comma 6 3 13 9 2" xfId="23735"/>
    <cellStyle name="Comma 6 3 14" xfId="5775"/>
    <cellStyle name="Comma 6 3 14 10" xfId="5776"/>
    <cellStyle name="Comma 6 3 14 10 2" xfId="23737"/>
    <cellStyle name="Comma 6 3 14 11" xfId="5777"/>
    <cellStyle name="Comma 6 3 14 11 2" xfId="23738"/>
    <cellStyle name="Comma 6 3 14 12" xfId="5778"/>
    <cellStyle name="Comma 6 3 14 12 2" xfId="5779"/>
    <cellStyle name="Comma 6 3 14 12 2 2" xfId="23740"/>
    <cellStyle name="Comma 6 3 14 12 3" xfId="23739"/>
    <cellStyle name="Comma 6 3 14 13" xfId="5780"/>
    <cellStyle name="Comma 6 3 14 13 2" xfId="23741"/>
    <cellStyle name="Comma 6 3 14 14" xfId="5781"/>
    <cellStyle name="Comma 6 3 14 14 2" xfId="23742"/>
    <cellStyle name="Comma 6 3 14 15" xfId="5782"/>
    <cellStyle name="Comma 6 3 14 15 2" xfId="23743"/>
    <cellStyle name="Comma 6 3 14 16" xfId="5783"/>
    <cellStyle name="Comma 6 3 14 16 2" xfId="23744"/>
    <cellStyle name="Comma 6 3 14 17" xfId="5784"/>
    <cellStyle name="Comma 6 3 14 17 2" xfId="23745"/>
    <cellStyle name="Comma 6 3 14 18" xfId="5785"/>
    <cellStyle name="Comma 6 3 14 18 2" xfId="23746"/>
    <cellStyle name="Comma 6 3 14 19" xfId="5786"/>
    <cellStyle name="Comma 6 3 14 19 2" xfId="23747"/>
    <cellStyle name="Comma 6 3 14 2" xfId="5787"/>
    <cellStyle name="Comma 6 3 14 2 10" xfId="5788"/>
    <cellStyle name="Comma 6 3 14 2 10 2" xfId="23749"/>
    <cellStyle name="Comma 6 3 14 2 11" xfId="5789"/>
    <cellStyle name="Comma 6 3 14 2 11 2" xfId="23750"/>
    <cellStyle name="Comma 6 3 14 2 12" xfId="5790"/>
    <cellStyle name="Comma 6 3 14 2 12 2" xfId="23751"/>
    <cellStyle name="Comma 6 3 14 2 13" xfId="23748"/>
    <cellStyle name="Comma 6 3 14 2 2" xfId="5791"/>
    <cellStyle name="Comma 6 3 14 2 2 2" xfId="5792"/>
    <cellStyle name="Comma 6 3 14 2 2 2 2" xfId="23753"/>
    <cellStyle name="Comma 6 3 14 2 2 3" xfId="23752"/>
    <cellStyle name="Comma 6 3 14 2 3" xfId="5793"/>
    <cellStyle name="Comma 6 3 14 2 3 2" xfId="23754"/>
    <cellStyle name="Comma 6 3 14 2 4" xfId="5794"/>
    <cellStyle name="Comma 6 3 14 2 4 2" xfId="23755"/>
    <cellStyle name="Comma 6 3 14 2 5" xfId="5795"/>
    <cellStyle name="Comma 6 3 14 2 5 2" xfId="23756"/>
    <cellStyle name="Comma 6 3 14 2 6" xfId="5796"/>
    <cellStyle name="Comma 6 3 14 2 6 2" xfId="23757"/>
    <cellStyle name="Comma 6 3 14 2 7" xfId="5797"/>
    <cellStyle name="Comma 6 3 14 2 7 2" xfId="23758"/>
    <cellStyle name="Comma 6 3 14 2 8" xfId="5798"/>
    <cellStyle name="Comma 6 3 14 2 8 2" xfId="23759"/>
    <cellStyle name="Comma 6 3 14 2 9" xfId="5799"/>
    <cellStyle name="Comma 6 3 14 2 9 2" xfId="23760"/>
    <cellStyle name="Comma 6 3 14 20" xfId="5800"/>
    <cellStyle name="Comma 6 3 14 20 2" xfId="23761"/>
    <cellStyle name="Comma 6 3 14 21" xfId="5801"/>
    <cellStyle name="Comma 6 3 14 21 2" xfId="23762"/>
    <cellStyle name="Comma 6 3 14 22" xfId="5802"/>
    <cellStyle name="Comma 6 3 14 22 2" xfId="23763"/>
    <cellStyle name="Comma 6 3 14 23" xfId="5803"/>
    <cellStyle name="Comma 6 3 14 23 2" xfId="23764"/>
    <cellStyle name="Comma 6 3 14 24" xfId="5804"/>
    <cellStyle name="Comma 6 3 14 24 2" xfId="23765"/>
    <cellStyle name="Comma 6 3 14 25" xfId="5805"/>
    <cellStyle name="Comma 6 3 14 25 2" xfId="23766"/>
    <cellStyle name="Comma 6 3 14 26" xfId="23736"/>
    <cellStyle name="Comma 6 3 14 3" xfId="5806"/>
    <cellStyle name="Comma 6 3 14 3 2" xfId="5807"/>
    <cellStyle name="Comma 6 3 14 3 2 2" xfId="23768"/>
    <cellStyle name="Comma 6 3 14 3 3" xfId="23767"/>
    <cellStyle name="Comma 6 3 14 4" xfId="5808"/>
    <cellStyle name="Comma 6 3 14 4 2" xfId="5809"/>
    <cellStyle name="Comma 6 3 14 4 2 2" xfId="23770"/>
    <cellStyle name="Comma 6 3 14 4 3" xfId="23769"/>
    <cellStyle name="Comma 6 3 14 5" xfId="5810"/>
    <cellStyle name="Comma 6 3 14 5 2" xfId="23771"/>
    <cellStyle name="Comma 6 3 14 6" xfId="5811"/>
    <cellStyle name="Comma 6 3 14 6 2" xfId="23772"/>
    <cellStyle name="Comma 6 3 14 7" xfId="5812"/>
    <cellStyle name="Comma 6 3 14 7 2" xfId="23773"/>
    <cellStyle name="Comma 6 3 14 8" xfId="5813"/>
    <cellStyle name="Comma 6 3 14 8 2" xfId="23774"/>
    <cellStyle name="Comma 6 3 14 9" xfId="5814"/>
    <cellStyle name="Comma 6 3 14 9 2" xfId="23775"/>
    <cellStyle name="Comma 6 3 15" xfId="5815"/>
    <cellStyle name="Comma 6 3 15 10" xfId="5816"/>
    <cellStyle name="Comma 6 3 15 10 2" xfId="23777"/>
    <cellStyle name="Comma 6 3 15 11" xfId="5817"/>
    <cellStyle name="Comma 6 3 15 11 2" xfId="23778"/>
    <cellStyle name="Comma 6 3 15 12" xfId="5818"/>
    <cellStyle name="Comma 6 3 15 12 2" xfId="23779"/>
    <cellStyle name="Comma 6 3 15 13" xfId="5819"/>
    <cellStyle name="Comma 6 3 15 13 2" xfId="23780"/>
    <cellStyle name="Comma 6 3 15 14" xfId="5820"/>
    <cellStyle name="Comma 6 3 15 14 2" xfId="23781"/>
    <cellStyle name="Comma 6 3 15 15" xfId="23776"/>
    <cellStyle name="Comma 6 3 15 2" xfId="5821"/>
    <cellStyle name="Comma 6 3 15 2 10" xfId="5822"/>
    <cellStyle name="Comma 6 3 15 2 10 2" xfId="23783"/>
    <cellStyle name="Comma 6 3 15 2 11" xfId="5823"/>
    <cellStyle name="Comma 6 3 15 2 11 2" xfId="23784"/>
    <cellStyle name="Comma 6 3 15 2 12" xfId="5824"/>
    <cellStyle name="Comma 6 3 15 2 12 2" xfId="23785"/>
    <cellStyle name="Comma 6 3 15 2 13" xfId="23782"/>
    <cellStyle name="Comma 6 3 15 2 2" xfId="5825"/>
    <cellStyle name="Comma 6 3 15 2 2 2" xfId="5826"/>
    <cellStyle name="Comma 6 3 15 2 2 2 2" xfId="23787"/>
    <cellStyle name="Comma 6 3 15 2 2 3" xfId="23786"/>
    <cellStyle name="Comma 6 3 15 2 3" xfId="5827"/>
    <cellStyle name="Comma 6 3 15 2 3 2" xfId="23788"/>
    <cellStyle name="Comma 6 3 15 2 4" xfId="5828"/>
    <cellStyle name="Comma 6 3 15 2 4 2" xfId="23789"/>
    <cellStyle name="Comma 6 3 15 2 5" xfId="5829"/>
    <cellStyle name="Comma 6 3 15 2 5 2" xfId="23790"/>
    <cellStyle name="Comma 6 3 15 2 6" xfId="5830"/>
    <cellStyle name="Comma 6 3 15 2 6 2" xfId="23791"/>
    <cellStyle name="Comma 6 3 15 2 7" xfId="5831"/>
    <cellStyle name="Comma 6 3 15 2 7 2" xfId="23792"/>
    <cellStyle name="Comma 6 3 15 2 8" xfId="5832"/>
    <cellStyle name="Comma 6 3 15 2 8 2" xfId="23793"/>
    <cellStyle name="Comma 6 3 15 2 9" xfId="5833"/>
    <cellStyle name="Comma 6 3 15 2 9 2" xfId="23794"/>
    <cellStyle name="Comma 6 3 15 3" xfId="5834"/>
    <cellStyle name="Comma 6 3 15 3 2" xfId="5835"/>
    <cellStyle name="Comma 6 3 15 3 2 2" xfId="23796"/>
    <cellStyle name="Comma 6 3 15 3 3" xfId="23795"/>
    <cellStyle name="Comma 6 3 15 4" xfId="5836"/>
    <cellStyle name="Comma 6 3 15 4 2" xfId="5837"/>
    <cellStyle name="Comma 6 3 15 4 2 2" xfId="23798"/>
    <cellStyle name="Comma 6 3 15 4 3" xfId="23797"/>
    <cellStyle name="Comma 6 3 15 5" xfId="5838"/>
    <cellStyle name="Comma 6 3 15 5 2" xfId="5839"/>
    <cellStyle name="Comma 6 3 15 5 2 2" xfId="23800"/>
    <cellStyle name="Comma 6 3 15 5 3" xfId="23799"/>
    <cellStyle name="Comma 6 3 15 6" xfId="5840"/>
    <cellStyle name="Comma 6 3 15 6 2" xfId="23801"/>
    <cellStyle name="Comma 6 3 15 7" xfId="5841"/>
    <cellStyle name="Comma 6 3 15 7 2" xfId="23802"/>
    <cellStyle name="Comma 6 3 15 8" xfId="5842"/>
    <cellStyle name="Comma 6 3 15 8 2" xfId="23803"/>
    <cellStyle name="Comma 6 3 15 9" xfId="5843"/>
    <cellStyle name="Comma 6 3 15 9 2" xfId="23804"/>
    <cellStyle name="Comma 6 3 16" xfId="5844"/>
    <cellStyle name="Comma 6 3 16 10" xfId="5845"/>
    <cellStyle name="Comma 6 3 16 10 2" xfId="23806"/>
    <cellStyle name="Comma 6 3 16 11" xfId="5846"/>
    <cellStyle name="Comma 6 3 16 11 2" xfId="23807"/>
    <cellStyle name="Comma 6 3 16 12" xfId="5847"/>
    <cellStyle name="Comma 6 3 16 12 2" xfId="23808"/>
    <cellStyle name="Comma 6 3 16 13" xfId="5848"/>
    <cellStyle name="Comma 6 3 16 13 2" xfId="23809"/>
    <cellStyle name="Comma 6 3 16 14" xfId="5849"/>
    <cellStyle name="Comma 6 3 16 14 2" xfId="23810"/>
    <cellStyle name="Comma 6 3 16 15" xfId="23805"/>
    <cellStyle name="Comma 6 3 16 2" xfId="5850"/>
    <cellStyle name="Comma 6 3 16 2 10" xfId="5851"/>
    <cellStyle name="Comma 6 3 16 2 10 2" xfId="23812"/>
    <cellStyle name="Comma 6 3 16 2 11" xfId="5852"/>
    <cellStyle name="Comma 6 3 16 2 11 2" xfId="23813"/>
    <cellStyle name="Comma 6 3 16 2 12" xfId="5853"/>
    <cellStyle name="Comma 6 3 16 2 12 2" xfId="23814"/>
    <cellStyle name="Comma 6 3 16 2 13" xfId="23811"/>
    <cellStyle name="Comma 6 3 16 2 2" xfId="5854"/>
    <cellStyle name="Comma 6 3 16 2 2 2" xfId="5855"/>
    <cellStyle name="Comma 6 3 16 2 2 2 2" xfId="23816"/>
    <cellStyle name="Comma 6 3 16 2 2 3" xfId="23815"/>
    <cellStyle name="Comma 6 3 16 2 3" xfId="5856"/>
    <cellStyle name="Comma 6 3 16 2 3 2" xfId="23817"/>
    <cellStyle name="Comma 6 3 16 2 4" xfId="5857"/>
    <cellStyle name="Comma 6 3 16 2 4 2" xfId="23818"/>
    <cellStyle name="Comma 6 3 16 2 5" xfId="5858"/>
    <cellStyle name="Comma 6 3 16 2 5 2" xfId="23819"/>
    <cellStyle name="Comma 6 3 16 2 6" xfId="5859"/>
    <cellStyle name="Comma 6 3 16 2 6 2" xfId="23820"/>
    <cellStyle name="Comma 6 3 16 2 7" xfId="5860"/>
    <cellStyle name="Comma 6 3 16 2 7 2" xfId="23821"/>
    <cellStyle name="Comma 6 3 16 2 8" xfId="5861"/>
    <cellStyle name="Comma 6 3 16 2 8 2" xfId="23822"/>
    <cellStyle name="Comma 6 3 16 2 9" xfId="5862"/>
    <cellStyle name="Comma 6 3 16 2 9 2" xfId="23823"/>
    <cellStyle name="Comma 6 3 16 3" xfId="5863"/>
    <cellStyle name="Comma 6 3 16 3 2" xfId="5864"/>
    <cellStyle name="Comma 6 3 16 3 2 2" xfId="23825"/>
    <cellStyle name="Comma 6 3 16 3 3" xfId="23824"/>
    <cellStyle name="Comma 6 3 16 4" xfId="5865"/>
    <cellStyle name="Comma 6 3 16 4 2" xfId="5866"/>
    <cellStyle name="Comma 6 3 16 4 2 2" xfId="23827"/>
    <cellStyle name="Comma 6 3 16 4 3" xfId="23826"/>
    <cellStyle name="Comma 6 3 16 5" xfId="5867"/>
    <cellStyle name="Comma 6 3 16 5 2" xfId="5868"/>
    <cellStyle name="Comma 6 3 16 5 2 2" xfId="23829"/>
    <cellStyle name="Comma 6 3 16 5 3" xfId="23828"/>
    <cellStyle name="Comma 6 3 16 6" xfId="5869"/>
    <cellStyle name="Comma 6 3 16 6 2" xfId="23830"/>
    <cellStyle name="Comma 6 3 16 7" xfId="5870"/>
    <cellStyle name="Comma 6 3 16 7 2" xfId="23831"/>
    <cellStyle name="Comma 6 3 16 8" xfId="5871"/>
    <cellStyle name="Comma 6 3 16 8 2" xfId="23832"/>
    <cellStyle name="Comma 6 3 16 9" xfId="5872"/>
    <cellStyle name="Comma 6 3 16 9 2" xfId="23833"/>
    <cellStyle name="Comma 6 3 17" xfId="5873"/>
    <cellStyle name="Comma 6 3 17 2" xfId="23834"/>
    <cellStyle name="Comma 6 3 18" xfId="5874"/>
    <cellStyle name="Comma 6 3 18 2" xfId="23835"/>
    <cellStyle name="Comma 6 3 19" xfId="5875"/>
    <cellStyle name="Comma 6 3 19 2" xfId="23836"/>
    <cellStyle name="Comma 6 3 2" xfId="5876"/>
    <cellStyle name="Comma 6 3 2 10" xfId="5877"/>
    <cellStyle name="Comma 6 3 2 10 2" xfId="23838"/>
    <cellStyle name="Comma 6 3 2 11" xfId="5878"/>
    <cellStyle name="Comma 6 3 2 11 2" xfId="23839"/>
    <cellStyle name="Comma 6 3 2 12" xfId="5879"/>
    <cellStyle name="Comma 6 3 2 12 2" xfId="23840"/>
    <cellStyle name="Comma 6 3 2 13" xfId="5880"/>
    <cellStyle name="Comma 6 3 2 13 2" xfId="23841"/>
    <cellStyle name="Comma 6 3 2 14" xfId="5881"/>
    <cellStyle name="Comma 6 3 2 14 2" xfId="5882"/>
    <cellStyle name="Comma 6 3 2 14 2 2" xfId="23843"/>
    <cellStyle name="Comma 6 3 2 14 3" xfId="23842"/>
    <cellStyle name="Comma 6 3 2 15" xfId="5883"/>
    <cellStyle name="Comma 6 3 2 15 2" xfId="23844"/>
    <cellStyle name="Comma 6 3 2 16" xfId="5884"/>
    <cellStyle name="Comma 6 3 2 16 2" xfId="23845"/>
    <cellStyle name="Comma 6 3 2 17" xfId="5885"/>
    <cellStyle name="Comma 6 3 2 17 2" xfId="23846"/>
    <cellStyle name="Comma 6 3 2 18" xfId="5886"/>
    <cellStyle name="Comma 6 3 2 18 2" xfId="23847"/>
    <cellStyle name="Comma 6 3 2 19" xfId="5887"/>
    <cellStyle name="Comma 6 3 2 19 2" xfId="23848"/>
    <cellStyle name="Comma 6 3 2 2" xfId="5888"/>
    <cellStyle name="Comma 6 3 2 2 10" xfId="5889"/>
    <cellStyle name="Comma 6 3 2 2 10 2" xfId="23850"/>
    <cellStyle name="Comma 6 3 2 2 11" xfId="5890"/>
    <cellStyle name="Comma 6 3 2 2 11 2" xfId="23851"/>
    <cellStyle name="Comma 6 3 2 2 12" xfId="5891"/>
    <cellStyle name="Comma 6 3 2 2 12 2" xfId="23852"/>
    <cellStyle name="Comma 6 3 2 2 13" xfId="5892"/>
    <cellStyle name="Comma 6 3 2 2 13 2" xfId="23853"/>
    <cellStyle name="Comma 6 3 2 2 14" xfId="5893"/>
    <cellStyle name="Comma 6 3 2 2 14 2" xfId="23854"/>
    <cellStyle name="Comma 6 3 2 2 15" xfId="23849"/>
    <cellStyle name="Comma 6 3 2 2 2" xfId="5894"/>
    <cellStyle name="Comma 6 3 2 2 2 10" xfId="5895"/>
    <cellStyle name="Comma 6 3 2 2 2 10 2" xfId="23856"/>
    <cellStyle name="Comma 6 3 2 2 2 11" xfId="5896"/>
    <cellStyle name="Comma 6 3 2 2 2 11 2" xfId="23857"/>
    <cellStyle name="Comma 6 3 2 2 2 12" xfId="5897"/>
    <cellStyle name="Comma 6 3 2 2 2 12 2" xfId="23858"/>
    <cellStyle name="Comma 6 3 2 2 2 13" xfId="5898"/>
    <cellStyle name="Comma 6 3 2 2 2 13 2" xfId="23859"/>
    <cellStyle name="Comma 6 3 2 2 2 14" xfId="5899"/>
    <cellStyle name="Comma 6 3 2 2 2 14 2" xfId="23860"/>
    <cellStyle name="Comma 6 3 2 2 2 15" xfId="23855"/>
    <cellStyle name="Comma 6 3 2 2 2 2" xfId="5900"/>
    <cellStyle name="Comma 6 3 2 2 2 2 10" xfId="5901"/>
    <cellStyle name="Comma 6 3 2 2 2 2 10 2" xfId="23862"/>
    <cellStyle name="Comma 6 3 2 2 2 2 11" xfId="5902"/>
    <cellStyle name="Comma 6 3 2 2 2 2 11 2" xfId="23863"/>
    <cellStyle name="Comma 6 3 2 2 2 2 12" xfId="5903"/>
    <cellStyle name="Comma 6 3 2 2 2 2 12 2" xfId="23864"/>
    <cellStyle name="Comma 6 3 2 2 2 2 13" xfId="23861"/>
    <cellStyle name="Comma 6 3 2 2 2 2 2" xfId="5904"/>
    <cellStyle name="Comma 6 3 2 2 2 2 2 2" xfId="5905"/>
    <cellStyle name="Comma 6 3 2 2 2 2 2 2 2" xfId="23866"/>
    <cellStyle name="Comma 6 3 2 2 2 2 2 3" xfId="23865"/>
    <cellStyle name="Comma 6 3 2 2 2 2 3" xfId="5906"/>
    <cellStyle name="Comma 6 3 2 2 2 2 3 2" xfId="23867"/>
    <cellStyle name="Comma 6 3 2 2 2 2 4" xfId="5907"/>
    <cellStyle name="Comma 6 3 2 2 2 2 4 2" xfId="23868"/>
    <cellStyle name="Comma 6 3 2 2 2 2 5" xfId="5908"/>
    <cellStyle name="Comma 6 3 2 2 2 2 5 2" xfId="23869"/>
    <cellStyle name="Comma 6 3 2 2 2 2 6" xfId="5909"/>
    <cellStyle name="Comma 6 3 2 2 2 2 6 2" xfId="23870"/>
    <cellStyle name="Comma 6 3 2 2 2 2 7" xfId="5910"/>
    <cellStyle name="Comma 6 3 2 2 2 2 7 2" xfId="23871"/>
    <cellStyle name="Comma 6 3 2 2 2 2 8" xfId="5911"/>
    <cellStyle name="Comma 6 3 2 2 2 2 8 2" xfId="23872"/>
    <cellStyle name="Comma 6 3 2 2 2 2 9" xfId="5912"/>
    <cellStyle name="Comma 6 3 2 2 2 2 9 2" xfId="23873"/>
    <cellStyle name="Comma 6 3 2 2 2 3" xfId="5913"/>
    <cellStyle name="Comma 6 3 2 2 2 3 2" xfId="5914"/>
    <cellStyle name="Comma 6 3 2 2 2 3 2 2" xfId="23875"/>
    <cellStyle name="Comma 6 3 2 2 2 3 3" xfId="23874"/>
    <cellStyle name="Comma 6 3 2 2 2 4" xfId="5915"/>
    <cellStyle name="Comma 6 3 2 2 2 4 2" xfId="5916"/>
    <cellStyle name="Comma 6 3 2 2 2 4 2 2" xfId="23877"/>
    <cellStyle name="Comma 6 3 2 2 2 4 3" xfId="23876"/>
    <cellStyle name="Comma 6 3 2 2 2 5" xfId="5917"/>
    <cellStyle name="Comma 6 3 2 2 2 5 2" xfId="5918"/>
    <cellStyle name="Comma 6 3 2 2 2 5 2 2" xfId="23879"/>
    <cellStyle name="Comma 6 3 2 2 2 5 3" xfId="23878"/>
    <cellStyle name="Comma 6 3 2 2 2 6" xfId="5919"/>
    <cellStyle name="Comma 6 3 2 2 2 6 2" xfId="23880"/>
    <cellStyle name="Comma 6 3 2 2 2 7" xfId="5920"/>
    <cellStyle name="Comma 6 3 2 2 2 7 2" xfId="23881"/>
    <cellStyle name="Comma 6 3 2 2 2 8" xfId="5921"/>
    <cellStyle name="Comma 6 3 2 2 2 8 2" xfId="23882"/>
    <cellStyle name="Comma 6 3 2 2 2 9" xfId="5922"/>
    <cellStyle name="Comma 6 3 2 2 2 9 2" xfId="23883"/>
    <cellStyle name="Comma 6 3 2 2 3" xfId="5923"/>
    <cellStyle name="Comma 6 3 2 2 3 10" xfId="5924"/>
    <cellStyle name="Comma 6 3 2 2 3 10 2" xfId="23885"/>
    <cellStyle name="Comma 6 3 2 2 3 11" xfId="5925"/>
    <cellStyle name="Comma 6 3 2 2 3 11 2" xfId="23886"/>
    <cellStyle name="Comma 6 3 2 2 3 12" xfId="5926"/>
    <cellStyle name="Comma 6 3 2 2 3 12 2" xfId="23887"/>
    <cellStyle name="Comma 6 3 2 2 3 13" xfId="5927"/>
    <cellStyle name="Comma 6 3 2 2 3 13 2" xfId="23888"/>
    <cellStyle name="Comma 6 3 2 2 3 14" xfId="5928"/>
    <cellStyle name="Comma 6 3 2 2 3 14 2" xfId="23889"/>
    <cellStyle name="Comma 6 3 2 2 3 15" xfId="23884"/>
    <cellStyle name="Comma 6 3 2 2 3 2" xfId="5929"/>
    <cellStyle name="Comma 6 3 2 2 3 2 10" xfId="5930"/>
    <cellStyle name="Comma 6 3 2 2 3 2 10 2" xfId="23891"/>
    <cellStyle name="Comma 6 3 2 2 3 2 11" xfId="5931"/>
    <cellStyle name="Comma 6 3 2 2 3 2 11 2" xfId="23892"/>
    <cellStyle name="Comma 6 3 2 2 3 2 12" xfId="5932"/>
    <cellStyle name="Comma 6 3 2 2 3 2 12 2" xfId="23893"/>
    <cellStyle name="Comma 6 3 2 2 3 2 13" xfId="23890"/>
    <cellStyle name="Comma 6 3 2 2 3 2 2" xfId="5933"/>
    <cellStyle name="Comma 6 3 2 2 3 2 2 2" xfId="5934"/>
    <cellStyle name="Comma 6 3 2 2 3 2 2 2 2" xfId="23895"/>
    <cellStyle name="Comma 6 3 2 2 3 2 2 3" xfId="23894"/>
    <cellStyle name="Comma 6 3 2 2 3 2 3" xfId="5935"/>
    <cellStyle name="Comma 6 3 2 2 3 2 3 2" xfId="23896"/>
    <cellStyle name="Comma 6 3 2 2 3 2 4" xfId="5936"/>
    <cellStyle name="Comma 6 3 2 2 3 2 4 2" xfId="23897"/>
    <cellStyle name="Comma 6 3 2 2 3 2 5" xfId="5937"/>
    <cellStyle name="Comma 6 3 2 2 3 2 5 2" xfId="23898"/>
    <cellStyle name="Comma 6 3 2 2 3 2 6" xfId="5938"/>
    <cellStyle name="Comma 6 3 2 2 3 2 6 2" xfId="23899"/>
    <cellStyle name="Comma 6 3 2 2 3 2 7" xfId="5939"/>
    <cellStyle name="Comma 6 3 2 2 3 2 7 2" xfId="23900"/>
    <cellStyle name="Comma 6 3 2 2 3 2 8" xfId="5940"/>
    <cellStyle name="Comma 6 3 2 2 3 2 8 2" xfId="23901"/>
    <cellStyle name="Comma 6 3 2 2 3 2 9" xfId="5941"/>
    <cellStyle name="Comma 6 3 2 2 3 2 9 2" xfId="23902"/>
    <cellStyle name="Comma 6 3 2 2 3 3" xfId="5942"/>
    <cellStyle name="Comma 6 3 2 2 3 3 2" xfId="5943"/>
    <cellStyle name="Comma 6 3 2 2 3 3 2 2" xfId="23904"/>
    <cellStyle name="Comma 6 3 2 2 3 3 3" xfId="23903"/>
    <cellStyle name="Comma 6 3 2 2 3 4" xfId="5944"/>
    <cellStyle name="Comma 6 3 2 2 3 4 2" xfId="5945"/>
    <cellStyle name="Comma 6 3 2 2 3 4 2 2" xfId="23906"/>
    <cellStyle name="Comma 6 3 2 2 3 4 3" xfId="23905"/>
    <cellStyle name="Comma 6 3 2 2 3 5" xfId="5946"/>
    <cellStyle name="Comma 6 3 2 2 3 5 2" xfId="5947"/>
    <cellStyle name="Comma 6 3 2 2 3 5 2 2" xfId="23908"/>
    <cellStyle name="Comma 6 3 2 2 3 5 3" xfId="23907"/>
    <cellStyle name="Comma 6 3 2 2 3 6" xfId="5948"/>
    <cellStyle name="Comma 6 3 2 2 3 6 2" xfId="23909"/>
    <cellStyle name="Comma 6 3 2 2 3 7" xfId="5949"/>
    <cellStyle name="Comma 6 3 2 2 3 7 2" xfId="23910"/>
    <cellStyle name="Comma 6 3 2 2 3 8" xfId="5950"/>
    <cellStyle name="Comma 6 3 2 2 3 8 2" xfId="23911"/>
    <cellStyle name="Comma 6 3 2 2 3 9" xfId="5951"/>
    <cellStyle name="Comma 6 3 2 2 3 9 2" xfId="23912"/>
    <cellStyle name="Comma 6 3 2 2 4" xfId="5952"/>
    <cellStyle name="Comma 6 3 2 2 4 2" xfId="23913"/>
    <cellStyle name="Comma 6 3 2 2 5" xfId="5953"/>
    <cellStyle name="Comma 6 3 2 2 5 2" xfId="23914"/>
    <cellStyle name="Comma 6 3 2 2 6" xfId="5954"/>
    <cellStyle name="Comma 6 3 2 2 6 2" xfId="23915"/>
    <cellStyle name="Comma 6 3 2 2 7" xfId="5955"/>
    <cellStyle name="Comma 6 3 2 2 7 2" xfId="23916"/>
    <cellStyle name="Comma 6 3 2 2 8" xfId="5956"/>
    <cellStyle name="Comma 6 3 2 2 8 2" xfId="23917"/>
    <cellStyle name="Comma 6 3 2 2 9" xfId="5957"/>
    <cellStyle name="Comma 6 3 2 2 9 2" xfId="23918"/>
    <cellStyle name="Comma 6 3 2 20" xfId="5958"/>
    <cellStyle name="Comma 6 3 2 20 2" xfId="23919"/>
    <cellStyle name="Comma 6 3 2 21" xfId="5959"/>
    <cellStyle name="Comma 6 3 2 21 2" xfId="23920"/>
    <cellStyle name="Comma 6 3 2 22" xfId="5960"/>
    <cellStyle name="Comma 6 3 2 22 2" xfId="23921"/>
    <cellStyle name="Comma 6 3 2 23" xfId="5961"/>
    <cellStyle name="Comma 6 3 2 23 2" xfId="23922"/>
    <cellStyle name="Comma 6 3 2 24" xfId="5962"/>
    <cellStyle name="Comma 6 3 2 24 2" xfId="23923"/>
    <cellStyle name="Comma 6 3 2 25" xfId="5963"/>
    <cellStyle name="Comma 6 3 2 25 2" xfId="23924"/>
    <cellStyle name="Comma 6 3 2 26" xfId="5964"/>
    <cellStyle name="Comma 6 3 2 26 2" xfId="23925"/>
    <cellStyle name="Comma 6 3 2 27" xfId="5965"/>
    <cellStyle name="Comma 6 3 2 27 2" xfId="23926"/>
    <cellStyle name="Comma 6 3 2 28" xfId="23837"/>
    <cellStyle name="Comma 6 3 2 3" xfId="5966"/>
    <cellStyle name="Comma 6 3 2 3 2" xfId="23927"/>
    <cellStyle name="Comma 6 3 2 4" xfId="5967"/>
    <cellStyle name="Comma 6 3 2 4 10" xfId="5968"/>
    <cellStyle name="Comma 6 3 2 4 10 2" xfId="23929"/>
    <cellStyle name="Comma 6 3 2 4 11" xfId="5969"/>
    <cellStyle name="Comma 6 3 2 4 11 2" xfId="23930"/>
    <cellStyle name="Comma 6 3 2 4 12" xfId="5970"/>
    <cellStyle name="Comma 6 3 2 4 12 2" xfId="23931"/>
    <cellStyle name="Comma 6 3 2 4 13" xfId="23928"/>
    <cellStyle name="Comma 6 3 2 4 2" xfId="5971"/>
    <cellStyle name="Comma 6 3 2 4 2 2" xfId="5972"/>
    <cellStyle name="Comma 6 3 2 4 2 2 2" xfId="23933"/>
    <cellStyle name="Comma 6 3 2 4 2 3" xfId="23932"/>
    <cellStyle name="Comma 6 3 2 4 3" xfId="5973"/>
    <cellStyle name="Comma 6 3 2 4 3 2" xfId="23934"/>
    <cellStyle name="Comma 6 3 2 4 4" xfId="5974"/>
    <cellStyle name="Comma 6 3 2 4 4 2" xfId="23935"/>
    <cellStyle name="Comma 6 3 2 4 5" xfId="5975"/>
    <cellStyle name="Comma 6 3 2 4 5 2" xfId="23936"/>
    <cellStyle name="Comma 6 3 2 4 6" xfId="5976"/>
    <cellStyle name="Comma 6 3 2 4 6 2" xfId="23937"/>
    <cellStyle name="Comma 6 3 2 4 7" xfId="5977"/>
    <cellStyle name="Comma 6 3 2 4 7 2" xfId="23938"/>
    <cellStyle name="Comma 6 3 2 4 8" xfId="5978"/>
    <cellStyle name="Comma 6 3 2 4 8 2" xfId="23939"/>
    <cellStyle name="Comma 6 3 2 4 9" xfId="5979"/>
    <cellStyle name="Comma 6 3 2 4 9 2" xfId="23940"/>
    <cellStyle name="Comma 6 3 2 5" xfId="5980"/>
    <cellStyle name="Comma 6 3 2 5 2" xfId="5981"/>
    <cellStyle name="Comma 6 3 2 5 2 2" xfId="23942"/>
    <cellStyle name="Comma 6 3 2 5 3" xfId="23941"/>
    <cellStyle name="Comma 6 3 2 6" xfId="5982"/>
    <cellStyle name="Comma 6 3 2 6 2" xfId="5983"/>
    <cellStyle name="Comma 6 3 2 6 2 2" xfId="23944"/>
    <cellStyle name="Comma 6 3 2 6 3" xfId="23943"/>
    <cellStyle name="Comma 6 3 2 7" xfId="5984"/>
    <cellStyle name="Comma 6 3 2 7 2" xfId="23945"/>
    <cellStyle name="Comma 6 3 2 8" xfId="5985"/>
    <cellStyle name="Comma 6 3 2 8 2" xfId="23946"/>
    <cellStyle name="Comma 6 3 2 9" xfId="5986"/>
    <cellStyle name="Comma 6 3 2 9 2" xfId="23947"/>
    <cellStyle name="Comma 6 3 20" xfId="5987"/>
    <cellStyle name="Comma 6 3 20 2" xfId="23948"/>
    <cellStyle name="Comma 6 3 21" xfId="5988"/>
    <cellStyle name="Comma 6 3 21 2" xfId="23949"/>
    <cellStyle name="Comma 6 3 22" xfId="5989"/>
    <cellStyle name="Comma 6 3 22 2" xfId="23950"/>
    <cellStyle name="Comma 6 3 23" xfId="5990"/>
    <cellStyle name="Comma 6 3 23 2" xfId="23951"/>
    <cellStyle name="Comma 6 3 24" xfId="5991"/>
    <cellStyle name="Comma 6 3 24 2" xfId="23952"/>
    <cellStyle name="Comma 6 3 25" xfId="5992"/>
    <cellStyle name="Comma 6 3 25 2" xfId="23953"/>
    <cellStyle name="Comma 6 3 26" xfId="5993"/>
    <cellStyle name="Comma 6 3 26 2" xfId="23954"/>
    <cellStyle name="Comma 6 3 27" xfId="5994"/>
    <cellStyle name="Comma 6 3 27 2" xfId="23955"/>
    <cellStyle name="Comma 6 3 28" xfId="23575"/>
    <cellStyle name="Comma 6 3 3" xfId="5995"/>
    <cellStyle name="Comma 6 3 3 10" xfId="5996"/>
    <cellStyle name="Comma 6 3 3 10 2" xfId="23957"/>
    <cellStyle name="Comma 6 3 3 11" xfId="5997"/>
    <cellStyle name="Comma 6 3 3 11 2" xfId="23958"/>
    <cellStyle name="Comma 6 3 3 12" xfId="5998"/>
    <cellStyle name="Comma 6 3 3 12 2" xfId="5999"/>
    <cellStyle name="Comma 6 3 3 12 2 2" xfId="23960"/>
    <cellStyle name="Comma 6 3 3 12 3" xfId="23959"/>
    <cellStyle name="Comma 6 3 3 13" xfId="6000"/>
    <cellStyle name="Comma 6 3 3 13 2" xfId="23961"/>
    <cellStyle name="Comma 6 3 3 14" xfId="6001"/>
    <cellStyle name="Comma 6 3 3 14 2" xfId="23962"/>
    <cellStyle name="Comma 6 3 3 15" xfId="6002"/>
    <cellStyle name="Comma 6 3 3 15 2" xfId="23963"/>
    <cellStyle name="Comma 6 3 3 16" xfId="6003"/>
    <cellStyle name="Comma 6 3 3 16 2" xfId="23964"/>
    <cellStyle name="Comma 6 3 3 17" xfId="6004"/>
    <cellStyle name="Comma 6 3 3 17 2" xfId="23965"/>
    <cellStyle name="Comma 6 3 3 18" xfId="6005"/>
    <cellStyle name="Comma 6 3 3 18 2" xfId="23966"/>
    <cellStyle name="Comma 6 3 3 19" xfId="6006"/>
    <cellStyle name="Comma 6 3 3 19 2" xfId="23967"/>
    <cellStyle name="Comma 6 3 3 2" xfId="6007"/>
    <cellStyle name="Comma 6 3 3 2 10" xfId="6008"/>
    <cellStyle name="Comma 6 3 3 2 10 2" xfId="23969"/>
    <cellStyle name="Comma 6 3 3 2 11" xfId="6009"/>
    <cellStyle name="Comma 6 3 3 2 11 2" xfId="23970"/>
    <cellStyle name="Comma 6 3 3 2 12" xfId="6010"/>
    <cellStyle name="Comma 6 3 3 2 12 2" xfId="23971"/>
    <cellStyle name="Comma 6 3 3 2 13" xfId="23968"/>
    <cellStyle name="Comma 6 3 3 2 2" xfId="6011"/>
    <cellStyle name="Comma 6 3 3 2 2 2" xfId="6012"/>
    <cellStyle name="Comma 6 3 3 2 2 2 2" xfId="23973"/>
    <cellStyle name="Comma 6 3 3 2 2 3" xfId="23972"/>
    <cellStyle name="Comma 6 3 3 2 3" xfId="6013"/>
    <cellStyle name="Comma 6 3 3 2 3 2" xfId="23974"/>
    <cellStyle name="Comma 6 3 3 2 4" xfId="6014"/>
    <cellStyle name="Comma 6 3 3 2 4 2" xfId="23975"/>
    <cellStyle name="Comma 6 3 3 2 5" xfId="6015"/>
    <cellStyle name="Comma 6 3 3 2 5 2" xfId="23976"/>
    <cellStyle name="Comma 6 3 3 2 6" xfId="6016"/>
    <cellStyle name="Comma 6 3 3 2 6 2" xfId="23977"/>
    <cellStyle name="Comma 6 3 3 2 7" xfId="6017"/>
    <cellStyle name="Comma 6 3 3 2 7 2" xfId="23978"/>
    <cellStyle name="Comma 6 3 3 2 8" xfId="6018"/>
    <cellStyle name="Comma 6 3 3 2 8 2" xfId="23979"/>
    <cellStyle name="Comma 6 3 3 2 9" xfId="6019"/>
    <cellStyle name="Comma 6 3 3 2 9 2" xfId="23980"/>
    <cellStyle name="Comma 6 3 3 20" xfId="6020"/>
    <cellStyle name="Comma 6 3 3 20 2" xfId="23981"/>
    <cellStyle name="Comma 6 3 3 21" xfId="6021"/>
    <cellStyle name="Comma 6 3 3 21 2" xfId="23982"/>
    <cellStyle name="Comma 6 3 3 22" xfId="6022"/>
    <cellStyle name="Comma 6 3 3 22 2" xfId="23983"/>
    <cellStyle name="Comma 6 3 3 23" xfId="6023"/>
    <cellStyle name="Comma 6 3 3 23 2" xfId="23984"/>
    <cellStyle name="Comma 6 3 3 24" xfId="6024"/>
    <cellStyle name="Comma 6 3 3 24 2" xfId="23985"/>
    <cellStyle name="Comma 6 3 3 25" xfId="6025"/>
    <cellStyle name="Comma 6 3 3 25 2" xfId="23986"/>
    <cellStyle name="Comma 6 3 3 26" xfId="23956"/>
    <cellStyle name="Comma 6 3 3 3" xfId="6026"/>
    <cellStyle name="Comma 6 3 3 3 2" xfId="6027"/>
    <cellStyle name="Comma 6 3 3 3 2 2" xfId="23988"/>
    <cellStyle name="Comma 6 3 3 3 3" xfId="23987"/>
    <cellStyle name="Comma 6 3 3 4" xfId="6028"/>
    <cellStyle name="Comma 6 3 3 4 2" xfId="6029"/>
    <cellStyle name="Comma 6 3 3 4 2 2" xfId="23990"/>
    <cellStyle name="Comma 6 3 3 4 3" xfId="23989"/>
    <cellStyle name="Comma 6 3 3 5" xfId="6030"/>
    <cellStyle name="Comma 6 3 3 5 2" xfId="23991"/>
    <cellStyle name="Comma 6 3 3 6" xfId="6031"/>
    <cellStyle name="Comma 6 3 3 6 2" xfId="23992"/>
    <cellStyle name="Comma 6 3 3 7" xfId="6032"/>
    <cellStyle name="Comma 6 3 3 7 2" xfId="23993"/>
    <cellStyle name="Comma 6 3 3 8" xfId="6033"/>
    <cellStyle name="Comma 6 3 3 8 2" xfId="23994"/>
    <cellStyle name="Comma 6 3 3 9" xfId="6034"/>
    <cellStyle name="Comma 6 3 3 9 2" xfId="23995"/>
    <cellStyle name="Comma 6 3 4" xfId="6035"/>
    <cellStyle name="Comma 6 3 4 10" xfId="6036"/>
    <cellStyle name="Comma 6 3 4 10 2" xfId="23997"/>
    <cellStyle name="Comma 6 3 4 11" xfId="6037"/>
    <cellStyle name="Comma 6 3 4 11 2" xfId="23998"/>
    <cellStyle name="Comma 6 3 4 12" xfId="6038"/>
    <cellStyle name="Comma 6 3 4 12 2" xfId="6039"/>
    <cellStyle name="Comma 6 3 4 12 2 2" xfId="24000"/>
    <cellStyle name="Comma 6 3 4 12 3" xfId="23999"/>
    <cellStyle name="Comma 6 3 4 13" xfId="6040"/>
    <cellStyle name="Comma 6 3 4 13 2" xfId="24001"/>
    <cellStyle name="Comma 6 3 4 14" xfId="6041"/>
    <cellStyle name="Comma 6 3 4 14 2" xfId="24002"/>
    <cellStyle name="Comma 6 3 4 15" xfId="6042"/>
    <cellStyle name="Comma 6 3 4 15 2" xfId="24003"/>
    <cellStyle name="Comma 6 3 4 16" xfId="6043"/>
    <cellStyle name="Comma 6 3 4 16 2" xfId="24004"/>
    <cellStyle name="Comma 6 3 4 17" xfId="6044"/>
    <cellStyle name="Comma 6 3 4 17 2" xfId="24005"/>
    <cellStyle name="Comma 6 3 4 18" xfId="6045"/>
    <cellStyle name="Comma 6 3 4 18 2" xfId="24006"/>
    <cellStyle name="Comma 6 3 4 19" xfId="6046"/>
    <cellStyle name="Comma 6 3 4 19 2" xfId="24007"/>
    <cellStyle name="Comma 6 3 4 2" xfId="6047"/>
    <cellStyle name="Comma 6 3 4 2 10" xfId="6048"/>
    <cellStyle name="Comma 6 3 4 2 10 2" xfId="24009"/>
    <cellStyle name="Comma 6 3 4 2 11" xfId="6049"/>
    <cellStyle name="Comma 6 3 4 2 11 2" xfId="24010"/>
    <cellStyle name="Comma 6 3 4 2 12" xfId="6050"/>
    <cellStyle name="Comma 6 3 4 2 12 2" xfId="24011"/>
    <cellStyle name="Comma 6 3 4 2 13" xfId="24008"/>
    <cellStyle name="Comma 6 3 4 2 2" xfId="6051"/>
    <cellStyle name="Comma 6 3 4 2 2 2" xfId="6052"/>
    <cellStyle name="Comma 6 3 4 2 2 2 2" xfId="24013"/>
    <cellStyle name="Comma 6 3 4 2 2 3" xfId="24012"/>
    <cellStyle name="Comma 6 3 4 2 3" xfId="6053"/>
    <cellStyle name="Comma 6 3 4 2 3 2" xfId="24014"/>
    <cellStyle name="Comma 6 3 4 2 4" xfId="6054"/>
    <cellStyle name="Comma 6 3 4 2 4 2" xfId="24015"/>
    <cellStyle name="Comma 6 3 4 2 5" xfId="6055"/>
    <cellStyle name="Comma 6 3 4 2 5 2" xfId="24016"/>
    <cellStyle name="Comma 6 3 4 2 6" xfId="6056"/>
    <cellStyle name="Comma 6 3 4 2 6 2" xfId="24017"/>
    <cellStyle name="Comma 6 3 4 2 7" xfId="6057"/>
    <cellStyle name="Comma 6 3 4 2 7 2" xfId="24018"/>
    <cellStyle name="Comma 6 3 4 2 8" xfId="6058"/>
    <cellStyle name="Comma 6 3 4 2 8 2" xfId="24019"/>
    <cellStyle name="Comma 6 3 4 2 9" xfId="6059"/>
    <cellStyle name="Comma 6 3 4 2 9 2" xfId="24020"/>
    <cellStyle name="Comma 6 3 4 20" xfId="6060"/>
    <cellStyle name="Comma 6 3 4 20 2" xfId="24021"/>
    <cellStyle name="Comma 6 3 4 21" xfId="6061"/>
    <cellStyle name="Comma 6 3 4 21 2" xfId="24022"/>
    <cellStyle name="Comma 6 3 4 22" xfId="6062"/>
    <cellStyle name="Comma 6 3 4 22 2" xfId="24023"/>
    <cellStyle name="Comma 6 3 4 23" xfId="6063"/>
    <cellStyle name="Comma 6 3 4 23 2" xfId="24024"/>
    <cellStyle name="Comma 6 3 4 24" xfId="6064"/>
    <cellStyle name="Comma 6 3 4 24 2" xfId="24025"/>
    <cellStyle name="Comma 6 3 4 25" xfId="6065"/>
    <cellStyle name="Comma 6 3 4 25 2" xfId="24026"/>
    <cellStyle name="Comma 6 3 4 26" xfId="23996"/>
    <cellStyle name="Comma 6 3 4 3" xfId="6066"/>
    <cellStyle name="Comma 6 3 4 3 2" xfId="6067"/>
    <cellStyle name="Comma 6 3 4 3 2 2" xfId="24028"/>
    <cellStyle name="Comma 6 3 4 3 3" xfId="24027"/>
    <cellStyle name="Comma 6 3 4 4" xfId="6068"/>
    <cellStyle name="Comma 6 3 4 4 2" xfId="6069"/>
    <cellStyle name="Comma 6 3 4 4 2 2" xfId="24030"/>
    <cellStyle name="Comma 6 3 4 4 3" xfId="24029"/>
    <cellStyle name="Comma 6 3 4 5" xfId="6070"/>
    <cellStyle name="Comma 6 3 4 5 2" xfId="24031"/>
    <cellStyle name="Comma 6 3 4 6" xfId="6071"/>
    <cellStyle name="Comma 6 3 4 6 2" xfId="24032"/>
    <cellStyle name="Comma 6 3 4 7" xfId="6072"/>
    <cellStyle name="Comma 6 3 4 7 2" xfId="24033"/>
    <cellStyle name="Comma 6 3 4 8" xfId="6073"/>
    <cellStyle name="Comma 6 3 4 8 2" xfId="24034"/>
    <cellStyle name="Comma 6 3 4 9" xfId="6074"/>
    <cellStyle name="Comma 6 3 4 9 2" xfId="24035"/>
    <cellStyle name="Comma 6 3 5" xfId="6075"/>
    <cellStyle name="Comma 6 3 5 10" xfId="6076"/>
    <cellStyle name="Comma 6 3 5 10 2" xfId="24037"/>
    <cellStyle name="Comma 6 3 5 11" xfId="6077"/>
    <cellStyle name="Comma 6 3 5 11 2" xfId="24038"/>
    <cellStyle name="Comma 6 3 5 12" xfId="6078"/>
    <cellStyle name="Comma 6 3 5 12 2" xfId="6079"/>
    <cellStyle name="Comma 6 3 5 12 2 2" xfId="24040"/>
    <cellStyle name="Comma 6 3 5 12 3" xfId="24039"/>
    <cellStyle name="Comma 6 3 5 13" xfId="6080"/>
    <cellStyle name="Comma 6 3 5 13 2" xfId="24041"/>
    <cellStyle name="Comma 6 3 5 14" xfId="6081"/>
    <cellStyle name="Comma 6 3 5 14 2" xfId="24042"/>
    <cellStyle name="Comma 6 3 5 15" xfId="6082"/>
    <cellStyle name="Comma 6 3 5 15 2" xfId="24043"/>
    <cellStyle name="Comma 6 3 5 16" xfId="6083"/>
    <cellStyle name="Comma 6 3 5 16 2" xfId="24044"/>
    <cellStyle name="Comma 6 3 5 17" xfId="6084"/>
    <cellStyle name="Comma 6 3 5 17 2" xfId="24045"/>
    <cellStyle name="Comma 6 3 5 18" xfId="6085"/>
    <cellStyle name="Comma 6 3 5 18 2" xfId="24046"/>
    <cellStyle name="Comma 6 3 5 19" xfId="6086"/>
    <cellStyle name="Comma 6 3 5 19 2" xfId="24047"/>
    <cellStyle name="Comma 6 3 5 2" xfId="6087"/>
    <cellStyle name="Comma 6 3 5 2 10" xfId="6088"/>
    <cellStyle name="Comma 6 3 5 2 10 2" xfId="24049"/>
    <cellStyle name="Comma 6 3 5 2 11" xfId="6089"/>
    <cellStyle name="Comma 6 3 5 2 11 2" xfId="24050"/>
    <cellStyle name="Comma 6 3 5 2 12" xfId="6090"/>
    <cellStyle name="Comma 6 3 5 2 12 2" xfId="24051"/>
    <cellStyle name="Comma 6 3 5 2 13" xfId="24048"/>
    <cellStyle name="Comma 6 3 5 2 2" xfId="6091"/>
    <cellStyle name="Comma 6 3 5 2 2 2" xfId="6092"/>
    <cellStyle name="Comma 6 3 5 2 2 2 2" xfId="24053"/>
    <cellStyle name="Comma 6 3 5 2 2 3" xfId="24052"/>
    <cellStyle name="Comma 6 3 5 2 3" xfId="6093"/>
    <cellStyle name="Comma 6 3 5 2 3 2" xfId="24054"/>
    <cellStyle name="Comma 6 3 5 2 4" xfId="6094"/>
    <cellStyle name="Comma 6 3 5 2 4 2" xfId="24055"/>
    <cellStyle name="Comma 6 3 5 2 5" xfId="6095"/>
    <cellStyle name="Comma 6 3 5 2 5 2" xfId="24056"/>
    <cellStyle name="Comma 6 3 5 2 6" xfId="6096"/>
    <cellStyle name="Comma 6 3 5 2 6 2" xfId="24057"/>
    <cellStyle name="Comma 6 3 5 2 7" xfId="6097"/>
    <cellStyle name="Comma 6 3 5 2 7 2" xfId="24058"/>
    <cellStyle name="Comma 6 3 5 2 8" xfId="6098"/>
    <cellStyle name="Comma 6 3 5 2 8 2" xfId="24059"/>
    <cellStyle name="Comma 6 3 5 2 9" xfId="6099"/>
    <cellStyle name="Comma 6 3 5 2 9 2" xfId="24060"/>
    <cellStyle name="Comma 6 3 5 20" xfId="6100"/>
    <cellStyle name="Comma 6 3 5 20 2" xfId="24061"/>
    <cellStyle name="Comma 6 3 5 21" xfId="6101"/>
    <cellStyle name="Comma 6 3 5 21 2" xfId="24062"/>
    <cellStyle name="Comma 6 3 5 22" xfId="6102"/>
    <cellStyle name="Comma 6 3 5 22 2" xfId="24063"/>
    <cellStyle name="Comma 6 3 5 23" xfId="6103"/>
    <cellStyle name="Comma 6 3 5 23 2" xfId="24064"/>
    <cellStyle name="Comma 6 3 5 24" xfId="6104"/>
    <cellStyle name="Comma 6 3 5 24 2" xfId="24065"/>
    <cellStyle name="Comma 6 3 5 25" xfId="6105"/>
    <cellStyle name="Comma 6 3 5 25 2" xfId="24066"/>
    <cellStyle name="Comma 6 3 5 26" xfId="24036"/>
    <cellStyle name="Comma 6 3 5 3" xfId="6106"/>
    <cellStyle name="Comma 6 3 5 3 2" xfId="6107"/>
    <cellStyle name="Comma 6 3 5 3 2 2" xfId="24068"/>
    <cellStyle name="Comma 6 3 5 3 3" xfId="24067"/>
    <cellStyle name="Comma 6 3 5 4" xfId="6108"/>
    <cellStyle name="Comma 6 3 5 4 2" xfId="6109"/>
    <cellStyle name="Comma 6 3 5 4 2 2" xfId="24070"/>
    <cellStyle name="Comma 6 3 5 4 3" xfId="24069"/>
    <cellStyle name="Comma 6 3 5 5" xfId="6110"/>
    <cellStyle name="Comma 6 3 5 5 2" xfId="24071"/>
    <cellStyle name="Comma 6 3 5 6" xfId="6111"/>
    <cellStyle name="Comma 6 3 5 6 2" xfId="24072"/>
    <cellStyle name="Comma 6 3 5 7" xfId="6112"/>
    <cellStyle name="Comma 6 3 5 7 2" xfId="24073"/>
    <cellStyle name="Comma 6 3 5 8" xfId="6113"/>
    <cellStyle name="Comma 6 3 5 8 2" xfId="24074"/>
    <cellStyle name="Comma 6 3 5 9" xfId="6114"/>
    <cellStyle name="Comma 6 3 5 9 2" xfId="24075"/>
    <cellStyle name="Comma 6 3 6" xfId="6115"/>
    <cellStyle name="Comma 6 3 6 10" xfId="6116"/>
    <cellStyle name="Comma 6 3 6 10 2" xfId="24077"/>
    <cellStyle name="Comma 6 3 6 11" xfId="6117"/>
    <cellStyle name="Comma 6 3 6 11 2" xfId="24078"/>
    <cellStyle name="Comma 6 3 6 12" xfId="6118"/>
    <cellStyle name="Comma 6 3 6 12 2" xfId="6119"/>
    <cellStyle name="Comma 6 3 6 12 2 2" xfId="24080"/>
    <cellStyle name="Comma 6 3 6 12 3" xfId="24079"/>
    <cellStyle name="Comma 6 3 6 13" xfId="6120"/>
    <cellStyle name="Comma 6 3 6 13 2" xfId="24081"/>
    <cellStyle name="Comma 6 3 6 14" xfId="6121"/>
    <cellStyle name="Comma 6 3 6 14 2" xfId="24082"/>
    <cellStyle name="Comma 6 3 6 15" xfId="6122"/>
    <cellStyle name="Comma 6 3 6 15 2" xfId="24083"/>
    <cellStyle name="Comma 6 3 6 16" xfId="6123"/>
    <cellStyle name="Comma 6 3 6 16 2" xfId="24084"/>
    <cellStyle name="Comma 6 3 6 17" xfId="6124"/>
    <cellStyle name="Comma 6 3 6 17 2" xfId="24085"/>
    <cellStyle name="Comma 6 3 6 18" xfId="6125"/>
    <cellStyle name="Comma 6 3 6 18 2" xfId="24086"/>
    <cellStyle name="Comma 6 3 6 19" xfId="6126"/>
    <cellStyle name="Comma 6 3 6 19 2" xfId="24087"/>
    <cellStyle name="Comma 6 3 6 2" xfId="6127"/>
    <cellStyle name="Comma 6 3 6 2 10" xfId="6128"/>
    <cellStyle name="Comma 6 3 6 2 10 2" xfId="24089"/>
    <cellStyle name="Comma 6 3 6 2 11" xfId="6129"/>
    <cellStyle name="Comma 6 3 6 2 11 2" xfId="24090"/>
    <cellStyle name="Comma 6 3 6 2 12" xfId="6130"/>
    <cellStyle name="Comma 6 3 6 2 12 2" xfId="24091"/>
    <cellStyle name="Comma 6 3 6 2 13" xfId="24088"/>
    <cellStyle name="Comma 6 3 6 2 2" xfId="6131"/>
    <cellStyle name="Comma 6 3 6 2 2 2" xfId="6132"/>
    <cellStyle name="Comma 6 3 6 2 2 2 2" xfId="24093"/>
    <cellStyle name="Comma 6 3 6 2 2 3" xfId="24092"/>
    <cellStyle name="Comma 6 3 6 2 3" xfId="6133"/>
    <cellStyle name="Comma 6 3 6 2 3 2" xfId="24094"/>
    <cellStyle name="Comma 6 3 6 2 4" xfId="6134"/>
    <cellStyle name="Comma 6 3 6 2 4 2" xfId="24095"/>
    <cellStyle name="Comma 6 3 6 2 5" xfId="6135"/>
    <cellStyle name="Comma 6 3 6 2 5 2" xfId="24096"/>
    <cellStyle name="Comma 6 3 6 2 6" xfId="6136"/>
    <cellStyle name="Comma 6 3 6 2 6 2" xfId="24097"/>
    <cellStyle name="Comma 6 3 6 2 7" xfId="6137"/>
    <cellStyle name="Comma 6 3 6 2 7 2" xfId="24098"/>
    <cellStyle name="Comma 6 3 6 2 8" xfId="6138"/>
    <cellStyle name="Comma 6 3 6 2 8 2" xfId="24099"/>
    <cellStyle name="Comma 6 3 6 2 9" xfId="6139"/>
    <cellStyle name="Comma 6 3 6 2 9 2" xfId="24100"/>
    <cellStyle name="Comma 6 3 6 20" xfId="6140"/>
    <cellStyle name="Comma 6 3 6 20 2" xfId="24101"/>
    <cellStyle name="Comma 6 3 6 21" xfId="6141"/>
    <cellStyle name="Comma 6 3 6 21 2" xfId="24102"/>
    <cellStyle name="Comma 6 3 6 22" xfId="6142"/>
    <cellStyle name="Comma 6 3 6 22 2" xfId="24103"/>
    <cellStyle name="Comma 6 3 6 23" xfId="6143"/>
    <cellStyle name="Comma 6 3 6 23 2" xfId="24104"/>
    <cellStyle name="Comma 6 3 6 24" xfId="6144"/>
    <cellStyle name="Comma 6 3 6 24 2" xfId="24105"/>
    <cellStyle name="Comma 6 3 6 25" xfId="6145"/>
    <cellStyle name="Comma 6 3 6 25 2" xfId="24106"/>
    <cellStyle name="Comma 6 3 6 26" xfId="24076"/>
    <cellStyle name="Comma 6 3 6 3" xfId="6146"/>
    <cellStyle name="Comma 6 3 6 3 2" xfId="6147"/>
    <cellStyle name="Comma 6 3 6 3 2 2" xfId="24108"/>
    <cellStyle name="Comma 6 3 6 3 3" xfId="24107"/>
    <cellStyle name="Comma 6 3 6 4" xfId="6148"/>
    <cellStyle name="Comma 6 3 6 4 2" xfId="6149"/>
    <cellStyle name="Comma 6 3 6 4 2 2" xfId="24110"/>
    <cellStyle name="Comma 6 3 6 4 3" xfId="24109"/>
    <cellStyle name="Comma 6 3 6 5" xfId="6150"/>
    <cellStyle name="Comma 6 3 6 5 2" xfId="24111"/>
    <cellStyle name="Comma 6 3 6 6" xfId="6151"/>
    <cellStyle name="Comma 6 3 6 6 2" xfId="24112"/>
    <cellStyle name="Comma 6 3 6 7" xfId="6152"/>
    <cellStyle name="Comma 6 3 6 7 2" xfId="24113"/>
    <cellStyle name="Comma 6 3 6 8" xfId="6153"/>
    <cellStyle name="Comma 6 3 6 8 2" xfId="24114"/>
    <cellStyle name="Comma 6 3 6 9" xfId="6154"/>
    <cellStyle name="Comma 6 3 6 9 2" xfId="24115"/>
    <cellStyle name="Comma 6 3 7" xfId="6155"/>
    <cellStyle name="Comma 6 3 7 10" xfId="6156"/>
    <cellStyle name="Comma 6 3 7 10 2" xfId="24117"/>
    <cellStyle name="Comma 6 3 7 11" xfId="6157"/>
    <cellStyle name="Comma 6 3 7 11 2" xfId="24118"/>
    <cellStyle name="Comma 6 3 7 12" xfId="6158"/>
    <cellStyle name="Comma 6 3 7 12 2" xfId="6159"/>
    <cellStyle name="Comma 6 3 7 12 2 2" xfId="24120"/>
    <cellStyle name="Comma 6 3 7 12 3" xfId="24119"/>
    <cellStyle name="Comma 6 3 7 13" xfId="6160"/>
    <cellStyle name="Comma 6 3 7 13 2" xfId="24121"/>
    <cellStyle name="Comma 6 3 7 14" xfId="6161"/>
    <cellStyle name="Comma 6 3 7 14 2" xfId="24122"/>
    <cellStyle name="Comma 6 3 7 15" xfId="6162"/>
    <cellStyle name="Comma 6 3 7 15 2" xfId="24123"/>
    <cellStyle name="Comma 6 3 7 16" xfId="6163"/>
    <cellStyle name="Comma 6 3 7 16 2" xfId="24124"/>
    <cellStyle name="Comma 6 3 7 17" xfId="6164"/>
    <cellStyle name="Comma 6 3 7 17 2" xfId="24125"/>
    <cellStyle name="Comma 6 3 7 18" xfId="6165"/>
    <cellStyle name="Comma 6 3 7 18 2" xfId="24126"/>
    <cellStyle name="Comma 6 3 7 19" xfId="6166"/>
    <cellStyle name="Comma 6 3 7 19 2" xfId="24127"/>
    <cellStyle name="Comma 6 3 7 2" xfId="6167"/>
    <cellStyle name="Comma 6 3 7 2 10" xfId="6168"/>
    <cellStyle name="Comma 6 3 7 2 10 2" xfId="24129"/>
    <cellStyle name="Comma 6 3 7 2 11" xfId="6169"/>
    <cellStyle name="Comma 6 3 7 2 11 2" xfId="24130"/>
    <cellStyle name="Comma 6 3 7 2 12" xfId="6170"/>
    <cellStyle name="Comma 6 3 7 2 12 2" xfId="24131"/>
    <cellStyle name="Comma 6 3 7 2 13" xfId="24128"/>
    <cellStyle name="Comma 6 3 7 2 2" xfId="6171"/>
    <cellStyle name="Comma 6 3 7 2 2 2" xfId="6172"/>
    <cellStyle name="Comma 6 3 7 2 2 2 2" xfId="24133"/>
    <cellStyle name="Comma 6 3 7 2 2 3" xfId="24132"/>
    <cellStyle name="Comma 6 3 7 2 3" xfId="6173"/>
    <cellStyle name="Comma 6 3 7 2 3 2" xfId="24134"/>
    <cellStyle name="Comma 6 3 7 2 4" xfId="6174"/>
    <cellStyle name="Comma 6 3 7 2 4 2" xfId="24135"/>
    <cellStyle name="Comma 6 3 7 2 5" xfId="6175"/>
    <cellStyle name="Comma 6 3 7 2 5 2" xfId="24136"/>
    <cellStyle name="Comma 6 3 7 2 6" xfId="6176"/>
    <cellStyle name="Comma 6 3 7 2 6 2" xfId="24137"/>
    <cellStyle name="Comma 6 3 7 2 7" xfId="6177"/>
    <cellStyle name="Comma 6 3 7 2 7 2" xfId="24138"/>
    <cellStyle name="Comma 6 3 7 2 8" xfId="6178"/>
    <cellStyle name="Comma 6 3 7 2 8 2" xfId="24139"/>
    <cellStyle name="Comma 6 3 7 2 9" xfId="6179"/>
    <cellStyle name="Comma 6 3 7 2 9 2" xfId="24140"/>
    <cellStyle name="Comma 6 3 7 20" xfId="6180"/>
    <cellStyle name="Comma 6 3 7 20 2" xfId="24141"/>
    <cellStyle name="Comma 6 3 7 21" xfId="6181"/>
    <cellStyle name="Comma 6 3 7 21 2" xfId="24142"/>
    <cellStyle name="Comma 6 3 7 22" xfId="6182"/>
    <cellStyle name="Comma 6 3 7 22 2" xfId="24143"/>
    <cellStyle name="Comma 6 3 7 23" xfId="6183"/>
    <cellStyle name="Comma 6 3 7 23 2" xfId="24144"/>
    <cellStyle name="Comma 6 3 7 24" xfId="6184"/>
    <cellStyle name="Comma 6 3 7 24 2" xfId="24145"/>
    <cellStyle name="Comma 6 3 7 25" xfId="6185"/>
    <cellStyle name="Comma 6 3 7 25 2" xfId="24146"/>
    <cellStyle name="Comma 6 3 7 26" xfId="24116"/>
    <cellStyle name="Comma 6 3 7 3" xfId="6186"/>
    <cellStyle name="Comma 6 3 7 3 2" xfId="6187"/>
    <cellStyle name="Comma 6 3 7 3 2 2" xfId="24148"/>
    <cellStyle name="Comma 6 3 7 3 3" xfId="24147"/>
    <cellStyle name="Comma 6 3 7 4" xfId="6188"/>
    <cellStyle name="Comma 6 3 7 4 2" xfId="6189"/>
    <cellStyle name="Comma 6 3 7 4 2 2" xfId="24150"/>
    <cellStyle name="Comma 6 3 7 4 3" xfId="24149"/>
    <cellStyle name="Comma 6 3 7 5" xfId="6190"/>
    <cellStyle name="Comma 6 3 7 5 2" xfId="24151"/>
    <cellStyle name="Comma 6 3 7 6" xfId="6191"/>
    <cellStyle name="Comma 6 3 7 6 2" xfId="24152"/>
    <cellStyle name="Comma 6 3 7 7" xfId="6192"/>
    <cellStyle name="Comma 6 3 7 7 2" xfId="24153"/>
    <cellStyle name="Comma 6 3 7 8" xfId="6193"/>
    <cellStyle name="Comma 6 3 7 8 2" xfId="24154"/>
    <cellStyle name="Comma 6 3 7 9" xfId="6194"/>
    <cellStyle name="Comma 6 3 7 9 2" xfId="24155"/>
    <cellStyle name="Comma 6 3 8" xfId="6195"/>
    <cellStyle name="Comma 6 3 8 10" xfId="6196"/>
    <cellStyle name="Comma 6 3 8 10 2" xfId="24157"/>
    <cellStyle name="Comma 6 3 8 11" xfId="6197"/>
    <cellStyle name="Comma 6 3 8 11 2" xfId="24158"/>
    <cellStyle name="Comma 6 3 8 12" xfId="6198"/>
    <cellStyle name="Comma 6 3 8 12 2" xfId="6199"/>
    <cellStyle name="Comma 6 3 8 12 2 2" xfId="24160"/>
    <cellStyle name="Comma 6 3 8 12 3" xfId="24159"/>
    <cellStyle name="Comma 6 3 8 13" xfId="6200"/>
    <cellStyle name="Comma 6 3 8 13 2" xfId="24161"/>
    <cellStyle name="Comma 6 3 8 14" xfId="6201"/>
    <cellStyle name="Comma 6 3 8 14 2" xfId="24162"/>
    <cellStyle name="Comma 6 3 8 15" xfId="6202"/>
    <cellStyle name="Comma 6 3 8 15 2" xfId="24163"/>
    <cellStyle name="Comma 6 3 8 16" xfId="6203"/>
    <cellStyle name="Comma 6 3 8 16 2" xfId="24164"/>
    <cellStyle name="Comma 6 3 8 17" xfId="6204"/>
    <cellStyle name="Comma 6 3 8 17 2" xfId="24165"/>
    <cellStyle name="Comma 6 3 8 18" xfId="6205"/>
    <cellStyle name="Comma 6 3 8 18 2" xfId="24166"/>
    <cellStyle name="Comma 6 3 8 19" xfId="6206"/>
    <cellStyle name="Comma 6 3 8 19 2" xfId="24167"/>
    <cellStyle name="Comma 6 3 8 2" xfId="6207"/>
    <cellStyle name="Comma 6 3 8 2 10" xfId="6208"/>
    <cellStyle name="Comma 6 3 8 2 10 2" xfId="24169"/>
    <cellStyle name="Comma 6 3 8 2 11" xfId="6209"/>
    <cellStyle name="Comma 6 3 8 2 11 2" xfId="24170"/>
    <cellStyle name="Comma 6 3 8 2 12" xfId="6210"/>
    <cellStyle name="Comma 6 3 8 2 12 2" xfId="24171"/>
    <cellStyle name="Comma 6 3 8 2 13" xfId="24168"/>
    <cellStyle name="Comma 6 3 8 2 2" xfId="6211"/>
    <cellStyle name="Comma 6 3 8 2 2 2" xfId="6212"/>
    <cellStyle name="Comma 6 3 8 2 2 2 2" xfId="24173"/>
    <cellStyle name="Comma 6 3 8 2 2 3" xfId="24172"/>
    <cellStyle name="Comma 6 3 8 2 3" xfId="6213"/>
    <cellStyle name="Comma 6 3 8 2 3 2" xfId="24174"/>
    <cellStyle name="Comma 6 3 8 2 4" xfId="6214"/>
    <cellStyle name="Comma 6 3 8 2 4 2" xfId="24175"/>
    <cellStyle name="Comma 6 3 8 2 5" xfId="6215"/>
    <cellStyle name="Comma 6 3 8 2 5 2" xfId="24176"/>
    <cellStyle name="Comma 6 3 8 2 6" xfId="6216"/>
    <cellStyle name="Comma 6 3 8 2 6 2" xfId="24177"/>
    <cellStyle name="Comma 6 3 8 2 7" xfId="6217"/>
    <cellStyle name="Comma 6 3 8 2 7 2" xfId="24178"/>
    <cellStyle name="Comma 6 3 8 2 8" xfId="6218"/>
    <cellStyle name="Comma 6 3 8 2 8 2" xfId="24179"/>
    <cellStyle name="Comma 6 3 8 2 9" xfId="6219"/>
    <cellStyle name="Comma 6 3 8 2 9 2" xfId="24180"/>
    <cellStyle name="Comma 6 3 8 20" xfId="6220"/>
    <cellStyle name="Comma 6 3 8 20 2" xfId="24181"/>
    <cellStyle name="Comma 6 3 8 21" xfId="6221"/>
    <cellStyle name="Comma 6 3 8 21 2" xfId="24182"/>
    <cellStyle name="Comma 6 3 8 22" xfId="6222"/>
    <cellStyle name="Comma 6 3 8 22 2" xfId="24183"/>
    <cellStyle name="Comma 6 3 8 23" xfId="6223"/>
    <cellStyle name="Comma 6 3 8 23 2" xfId="24184"/>
    <cellStyle name="Comma 6 3 8 24" xfId="6224"/>
    <cellStyle name="Comma 6 3 8 24 2" xfId="24185"/>
    <cellStyle name="Comma 6 3 8 25" xfId="6225"/>
    <cellStyle name="Comma 6 3 8 25 2" xfId="24186"/>
    <cellStyle name="Comma 6 3 8 26" xfId="24156"/>
    <cellStyle name="Comma 6 3 8 3" xfId="6226"/>
    <cellStyle name="Comma 6 3 8 3 2" xfId="6227"/>
    <cellStyle name="Comma 6 3 8 3 2 2" xfId="24188"/>
    <cellStyle name="Comma 6 3 8 3 3" xfId="24187"/>
    <cellStyle name="Comma 6 3 8 4" xfId="6228"/>
    <cellStyle name="Comma 6 3 8 4 2" xfId="6229"/>
    <cellStyle name="Comma 6 3 8 4 2 2" xfId="24190"/>
    <cellStyle name="Comma 6 3 8 4 3" xfId="24189"/>
    <cellStyle name="Comma 6 3 8 5" xfId="6230"/>
    <cellStyle name="Comma 6 3 8 5 2" xfId="24191"/>
    <cellStyle name="Comma 6 3 8 6" xfId="6231"/>
    <cellStyle name="Comma 6 3 8 6 2" xfId="24192"/>
    <cellStyle name="Comma 6 3 8 7" xfId="6232"/>
    <cellStyle name="Comma 6 3 8 7 2" xfId="24193"/>
    <cellStyle name="Comma 6 3 8 8" xfId="6233"/>
    <cellStyle name="Comma 6 3 8 8 2" xfId="24194"/>
    <cellStyle name="Comma 6 3 8 9" xfId="6234"/>
    <cellStyle name="Comma 6 3 8 9 2" xfId="24195"/>
    <cellStyle name="Comma 6 3 9" xfId="6235"/>
    <cellStyle name="Comma 6 3 9 10" xfId="6236"/>
    <cellStyle name="Comma 6 3 9 10 2" xfId="24197"/>
    <cellStyle name="Comma 6 3 9 11" xfId="6237"/>
    <cellStyle name="Comma 6 3 9 11 2" xfId="24198"/>
    <cellStyle name="Comma 6 3 9 12" xfId="6238"/>
    <cellStyle name="Comma 6 3 9 12 2" xfId="6239"/>
    <cellStyle name="Comma 6 3 9 12 2 2" xfId="24200"/>
    <cellStyle name="Comma 6 3 9 12 3" xfId="24199"/>
    <cellStyle name="Comma 6 3 9 13" xfId="6240"/>
    <cellStyle name="Comma 6 3 9 13 2" xfId="24201"/>
    <cellStyle name="Comma 6 3 9 14" xfId="6241"/>
    <cellStyle name="Comma 6 3 9 14 2" xfId="24202"/>
    <cellStyle name="Comma 6 3 9 15" xfId="6242"/>
    <cellStyle name="Comma 6 3 9 15 2" xfId="24203"/>
    <cellStyle name="Comma 6 3 9 16" xfId="6243"/>
    <cellStyle name="Comma 6 3 9 16 2" xfId="24204"/>
    <cellStyle name="Comma 6 3 9 17" xfId="6244"/>
    <cellStyle name="Comma 6 3 9 17 2" xfId="24205"/>
    <cellStyle name="Comma 6 3 9 18" xfId="6245"/>
    <cellStyle name="Comma 6 3 9 18 2" xfId="24206"/>
    <cellStyle name="Comma 6 3 9 19" xfId="6246"/>
    <cellStyle name="Comma 6 3 9 19 2" xfId="24207"/>
    <cellStyle name="Comma 6 3 9 2" xfId="6247"/>
    <cellStyle name="Comma 6 3 9 2 10" xfId="6248"/>
    <cellStyle name="Comma 6 3 9 2 10 2" xfId="24209"/>
    <cellStyle name="Comma 6 3 9 2 11" xfId="6249"/>
    <cellStyle name="Comma 6 3 9 2 11 2" xfId="24210"/>
    <cellStyle name="Comma 6 3 9 2 12" xfId="6250"/>
    <cellStyle name="Comma 6 3 9 2 12 2" xfId="24211"/>
    <cellStyle name="Comma 6 3 9 2 13" xfId="24208"/>
    <cellStyle name="Comma 6 3 9 2 2" xfId="6251"/>
    <cellStyle name="Comma 6 3 9 2 2 2" xfId="6252"/>
    <cellStyle name="Comma 6 3 9 2 2 2 2" xfId="24213"/>
    <cellStyle name="Comma 6 3 9 2 2 3" xfId="24212"/>
    <cellStyle name="Comma 6 3 9 2 3" xfId="6253"/>
    <cellStyle name="Comma 6 3 9 2 3 2" xfId="24214"/>
    <cellStyle name="Comma 6 3 9 2 4" xfId="6254"/>
    <cellStyle name="Comma 6 3 9 2 4 2" xfId="24215"/>
    <cellStyle name="Comma 6 3 9 2 5" xfId="6255"/>
    <cellStyle name="Comma 6 3 9 2 5 2" xfId="24216"/>
    <cellStyle name="Comma 6 3 9 2 6" xfId="6256"/>
    <cellStyle name="Comma 6 3 9 2 6 2" xfId="24217"/>
    <cellStyle name="Comma 6 3 9 2 7" xfId="6257"/>
    <cellStyle name="Comma 6 3 9 2 7 2" xfId="24218"/>
    <cellStyle name="Comma 6 3 9 2 8" xfId="6258"/>
    <cellStyle name="Comma 6 3 9 2 8 2" xfId="24219"/>
    <cellStyle name="Comma 6 3 9 2 9" xfId="6259"/>
    <cellStyle name="Comma 6 3 9 2 9 2" xfId="24220"/>
    <cellStyle name="Comma 6 3 9 20" xfId="6260"/>
    <cellStyle name="Comma 6 3 9 20 2" xfId="24221"/>
    <cellStyle name="Comma 6 3 9 21" xfId="6261"/>
    <cellStyle name="Comma 6 3 9 21 2" xfId="24222"/>
    <cellStyle name="Comma 6 3 9 22" xfId="6262"/>
    <cellStyle name="Comma 6 3 9 22 2" xfId="24223"/>
    <cellStyle name="Comma 6 3 9 23" xfId="6263"/>
    <cellStyle name="Comma 6 3 9 23 2" xfId="24224"/>
    <cellStyle name="Comma 6 3 9 24" xfId="6264"/>
    <cellStyle name="Comma 6 3 9 24 2" xfId="24225"/>
    <cellStyle name="Comma 6 3 9 25" xfId="6265"/>
    <cellStyle name="Comma 6 3 9 25 2" xfId="24226"/>
    <cellStyle name="Comma 6 3 9 26" xfId="24196"/>
    <cellStyle name="Comma 6 3 9 3" xfId="6266"/>
    <cellStyle name="Comma 6 3 9 3 2" xfId="6267"/>
    <cellStyle name="Comma 6 3 9 3 2 2" xfId="24228"/>
    <cellStyle name="Comma 6 3 9 3 3" xfId="24227"/>
    <cellStyle name="Comma 6 3 9 4" xfId="6268"/>
    <cellStyle name="Comma 6 3 9 4 2" xfId="6269"/>
    <cellStyle name="Comma 6 3 9 4 2 2" xfId="24230"/>
    <cellStyle name="Comma 6 3 9 4 3" xfId="24229"/>
    <cellStyle name="Comma 6 3 9 5" xfId="6270"/>
    <cellStyle name="Comma 6 3 9 5 2" xfId="24231"/>
    <cellStyle name="Comma 6 3 9 6" xfId="6271"/>
    <cellStyle name="Comma 6 3 9 6 2" xfId="24232"/>
    <cellStyle name="Comma 6 3 9 7" xfId="6272"/>
    <cellStyle name="Comma 6 3 9 7 2" xfId="24233"/>
    <cellStyle name="Comma 6 3 9 8" xfId="6273"/>
    <cellStyle name="Comma 6 3 9 8 2" xfId="24234"/>
    <cellStyle name="Comma 6 3 9 9" xfId="6274"/>
    <cellStyle name="Comma 6 3 9 9 2" xfId="24235"/>
    <cellStyle name="Comma 6 30" xfId="6275"/>
    <cellStyle name="Comma 6 30 2" xfId="24236"/>
    <cellStyle name="Comma 6 31" xfId="6276"/>
    <cellStyle name="Comma 6 31 2" xfId="24237"/>
    <cellStyle name="Comma 6 32" xfId="6277"/>
    <cellStyle name="Comma 6 32 2" xfId="24238"/>
    <cellStyle name="Comma 6 33" xfId="6278"/>
    <cellStyle name="Comma 6 33 2" xfId="24239"/>
    <cellStyle name="Comma 6 34" xfId="6279"/>
    <cellStyle name="Comma 6 34 2" xfId="24240"/>
    <cellStyle name="Comma 6 35" xfId="6280"/>
    <cellStyle name="Comma 6 35 2" xfId="24241"/>
    <cellStyle name="Comma 6 36" xfId="6281"/>
    <cellStyle name="Comma 6 36 2" xfId="24242"/>
    <cellStyle name="Comma 6 37" xfId="6282"/>
    <cellStyle name="Comma 6 37 2" xfId="24243"/>
    <cellStyle name="Comma 6 38" xfId="6283"/>
    <cellStyle name="Comma 6 38 2" xfId="24244"/>
    <cellStyle name="Comma 6 39" xfId="6284"/>
    <cellStyle name="Comma 6 39 2" xfId="24245"/>
    <cellStyle name="Comma 6 4" xfId="6285"/>
    <cellStyle name="Comma 6 4 10" xfId="6286"/>
    <cellStyle name="Comma 6 4 10 10" xfId="6287"/>
    <cellStyle name="Comma 6 4 10 10 2" xfId="24248"/>
    <cellStyle name="Comma 6 4 10 11" xfId="6288"/>
    <cellStyle name="Comma 6 4 10 11 2" xfId="24249"/>
    <cellStyle name="Comma 6 4 10 12" xfId="6289"/>
    <cellStyle name="Comma 6 4 10 12 2" xfId="6290"/>
    <cellStyle name="Comma 6 4 10 12 2 2" xfId="24251"/>
    <cellStyle name="Comma 6 4 10 12 3" xfId="24250"/>
    <cellStyle name="Comma 6 4 10 13" xfId="6291"/>
    <cellStyle name="Comma 6 4 10 13 2" xfId="24252"/>
    <cellStyle name="Comma 6 4 10 14" xfId="6292"/>
    <cellStyle name="Comma 6 4 10 14 2" xfId="24253"/>
    <cellStyle name="Comma 6 4 10 15" xfId="6293"/>
    <cellStyle name="Comma 6 4 10 15 2" xfId="24254"/>
    <cellStyle name="Comma 6 4 10 16" xfId="6294"/>
    <cellStyle name="Comma 6 4 10 16 2" xfId="24255"/>
    <cellStyle name="Comma 6 4 10 17" xfId="6295"/>
    <cellStyle name="Comma 6 4 10 17 2" xfId="24256"/>
    <cellStyle name="Comma 6 4 10 18" xfId="6296"/>
    <cellStyle name="Comma 6 4 10 18 2" xfId="24257"/>
    <cellStyle name="Comma 6 4 10 19" xfId="6297"/>
    <cellStyle name="Comma 6 4 10 19 2" xfId="24258"/>
    <cellStyle name="Comma 6 4 10 2" xfId="6298"/>
    <cellStyle name="Comma 6 4 10 2 10" xfId="6299"/>
    <cellStyle name="Comma 6 4 10 2 10 2" xfId="24260"/>
    <cellStyle name="Comma 6 4 10 2 11" xfId="6300"/>
    <cellStyle name="Comma 6 4 10 2 11 2" xfId="24261"/>
    <cellStyle name="Comma 6 4 10 2 12" xfId="6301"/>
    <cellStyle name="Comma 6 4 10 2 12 2" xfId="24262"/>
    <cellStyle name="Comma 6 4 10 2 13" xfId="24259"/>
    <cellStyle name="Comma 6 4 10 2 2" xfId="6302"/>
    <cellStyle name="Comma 6 4 10 2 2 2" xfId="6303"/>
    <cellStyle name="Comma 6 4 10 2 2 2 2" xfId="24264"/>
    <cellStyle name="Comma 6 4 10 2 2 3" xfId="24263"/>
    <cellStyle name="Comma 6 4 10 2 3" xfId="6304"/>
    <cellStyle name="Comma 6 4 10 2 3 2" xfId="24265"/>
    <cellStyle name="Comma 6 4 10 2 4" xfId="6305"/>
    <cellStyle name="Comma 6 4 10 2 4 2" xfId="24266"/>
    <cellStyle name="Comma 6 4 10 2 5" xfId="6306"/>
    <cellStyle name="Comma 6 4 10 2 5 2" xfId="24267"/>
    <cellStyle name="Comma 6 4 10 2 6" xfId="6307"/>
    <cellStyle name="Comma 6 4 10 2 6 2" xfId="24268"/>
    <cellStyle name="Comma 6 4 10 2 7" xfId="6308"/>
    <cellStyle name="Comma 6 4 10 2 7 2" xfId="24269"/>
    <cellStyle name="Comma 6 4 10 2 8" xfId="6309"/>
    <cellStyle name="Comma 6 4 10 2 8 2" xfId="24270"/>
    <cellStyle name="Comma 6 4 10 2 9" xfId="6310"/>
    <cellStyle name="Comma 6 4 10 2 9 2" xfId="24271"/>
    <cellStyle name="Comma 6 4 10 20" xfId="6311"/>
    <cellStyle name="Comma 6 4 10 20 2" xfId="24272"/>
    <cellStyle name="Comma 6 4 10 21" xfId="6312"/>
    <cellStyle name="Comma 6 4 10 21 2" xfId="24273"/>
    <cellStyle name="Comma 6 4 10 22" xfId="6313"/>
    <cellStyle name="Comma 6 4 10 22 2" xfId="24274"/>
    <cellStyle name="Comma 6 4 10 23" xfId="6314"/>
    <cellStyle name="Comma 6 4 10 23 2" xfId="24275"/>
    <cellStyle name="Comma 6 4 10 24" xfId="6315"/>
    <cellStyle name="Comma 6 4 10 24 2" xfId="24276"/>
    <cellStyle name="Comma 6 4 10 25" xfId="6316"/>
    <cellStyle name="Comma 6 4 10 25 2" xfId="24277"/>
    <cellStyle name="Comma 6 4 10 26" xfId="24247"/>
    <cellStyle name="Comma 6 4 10 3" xfId="6317"/>
    <cellStyle name="Comma 6 4 10 3 2" xfId="6318"/>
    <cellStyle name="Comma 6 4 10 3 2 2" xfId="24279"/>
    <cellStyle name="Comma 6 4 10 3 3" xfId="24278"/>
    <cellStyle name="Comma 6 4 10 4" xfId="6319"/>
    <cellStyle name="Comma 6 4 10 4 2" xfId="6320"/>
    <cellStyle name="Comma 6 4 10 4 2 2" xfId="24281"/>
    <cellStyle name="Comma 6 4 10 4 3" xfId="24280"/>
    <cellStyle name="Comma 6 4 10 5" xfId="6321"/>
    <cellStyle name="Comma 6 4 10 5 2" xfId="24282"/>
    <cellStyle name="Comma 6 4 10 6" xfId="6322"/>
    <cellStyle name="Comma 6 4 10 6 2" xfId="24283"/>
    <cellStyle name="Comma 6 4 10 7" xfId="6323"/>
    <cellStyle name="Comma 6 4 10 7 2" xfId="24284"/>
    <cellStyle name="Comma 6 4 10 8" xfId="6324"/>
    <cellStyle name="Comma 6 4 10 8 2" xfId="24285"/>
    <cellStyle name="Comma 6 4 10 9" xfId="6325"/>
    <cellStyle name="Comma 6 4 10 9 2" xfId="24286"/>
    <cellStyle name="Comma 6 4 11" xfId="6326"/>
    <cellStyle name="Comma 6 4 11 10" xfId="6327"/>
    <cellStyle name="Comma 6 4 11 10 2" xfId="24288"/>
    <cellStyle name="Comma 6 4 11 11" xfId="6328"/>
    <cellStyle name="Comma 6 4 11 11 2" xfId="24289"/>
    <cellStyle name="Comma 6 4 11 12" xfId="6329"/>
    <cellStyle name="Comma 6 4 11 12 2" xfId="6330"/>
    <cellStyle name="Comma 6 4 11 12 2 2" xfId="24291"/>
    <cellStyle name="Comma 6 4 11 12 3" xfId="24290"/>
    <cellStyle name="Comma 6 4 11 13" xfId="6331"/>
    <cellStyle name="Comma 6 4 11 13 2" xfId="24292"/>
    <cellStyle name="Comma 6 4 11 14" xfId="6332"/>
    <cellStyle name="Comma 6 4 11 14 2" xfId="24293"/>
    <cellStyle name="Comma 6 4 11 15" xfId="6333"/>
    <cellStyle name="Comma 6 4 11 15 2" xfId="24294"/>
    <cellStyle name="Comma 6 4 11 16" xfId="6334"/>
    <cellStyle name="Comma 6 4 11 16 2" xfId="24295"/>
    <cellStyle name="Comma 6 4 11 17" xfId="6335"/>
    <cellStyle name="Comma 6 4 11 17 2" xfId="24296"/>
    <cellStyle name="Comma 6 4 11 18" xfId="6336"/>
    <cellStyle name="Comma 6 4 11 18 2" xfId="24297"/>
    <cellStyle name="Comma 6 4 11 19" xfId="6337"/>
    <cellStyle name="Comma 6 4 11 19 2" xfId="24298"/>
    <cellStyle name="Comma 6 4 11 2" xfId="6338"/>
    <cellStyle name="Comma 6 4 11 2 10" xfId="6339"/>
    <cellStyle name="Comma 6 4 11 2 10 2" xfId="24300"/>
    <cellStyle name="Comma 6 4 11 2 11" xfId="6340"/>
    <cellStyle name="Comma 6 4 11 2 11 2" xfId="24301"/>
    <cellStyle name="Comma 6 4 11 2 12" xfId="6341"/>
    <cellStyle name="Comma 6 4 11 2 12 2" xfId="24302"/>
    <cellStyle name="Comma 6 4 11 2 13" xfId="24299"/>
    <cellStyle name="Comma 6 4 11 2 2" xfId="6342"/>
    <cellStyle name="Comma 6 4 11 2 2 2" xfId="6343"/>
    <cellStyle name="Comma 6 4 11 2 2 2 2" xfId="24304"/>
    <cellStyle name="Comma 6 4 11 2 2 3" xfId="24303"/>
    <cellStyle name="Comma 6 4 11 2 3" xfId="6344"/>
    <cellStyle name="Comma 6 4 11 2 3 2" xfId="24305"/>
    <cellStyle name="Comma 6 4 11 2 4" xfId="6345"/>
    <cellStyle name="Comma 6 4 11 2 4 2" xfId="24306"/>
    <cellStyle name="Comma 6 4 11 2 5" xfId="6346"/>
    <cellStyle name="Comma 6 4 11 2 5 2" xfId="24307"/>
    <cellStyle name="Comma 6 4 11 2 6" xfId="6347"/>
    <cellStyle name="Comma 6 4 11 2 6 2" xfId="24308"/>
    <cellStyle name="Comma 6 4 11 2 7" xfId="6348"/>
    <cellStyle name="Comma 6 4 11 2 7 2" xfId="24309"/>
    <cellStyle name="Comma 6 4 11 2 8" xfId="6349"/>
    <cellStyle name="Comma 6 4 11 2 8 2" xfId="24310"/>
    <cellStyle name="Comma 6 4 11 2 9" xfId="6350"/>
    <cellStyle name="Comma 6 4 11 2 9 2" xfId="24311"/>
    <cellStyle name="Comma 6 4 11 20" xfId="6351"/>
    <cellStyle name="Comma 6 4 11 20 2" xfId="24312"/>
    <cellStyle name="Comma 6 4 11 21" xfId="6352"/>
    <cellStyle name="Comma 6 4 11 21 2" xfId="24313"/>
    <cellStyle name="Comma 6 4 11 22" xfId="6353"/>
    <cellStyle name="Comma 6 4 11 22 2" xfId="24314"/>
    <cellStyle name="Comma 6 4 11 23" xfId="6354"/>
    <cellStyle name="Comma 6 4 11 23 2" xfId="24315"/>
    <cellStyle name="Comma 6 4 11 24" xfId="6355"/>
    <cellStyle name="Comma 6 4 11 24 2" xfId="24316"/>
    <cellStyle name="Comma 6 4 11 25" xfId="6356"/>
    <cellStyle name="Comma 6 4 11 25 2" xfId="24317"/>
    <cellStyle name="Comma 6 4 11 26" xfId="24287"/>
    <cellStyle name="Comma 6 4 11 3" xfId="6357"/>
    <cellStyle name="Comma 6 4 11 3 2" xfId="6358"/>
    <cellStyle name="Comma 6 4 11 3 2 2" xfId="24319"/>
    <cellStyle name="Comma 6 4 11 3 3" xfId="24318"/>
    <cellStyle name="Comma 6 4 11 4" xfId="6359"/>
    <cellStyle name="Comma 6 4 11 4 2" xfId="6360"/>
    <cellStyle name="Comma 6 4 11 4 2 2" xfId="24321"/>
    <cellStyle name="Comma 6 4 11 4 3" xfId="24320"/>
    <cellStyle name="Comma 6 4 11 5" xfId="6361"/>
    <cellStyle name="Comma 6 4 11 5 2" xfId="24322"/>
    <cellStyle name="Comma 6 4 11 6" xfId="6362"/>
    <cellStyle name="Comma 6 4 11 6 2" xfId="24323"/>
    <cellStyle name="Comma 6 4 11 7" xfId="6363"/>
    <cellStyle name="Comma 6 4 11 7 2" xfId="24324"/>
    <cellStyle name="Comma 6 4 11 8" xfId="6364"/>
    <cellStyle name="Comma 6 4 11 8 2" xfId="24325"/>
    <cellStyle name="Comma 6 4 11 9" xfId="6365"/>
    <cellStyle name="Comma 6 4 11 9 2" xfId="24326"/>
    <cellStyle name="Comma 6 4 12" xfId="6366"/>
    <cellStyle name="Comma 6 4 12 10" xfId="6367"/>
    <cellStyle name="Comma 6 4 12 10 2" xfId="24328"/>
    <cellStyle name="Comma 6 4 12 11" xfId="6368"/>
    <cellStyle name="Comma 6 4 12 11 2" xfId="24329"/>
    <cellStyle name="Comma 6 4 12 12" xfId="6369"/>
    <cellStyle name="Comma 6 4 12 12 2" xfId="6370"/>
    <cellStyle name="Comma 6 4 12 12 2 2" xfId="24331"/>
    <cellStyle name="Comma 6 4 12 12 3" xfId="24330"/>
    <cellStyle name="Comma 6 4 12 13" xfId="6371"/>
    <cellStyle name="Comma 6 4 12 13 2" xfId="24332"/>
    <cellStyle name="Comma 6 4 12 14" xfId="6372"/>
    <cellStyle name="Comma 6 4 12 14 2" xfId="24333"/>
    <cellStyle name="Comma 6 4 12 15" xfId="6373"/>
    <cellStyle name="Comma 6 4 12 15 2" xfId="24334"/>
    <cellStyle name="Comma 6 4 12 16" xfId="6374"/>
    <cellStyle name="Comma 6 4 12 16 2" xfId="24335"/>
    <cellStyle name="Comma 6 4 12 17" xfId="6375"/>
    <cellStyle name="Comma 6 4 12 17 2" xfId="24336"/>
    <cellStyle name="Comma 6 4 12 18" xfId="6376"/>
    <cellStyle name="Comma 6 4 12 18 2" xfId="24337"/>
    <cellStyle name="Comma 6 4 12 19" xfId="6377"/>
    <cellStyle name="Comma 6 4 12 19 2" xfId="24338"/>
    <cellStyle name="Comma 6 4 12 2" xfId="6378"/>
    <cellStyle name="Comma 6 4 12 2 10" xfId="6379"/>
    <cellStyle name="Comma 6 4 12 2 10 2" xfId="24340"/>
    <cellStyle name="Comma 6 4 12 2 11" xfId="6380"/>
    <cellStyle name="Comma 6 4 12 2 11 2" xfId="24341"/>
    <cellStyle name="Comma 6 4 12 2 12" xfId="6381"/>
    <cellStyle name="Comma 6 4 12 2 12 2" xfId="24342"/>
    <cellStyle name="Comma 6 4 12 2 13" xfId="24339"/>
    <cellStyle name="Comma 6 4 12 2 2" xfId="6382"/>
    <cellStyle name="Comma 6 4 12 2 2 2" xfId="6383"/>
    <cellStyle name="Comma 6 4 12 2 2 2 2" xfId="24344"/>
    <cellStyle name="Comma 6 4 12 2 2 3" xfId="24343"/>
    <cellStyle name="Comma 6 4 12 2 3" xfId="6384"/>
    <cellStyle name="Comma 6 4 12 2 3 2" xfId="24345"/>
    <cellStyle name="Comma 6 4 12 2 4" xfId="6385"/>
    <cellStyle name="Comma 6 4 12 2 4 2" xfId="24346"/>
    <cellStyle name="Comma 6 4 12 2 5" xfId="6386"/>
    <cellStyle name="Comma 6 4 12 2 5 2" xfId="24347"/>
    <cellStyle name="Comma 6 4 12 2 6" xfId="6387"/>
    <cellStyle name="Comma 6 4 12 2 6 2" xfId="24348"/>
    <cellStyle name="Comma 6 4 12 2 7" xfId="6388"/>
    <cellStyle name="Comma 6 4 12 2 7 2" xfId="24349"/>
    <cellStyle name="Comma 6 4 12 2 8" xfId="6389"/>
    <cellStyle name="Comma 6 4 12 2 8 2" xfId="24350"/>
    <cellStyle name="Comma 6 4 12 2 9" xfId="6390"/>
    <cellStyle name="Comma 6 4 12 2 9 2" xfId="24351"/>
    <cellStyle name="Comma 6 4 12 20" xfId="6391"/>
    <cellStyle name="Comma 6 4 12 20 2" xfId="24352"/>
    <cellStyle name="Comma 6 4 12 21" xfId="6392"/>
    <cellStyle name="Comma 6 4 12 21 2" xfId="24353"/>
    <cellStyle name="Comma 6 4 12 22" xfId="6393"/>
    <cellStyle name="Comma 6 4 12 22 2" xfId="24354"/>
    <cellStyle name="Comma 6 4 12 23" xfId="6394"/>
    <cellStyle name="Comma 6 4 12 23 2" xfId="24355"/>
    <cellStyle name="Comma 6 4 12 24" xfId="6395"/>
    <cellStyle name="Comma 6 4 12 24 2" xfId="24356"/>
    <cellStyle name="Comma 6 4 12 25" xfId="6396"/>
    <cellStyle name="Comma 6 4 12 25 2" xfId="24357"/>
    <cellStyle name="Comma 6 4 12 26" xfId="24327"/>
    <cellStyle name="Comma 6 4 12 3" xfId="6397"/>
    <cellStyle name="Comma 6 4 12 3 2" xfId="6398"/>
    <cellStyle name="Comma 6 4 12 3 2 2" xfId="24359"/>
    <cellStyle name="Comma 6 4 12 3 3" xfId="24358"/>
    <cellStyle name="Comma 6 4 12 4" xfId="6399"/>
    <cellStyle name="Comma 6 4 12 4 2" xfId="6400"/>
    <cellStyle name="Comma 6 4 12 4 2 2" xfId="24361"/>
    <cellStyle name="Comma 6 4 12 4 3" xfId="24360"/>
    <cellStyle name="Comma 6 4 12 5" xfId="6401"/>
    <cellStyle name="Comma 6 4 12 5 2" xfId="24362"/>
    <cellStyle name="Comma 6 4 12 6" xfId="6402"/>
    <cellStyle name="Comma 6 4 12 6 2" xfId="24363"/>
    <cellStyle name="Comma 6 4 12 7" xfId="6403"/>
    <cellStyle name="Comma 6 4 12 7 2" xfId="24364"/>
    <cellStyle name="Comma 6 4 12 8" xfId="6404"/>
    <cellStyle name="Comma 6 4 12 8 2" xfId="24365"/>
    <cellStyle name="Comma 6 4 12 9" xfId="6405"/>
    <cellStyle name="Comma 6 4 12 9 2" xfId="24366"/>
    <cellStyle name="Comma 6 4 13" xfId="6406"/>
    <cellStyle name="Comma 6 4 13 10" xfId="6407"/>
    <cellStyle name="Comma 6 4 13 10 2" xfId="24368"/>
    <cellStyle name="Comma 6 4 13 11" xfId="6408"/>
    <cellStyle name="Comma 6 4 13 11 2" xfId="24369"/>
    <cellStyle name="Comma 6 4 13 12" xfId="6409"/>
    <cellStyle name="Comma 6 4 13 12 2" xfId="6410"/>
    <cellStyle name="Comma 6 4 13 12 2 2" xfId="24371"/>
    <cellStyle name="Comma 6 4 13 12 3" xfId="24370"/>
    <cellStyle name="Comma 6 4 13 13" xfId="6411"/>
    <cellStyle name="Comma 6 4 13 13 2" xfId="24372"/>
    <cellStyle name="Comma 6 4 13 14" xfId="6412"/>
    <cellStyle name="Comma 6 4 13 14 2" xfId="24373"/>
    <cellStyle name="Comma 6 4 13 15" xfId="6413"/>
    <cellStyle name="Comma 6 4 13 15 2" xfId="24374"/>
    <cellStyle name="Comma 6 4 13 16" xfId="6414"/>
    <cellStyle name="Comma 6 4 13 16 2" xfId="24375"/>
    <cellStyle name="Comma 6 4 13 17" xfId="6415"/>
    <cellStyle name="Comma 6 4 13 17 2" xfId="24376"/>
    <cellStyle name="Comma 6 4 13 18" xfId="6416"/>
    <cellStyle name="Comma 6 4 13 18 2" xfId="24377"/>
    <cellStyle name="Comma 6 4 13 19" xfId="6417"/>
    <cellStyle name="Comma 6 4 13 19 2" xfId="24378"/>
    <cellStyle name="Comma 6 4 13 2" xfId="6418"/>
    <cellStyle name="Comma 6 4 13 2 10" xfId="6419"/>
    <cellStyle name="Comma 6 4 13 2 10 2" xfId="24380"/>
    <cellStyle name="Comma 6 4 13 2 11" xfId="6420"/>
    <cellStyle name="Comma 6 4 13 2 11 2" xfId="24381"/>
    <cellStyle name="Comma 6 4 13 2 12" xfId="6421"/>
    <cellStyle name="Comma 6 4 13 2 12 2" xfId="24382"/>
    <cellStyle name="Comma 6 4 13 2 13" xfId="24379"/>
    <cellStyle name="Comma 6 4 13 2 2" xfId="6422"/>
    <cellStyle name="Comma 6 4 13 2 2 2" xfId="6423"/>
    <cellStyle name="Comma 6 4 13 2 2 2 2" xfId="24384"/>
    <cellStyle name="Comma 6 4 13 2 2 3" xfId="24383"/>
    <cellStyle name="Comma 6 4 13 2 3" xfId="6424"/>
    <cellStyle name="Comma 6 4 13 2 3 2" xfId="24385"/>
    <cellStyle name="Comma 6 4 13 2 4" xfId="6425"/>
    <cellStyle name="Comma 6 4 13 2 4 2" xfId="24386"/>
    <cellStyle name="Comma 6 4 13 2 5" xfId="6426"/>
    <cellStyle name="Comma 6 4 13 2 5 2" xfId="24387"/>
    <cellStyle name="Comma 6 4 13 2 6" xfId="6427"/>
    <cellStyle name="Comma 6 4 13 2 6 2" xfId="24388"/>
    <cellStyle name="Comma 6 4 13 2 7" xfId="6428"/>
    <cellStyle name="Comma 6 4 13 2 7 2" xfId="24389"/>
    <cellStyle name="Comma 6 4 13 2 8" xfId="6429"/>
    <cellStyle name="Comma 6 4 13 2 8 2" xfId="24390"/>
    <cellStyle name="Comma 6 4 13 2 9" xfId="6430"/>
    <cellStyle name="Comma 6 4 13 2 9 2" xfId="24391"/>
    <cellStyle name="Comma 6 4 13 20" xfId="6431"/>
    <cellStyle name="Comma 6 4 13 20 2" xfId="24392"/>
    <cellStyle name="Comma 6 4 13 21" xfId="6432"/>
    <cellStyle name="Comma 6 4 13 21 2" xfId="24393"/>
    <cellStyle name="Comma 6 4 13 22" xfId="6433"/>
    <cellStyle name="Comma 6 4 13 22 2" xfId="24394"/>
    <cellStyle name="Comma 6 4 13 23" xfId="6434"/>
    <cellStyle name="Comma 6 4 13 23 2" xfId="24395"/>
    <cellStyle name="Comma 6 4 13 24" xfId="6435"/>
    <cellStyle name="Comma 6 4 13 24 2" xfId="24396"/>
    <cellStyle name="Comma 6 4 13 25" xfId="6436"/>
    <cellStyle name="Comma 6 4 13 25 2" xfId="24397"/>
    <cellStyle name="Comma 6 4 13 26" xfId="24367"/>
    <cellStyle name="Comma 6 4 13 3" xfId="6437"/>
    <cellStyle name="Comma 6 4 13 3 2" xfId="6438"/>
    <cellStyle name="Comma 6 4 13 3 2 2" xfId="24399"/>
    <cellStyle name="Comma 6 4 13 3 3" xfId="24398"/>
    <cellStyle name="Comma 6 4 13 4" xfId="6439"/>
    <cellStyle name="Comma 6 4 13 4 2" xfId="6440"/>
    <cellStyle name="Comma 6 4 13 4 2 2" xfId="24401"/>
    <cellStyle name="Comma 6 4 13 4 3" xfId="24400"/>
    <cellStyle name="Comma 6 4 13 5" xfId="6441"/>
    <cellStyle name="Comma 6 4 13 5 2" xfId="24402"/>
    <cellStyle name="Comma 6 4 13 6" xfId="6442"/>
    <cellStyle name="Comma 6 4 13 6 2" xfId="24403"/>
    <cellStyle name="Comma 6 4 13 7" xfId="6443"/>
    <cellStyle name="Comma 6 4 13 7 2" xfId="24404"/>
    <cellStyle name="Comma 6 4 13 8" xfId="6444"/>
    <cellStyle name="Comma 6 4 13 8 2" xfId="24405"/>
    <cellStyle name="Comma 6 4 13 9" xfId="6445"/>
    <cellStyle name="Comma 6 4 13 9 2" xfId="24406"/>
    <cellStyle name="Comma 6 4 14" xfId="6446"/>
    <cellStyle name="Comma 6 4 14 10" xfId="6447"/>
    <cellStyle name="Comma 6 4 14 10 2" xfId="24408"/>
    <cellStyle name="Comma 6 4 14 11" xfId="6448"/>
    <cellStyle name="Comma 6 4 14 11 2" xfId="24409"/>
    <cellStyle name="Comma 6 4 14 12" xfId="6449"/>
    <cellStyle name="Comma 6 4 14 12 2" xfId="6450"/>
    <cellStyle name="Comma 6 4 14 12 2 2" xfId="24411"/>
    <cellStyle name="Comma 6 4 14 12 3" xfId="24410"/>
    <cellStyle name="Comma 6 4 14 13" xfId="6451"/>
    <cellStyle name="Comma 6 4 14 13 2" xfId="24412"/>
    <cellStyle name="Comma 6 4 14 14" xfId="6452"/>
    <cellStyle name="Comma 6 4 14 14 2" xfId="24413"/>
    <cellStyle name="Comma 6 4 14 15" xfId="6453"/>
    <cellStyle name="Comma 6 4 14 15 2" xfId="24414"/>
    <cellStyle name="Comma 6 4 14 16" xfId="6454"/>
    <cellStyle name="Comma 6 4 14 16 2" xfId="24415"/>
    <cellStyle name="Comma 6 4 14 17" xfId="6455"/>
    <cellStyle name="Comma 6 4 14 17 2" xfId="24416"/>
    <cellStyle name="Comma 6 4 14 18" xfId="6456"/>
    <cellStyle name="Comma 6 4 14 18 2" xfId="24417"/>
    <cellStyle name="Comma 6 4 14 19" xfId="6457"/>
    <cellStyle name="Comma 6 4 14 19 2" xfId="24418"/>
    <cellStyle name="Comma 6 4 14 2" xfId="6458"/>
    <cellStyle name="Comma 6 4 14 2 10" xfId="6459"/>
    <cellStyle name="Comma 6 4 14 2 10 2" xfId="24420"/>
    <cellStyle name="Comma 6 4 14 2 11" xfId="6460"/>
    <cellStyle name="Comma 6 4 14 2 11 2" xfId="24421"/>
    <cellStyle name="Comma 6 4 14 2 12" xfId="6461"/>
    <cellStyle name="Comma 6 4 14 2 12 2" xfId="24422"/>
    <cellStyle name="Comma 6 4 14 2 13" xfId="24419"/>
    <cellStyle name="Comma 6 4 14 2 2" xfId="6462"/>
    <cellStyle name="Comma 6 4 14 2 2 2" xfId="6463"/>
    <cellStyle name="Comma 6 4 14 2 2 2 2" xfId="24424"/>
    <cellStyle name="Comma 6 4 14 2 2 3" xfId="24423"/>
    <cellStyle name="Comma 6 4 14 2 3" xfId="6464"/>
    <cellStyle name="Comma 6 4 14 2 3 2" xfId="24425"/>
    <cellStyle name="Comma 6 4 14 2 4" xfId="6465"/>
    <cellStyle name="Comma 6 4 14 2 4 2" xfId="24426"/>
    <cellStyle name="Comma 6 4 14 2 5" xfId="6466"/>
    <cellStyle name="Comma 6 4 14 2 5 2" xfId="24427"/>
    <cellStyle name="Comma 6 4 14 2 6" xfId="6467"/>
    <cellStyle name="Comma 6 4 14 2 6 2" xfId="24428"/>
    <cellStyle name="Comma 6 4 14 2 7" xfId="6468"/>
    <cellStyle name="Comma 6 4 14 2 7 2" xfId="24429"/>
    <cellStyle name="Comma 6 4 14 2 8" xfId="6469"/>
    <cellStyle name="Comma 6 4 14 2 8 2" xfId="24430"/>
    <cellStyle name="Comma 6 4 14 2 9" xfId="6470"/>
    <cellStyle name="Comma 6 4 14 2 9 2" xfId="24431"/>
    <cellStyle name="Comma 6 4 14 20" xfId="6471"/>
    <cellStyle name="Comma 6 4 14 20 2" xfId="24432"/>
    <cellStyle name="Comma 6 4 14 21" xfId="6472"/>
    <cellStyle name="Comma 6 4 14 21 2" xfId="24433"/>
    <cellStyle name="Comma 6 4 14 22" xfId="6473"/>
    <cellStyle name="Comma 6 4 14 22 2" xfId="24434"/>
    <cellStyle name="Comma 6 4 14 23" xfId="6474"/>
    <cellStyle name="Comma 6 4 14 23 2" xfId="24435"/>
    <cellStyle name="Comma 6 4 14 24" xfId="6475"/>
    <cellStyle name="Comma 6 4 14 24 2" xfId="24436"/>
    <cellStyle name="Comma 6 4 14 25" xfId="6476"/>
    <cellStyle name="Comma 6 4 14 25 2" xfId="24437"/>
    <cellStyle name="Comma 6 4 14 26" xfId="24407"/>
    <cellStyle name="Comma 6 4 14 3" xfId="6477"/>
    <cellStyle name="Comma 6 4 14 3 2" xfId="6478"/>
    <cellStyle name="Comma 6 4 14 3 2 2" xfId="24439"/>
    <cellStyle name="Comma 6 4 14 3 3" xfId="24438"/>
    <cellStyle name="Comma 6 4 14 4" xfId="6479"/>
    <cellStyle name="Comma 6 4 14 4 2" xfId="6480"/>
    <cellStyle name="Comma 6 4 14 4 2 2" xfId="24441"/>
    <cellStyle name="Comma 6 4 14 4 3" xfId="24440"/>
    <cellStyle name="Comma 6 4 14 5" xfId="6481"/>
    <cellStyle name="Comma 6 4 14 5 2" xfId="24442"/>
    <cellStyle name="Comma 6 4 14 6" xfId="6482"/>
    <cellStyle name="Comma 6 4 14 6 2" xfId="24443"/>
    <cellStyle name="Comma 6 4 14 7" xfId="6483"/>
    <cellStyle name="Comma 6 4 14 7 2" xfId="24444"/>
    <cellStyle name="Comma 6 4 14 8" xfId="6484"/>
    <cellStyle name="Comma 6 4 14 8 2" xfId="24445"/>
    <cellStyle name="Comma 6 4 14 9" xfId="6485"/>
    <cellStyle name="Comma 6 4 14 9 2" xfId="24446"/>
    <cellStyle name="Comma 6 4 15" xfId="6486"/>
    <cellStyle name="Comma 6 4 15 10" xfId="6487"/>
    <cellStyle name="Comma 6 4 15 10 2" xfId="24448"/>
    <cellStyle name="Comma 6 4 15 11" xfId="6488"/>
    <cellStyle name="Comma 6 4 15 11 2" xfId="24449"/>
    <cellStyle name="Comma 6 4 15 12" xfId="6489"/>
    <cellStyle name="Comma 6 4 15 12 2" xfId="24450"/>
    <cellStyle name="Comma 6 4 15 13" xfId="6490"/>
    <cellStyle name="Comma 6 4 15 13 2" xfId="24451"/>
    <cellStyle name="Comma 6 4 15 14" xfId="6491"/>
    <cellStyle name="Comma 6 4 15 14 2" xfId="24452"/>
    <cellStyle name="Comma 6 4 15 15" xfId="24447"/>
    <cellStyle name="Comma 6 4 15 2" xfId="6492"/>
    <cellStyle name="Comma 6 4 15 2 10" xfId="6493"/>
    <cellStyle name="Comma 6 4 15 2 10 2" xfId="24454"/>
    <cellStyle name="Comma 6 4 15 2 11" xfId="6494"/>
    <cellStyle name="Comma 6 4 15 2 11 2" xfId="24455"/>
    <cellStyle name="Comma 6 4 15 2 12" xfId="6495"/>
    <cellStyle name="Comma 6 4 15 2 12 2" xfId="24456"/>
    <cellStyle name="Comma 6 4 15 2 13" xfId="24453"/>
    <cellStyle name="Comma 6 4 15 2 2" xfId="6496"/>
    <cellStyle name="Comma 6 4 15 2 2 2" xfId="6497"/>
    <cellStyle name="Comma 6 4 15 2 2 2 2" xfId="24458"/>
    <cellStyle name="Comma 6 4 15 2 2 3" xfId="24457"/>
    <cellStyle name="Comma 6 4 15 2 3" xfId="6498"/>
    <cellStyle name="Comma 6 4 15 2 3 2" xfId="24459"/>
    <cellStyle name="Comma 6 4 15 2 4" xfId="6499"/>
    <cellStyle name="Comma 6 4 15 2 4 2" xfId="24460"/>
    <cellStyle name="Comma 6 4 15 2 5" xfId="6500"/>
    <cellStyle name="Comma 6 4 15 2 5 2" xfId="24461"/>
    <cellStyle name="Comma 6 4 15 2 6" xfId="6501"/>
    <cellStyle name="Comma 6 4 15 2 6 2" xfId="24462"/>
    <cellStyle name="Comma 6 4 15 2 7" xfId="6502"/>
    <cellStyle name="Comma 6 4 15 2 7 2" xfId="24463"/>
    <cellStyle name="Comma 6 4 15 2 8" xfId="6503"/>
    <cellStyle name="Comma 6 4 15 2 8 2" xfId="24464"/>
    <cellStyle name="Comma 6 4 15 2 9" xfId="6504"/>
    <cellStyle name="Comma 6 4 15 2 9 2" xfId="24465"/>
    <cellStyle name="Comma 6 4 15 3" xfId="6505"/>
    <cellStyle name="Comma 6 4 15 3 2" xfId="6506"/>
    <cellStyle name="Comma 6 4 15 3 2 2" xfId="24467"/>
    <cellStyle name="Comma 6 4 15 3 3" xfId="24466"/>
    <cellStyle name="Comma 6 4 15 4" xfId="6507"/>
    <cellStyle name="Comma 6 4 15 4 2" xfId="6508"/>
    <cellStyle name="Comma 6 4 15 4 2 2" xfId="24469"/>
    <cellStyle name="Comma 6 4 15 4 3" xfId="24468"/>
    <cellStyle name="Comma 6 4 15 5" xfId="6509"/>
    <cellStyle name="Comma 6 4 15 5 2" xfId="6510"/>
    <cellStyle name="Comma 6 4 15 5 2 2" xfId="24471"/>
    <cellStyle name="Comma 6 4 15 5 3" xfId="24470"/>
    <cellStyle name="Comma 6 4 15 6" xfId="6511"/>
    <cellStyle name="Comma 6 4 15 6 2" xfId="24472"/>
    <cellStyle name="Comma 6 4 15 7" xfId="6512"/>
    <cellStyle name="Comma 6 4 15 7 2" xfId="24473"/>
    <cellStyle name="Comma 6 4 15 8" xfId="6513"/>
    <cellStyle name="Comma 6 4 15 8 2" xfId="24474"/>
    <cellStyle name="Comma 6 4 15 9" xfId="6514"/>
    <cellStyle name="Comma 6 4 15 9 2" xfId="24475"/>
    <cellStyle name="Comma 6 4 16" xfId="6515"/>
    <cellStyle name="Comma 6 4 16 10" xfId="6516"/>
    <cellStyle name="Comma 6 4 16 10 2" xfId="24477"/>
    <cellStyle name="Comma 6 4 16 11" xfId="6517"/>
    <cellStyle name="Comma 6 4 16 11 2" xfId="24478"/>
    <cellStyle name="Comma 6 4 16 12" xfId="6518"/>
    <cellStyle name="Comma 6 4 16 12 2" xfId="24479"/>
    <cellStyle name="Comma 6 4 16 13" xfId="6519"/>
    <cellStyle name="Comma 6 4 16 13 2" xfId="24480"/>
    <cellStyle name="Comma 6 4 16 14" xfId="6520"/>
    <cellStyle name="Comma 6 4 16 14 2" xfId="24481"/>
    <cellStyle name="Comma 6 4 16 15" xfId="24476"/>
    <cellStyle name="Comma 6 4 16 2" xfId="6521"/>
    <cellStyle name="Comma 6 4 16 2 10" xfId="6522"/>
    <cellStyle name="Comma 6 4 16 2 10 2" xfId="24483"/>
    <cellStyle name="Comma 6 4 16 2 11" xfId="6523"/>
    <cellStyle name="Comma 6 4 16 2 11 2" xfId="24484"/>
    <cellStyle name="Comma 6 4 16 2 12" xfId="6524"/>
    <cellStyle name="Comma 6 4 16 2 12 2" xfId="24485"/>
    <cellStyle name="Comma 6 4 16 2 13" xfId="24482"/>
    <cellStyle name="Comma 6 4 16 2 2" xfId="6525"/>
    <cellStyle name="Comma 6 4 16 2 2 2" xfId="6526"/>
    <cellStyle name="Comma 6 4 16 2 2 2 2" xfId="24487"/>
    <cellStyle name="Comma 6 4 16 2 2 3" xfId="24486"/>
    <cellStyle name="Comma 6 4 16 2 3" xfId="6527"/>
    <cellStyle name="Comma 6 4 16 2 3 2" xfId="24488"/>
    <cellStyle name="Comma 6 4 16 2 4" xfId="6528"/>
    <cellStyle name="Comma 6 4 16 2 4 2" xfId="24489"/>
    <cellStyle name="Comma 6 4 16 2 5" xfId="6529"/>
    <cellStyle name="Comma 6 4 16 2 5 2" xfId="24490"/>
    <cellStyle name="Comma 6 4 16 2 6" xfId="6530"/>
    <cellStyle name="Comma 6 4 16 2 6 2" xfId="24491"/>
    <cellStyle name="Comma 6 4 16 2 7" xfId="6531"/>
    <cellStyle name="Comma 6 4 16 2 7 2" xfId="24492"/>
    <cellStyle name="Comma 6 4 16 2 8" xfId="6532"/>
    <cellStyle name="Comma 6 4 16 2 8 2" xfId="24493"/>
    <cellStyle name="Comma 6 4 16 2 9" xfId="6533"/>
    <cellStyle name="Comma 6 4 16 2 9 2" xfId="24494"/>
    <cellStyle name="Comma 6 4 16 3" xfId="6534"/>
    <cellStyle name="Comma 6 4 16 3 2" xfId="6535"/>
    <cellStyle name="Comma 6 4 16 3 2 2" xfId="24496"/>
    <cellStyle name="Comma 6 4 16 3 3" xfId="24495"/>
    <cellStyle name="Comma 6 4 16 4" xfId="6536"/>
    <cellStyle name="Comma 6 4 16 4 2" xfId="6537"/>
    <cellStyle name="Comma 6 4 16 4 2 2" xfId="24498"/>
    <cellStyle name="Comma 6 4 16 4 3" xfId="24497"/>
    <cellStyle name="Comma 6 4 16 5" xfId="6538"/>
    <cellStyle name="Comma 6 4 16 5 2" xfId="6539"/>
    <cellStyle name="Comma 6 4 16 5 2 2" xfId="24500"/>
    <cellStyle name="Comma 6 4 16 5 3" xfId="24499"/>
    <cellStyle name="Comma 6 4 16 6" xfId="6540"/>
    <cellStyle name="Comma 6 4 16 6 2" xfId="24501"/>
    <cellStyle name="Comma 6 4 16 7" xfId="6541"/>
    <cellStyle name="Comma 6 4 16 7 2" xfId="24502"/>
    <cellStyle name="Comma 6 4 16 8" xfId="6542"/>
    <cellStyle name="Comma 6 4 16 8 2" xfId="24503"/>
    <cellStyle name="Comma 6 4 16 9" xfId="6543"/>
    <cellStyle name="Comma 6 4 16 9 2" xfId="24504"/>
    <cellStyle name="Comma 6 4 17" xfId="6544"/>
    <cellStyle name="Comma 6 4 17 2" xfId="24505"/>
    <cellStyle name="Comma 6 4 18" xfId="6545"/>
    <cellStyle name="Comma 6 4 18 2" xfId="24506"/>
    <cellStyle name="Comma 6 4 19" xfId="6546"/>
    <cellStyle name="Comma 6 4 19 2" xfId="24507"/>
    <cellStyle name="Comma 6 4 2" xfId="6547"/>
    <cellStyle name="Comma 6 4 2 10" xfId="6548"/>
    <cellStyle name="Comma 6 4 2 10 2" xfId="24509"/>
    <cellStyle name="Comma 6 4 2 11" xfId="6549"/>
    <cellStyle name="Comma 6 4 2 11 2" xfId="24510"/>
    <cellStyle name="Comma 6 4 2 12" xfId="6550"/>
    <cellStyle name="Comma 6 4 2 12 2" xfId="24511"/>
    <cellStyle name="Comma 6 4 2 13" xfId="6551"/>
    <cellStyle name="Comma 6 4 2 13 2" xfId="24512"/>
    <cellStyle name="Comma 6 4 2 14" xfId="6552"/>
    <cellStyle name="Comma 6 4 2 14 2" xfId="6553"/>
    <cellStyle name="Comma 6 4 2 14 2 2" xfId="24514"/>
    <cellStyle name="Comma 6 4 2 14 3" xfId="24513"/>
    <cellStyle name="Comma 6 4 2 15" xfId="6554"/>
    <cellStyle name="Comma 6 4 2 15 2" xfId="24515"/>
    <cellStyle name="Comma 6 4 2 16" xfId="6555"/>
    <cellStyle name="Comma 6 4 2 16 2" xfId="24516"/>
    <cellStyle name="Comma 6 4 2 17" xfId="6556"/>
    <cellStyle name="Comma 6 4 2 17 2" xfId="24517"/>
    <cellStyle name="Comma 6 4 2 18" xfId="6557"/>
    <cellStyle name="Comma 6 4 2 18 2" xfId="24518"/>
    <cellStyle name="Comma 6 4 2 19" xfId="6558"/>
    <cellStyle name="Comma 6 4 2 19 2" xfId="24519"/>
    <cellStyle name="Comma 6 4 2 2" xfId="6559"/>
    <cellStyle name="Comma 6 4 2 2 10" xfId="6560"/>
    <cellStyle name="Comma 6 4 2 2 10 2" xfId="24521"/>
    <cellStyle name="Comma 6 4 2 2 11" xfId="6561"/>
    <cellStyle name="Comma 6 4 2 2 11 2" xfId="24522"/>
    <cellStyle name="Comma 6 4 2 2 12" xfId="6562"/>
    <cellStyle name="Comma 6 4 2 2 12 2" xfId="24523"/>
    <cellStyle name="Comma 6 4 2 2 13" xfId="6563"/>
    <cellStyle name="Comma 6 4 2 2 13 2" xfId="24524"/>
    <cellStyle name="Comma 6 4 2 2 14" xfId="6564"/>
    <cellStyle name="Comma 6 4 2 2 14 2" xfId="24525"/>
    <cellStyle name="Comma 6 4 2 2 15" xfId="24520"/>
    <cellStyle name="Comma 6 4 2 2 2" xfId="6565"/>
    <cellStyle name="Comma 6 4 2 2 2 10" xfId="6566"/>
    <cellStyle name="Comma 6 4 2 2 2 10 2" xfId="24527"/>
    <cellStyle name="Comma 6 4 2 2 2 11" xfId="6567"/>
    <cellStyle name="Comma 6 4 2 2 2 11 2" xfId="24528"/>
    <cellStyle name="Comma 6 4 2 2 2 12" xfId="6568"/>
    <cellStyle name="Comma 6 4 2 2 2 12 2" xfId="24529"/>
    <cellStyle name="Comma 6 4 2 2 2 13" xfId="6569"/>
    <cellStyle name="Comma 6 4 2 2 2 13 2" xfId="24530"/>
    <cellStyle name="Comma 6 4 2 2 2 14" xfId="6570"/>
    <cellStyle name="Comma 6 4 2 2 2 14 2" xfId="24531"/>
    <cellStyle name="Comma 6 4 2 2 2 15" xfId="24526"/>
    <cellStyle name="Comma 6 4 2 2 2 2" xfId="6571"/>
    <cellStyle name="Comma 6 4 2 2 2 2 10" xfId="6572"/>
    <cellStyle name="Comma 6 4 2 2 2 2 10 2" xfId="24533"/>
    <cellStyle name="Comma 6 4 2 2 2 2 11" xfId="6573"/>
    <cellStyle name="Comma 6 4 2 2 2 2 11 2" xfId="24534"/>
    <cellStyle name="Comma 6 4 2 2 2 2 12" xfId="6574"/>
    <cellStyle name="Comma 6 4 2 2 2 2 12 2" xfId="24535"/>
    <cellStyle name="Comma 6 4 2 2 2 2 13" xfId="24532"/>
    <cellStyle name="Comma 6 4 2 2 2 2 2" xfId="6575"/>
    <cellStyle name="Comma 6 4 2 2 2 2 2 2" xfId="6576"/>
    <cellStyle name="Comma 6 4 2 2 2 2 2 2 2" xfId="24537"/>
    <cellStyle name="Comma 6 4 2 2 2 2 2 3" xfId="24536"/>
    <cellStyle name="Comma 6 4 2 2 2 2 3" xfId="6577"/>
    <cellStyle name="Comma 6 4 2 2 2 2 3 2" xfId="24538"/>
    <cellStyle name="Comma 6 4 2 2 2 2 4" xfId="6578"/>
    <cellStyle name="Comma 6 4 2 2 2 2 4 2" xfId="24539"/>
    <cellStyle name="Comma 6 4 2 2 2 2 5" xfId="6579"/>
    <cellStyle name="Comma 6 4 2 2 2 2 5 2" xfId="24540"/>
    <cellStyle name="Comma 6 4 2 2 2 2 6" xfId="6580"/>
    <cellStyle name="Comma 6 4 2 2 2 2 6 2" xfId="24541"/>
    <cellStyle name="Comma 6 4 2 2 2 2 7" xfId="6581"/>
    <cellStyle name="Comma 6 4 2 2 2 2 7 2" xfId="24542"/>
    <cellStyle name="Comma 6 4 2 2 2 2 8" xfId="6582"/>
    <cellStyle name="Comma 6 4 2 2 2 2 8 2" xfId="24543"/>
    <cellStyle name="Comma 6 4 2 2 2 2 9" xfId="6583"/>
    <cellStyle name="Comma 6 4 2 2 2 2 9 2" xfId="24544"/>
    <cellStyle name="Comma 6 4 2 2 2 3" xfId="6584"/>
    <cellStyle name="Comma 6 4 2 2 2 3 2" xfId="6585"/>
    <cellStyle name="Comma 6 4 2 2 2 3 2 2" xfId="24546"/>
    <cellStyle name="Comma 6 4 2 2 2 3 3" xfId="24545"/>
    <cellStyle name="Comma 6 4 2 2 2 4" xfId="6586"/>
    <cellStyle name="Comma 6 4 2 2 2 4 2" xfId="6587"/>
    <cellStyle name="Comma 6 4 2 2 2 4 2 2" xfId="24548"/>
    <cellStyle name="Comma 6 4 2 2 2 4 3" xfId="24547"/>
    <cellStyle name="Comma 6 4 2 2 2 5" xfId="6588"/>
    <cellStyle name="Comma 6 4 2 2 2 5 2" xfId="6589"/>
    <cellStyle name="Comma 6 4 2 2 2 5 2 2" xfId="24550"/>
    <cellStyle name="Comma 6 4 2 2 2 5 3" xfId="24549"/>
    <cellStyle name="Comma 6 4 2 2 2 6" xfId="6590"/>
    <cellStyle name="Comma 6 4 2 2 2 6 2" xfId="24551"/>
    <cellStyle name="Comma 6 4 2 2 2 7" xfId="6591"/>
    <cellStyle name="Comma 6 4 2 2 2 7 2" xfId="24552"/>
    <cellStyle name="Comma 6 4 2 2 2 8" xfId="6592"/>
    <cellStyle name="Comma 6 4 2 2 2 8 2" xfId="24553"/>
    <cellStyle name="Comma 6 4 2 2 2 9" xfId="6593"/>
    <cellStyle name="Comma 6 4 2 2 2 9 2" xfId="24554"/>
    <cellStyle name="Comma 6 4 2 2 3" xfId="6594"/>
    <cellStyle name="Comma 6 4 2 2 3 10" xfId="6595"/>
    <cellStyle name="Comma 6 4 2 2 3 10 2" xfId="24556"/>
    <cellStyle name="Comma 6 4 2 2 3 11" xfId="6596"/>
    <cellStyle name="Comma 6 4 2 2 3 11 2" xfId="24557"/>
    <cellStyle name="Comma 6 4 2 2 3 12" xfId="6597"/>
    <cellStyle name="Comma 6 4 2 2 3 12 2" xfId="24558"/>
    <cellStyle name="Comma 6 4 2 2 3 13" xfId="6598"/>
    <cellStyle name="Comma 6 4 2 2 3 13 2" xfId="24559"/>
    <cellStyle name="Comma 6 4 2 2 3 14" xfId="6599"/>
    <cellStyle name="Comma 6 4 2 2 3 14 2" xfId="24560"/>
    <cellStyle name="Comma 6 4 2 2 3 15" xfId="24555"/>
    <cellStyle name="Comma 6 4 2 2 3 2" xfId="6600"/>
    <cellStyle name="Comma 6 4 2 2 3 2 10" xfId="6601"/>
    <cellStyle name="Comma 6 4 2 2 3 2 10 2" xfId="24562"/>
    <cellStyle name="Comma 6 4 2 2 3 2 11" xfId="6602"/>
    <cellStyle name="Comma 6 4 2 2 3 2 11 2" xfId="24563"/>
    <cellStyle name="Comma 6 4 2 2 3 2 12" xfId="6603"/>
    <cellStyle name="Comma 6 4 2 2 3 2 12 2" xfId="24564"/>
    <cellStyle name="Comma 6 4 2 2 3 2 13" xfId="24561"/>
    <cellStyle name="Comma 6 4 2 2 3 2 2" xfId="6604"/>
    <cellStyle name="Comma 6 4 2 2 3 2 2 2" xfId="6605"/>
    <cellStyle name="Comma 6 4 2 2 3 2 2 2 2" xfId="24566"/>
    <cellStyle name="Comma 6 4 2 2 3 2 2 3" xfId="24565"/>
    <cellStyle name="Comma 6 4 2 2 3 2 3" xfId="6606"/>
    <cellStyle name="Comma 6 4 2 2 3 2 3 2" xfId="24567"/>
    <cellStyle name="Comma 6 4 2 2 3 2 4" xfId="6607"/>
    <cellStyle name="Comma 6 4 2 2 3 2 4 2" xfId="24568"/>
    <cellStyle name="Comma 6 4 2 2 3 2 5" xfId="6608"/>
    <cellStyle name="Comma 6 4 2 2 3 2 5 2" xfId="24569"/>
    <cellStyle name="Comma 6 4 2 2 3 2 6" xfId="6609"/>
    <cellStyle name="Comma 6 4 2 2 3 2 6 2" xfId="24570"/>
    <cellStyle name="Comma 6 4 2 2 3 2 7" xfId="6610"/>
    <cellStyle name="Comma 6 4 2 2 3 2 7 2" xfId="24571"/>
    <cellStyle name="Comma 6 4 2 2 3 2 8" xfId="6611"/>
    <cellStyle name="Comma 6 4 2 2 3 2 8 2" xfId="24572"/>
    <cellStyle name="Comma 6 4 2 2 3 2 9" xfId="6612"/>
    <cellStyle name="Comma 6 4 2 2 3 2 9 2" xfId="24573"/>
    <cellStyle name="Comma 6 4 2 2 3 3" xfId="6613"/>
    <cellStyle name="Comma 6 4 2 2 3 3 2" xfId="6614"/>
    <cellStyle name="Comma 6 4 2 2 3 3 2 2" xfId="24575"/>
    <cellStyle name="Comma 6 4 2 2 3 3 3" xfId="24574"/>
    <cellStyle name="Comma 6 4 2 2 3 4" xfId="6615"/>
    <cellStyle name="Comma 6 4 2 2 3 4 2" xfId="6616"/>
    <cellStyle name="Comma 6 4 2 2 3 4 2 2" xfId="24577"/>
    <cellStyle name="Comma 6 4 2 2 3 4 3" xfId="24576"/>
    <cellStyle name="Comma 6 4 2 2 3 5" xfId="6617"/>
    <cellStyle name="Comma 6 4 2 2 3 5 2" xfId="6618"/>
    <cellStyle name="Comma 6 4 2 2 3 5 2 2" xfId="24579"/>
    <cellStyle name="Comma 6 4 2 2 3 5 3" xfId="24578"/>
    <cellStyle name="Comma 6 4 2 2 3 6" xfId="6619"/>
    <cellStyle name="Comma 6 4 2 2 3 6 2" xfId="24580"/>
    <cellStyle name="Comma 6 4 2 2 3 7" xfId="6620"/>
    <cellStyle name="Comma 6 4 2 2 3 7 2" xfId="24581"/>
    <cellStyle name="Comma 6 4 2 2 3 8" xfId="6621"/>
    <cellStyle name="Comma 6 4 2 2 3 8 2" xfId="24582"/>
    <cellStyle name="Comma 6 4 2 2 3 9" xfId="6622"/>
    <cellStyle name="Comma 6 4 2 2 3 9 2" xfId="24583"/>
    <cellStyle name="Comma 6 4 2 2 4" xfId="6623"/>
    <cellStyle name="Comma 6 4 2 2 4 2" xfId="24584"/>
    <cellStyle name="Comma 6 4 2 2 5" xfId="6624"/>
    <cellStyle name="Comma 6 4 2 2 5 2" xfId="24585"/>
    <cellStyle name="Comma 6 4 2 2 6" xfId="6625"/>
    <cellStyle name="Comma 6 4 2 2 6 2" xfId="24586"/>
    <cellStyle name="Comma 6 4 2 2 7" xfId="6626"/>
    <cellStyle name="Comma 6 4 2 2 7 2" xfId="24587"/>
    <cellStyle name="Comma 6 4 2 2 8" xfId="6627"/>
    <cellStyle name="Comma 6 4 2 2 8 2" xfId="24588"/>
    <cellStyle name="Comma 6 4 2 2 9" xfId="6628"/>
    <cellStyle name="Comma 6 4 2 2 9 2" xfId="24589"/>
    <cellStyle name="Comma 6 4 2 20" xfId="6629"/>
    <cellStyle name="Comma 6 4 2 20 2" xfId="24590"/>
    <cellStyle name="Comma 6 4 2 21" xfId="6630"/>
    <cellStyle name="Comma 6 4 2 21 2" xfId="24591"/>
    <cellStyle name="Comma 6 4 2 22" xfId="6631"/>
    <cellStyle name="Comma 6 4 2 22 2" xfId="24592"/>
    <cellStyle name="Comma 6 4 2 23" xfId="6632"/>
    <cellStyle name="Comma 6 4 2 23 2" xfId="24593"/>
    <cellStyle name="Comma 6 4 2 24" xfId="6633"/>
    <cellStyle name="Comma 6 4 2 24 2" xfId="24594"/>
    <cellStyle name="Comma 6 4 2 25" xfId="6634"/>
    <cellStyle name="Comma 6 4 2 25 2" xfId="24595"/>
    <cellStyle name="Comma 6 4 2 26" xfId="6635"/>
    <cellStyle name="Comma 6 4 2 26 2" xfId="24596"/>
    <cellStyle name="Comma 6 4 2 27" xfId="6636"/>
    <cellStyle name="Comma 6 4 2 27 2" xfId="24597"/>
    <cellStyle name="Comma 6 4 2 28" xfId="24508"/>
    <cellStyle name="Comma 6 4 2 3" xfId="6637"/>
    <cellStyle name="Comma 6 4 2 3 2" xfId="24598"/>
    <cellStyle name="Comma 6 4 2 4" xfId="6638"/>
    <cellStyle name="Comma 6 4 2 4 10" xfId="6639"/>
    <cellStyle name="Comma 6 4 2 4 10 2" xfId="24600"/>
    <cellStyle name="Comma 6 4 2 4 11" xfId="6640"/>
    <cellStyle name="Comma 6 4 2 4 11 2" xfId="24601"/>
    <cellStyle name="Comma 6 4 2 4 12" xfId="6641"/>
    <cellStyle name="Comma 6 4 2 4 12 2" xfId="24602"/>
    <cellStyle name="Comma 6 4 2 4 13" xfId="24599"/>
    <cellStyle name="Comma 6 4 2 4 2" xfId="6642"/>
    <cellStyle name="Comma 6 4 2 4 2 2" xfId="6643"/>
    <cellStyle name="Comma 6 4 2 4 2 2 2" xfId="24604"/>
    <cellStyle name="Comma 6 4 2 4 2 3" xfId="24603"/>
    <cellStyle name="Comma 6 4 2 4 3" xfId="6644"/>
    <cellStyle name="Comma 6 4 2 4 3 2" xfId="24605"/>
    <cellStyle name="Comma 6 4 2 4 4" xfId="6645"/>
    <cellStyle name="Comma 6 4 2 4 4 2" xfId="24606"/>
    <cellStyle name="Comma 6 4 2 4 5" xfId="6646"/>
    <cellStyle name="Comma 6 4 2 4 5 2" xfId="24607"/>
    <cellStyle name="Comma 6 4 2 4 6" xfId="6647"/>
    <cellStyle name="Comma 6 4 2 4 6 2" xfId="24608"/>
    <cellStyle name="Comma 6 4 2 4 7" xfId="6648"/>
    <cellStyle name="Comma 6 4 2 4 7 2" xfId="24609"/>
    <cellStyle name="Comma 6 4 2 4 8" xfId="6649"/>
    <cellStyle name="Comma 6 4 2 4 8 2" xfId="24610"/>
    <cellStyle name="Comma 6 4 2 4 9" xfId="6650"/>
    <cellStyle name="Comma 6 4 2 4 9 2" xfId="24611"/>
    <cellStyle name="Comma 6 4 2 5" xfId="6651"/>
    <cellStyle name="Comma 6 4 2 5 2" xfId="6652"/>
    <cellStyle name="Comma 6 4 2 5 2 2" xfId="24613"/>
    <cellStyle name="Comma 6 4 2 5 3" xfId="24612"/>
    <cellStyle name="Comma 6 4 2 6" xfId="6653"/>
    <cellStyle name="Comma 6 4 2 6 2" xfId="6654"/>
    <cellStyle name="Comma 6 4 2 6 2 2" xfId="24615"/>
    <cellStyle name="Comma 6 4 2 6 3" xfId="24614"/>
    <cellStyle name="Comma 6 4 2 7" xfId="6655"/>
    <cellStyle name="Comma 6 4 2 7 2" xfId="24616"/>
    <cellStyle name="Comma 6 4 2 8" xfId="6656"/>
    <cellStyle name="Comma 6 4 2 8 2" xfId="24617"/>
    <cellStyle name="Comma 6 4 2 9" xfId="6657"/>
    <cellStyle name="Comma 6 4 2 9 2" xfId="24618"/>
    <cellStyle name="Comma 6 4 20" xfId="6658"/>
    <cellStyle name="Comma 6 4 20 2" xfId="24619"/>
    <cellStyle name="Comma 6 4 21" xfId="6659"/>
    <cellStyle name="Comma 6 4 21 2" xfId="24620"/>
    <cellStyle name="Comma 6 4 22" xfId="6660"/>
    <cellStyle name="Comma 6 4 22 2" xfId="24621"/>
    <cellStyle name="Comma 6 4 23" xfId="6661"/>
    <cellStyle name="Comma 6 4 23 2" xfId="24622"/>
    <cellStyle name="Comma 6 4 24" xfId="6662"/>
    <cellStyle name="Comma 6 4 24 2" xfId="24623"/>
    <cellStyle name="Comma 6 4 25" xfId="6663"/>
    <cellStyle name="Comma 6 4 25 2" xfId="24624"/>
    <cellStyle name="Comma 6 4 26" xfId="6664"/>
    <cellStyle name="Comma 6 4 26 2" xfId="24625"/>
    <cellStyle name="Comma 6 4 27" xfId="6665"/>
    <cellStyle name="Comma 6 4 27 2" xfId="24626"/>
    <cellStyle name="Comma 6 4 28" xfId="24246"/>
    <cellStyle name="Comma 6 4 3" xfId="6666"/>
    <cellStyle name="Comma 6 4 3 10" xfId="6667"/>
    <cellStyle name="Comma 6 4 3 10 2" xfId="24628"/>
    <cellStyle name="Comma 6 4 3 11" xfId="6668"/>
    <cellStyle name="Comma 6 4 3 11 2" xfId="24629"/>
    <cellStyle name="Comma 6 4 3 12" xfId="6669"/>
    <cellStyle name="Comma 6 4 3 12 2" xfId="6670"/>
    <cellStyle name="Comma 6 4 3 12 2 2" xfId="24631"/>
    <cellStyle name="Comma 6 4 3 12 3" xfId="24630"/>
    <cellStyle name="Comma 6 4 3 13" xfId="6671"/>
    <cellStyle name="Comma 6 4 3 13 2" xfId="24632"/>
    <cellStyle name="Comma 6 4 3 14" xfId="6672"/>
    <cellStyle name="Comma 6 4 3 14 2" xfId="24633"/>
    <cellStyle name="Comma 6 4 3 15" xfId="6673"/>
    <cellStyle name="Comma 6 4 3 15 2" xfId="24634"/>
    <cellStyle name="Comma 6 4 3 16" xfId="6674"/>
    <cellStyle name="Comma 6 4 3 16 2" xfId="24635"/>
    <cellStyle name="Comma 6 4 3 17" xfId="6675"/>
    <cellStyle name="Comma 6 4 3 17 2" xfId="24636"/>
    <cellStyle name="Comma 6 4 3 18" xfId="6676"/>
    <cellStyle name="Comma 6 4 3 18 2" xfId="24637"/>
    <cellStyle name="Comma 6 4 3 19" xfId="6677"/>
    <cellStyle name="Comma 6 4 3 19 2" xfId="24638"/>
    <cellStyle name="Comma 6 4 3 2" xfId="6678"/>
    <cellStyle name="Comma 6 4 3 2 10" xfId="6679"/>
    <cellStyle name="Comma 6 4 3 2 10 2" xfId="24640"/>
    <cellStyle name="Comma 6 4 3 2 11" xfId="6680"/>
    <cellStyle name="Comma 6 4 3 2 11 2" xfId="24641"/>
    <cellStyle name="Comma 6 4 3 2 12" xfId="6681"/>
    <cellStyle name="Comma 6 4 3 2 12 2" xfId="24642"/>
    <cellStyle name="Comma 6 4 3 2 13" xfId="24639"/>
    <cellStyle name="Comma 6 4 3 2 2" xfId="6682"/>
    <cellStyle name="Comma 6 4 3 2 2 2" xfId="6683"/>
    <cellStyle name="Comma 6 4 3 2 2 2 2" xfId="24644"/>
    <cellStyle name="Comma 6 4 3 2 2 3" xfId="24643"/>
    <cellStyle name="Comma 6 4 3 2 3" xfId="6684"/>
    <cellStyle name="Comma 6 4 3 2 3 2" xfId="24645"/>
    <cellStyle name="Comma 6 4 3 2 4" xfId="6685"/>
    <cellStyle name="Comma 6 4 3 2 4 2" xfId="24646"/>
    <cellStyle name="Comma 6 4 3 2 5" xfId="6686"/>
    <cellStyle name="Comma 6 4 3 2 5 2" xfId="24647"/>
    <cellStyle name="Comma 6 4 3 2 6" xfId="6687"/>
    <cellStyle name="Comma 6 4 3 2 6 2" xfId="24648"/>
    <cellStyle name="Comma 6 4 3 2 7" xfId="6688"/>
    <cellStyle name="Comma 6 4 3 2 7 2" xfId="24649"/>
    <cellStyle name="Comma 6 4 3 2 8" xfId="6689"/>
    <cellStyle name="Comma 6 4 3 2 8 2" xfId="24650"/>
    <cellStyle name="Comma 6 4 3 2 9" xfId="6690"/>
    <cellStyle name="Comma 6 4 3 2 9 2" xfId="24651"/>
    <cellStyle name="Comma 6 4 3 20" xfId="6691"/>
    <cellStyle name="Comma 6 4 3 20 2" xfId="24652"/>
    <cellStyle name="Comma 6 4 3 21" xfId="6692"/>
    <cellStyle name="Comma 6 4 3 21 2" xfId="24653"/>
    <cellStyle name="Comma 6 4 3 22" xfId="6693"/>
    <cellStyle name="Comma 6 4 3 22 2" xfId="24654"/>
    <cellStyle name="Comma 6 4 3 23" xfId="6694"/>
    <cellStyle name="Comma 6 4 3 23 2" xfId="24655"/>
    <cellStyle name="Comma 6 4 3 24" xfId="6695"/>
    <cellStyle name="Comma 6 4 3 24 2" xfId="24656"/>
    <cellStyle name="Comma 6 4 3 25" xfId="6696"/>
    <cellStyle name="Comma 6 4 3 25 2" xfId="24657"/>
    <cellStyle name="Comma 6 4 3 26" xfId="24627"/>
    <cellStyle name="Comma 6 4 3 3" xfId="6697"/>
    <cellStyle name="Comma 6 4 3 3 2" xfId="6698"/>
    <cellStyle name="Comma 6 4 3 3 2 2" xfId="24659"/>
    <cellStyle name="Comma 6 4 3 3 3" xfId="24658"/>
    <cellStyle name="Comma 6 4 3 4" xfId="6699"/>
    <cellStyle name="Comma 6 4 3 4 2" xfId="6700"/>
    <cellStyle name="Comma 6 4 3 4 2 2" xfId="24661"/>
    <cellStyle name="Comma 6 4 3 4 3" xfId="24660"/>
    <cellStyle name="Comma 6 4 3 5" xfId="6701"/>
    <cellStyle name="Comma 6 4 3 5 2" xfId="24662"/>
    <cellStyle name="Comma 6 4 3 6" xfId="6702"/>
    <cellStyle name="Comma 6 4 3 6 2" xfId="24663"/>
    <cellStyle name="Comma 6 4 3 7" xfId="6703"/>
    <cellStyle name="Comma 6 4 3 7 2" xfId="24664"/>
    <cellStyle name="Comma 6 4 3 8" xfId="6704"/>
    <cellStyle name="Comma 6 4 3 8 2" xfId="24665"/>
    <cellStyle name="Comma 6 4 3 9" xfId="6705"/>
    <cellStyle name="Comma 6 4 3 9 2" xfId="24666"/>
    <cellStyle name="Comma 6 4 4" xfId="6706"/>
    <cellStyle name="Comma 6 4 4 10" xfId="6707"/>
    <cellStyle name="Comma 6 4 4 10 2" xfId="24668"/>
    <cellStyle name="Comma 6 4 4 11" xfId="6708"/>
    <cellStyle name="Comma 6 4 4 11 2" xfId="24669"/>
    <cellStyle name="Comma 6 4 4 12" xfId="6709"/>
    <cellStyle name="Comma 6 4 4 12 2" xfId="6710"/>
    <cellStyle name="Comma 6 4 4 12 2 2" xfId="24671"/>
    <cellStyle name="Comma 6 4 4 12 3" xfId="24670"/>
    <cellStyle name="Comma 6 4 4 13" xfId="6711"/>
    <cellStyle name="Comma 6 4 4 13 2" xfId="24672"/>
    <cellStyle name="Comma 6 4 4 14" xfId="6712"/>
    <cellStyle name="Comma 6 4 4 14 2" xfId="24673"/>
    <cellStyle name="Comma 6 4 4 15" xfId="6713"/>
    <cellStyle name="Comma 6 4 4 15 2" xfId="24674"/>
    <cellStyle name="Comma 6 4 4 16" xfId="6714"/>
    <cellStyle name="Comma 6 4 4 16 2" xfId="24675"/>
    <cellStyle name="Comma 6 4 4 17" xfId="6715"/>
    <cellStyle name="Comma 6 4 4 17 2" xfId="24676"/>
    <cellStyle name="Comma 6 4 4 18" xfId="6716"/>
    <cellStyle name="Comma 6 4 4 18 2" xfId="24677"/>
    <cellStyle name="Comma 6 4 4 19" xfId="6717"/>
    <cellStyle name="Comma 6 4 4 19 2" xfId="24678"/>
    <cellStyle name="Comma 6 4 4 2" xfId="6718"/>
    <cellStyle name="Comma 6 4 4 2 10" xfId="6719"/>
    <cellStyle name="Comma 6 4 4 2 10 2" xfId="24680"/>
    <cellStyle name="Comma 6 4 4 2 11" xfId="6720"/>
    <cellStyle name="Comma 6 4 4 2 11 2" xfId="24681"/>
    <cellStyle name="Comma 6 4 4 2 12" xfId="6721"/>
    <cellStyle name="Comma 6 4 4 2 12 2" xfId="24682"/>
    <cellStyle name="Comma 6 4 4 2 13" xfId="24679"/>
    <cellStyle name="Comma 6 4 4 2 2" xfId="6722"/>
    <cellStyle name="Comma 6 4 4 2 2 2" xfId="6723"/>
    <cellStyle name="Comma 6 4 4 2 2 2 2" xfId="24684"/>
    <cellStyle name="Comma 6 4 4 2 2 3" xfId="24683"/>
    <cellStyle name="Comma 6 4 4 2 3" xfId="6724"/>
    <cellStyle name="Comma 6 4 4 2 3 2" xfId="24685"/>
    <cellStyle name="Comma 6 4 4 2 4" xfId="6725"/>
    <cellStyle name="Comma 6 4 4 2 4 2" xfId="24686"/>
    <cellStyle name="Comma 6 4 4 2 5" xfId="6726"/>
    <cellStyle name="Comma 6 4 4 2 5 2" xfId="24687"/>
    <cellStyle name="Comma 6 4 4 2 6" xfId="6727"/>
    <cellStyle name="Comma 6 4 4 2 6 2" xfId="24688"/>
    <cellStyle name="Comma 6 4 4 2 7" xfId="6728"/>
    <cellStyle name="Comma 6 4 4 2 7 2" xfId="24689"/>
    <cellStyle name="Comma 6 4 4 2 8" xfId="6729"/>
    <cellStyle name="Comma 6 4 4 2 8 2" xfId="24690"/>
    <cellStyle name="Comma 6 4 4 2 9" xfId="6730"/>
    <cellStyle name="Comma 6 4 4 2 9 2" xfId="24691"/>
    <cellStyle name="Comma 6 4 4 20" xfId="6731"/>
    <cellStyle name="Comma 6 4 4 20 2" xfId="24692"/>
    <cellStyle name="Comma 6 4 4 21" xfId="6732"/>
    <cellStyle name="Comma 6 4 4 21 2" xfId="24693"/>
    <cellStyle name="Comma 6 4 4 22" xfId="6733"/>
    <cellStyle name="Comma 6 4 4 22 2" xfId="24694"/>
    <cellStyle name="Comma 6 4 4 23" xfId="6734"/>
    <cellStyle name="Comma 6 4 4 23 2" xfId="24695"/>
    <cellStyle name="Comma 6 4 4 24" xfId="6735"/>
    <cellStyle name="Comma 6 4 4 24 2" xfId="24696"/>
    <cellStyle name="Comma 6 4 4 25" xfId="6736"/>
    <cellStyle name="Comma 6 4 4 25 2" xfId="24697"/>
    <cellStyle name="Comma 6 4 4 26" xfId="24667"/>
    <cellStyle name="Comma 6 4 4 3" xfId="6737"/>
    <cellStyle name="Comma 6 4 4 3 2" xfId="6738"/>
    <cellStyle name="Comma 6 4 4 3 2 2" xfId="24699"/>
    <cellStyle name="Comma 6 4 4 3 3" xfId="24698"/>
    <cellStyle name="Comma 6 4 4 4" xfId="6739"/>
    <cellStyle name="Comma 6 4 4 4 2" xfId="6740"/>
    <cellStyle name="Comma 6 4 4 4 2 2" xfId="24701"/>
    <cellStyle name="Comma 6 4 4 4 3" xfId="24700"/>
    <cellStyle name="Comma 6 4 4 5" xfId="6741"/>
    <cellStyle name="Comma 6 4 4 5 2" xfId="24702"/>
    <cellStyle name="Comma 6 4 4 6" xfId="6742"/>
    <cellStyle name="Comma 6 4 4 6 2" xfId="24703"/>
    <cellStyle name="Comma 6 4 4 7" xfId="6743"/>
    <cellStyle name="Comma 6 4 4 7 2" xfId="24704"/>
    <cellStyle name="Comma 6 4 4 8" xfId="6744"/>
    <cellStyle name="Comma 6 4 4 8 2" xfId="24705"/>
    <cellStyle name="Comma 6 4 4 9" xfId="6745"/>
    <cellStyle name="Comma 6 4 4 9 2" xfId="24706"/>
    <cellStyle name="Comma 6 4 5" xfId="6746"/>
    <cellStyle name="Comma 6 4 5 10" xfId="6747"/>
    <cellStyle name="Comma 6 4 5 10 2" xfId="24708"/>
    <cellStyle name="Comma 6 4 5 11" xfId="6748"/>
    <cellStyle name="Comma 6 4 5 11 2" xfId="24709"/>
    <cellStyle name="Comma 6 4 5 12" xfId="6749"/>
    <cellStyle name="Comma 6 4 5 12 2" xfId="6750"/>
    <cellStyle name="Comma 6 4 5 12 2 2" xfId="24711"/>
    <cellStyle name="Comma 6 4 5 12 3" xfId="24710"/>
    <cellStyle name="Comma 6 4 5 13" xfId="6751"/>
    <cellStyle name="Comma 6 4 5 13 2" xfId="24712"/>
    <cellStyle name="Comma 6 4 5 14" xfId="6752"/>
    <cellStyle name="Comma 6 4 5 14 2" xfId="24713"/>
    <cellStyle name="Comma 6 4 5 15" xfId="6753"/>
    <cellStyle name="Comma 6 4 5 15 2" xfId="24714"/>
    <cellStyle name="Comma 6 4 5 16" xfId="6754"/>
    <cellStyle name="Comma 6 4 5 16 2" xfId="24715"/>
    <cellStyle name="Comma 6 4 5 17" xfId="6755"/>
    <cellStyle name="Comma 6 4 5 17 2" xfId="24716"/>
    <cellStyle name="Comma 6 4 5 18" xfId="6756"/>
    <cellStyle name="Comma 6 4 5 18 2" xfId="24717"/>
    <cellStyle name="Comma 6 4 5 19" xfId="6757"/>
    <cellStyle name="Comma 6 4 5 19 2" xfId="24718"/>
    <cellStyle name="Comma 6 4 5 2" xfId="6758"/>
    <cellStyle name="Comma 6 4 5 2 10" xfId="6759"/>
    <cellStyle name="Comma 6 4 5 2 10 2" xfId="24720"/>
    <cellStyle name="Comma 6 4 5 2 11" xfId="6760"/>
    <cellStyle name="Comma 6 4 5 2 11 2" xfId="24721"/>
    <cellStyle name="Comma 6 4 5 2 12" xfId="6761"/>
    <cellStyle name="Comma 6 4 5 2 12 2" xfId="24722"/>
    <cellStyle name="Comma 6 4 5 2 13" xfId="24719"/>
    <cellStyle name="Comma 6 4 5 2 2" xfId="6762"/>
    <cellStyle name="Comma 6 4 5 2 2 2" xfId="6763"/>
    <cellStyle name="Comma 6 4 5 2 2 2 2" xfId="24724"/>
    <cellStyle name="Comma 6 4 5 2 2 3" xfId="24723"/>
    <cellStyle name="Comma 6 4 5 2 3" xfId="6764"/>
    <cellStyle name="Comma 6 4 5 2 3 2" xfId="24725"/>
    <cellStyle name="Comma 6 4 5 2 4" xfId="6765"/>
    <cellStyle name="Comma 6 4 5 2 4 2" xfId="24726"/>
    <cellStyle name="Comma 6 4 5 2 5" xfId="6766"/>
    <cellStyle name="Comma 6 4 5 2 5 2" xfId="24727"/>
    <cellStyle name="Comma 6 4 5 2 6" xfId="6767"/>
    <cellStyle name="Comma 6 4 5 2 6 2" xfId="24728"/>
    <cellStyle name="Comma 6 4 5 2 7" xfId="6768"/>
    <cellStyle name="Comma 6 4 5 2 7 2" xfId="24729"/>
    <cellStyle name="Comma 6 4 5 2 8" xfId="6769"/>
    <cellStyle name="Comma 6 4 5 2 8 2" xfId="24730"/>
    <cellStyle name="Comma 6 4 5 2 9" xfId="6770"/>
    <cellStyle name="Comma 6 4 5 2 9 2" xfId="24731"/>
    <cellStyle name="Comma 6 4 5 20" xfId="6771"/>
    <cellStyle name="Comma 6 4 5 20 2" xfId="24732"/>
    <cellStyle name="Comma 6 4 5 21" xfId="6772"/>
    <cellStyle name="Comma 6 4 5 21 2" xfId="24733"/>
    <cellStyle name="Comma 6 4 5 22" xfId="6773"/>
    <cellStyle name="Comma 6 4 5 22 2" xfId="24734"/>
    <cellStyle name="Comma 6 4 5 23" xfId="6774"/>
    <cellStyle name="Comma 6 4 5 23 2" xfId="24735"/>
    <cellStyle name="Comma 6 4 5 24" xfId="6775"/>
    <cellStyle name="Comma 6 4 5 24 2" xfId="24736"/>
    <cellStyle name="Comma 6 4 5 25" xfId="6776"/>
    <cellStyle name="Comma 6 4 5 25 2" xfId="24737"/>
    <cellStyle name="Comma 6 4 5 26" xfId="24707"/>
    <cellStyle name="Comma 6 4 5 3" xfId="6777"/>
    <cellStyle name="Comma 6 4 5 3 2" xfId="6778"/>
    <cellStyle name="Comma 6 4 5 3 2 2" xfId="24739"/>
    <cellStyle name="Comma 6 4 5 3 3" xfId="24738"/>
    <cellStyle name="Comma 6 4 5 4" xfId="6779"/>
    <cellStyle name="Comma 6 4 5 4 2" xfId="6780"/>
    <cellStyle name="Comma 6 4 5 4 2 2" xfId="24741"/>
    <cellStyle name="Comma 6 4 5 4 3" xfId="24740"/>
    <cellStyle name="Comma 6 4 5 5" xfId="6781"/>
    <cellStyle name="Comma 6 4 5 5 2" xfId="24742"/>
    <cellStyle name="Comma 6 4 5 6" xfId="6782"/>
    <cellStyle name="Comma 6 4 5 6 2" xfId="24743"/>
    <cellStyle name="Comma 6 4 5 7" xfId="6783"/>
    <cellStyle name="Comma 6 4 5 7 2" xfId="24744"/>
    <cellStyle name="Comma 6 4 5 8" xfId="6784"/>
    <cellStyle name="Comma 6 4 5 8 2" xfId="24745"/>
    <cellStyle name="Comma 6 4 5 9" xfId="6785"/>
    <cellStyle name="Comma 6 4 5 9 2" xfId="24746"/>
    <cellStyle name="Comma 6 4 6" xfId="6786"/>
    <cellStyle name="Comma 6 4 6 10" xfId="6787"/>
    <cellStyle name="Comma 6 4 6 10 2" xfId="24748"/>
    <cellStyle name="Comma 6 4 6 11" xfId="6788"/>
    <cellStyle name="Comma 6 4 6 11 2" xfId="24749"/>
    <cellStyle name="Comma 6 4 6 12" xfId="6789"/>
    <cellStyle name="Comma 6 4 6 12 2" xfId="6790"/>
    <cellStyle name="Comma 6 4 6 12 2 2" xfId="24751"/>
    <cellStyle name="Comma 6 4 6 12 3" xfId="24750"/>
    <cellStyle name="Comma 6 4 6 13" xfId="6791"/>
    <cellStyle name="Comma 6 4 6 13 2" xfId="24752"/>
    <cellStyle name="Comma 6 4 6 14" xfId="6792"/>
    <cellStyle name="Comma 6 4 6 14 2" xfId="24753"/>
    <cellStyle name="Comma 6 4 6 15" xfId="6793"/>
    <cellStyle name="Comma 6 4 6 15 2" xfId="24754"/>
    <cellStyle name="Comma 6 4 6 16" xfId="6794"/>
    <cellStyle name="Comma 6 4 6 16 2" xfId="24755"/>
    <cellStyle name="Comma 6 4 6 17" xfId="6795"/>
    <cellStyle name="Comma 6 4 6 17 2" xfId="24756"/>
    <cellStyle name="Comma 6 4 6 18" xfId="6796"/>
    <cellStyle name="Comma 6 4 6 18 2" xfId="24757"/>
    <cellStyle name="Comma 6 4 6 19" xfId="6797"/>
    <cellStyle name="Comma 6 4 6 19 2" xfId="24758"/>
    <cellStyle name="Comma 6 4 6 2" xfId="6798"/>
    <cellStyle name="Comma 6 4 6 2 10" xfId="6799"/>
    <cellStyle name="Comma 6 4 6 2 10 2" xfId="24760"/>
    <cellStyle name="Comma 6 4 6 2 11" xfId="6800"/>
    <cellStyle name="Comma 6 4 6 2 11 2" xfId="24761"/>
    <cellStyle name="Comma 6 4 6 2 12" xfId="6801"/>
    <cellStyle name="Comma 6 4 6 2 12 2" xfId="24762"/>
    <cellStyle name="Comma 6 4 6 2 13" xfId="24759"/>
    <cellStyle name="Comma 6 4 6 2 2" xfId="6802"/>
    <cellStyle name="Comma 6 4 6 2 2 2" xfId="6803"/>
    <cellStyle name="Comma 6 4 6 2 2 2 2" xfId="24764"/>
    <cellStyle name="Comma 6 4 6 2 2 3" xfId="24763"/>
    <cellStyle name="Comma 6 4 6 2 3" xfId="6804"/>
    <cellStyle name="Comma 6 4 6 2 3 2" xfId="24765"/>
    <cellStyle name="Comma 6 4 6 2 4" xfId="6805"/>
    <cellStyle name="Comma 6 4 6 2 4 2" xfId="24766"/>
    <cellStyle name="Comma 6 4 6 2 5" xfId="6806"/>
    <cellStyle name="Comma 6 4 6 2 5 2" xfId="24767"/>
    <cellStyle name="Comma 6 4 6 2 6" xfId="6807"/>
    <cellStyle name="Comma 6 4 6 2 6 2" xfId="24768"/>
    <cellStyle name="Comma 6 4 6 2 7" xfId="6808"/>
    <cellStyle name="Comma 6 4 6 2 7 2" xfId="24769"/>
    <cellStyle name="Comma 6 4 6 2 8" xfId="6809"/>
    <cellStyle name="Comma 6 4 6 2 8 2" xfId="24770"/>
    <cellStyle name="Comma 6 4 6 2 9" xfId="6810"/>
    <cellStyle name="Comma 6 4 6 2 9 2" xfId="24771"/>
    <cellStyle name="Comma 6 4 6 20" xfId="6811"/>
    <cellStyle name="Comma 6 4 6 20 2" xfId="24772"/>
    <cellStyle name="Comma 6 4 6 21" xfId="6812"/>
    <cellStyle name="Comma 6 4 6 21 2" xfId="24773"/>
    <cellStyle name="Comma 6 4 6 22" xfId="6813"/>
    <cellStyle name="Comma 6 4 6 22 2" xfId="24774"/>
    <cellStyle name="Comma 6 4 6 23" xfId="6814"/>
    <cellStyle name="Comma 6 4 6 23 2" xfId="24775"/>
    <cellStyle name="Comma 6 4 6 24" xfId="6815"/>
    <cellStyle name="Comma 6 4 6 24 2" xfId="24776"/>
    <cellStyle name="Comma 6 4 6 25" xfId="6816"/>
    <cellStyle name="Comma 6 4 6 25 2" xfId="24777"/>
    <cellStyle name="Comma 6 4 6 26" xfId="24747"/>
    <cellStyle name="Comma 6 4 6 3" xfId="6817"/>
    <cellStyle name="Comma 6 4 6 3 2" xfId="6818"/>
    <cellStyle name="Comma 6 4 6 3 2 2" xfId="24779"/>
    <cellStyle name="Comma 6 4 6 3 3" xfId="24778"/>
    <cellStyle name="Comma 6 4 6 4" xfId="6819"/>
    <cellStyle name="Comma 6 4 6 4 2" xfId="6820"/>
    <cellStyle name="Comma 6 4 6 4 2 2" xfId="24781"/>
    <cellStyle name="Comma 6 4 6 4 3" xfId="24780"/>
    <cellStyle name="Comma 6 4 6 5" xfId="6821"/>
    <cellStyle name="Comma 6 4 6 5 2" xfId="24782"/>
    <cellStyle name="Comma 6 4 6 6" xfId="6822"/>
    <cellStyle name="Comma 6 4 6 6 2" xfId="24783"/>
    <cellStyle name="Comma 6 4 6 7" xfId="6823"/>
    <cellStyle name="Comma 6 4 6 7 2" xfId="24784"/>
    <cellStyle name="Comma 6 4 6 8" xfId="6824"/>
    <cellStyle name="Comma 6 4 6 8 2" xfId="24785"/>
    <cellStyle name="Comma 6 4 6 9" xfId="6825"/>
    <cellStyle name="Comma 6 4 6 9 2" xfId="24786"/>
    <cellStyle name="Comma 6 4 7" xfId="6826"/>
    <cellStyle name="Comma 6 4 7 10" xfId="6827"/>
    <cellStyle name="Comma 6 4 7 10 2" xfId="24788"/>
    <cellStyle name="Comma 6 4 7 11" xfId="6828"/>
    <cellStyle name="Comma 6 4 7 11 2" xfId="24789"/>
    <cellStyle name="Comma 6 4 7 12" xfId="6829"/>
    <cellStyle name="Comma 6 4 7 12 2" xfId="6830"/>
    <cellStyle name="Comma 6 4 7 12 2 2" xfId="24791"/>
    <cellStyle name="Comma 6 4 7 12 3" xfId="24790"/>
    <cellStyle name="Comma 6 4 7 13" xfId="6831"/>
    <cellStyle name="Comma 6 4 7 13 2" xfId="24792"/>
    <cellStyle name="Comma 6 4 7 14" xfId="6832"/>
    <cellStyle name="Comma 6 4 7 14 2" xfId="24793"/>
    <cellStyle name="Comma 6 4 7 15" xfId="6833"/>
    <cellStyle name="Comma 6 4 7 15 2" xfId="24794"/>
    <cellStyle name="Comma 6 4 7 16" xfId="6834"/>
    <cellStyle name="Comma 6 4 7 16 2" xfId="24795"/>
    <cellStyle name="Comma 6 4 7 17" xfId="6835"/>
    <cellStyle name="Comma 6 4 7 17 2" xfId="24796"/>
    <cellStyle name="Comma 6 4 7 18" xfId="6836"/>
    <cellStyle name="Comma 6 4 7 18 2" xfId="24797"/>
    <cellStyle name="Comma 6 4 7 19" xfId="6837"/>
    <cellStyle name="Comma 6 4 7 19 2" xfId="24798"/>
    <cellStyle name="Comma 6 4 7 2" xfId="6838"/>
    <cellStyle name="Comma 6 4 7 2 10" xfId="6839"/>
    <cellStyle name="Comma 6 4 7 2 10 2" xfId="24800"/>
    <cellStyle name="Comma 6 4 7 2 11" xfId="6840"/>
    <cellStyle name="Comma 6 4 7 2 11 2" xfId="24801"/>
    <cellStyle name="Comma 6 4 7 2 12" xfId="6841"/>
    <cellStyle name="Comma 6 4 7 2 12 2" xfId="24802"/>
    <cellStyle name="Comma 6 4 7 2 13" xfId="24799"/>
    <cellStyle name="Comma 6 4 7 2 2" xfId="6842"/>
    <cellStyle name="Comma 6 4 7 2 2 2" xfId="6843"/>
    <cellStyle name="Comma 6 4 7 2 2 2 2" xfId="24804"/>
    <cellStyle name="Comma 6 4 7 2 2 3" xfId="24803"/>
    <cellStyle name="Comma 6 4 7 2 3" xfId="6844"/>
    <cellStyle name="Comma 6 4 7 2 3 2" xfId="24805"/>
    <cellStyle name="Comma 6 4 7 2 4" xfId="6845"/>
    <cellStyle name="Comma 6 4 7 2 4 2" xfId="24806"/>
    <cellStyle name="Comma 6 4 7 2 5" xfId="6846"/>
    <cellStyle name="Comma 6 4 7 2 5 2" xfId="24807"/>
    <cellStyle name="Comma 6 4 7 2 6" xfId="6847"/>
    <cellStyle name="Comma 6 4 7 2 6 2" xfId="24808"/>
    <cellStyle name="Comma 6 4 7 2 7" xfId="6848"/>
    <cellStyle name="Comma 6 4 7 2 7 2" xfId="24809"/>
    <cellStyle name="Comma 6 4 7 2 8" xfId="6849"/>
    <cellStyle name="Comma 6 4 7 2 8 2" xfId="24810"/>
    <cellStyle name="Comma 6 4 7 2 9" xfId="6850"/>
    <cellStyle name="Comma 6 4 7 2 9 2" xfId="24811"/>
    <cellStyle name="Comma 6 4 7 20" xfId="6851"/>
    <cellStyle name="Comma 6 4 7 20 2" xfId="24812"/>
    <cellStyle name="Comma 6 4 7 21" xfId="6852"/>
    <cellStyle name="Comma 6 4 7 21 2" xfId="24813"/>
    <cellStyle name="Comma 6 4 7 22" xfId="6853"/>
    <cellStyle name="Comma 6 4 7 22 2" xfId="24814"/>
    <cellStyle name="Comma 6 4 7 23" xfId="6854"/>
    <cellStyle name="Comma 6 4 7 23 2" xfId="24815"/>
    <cellStyle name="Comma 6 4 7 24" xfId="6855"/>
    <cellStyle name="Comma 6 4 7 24 2" xfId="24816"/>
    <cellStyle name="Comma 6 4 7 25" xfId="6856"/>
    <cellStyle name="Comma 6 4 7 25 2" xfId="24817"/>
    <cellStyle name="Comma 6 4 7 26" xfId="24787"/>
    <cellStyle name="Comma 6 4 7 3" xfId="6857"/>
    <cellStyle name="Comma 6 4 7 3 2" xfId="6858"/>
    <cellStyle name="Comma 6 4 7 3 2 2" xfId="24819"/>
    <cellStyle name="Comma 6 4 7 3 3" xfId="24818"/>
    <cellStyle name="Comma 6 4 7 4" xfId="6859"/>
    <cellStyle name="Comma 6 4 7 4 2" xfId="6860"/>
    <cellStyle name="Comma 6 4 7 4 2 2" xfId="24821"/>
    <cellStyle name="Comma 6 4 7 4 3" xfId="24820"/>
    <cellStyle name="Comma 6 4 7 5" xfId="6861"/>
    <cellStyle name="Comma 6 4 7 5 2" xfId="24822"/>
    <cellStyle name="Comma 6 4 7 6" xfId="6862"/>
    <cellStyle name="Comma 6 4 7 6 2" xfId="24823"/>
    <cellStyle name="Comma 6 4 7 7" xfId="6863"/>
    <cellStyle name="Comma 6 4 7 7 2" xfId="24824"/>
    <cellStyle name="Comma 6 4 7 8" xfId="6864"/>
    <cellStyle name="Comma 6 4 7 8 2" xfId="24825"/>
    <cellStyle name="Comma 6 4 7 9" xfId="6865"/>
    <cellStyle name="Comma 6 4 7 9 2" xfId="24826"/>
    <cellStyle name="Comma 6 4 8" xfId="6866"/>
    <cellStyle name="Comma 6 4 8 10" xfId="6867"/>
    <cellStyle name="Comma 6 4 8 10 2" xfId="24828"/>
    <cellStyle name="Comma 6 4 8 11" xfId="6868"/>
    <cellStyle name="Comma 6 4 8 11 2" xfId="24829"/>
    <cellStyle name="Comma 6 4 8 12" xfId="6869"/>
    <cellStyle name="Comma 6 4 8 12 2" xfId="6870"/>
    <cellStyle name="Comma 6 4 8 12 2 2" xfId="24831"/>
    <cellStyle name="Comma 6 4 8 12 3" xfId="24830"/>
    <cellStyle name="Comma 6 4 8 13" xfId="6871"/>
    <cellStyle name="Comma 6 4 8 13 2" xfId="24832"/>
    <cellStyle name="Comma 6 4 8 14" xfId="6872"/>
    <cellStyle name="Comma 6 4 8 14 2" xfId="24833"/>
    <cellStyle name="Comma 6 4 8 15" xfId="6873"/>
    <cellStyle name="Comma 6 4 8 15 2" xfId="24834"/>
    <cellStyle name="Comma 6 4 8 16" xfId="6874"/>
    <cellStyle name="Comma 6 4 8 16 2" xfId="24835"/>
    <cellStyle name="Comma 6 4 8 17" xfId="6875"/>
    <cellStyle name="Comma 6 4 8 17 2" xfId="24836"/>
    <cellStyle name="Comma 6 4 8 18" xfId="6876"/>
    <cellStyle name="Comma 6 4 8 18 2" xfId="24837"/>
    <cellStyle name="Comma 6 4 8 19" xfId="6877"/>
    <cellStyle name="Comma 6 4 8 19 2" xfId="24838"/>
    <cellStyle name="Comma 6 4 8 2" xfId="6878"/>
    <cellStyle name="Comma 6 4 8 2 10" xfId="6879"/>
    <cellStyle name="Comma 6 4 8 2 10 2" xfId="24840"/>
    <cellStyle name="Comma 6 4 8 2 11" xfId="6880"/>
    <cellStyle name="Comma 6 4 8 2 11 2" xfId="24841"/>
    <cellStyle name="Comma 6 4 8 2 12" xfId="6881"/>
    <cellStyle name="Comma 6 4 8 2 12 2" xfId="24842"/>
    <cellStyle name="Comma 6 4 8 2 13" xfId="24839"/>
    <cellStyle name="Comma 6 4 8 2 2" xfId="6882"/>
    <cellStyle name="Comma 6 4 8 2 2 2" xfId="6883"/>
    <cellStyle name="Comma 6 4 8 2 2 2 2" xfId="24844"/>
    <cellStyle name="Comma 6 4 8 2 2 3" xfId="24843"/>
    <cellStyle name="Comma 6 4 8 2 3" xfId="6884"/>
    <cellStyle name="Comma 6 4 8 2 3 2" xfId="24845"/>
    <cellStyle name="Comma 6 4 8 2 4" xfId="6885"/>
    <cellStyle name="Comma 6 4 8 2 4 2" xfId="24846"/>
    <cellStyle name="Comma 6 4 8 2 5" xfId="6886"/>
    <cellStyle name="Comma 6 4 8 2 5 2" xfId="24847"/>
    <cellStyle name="Comma 6 4 8 2 6" xfId="6887"/>
    <cellStyle name="Comma 6 4 8 2 6 2" xfId="24848"/>
    <cellStyle name="Comma 6 4 8 2 7" xfId="6888"/>
    <cellStyle name="Comma 6 4 8 2 7 2" xfId="24849"/>
    <cellStyle name="Comma 6 4 8 2 8" xfId="6889"/>
    <cellStyle name="Comma 6 4 8 2 8 2" xfId="24850"/>
    <cellStyle name="Comma 6 4 8 2 9" xfId="6890"/>
    <cellStyle name="Comma 6 4 8 2 9 2" xfId="24851"/>
    <cellStyle name="Comma 6 4 8 20" xfId="6891"/>
    <cellStyle name="Comma 6 4 8 20 2" xfId="24852"/>
    <cellStyle name="Comma 6 4 8 21" xfId="6892"/>
    <cellStyle name="Comma 6 4 8 21 2" xfId="24853"/>
    <cellStyle name="Comma 6 4 8 22" xfId="6893"/>
    <cellStyle name="Comma 6 4 8 22 2" xfId="24854"/>
    <cellStyle name="Comma 6 4 8 23" xfId="6894"/>
    <cellStyle name="Comma 6 4 8 23 2" xfId="24855"/>
    <cellStyle name="Comma 6 4 8 24" xfId="6895"/>
    <cellStyle name="Comma 6 4 8 24 2" xfId="24856"/>
    <cellStyle name="Comma 6 4 8 25" xfId="6896"/>
    <cellStyle name="Comma 6 4 8 25 2" xfId="24857"/>
    <cellStyle name="Comma 6 4 8 26" xfId="24827"/>
    <cellStyle name="Comma 6 4 8 3" xfId="6897"/>
    <cellStyle name="Comma 6 4 8 3 2" xfId="6898"/>
    <cellStyle name="Comma 6 4 8 3 2 2" xfId="24859"/>
    <cellStyle name="Comma 6 4 8 3 3" xfId="24858"/>
    <cellStyle name="Comma 6 4 8 4" xfId="6899"/>
    <cellStyle name="Comma 6 4 8 4 2" xfId="6900"/>
    <cellStyle name="Comma 6 4 8 4 2 2" xfId="24861"/>
    <cellStyle name="Comma 6 4 8 4 3" xfId="24860"/>
    <cellStyle name="Comma 6 4 8 5" xfId="6901"/>
    <cellStyle name="Comma 6 4 8 5 2" xfId="24862"/>
    <cellStyle name="Comma 6 4 8 6" xfId="6902"/>
    <cellStyle name="Comma 6 4 8 6 2" xfId="24863"/>
    <cellStyle name="Comma 6 4 8 7" xfId="6903"/>
    <cellStyle name="Comma 6 4 8 7 2" xfId="24864"/>
    <cellStyle name="Comma 6 4 8 8" xfId="6904"/>
    <cellStyle name="Comma 6 4 8 8 2" xfId="24865"/>
    <cellStyle name="Comma 6 4 8 9" xfId="6905"/>
    <cellStyle name="Comma 6 4 8 9 2" xfId="24866"/>
    <cellStyle name="Comma 6 4 9" xfId="6906"/>
    <cellStyle name="Comma 6 4 9 10" xfId="6907"/>
    <cellStyle name="Comma 6 4 9 10 2" xfId="24868"/>
    <cellStyle name="Comma 6 4 9 11" xfId="6908"/>
    <cellStyle name="Comma 6 4 9 11 2" xfId="24869"/>
    <cellStyle name="Comma 6 4 9 12" xfId="6909"/>
    <cellStyle name="Comma 6 4 9 12 2" xfId="6910"/>
    <cellStyle name="Comma 6 4 9 12 2 2" xfId="24871"/>
    <cellStyle name="Comma 6 4 9 12 3" xfId="24870"/>
    <cellStyle name="Comma 6 4 9 13" xfId="6911"/>
    <cellStyle name="Comma 6 4 9 13 2" xfId="24872"/>
    <cellStyle name="Comma 6 4 9 14" xfId="6912"/>
    <cellStyle name="Comma 6 4 9 14 2" xfId="24873"/>
    <cellStyle name="Comma 6 4 9 15" xfId="6913"/>
    <cellStyle name="Comma 6 4 9 15 2" xfId="24874"/>
    <cellStyle name="Comma 6 4 9 16" xfId="6914"/>
    <cellStyle name="Comma 6 4 9 16 2" xfId="24875"/>
    <cellStyle name="Comma 6 4 9 17" xfId="6915"/>
    <cellStyle name="Comma 6 4 9 17 2" xfId="24876"/>
    <cellStyle name="Comma 6 4 9 18" xfId="6916"/>
    <cellStyle name="Comma 6 4 9 18 2" xfId="24877"/>
    <cellStyle name="Comma 6 4 9 19" xfId="6917"/>
    <cellStyle name="Comma 6 4 9 19 2" xfId="24878"/>
    <cellStyle name="Comma 6 4 9 2" xfId="6918"/>
    <cellStyle name="Comma 6 4 9 2 10" xfId="6919"/>
    <cellStyle name="Comma 6 4 9 2 10 2" xfId="24880"/>
    <cellStyle name="Comma 6 4 9 2 11" xfId="6920"/>
    <cellStyle name="Comma 6 4 9 2 11 2" xfId="24881"/>
    <cellStyle name="Comma 6 4 9 2 12" xfId="6921"/>
    <cellStyle name="Comma 6 4 9 2 12 2" xfId="24882"/>
    <cellStyle name="Comma 6 4 9 2 13" xfId="24879"/>
    <cellStyle name="Comma 6 4 9 2 2" xfId="6922"/>
    <cellStyle name="Comma 6 4 9 2 2 2" xfId="6923"/>
    <cellStyle name="Comma 6 4 9 2 2 2 2" xfId="24884"/>
    <cellStyle name="Comma 6 4 9 2 2 3" xfId="24883"/>
    <cellStyle name="Comma 6 4 9 2 3" xfId="6924"/>
    <cellStyle name="Comma 6 4 9 2 3 2" xfId="24885"/>
    <cellStyle name="Comma 6 4 9 2 4" xfId="6925"/>
    <cellStyle name="Comma 6 4 9 2 4 2" xfId="24886"/>
    <cellStyle name="Comma 6 4 9 2 5" xfId="6926"/>
    <cellStyle name="Comma 6 4 9 2 5 2" xfId="24887"/>
    <cellStyle name="Comma 6 4 9 2 6" xfId="6927"/>
    <cellStyle name="Comma 6 4 9 2 6 2" xfId="24888"/>
    <cellStyle name="Comma 6 4 9 2 7" xfId="6928"/>
    <cellStyle name="Comma 6 4 9 2 7 2" xfId="24889"/>
    <cellStyle name="Comma 6 4 9 2 8" xfId="6929"/>
    <cellStyle name="Comma 6 4 9 2 8 2" xfId="24890"/>
    <cellStyle name="Comma 6 4 9 2 9" xfId="6930"/>
    <cellStyle name="Comma 6 4 9 2 9 2" xfId="24891"/>
    <cellStyle name="Comma 6 4 9 20" xfId="6931"/>
    <cellStyle name="Comma 6 4 9 20 2" xfId="24892"/>
    <cellStyle name="Comma 6 4 9 21" xfId="6932"/>
    <cellStyle name="Comma 6 4 9 21 2" xfId="24893"/>
    <cellStyle name="Comma 6 4 9 22" xfId="6933"/>
    <cellStyle name="Comma 6 4 9 22 2" xfId="24894"/>
    <cellStyle name="Comma 6 4 9 23" xfId="6934"/>
    <cellStyle name="Comma 6 4 9 23 2" xfId="24895"/>
    <cellStyle name="Comma 6 4 9 24" xfId="6935"/>
    <cellStyle name="Comma 6 4 9 24 2" xfId="24896"/>
    <cellStyle name="Comma 6 4 9 25" xfId="6936"/>
    <cellStyle name="Comma 6 4 9 25 2" xfId="24897"/>
    <cellStyle name="Comma 6 4 9 26" xfId="24867"/>
    <cellStyle name="Comma 6 4 9 3" xfId="6937"/>
    <cellStyle name="Comma 6 4 9 3 2" xfId="6938"/>
    <cellStyle name="Comma 6 4 9 3 2 2" xfId="24899"/>
    <cellStyle name="Comma 6 4 9 3 3" xfId="24898"/>
    <cellStyle name="Comma 6 4 9 4" xfId="6939"/>
    <cellStyle name="Comma 6 4 9 4 2" xfId="6940"/>
    <cellStyle name="Comma 6 4 9 4 2 2" xfId="24901"/>
    <cellStyle name="Comma 6 4 9 4 3" xfId="24900"/>
    <cellStyle name="Comma 6 4 9 5" xfId="6941"/>
    <cellStyle name="Comma 6 4 9 5 2" xfId="24902"/>
    <cellStyle name="Comma 6 4 9 6" xfId="6942"/>
    <cellStyle name="Comma 6 4 9 6 2" xfId="24903"/>
    <cellStyle name="Comma 6 4 9 7" xfId="6943"/>
    <cellStyle name="Comma 6 4 9 7 2" xfId="24904"/>
    <cellStyle name="Comma 6 4 9 8" xfId="6944"/>
    <cellStyle name="Comma 6 4 9 8 2" xfId="24905"/>
    <cellStyle name="Comma 6 4 9 9" xfId="6945"/>
    <cellStyle name="Comma 6 4 9 9 2" xfId="24906"/>
    <cellStyle name="Comma 6 40" xfId="6946"/>
    <cellStyle name="Comma 6 40 2" xfId="24907"/>
    <cellStyle name="Comma 6 41" xfId="6947"/>
    <cellStyle name="Comma 6 41 2" xfId="24908"/>
    <cellStyle name="Comma 6 42" xfId="6948"/>
    <cellStyle name="Comma 6 42 2" xfId="24909"/>
    <cellStyle name="Comma 6 43" xfId="6949"/>
    <cellStyle name="Comma 6 43 2" xfId="24910"/>
    <cellStyle name="Comma 6 44" xfId="6950"/>
    <cellStyle name="Comma 6 44 2" xfId="24911"/>
    <cellStyle name="Comma 6 45" xfId="6951"/>
    <cellStyle name="Comma 6 45 2" xfId="24912"/>
    <cellStyle name="Comma 6 46" xfId="6952"/>
    <cellStyle name="Comma 6 46 2" xfId="24913"/>
    <cellStyle name="Comma 6 47" xfId="6953"/>
    <cellStyle name="Comma 6 47 10" xfId="6954"/>
    <cellStyle name="Comma 6 47 10 2" xfId="24915"/>
    <cellStyle name="Comma 6 47 11" xfId="6955"/>
    <cellStyle name="Comma 6 47 11 2" xfId="24916"/>
    <cellStyle name="Comma 6 47 12" xfId="6956"/>
    <cellStyle name="Comma 6 47 12 2" xfId="24917"/>
    <cellStyle name="Comma 6 47 13" xfId="6957"/>
    <cellStyle name="Comma 6 47 13 2" xfId="24918"/>
    <cellStyle name="Comma 6 47 14" xfId="6958"/>
    <cellStyle name="Comma 6 47 14 2" xfId="24919"/>
    <cellStyle name="Comma 6 47 15" xfId="24914"/>
    <cellStyle name="Comma 6 47 2" xfId="6959"/>
    <cellStyle name="Comma 6 47 2 10" xfId="6960"/>
    <cellStyle name="Comma 6 47 2 10 2" xfId="24921"/>
    <cellStyle name="Comma 6 47 2 11" xfId="6961"/>
    <cellStyle name="Comma 6 47 2 11 2" xfId="24922"/>
    <cellStyle name="Comma 6 47 2 12" xfId="6962"/>
    <cellStyle name="Comma 6 47 2 12 2" xfId="24923"/>
    <cellStyle name="Comma 6 47 2 13" xfId="6963"/>
    <cellStyle name="Comma 6 47 2 13 2" xfId="24924"/>
    <cellStyle name="Comma 6 47 2 14" xfId="6964"/>
    <cellStyle name="Comma 6 47 2 14 2" xfId="24925"/>
    <cellStyle name="Comma 6 47 2 15" xfId="24920"/>
    <cellStyle name="Comma 6 47 2 2" xfId="6965"/>
    <cellStyle name="Comma 6 47 2 2 10" xfId="6966"/>
    <cellStyle name="Comma 6 47 2 2 10 2" xfId="24927"/>
    <cellStyle name="Comma 6 47 2 2 11" xfId="6967"/>
    <cellStyle name="Comma 6 47 2 2 11 2" xfId="24928"/>
    <cellStyle name="Comma 6 47 2 2 12" xfId="6968"/>
    <cellStyle name="Comma 6 47 2 2 12 2" xfId="24929"/>
    <cellStyle name="Comma 6 47 2 2 13" xfId="6969"/>
    <cellStyle name="Comma 6 47 2 2 13 2" xfId="24930"/>
    <cellStyle name="Comma 6 47 2 2 14" xfId="24926"/>
    <cellStyle name="Comma 6 47 2 2 2" xfId="6970"/>
    <cellStyle name="Comma 6 47 2 2 2 10" xfId="6971"/>
    <cellStyle name="Comma 6 47 2 2 2 10 2" xfId="24932"/>
    <cellStyle name="Comma 6 47 2 2 2 11" xfId="6972"/>
    <cellStyle name="Comma 6 47 2 2 2 11 2" xfId="24933"/>
    <cellStyle name="Comma 6 47 2 2 2 12" xfId="6973"/>
    <cellStyle name="Comma 6 47 2 2 2 12 2" xfId="24934"/>
    <cellStyle name="Comma 6 47 2 2 2 13" xfId="24931"/>
    <cellStyle name="Comma 6 47 2 2 2 2" xfId="6974"/>
    <cellStyle name="Comma 6 47 2 2 2 2 2" xfId="6975"/>
    <cellStyle name="Comma 6 47 2 2 2 2 2 2" xfId="24936"/>
    <cellStyle name="Comma 6 47 2 2 2 2 3" xfId="24935"/>
    <cellStyle name="Comma 6 47 2 2 2 3" xfId="6976"/>
    <cellStyle name="Comma 6 47 2 2 2 3 2" xfId="24937"/>
    <cellStyle name="Comma 6 47 2 2 2 4" xfId="6977"/>
    <cellStyle name="Comma 6 47 2 2 2 4 2" xfId="24938"/>
    <cellStyle name="Comma 6 47 2 2 2 5" xfId="6978"/>
    <cellStyle name="Comma 6 47 2 2 2 5 2" xfId="24939"/>
    <cellStyle name="Comma 6 47 2 2 2 6" xfId="6979"/>
    <cellStyle name="Comma 6 47 2 2 2 6 2" xfId="24940"/>
    <cellStyle name="Comma 6 47 2 2 2 7" xfId="6980"/>
    <cellStyle name="Comma 6 47 2 2 2 7 2" xfId="24941"/>
    <cellStyle name="Comma 6 47 2 2 2 8" xfId="6981"/>
    <cellStyle name="Comma 6 47 2 2 2 8 2" xfId="24942"/>
    <cellStyle name="Comma 6 47 2 2 2 9" xfId="6982"/>
    <cellStyle name="Comma 6 47 2 2 2 9 2" xfId="24943"/>
    <cellStyle name="Comma 6 47 2 2 3" xfId="6983"/>
    <cellStyle name="Comma 6 47 2 2 3 2" xfId="24944"/>
    <cellStyle name="Comma 6 47 2 2 4" xfId="6984"/>
    <cellStyle name="Comma 6 47 2 2 4 2" xfId="24945"/>
    <cellStyle name="Comma 6 47 2 2 5" xfId="6985"/>
    <cellStyle name="Comma 6 47 2 2 5 2" xfId="24946"/>
    <cellStyle name="Comma 6 47 2 2 6" xfId="6986"/>
    <cellStyle name="Comma 6 47 2 2 6 2" xfId="24947"/>
    <cellStyle name="Comma 6 47 2 2 7" xfId="6987"/>
    <cellStyle name="Comma 6 47 2 2 7 2" xfId="24948"/>
    <cellStyle name="Comma 6 47 2 2 8" xfId="6988"/>
    <cellStyle name="Comma 6 47 2 2 8 2" xfId="24949"/>
    <cellStyle name="Comma 6 47 2 2 9" xfId="6989"/>
    <cellStyle name="Comma 6 47 2 2 9 2" xfId="24950"/>
    <cellStyle name="Comma 6 47 2 3" xfId="6990"/>
    <cellStyle name="Comma 6 47 2 3 10" xfId="6991"/>
    <cellStyle name="Comma 6 47 2 3 10 2" xfId="24952"/>
    <cellStyle name="Comma 6 47 2 3 11" xfId="6992"/>
    <cellStyle name="Comma 6 47 2 3 11 2" xfId="24953"/>
    <cellStyle name="Comma 6 47 2 3 12" xfId="6993"/>
    <cellStyle name="Comma 6 47 2 3 12 2" xfId="24954"/>
    <cellStyle name="Comma 6 47 2 3 13" xfId="24951"/>
    <cellStyle name="Comma 6 47 2 3 2" xfId="6994"/>
    <cellStyle name="Comma 6 47 2 3 2 2" xfId="6995"/>
    <cellStyle name="Comma 6 47 2 3 2 2 2" xfId="24956"/>
    <cellStyle name="Comma 6 47 2 3 2 3" xfId="24955"/>
    <cellStyle name="Comma 6 47 2 3 3" xfId="6996"/>
    <cellStyle name="Comma 6 47 2 3 3 2" xfId="24957"/>
    <cellStyle name="Comma 6 47 2 3 4" xfId="6997"/>
    <cellStyle name="Comma 6 47 2 3 4 2" xfId="24958"/>
    <cellStyle name="Comma 6 47 2 3 5" xfId="6998"/>
    <cellStyle name="Comma 6 47 2 3 5 2" xfId="24959"/>
    <cellStyle name="Comma 6 47 2 3 6" xfId="6999"/>
    <cellStyle name="Comma 6 47 2 3 6 2" xfId="24960"/>
    <cellStyle name="Comma 6 47 2 3 7" xfId="7000"/>
    <cellStyle name="Comma 6 47 2 3 7 2" xfId="24961"/>
    <cellStyle name="Comma 6 47 2 3 8" xfId="7001"/>
    <cellStyle name="Comma 6 47 2 3 8 2" xfId="24962"/>
    <cellStyle name="Comma 6 47 2 3 9" xfId="7002"/>
    <cellStyle name="Comma 6 47 2 3 9 2" xfId="24963"/>
    <cellStyle name="Comma 6 47 2 4" xfId="7003"/>
    <cellStyle name="Comma 6 47 2 4 10" xfId="7004"/>
    <cellStyle name="Comma 6 47 2 4 10 2" xfId="24965"/>
    <cellStyle name="Comma 6 47 2 4 11" xfId="7005"/>
    <cellStyle name="Comma 6 47 2 4 11 2" xfId="24966"/>
    <cellStyle name="Comma 6 47 2 4 12" xfId="7006"/>
    <cellStyle name="Comma 6 47 2 4 12 2" xfId="24967"/>
    <cellStyle name="Comma 6 47 2 4 13" xfId="24964"/>
    <cellStyle name="Comma 6 47 2 4 2" xfId="7007"/>
    <cellStyle name="Comma 6 47 2 4 2 2" xfId="7008"/>
    <cellStyle name="Comma 6 47 2 4 2 2 2" xfId="24969"/>
    <cellStyle name="Comma 6 47 2 4 2 3" xfId="24968"/>
    <cellStyle name="Comma 6 47 2 4 3" xfId="7009"/>
    <cellStyle name="Comma 6 47 2 4 3 2" xfId="24970"/>
    <cellStyle name="Comma 6 47 2 4 4" xfId="7010"/>
    <cellStyle name="Comma 6 47 2 4 4 2" xfId="24971"/>
    <cellStyle name="Comma 6 47 2 4 5" xfId="7011"/>
    <cellStyle name="Comma 6 47 2 4 5 2" xfId="24972"/>
    <cellStyle name="Comma 6 47 2 4 6" xfId="7012"/>
    <cellStyle name="Comma 6 47 2 4 6 2" xfId="24973"/>
    <cellStyle name="Comma 6 47 2 4 7" xfId="7013"/>
    <cellStyle name="Comma 6 47 2 4 7 2" xfId="24974"/>
    <cellStyle name="Comma 6 47 2 4 8" xfId="7014"/>
    <cellStyle name="Comma 6 47 2 4 8 2" xfId="24975"/>
    <cellStyle name="Comma 6 47 2 4 9" xfId="7015"/>
    <cellStyle name="Comma 6 47 2 4 9 2" xfId="24976"/>
    <cellStyle name="Comma 6 47 2 5" xfId="7016"/>
    <cellStyle name="Comma 6 47 2 5 2" xfId="7017"/>
    <cellStyle name="Comma 6 47 2 5 2 2" xfId="24978"/>
    <cellStyle name="Comma 6 47 2 5 3" xfId="24977"/>
    <cellStyle name="Comma 6 47 2 6" xfId="7018"/>
    <cellStyle name="Comma 6 47 2 6 2" xfId="24979"/>
    <cellStyle name="Comma 6 47 2 7" xfId="7019"/>
    <cellStyle name="Comma 6 47 2 7 2" xfId="24980"/>
    <cellStyle name="Comma 6 47 2 8" xfId="7020"/>
    <cellStyle name="Comma 6 47 2 8 2" xfId="24981"/>
    <cellStyle name="Comma 6 47 2 9" xfId="7021"/>
    <cellStyle name="Comma 6 47 2 9 2" xfId="24982"/>
    <cellStyle name="Comma 6 47 3" xfId="7022"/>
    <cellStyle name="Comma 6 47 3 10" xfId="7023"/>
    <cellStyle name="Comma 6 47 3 10 2" xfId="24984"/>
    <cellStyle name="Comma 6 47 3 11" xfId="7024"/>
    <cellStyle name="Comma 6 47 3 11 2" xfId="24985"/>
    <cellStyle name="Comma 6 47 3 12" xfId="7025"/>
    <cellStyle name="Comma 6 47 3 12 2" xfId="24986"/>
    <cellStyle name="Comma 6 47 3 13" xfId="7026"/>
    <cellStyle name="Comma 6 47 3 13 2" xfId="24987"/>
    <cellStyle name="Comma 6 47 3 14" xfId="24983"/>
    <cellStyle name="Comma 6 47 3 2" xfId="7027"/>
    <cellStyle name="Comma 6 47 3 2 10" xfId="7028"/>
    <cellStyle name="Comma 6 47 3 2 10 2" xfId="24989"/>
    <cellStyle name="Comma 6 47 3 2 11" xfId="7029"/>
    <cellStyle name="Comma 6 47 3 2 11 2" xfId="24990"/>
    <cellStyle name="Comma 6 47 3 2 12" xfId="7030"/>
    <cellStyle name="Comma 6 47 3 2 12 2" xfId="24991"/>
    <cellStyle name="Comma 6 47 3 2 13" xfId="24988"/>
    <cellStyle name="Comma 6 47 3 2 2" xfId="7031"/>
    <cellStyle name="Comma 6 47 3 2 2 2" xfId="7032"/>
    <cellStyle name="Comma 6 47 3 2 2 2 2" xfId="24993"/>
    <cellStyle name="Comma 6 47 3 2 2 3" xfId="24992"/>
    <cellStyle name="Comma 6 47 3 2 3" xfId="7033"/>
    <cellStyle name="Comma 6 47 3 2 3 2" xfId="24994"/>
    <cellStyle name="Comma 6 47 3 2 4" xfId="7034"/>
    <cellStyle name="Comma 6 47 3 2 4 2" xfId="24995"/>
    <cellStyle name="Comma 6 47 3 2 5" xfId="7035"/>
    <cellStyle name="Comma 6 47 3 2 5 2" xfId="24996"/>
    <cellStyle name="Comma 6 47 3 2 6" xfId="7036"/>
    <cellStyle name="Comma 6 47 3 2 6 2" xfId="24997"/>
    <cellStyle name="Comma 6 47 3 2 7" xfId="7037"/>
    <cellStyle name="Comma 6 47 3 2 7 2" xfId="24998"/>
    <cellStyle name="Comma 6 47 3 2 8" xfId="7038"/>
    <cellStyle name="Comma 6 47 3 2 8 2" xfId="24999"/>
    <cellStyle name="Comma 6 47 3 2 9" xfId="7039"/>
    <cellStyle name="Comma 6 47 3 2 9 2" xfId="25000"/>
    <cellStyle name="Comma 6 47 3 3" xfId="7040"/>
    <cellStyle name="Comma 6 47 3 3 2" xfId="25001"/>
    <cellStyle name="Comma 6 47 3 4" xfId="7041"/>
    <cellStyle name="Comma 6 47 3 4 2" xfId="7042"/>
    <cellStyle name="Comma 6 47 3 4 2 2" xfId="25003"/>
    <cellStyle name="Comma 6 47 3 4 3" xfId="25002"/>
    <cellStyle name="Comma 6 47 3 5" xfId="7043"/>
    <cellStyle name="Comma 6 47 3 5 2" xfId="25004"/>
    <cellStyle name="Comma 6 47 3 6" xfId="7044"/>
    <cellStyle name="Comma 6 47 3 6 2" xfId="25005"/>
    <cellStyle name="Comma 6 47 3 7" xfId="7045"/>
    <cellStyle name="Comma 6 47 3 7 2" xfId="25006"/>
    <cellStyle name="Comma 6 47 3 8" xfId="7046"/>
    <cellStyle name="Comma 6 47 3 8 2" xfId="25007"/>
    <cellStyle name="Comma 6 47 3 9" xfId="7047"/>
    <cellStyle name="Comma 6 47 3 9 2" xfId="25008"/>
    <cellStyle name="Comma 6 47 4" xfId="7048"/>
    <cellStyle name="Comma 6 47 4 10" xfId="7049"/>
    <cellStyle name="Comma 6 47 4 10 2" xfId="25010"/>
    <cellStyle name="Comma 6 47 4 11" xfId="7050"/>
    <cellStyle name="Comma 6 47 4 11 2" xfId="25011"/>
    <cellStyle name="Comma 6 47 4 12" xfId="7051"/>
    <cellStyle name="Comma 6 47 4 12 2" xfId="25012"/>
    <cellStyle name="Comma 6 47 4 13" xfId="25009"/>
    <cellStyle name="Comma 6 47 4 2" xfId="7052"/>
    <cellStyle name="Comma 6 47 4 2 2" xfId="7053"/>
    <cellStyle name="Comma 6 47 4 2 2 2" xfId="25014"/>
    <cellStyle name="Comma 6 47 4 2 3" xfId="25013"/>
    <cellStyle name="Comma 6 47 4 3" xfId="7054"/>
    <cellStyle name="Comma 6 47 4 3 2" xfId="25015"/>
    <cellStyle name="Comma 6 47 4 4" xfId="7055"/>
    <cellStyle name="Comma 6 47 4 4 2" xfId="25016"/>
    <cellStyle name="Comma 6 47 4 5" xfId="7056"/>
    <cellStyle name="Comma 6 47 4 5 2" xfId="25017"/>
    <cellStyle name="Comma 6 47 4 6" xfId="7057"/>
    <cellStyle name="Comma 6 47 4 6 2" xfId="25018"/>
    <cellStyle name="Comma 6 47 4 7" xfId="7058"/>
    <cellStyle name="Comma 6 47 4 7 2" xfId="25019"/>
    <cellStyle name="Comma 6 47 4 8" xfId="7059"/>
    <cellStyle name="Comma 6 47 4 8 2" xfId="25020"/>
    <cellStyle name="Comma 6 47 4 9" xfId="7060"/>
    <cellStyle name="Comma 6 47 4 9 2" xfId="25021"/>
    <cellStyle name="Comma 6 47 5" xfId="7061"/>
    <cellStyle name="Comma 6 47 5 2" xfId="25022"/>
    <cellStyle name="Comma 6 47 6" xfId="7062"/>
    <cellStyle name="Comma 6 47 6 2" xfId="25023"/>
    <cellStyle name="Comma 6 47 7" xfId="7063"/>
    <cellStyle name="Comma 6 47 7 2" xfId="25024"/>
    <cellStyle name="Comma 6 47 8" xfId="7064"/>
    <cellStyle name="Comma 6 47 8 2" xfId="25025"/>
    <cellStyle name="Comma 6 47 9" xfId="7065"/>
    <cellStyle name="Comma 6 47 9 2" xfId="25026"/>
    <cellStyle name="Comma 6 48" xfId="7066"/>
    <cellStyle name="Comma 6 48 10" xfId="7067"/>
    <cellStyle name="Comma 6 48 10 2" xfId="25028"/>
    <cellStyle name="Comma 6 48 11" xfId="7068"/>
    <cellStyle name="Comma 6 48 11 2" xfId="25029"/>
    <cellStyle name="Comma 6 48 12" xfId="7069"/>
    <cellStyle name="Comma 6 48 12 2" xfId="25030"/>
    <cellStyle name="Comma 6 48 13" xfId="25027"/>
    <cellStyle name="Comma 6 48 2" xfId="7070"/>
    <cellStyle name="Comma 6 48 2 2" xfId="7071"/>
    <cellStyle name="Comma 6 48 2 2 2" xfId="25032"/>
    <cellStyle name="Comma 6 48 2 3" xfId="25031"/>
    <cellStyle name="Comma 6 48 3" xfId="7072"/>
    <cellStyle name="Comma 6 48 3 2" xfId="25033"/>
    <cellStyle name="Comma 6 48 4" xfId="7073"/>
    <cellStyle name="Comma 6 48 4 2" xfId="25034"/>
    <cellStyle name="Comma 6 48 5" xfId="7074"/>
    <cellStyle name="Comma 6 48 5 2" xfId="25035"/>
    <cellStyle name="Comma 6 48 6" xfId="7075"/>
    <cellStyle name="Comma 6 48 6 2" xfId="25036"/>
    <cellStyle name="Comma 6 48 7" xfId="7076"/>
    <cellStyle name="Comma 6 48 7 2" xfId="25037"/>
    <cellStyle name="Comma 6 48 8" xfId="7077"/>
    <cellStyle name="Comma 6 48 8 2" xfId="25038"/>
    <cellStyle name="Comma 6 48 9" xfId="7078"/>
    <cellStyle name="Comma 6 48 9 2" xfId="25039"/>
    <cellStyle name="Comma 6 49" xfId="7079"/>
    <cellStyle name="Comma 6 49 10" xfId="7080"/>
    <cellStyle name="Comma 6 49 10 2" xfId="25041"/>
    <cellStyle name="Comma 6 49 11" xfId="7081"/>
    <cellStyle name="Comma 6 49 11 2" xfId="25042"/>
    <cellStyle name="Comma 6 49 12" xfId="7082"/>
    <cellStyle name="Comma 6 49 12 2" xfId="25043"/>
    <cellStyle name="Comma 6 49 13" xfId="25040"/>
    <cellStyle name="Comma 6 49 2" xfId="7083"/>
    <cellStyle name="Comma 6 49 2 2" xfId="7084"/>
    <cellStyle name="Comma 6 49 2 2 2" xfId="25045"/>
    <cellStyle name="Comma 6 49 2 3" xfId="25044"/>
    <cellStyle name="Comma 6 49 3" xfId="7085"/>
    <cellStyle name="Comma 6 49 3 2" xfId="25046"/>
    <cellStyle name="Comma 6 49 4" xfId="7086"/>
    <cellStyle name="Comma 6 49 4 2" xfId="25047"/>
    <cellStyle name="Comma 6 49 5" xfId="7087"/>
    <cellStyle name="Comma 6 49 5 2" xfId="25048"/>
    <cellStyle name="Comma 6 49 6" xfId="7088"/>
    <cellStyle name="Comma 6 49 6 2" xfId="25049"/>
    <cellStyle name="Comma 6 49 7" xfId="7089"/>
    <cellStyle name="Comma 6 49 7 2" xfId="25050"/>
    <cellStyle name="Comma 6 49 8" xfId="7090"/>
    <cellStyle name="Comma 6 49 8 2" xfId="25051"/>
    <cellStyle name="Comma 6 49 9" xfId="7091"/>
    <cellStyle name="Comma 6 49 9 2" xfId="25052"/>
    <cellStyle name="Comma 6 5" xfId="7092"/>
    <cellStyle name="Comma 6 5 10" xfId="7093"/>
    <cellStyle name="Comma 6 5 10 10" xfId="7094"/>
    <cellStyle name="Comma 6 5 10 10 2" xfId="25055"/>
    <cellStyle name="Comma 6 5 10 11" xfId="7095"/>
    <cellStyle name="Comma 6 5 10 11 2" xfId="25056"/>
    <cellStyle name="Comma 6 5 10 12" xfId="7096"/>
    <cellStyle name="Comma 6 5 10 12 2" xfId="7097"/>
    <cellStyle name="Comma 6 5 10 12 2 2" xfId="25058"/>
    <cellStyle name="Comma 6 5 10 12 3" xfId="25057"/>
    <cellStyle name="Comma 6 5 10 13" xfId="7098"/>
    <cellStyle name="Comma 6 5 10 13 2" xfId="25059"/>
    <cellStyle name="Comma 6 5 10 14" xfId="7099"/>
    <cellStyle name="Comma 6 5 10 14 2" xfId="25060"/>
    <cellStyle name="Comma 6 5 10 15" xfId="7100"/>
    <cellStyle name="Comma 6 5 10 15 2" xfId="25061"/>
    <cellStyle name="Comma 6 5 10 16" xfId="7101"/>
    <cellStyle name="Comma 6 5 10 16 2" xfId="25062"/>
    <cellStyle name="Comma 6 5 10 17" xfId="7102"/>
    <cellStyle name="Comma 6 5 10 17 2" xfId="25063"/>
    <cellStyle name="Comma 6 5 10 18" xfId="7103"/>
    <cellStyle name="Comma 6 5 10 18 2" xfId="25064"/>
    <cellStyle name="Comma 6 5 10 19" xfId="7104"/>
    <cellStyle name="Comma 6 5 10 19 2" xfId="25065"/>
    <cellStyle name="Comma 6 5 10 2" xfId="7105"/>
    <cellStyle name="Comma 6 5 10 2 10" xfId="7106"/>
    <cellStyle name="Comma 6 5 10 2 10 2" xfId="25067"/>
    <cellStyle name="Comma 6 5 10 2 11" xfId="7107"/>
    <cellStyle name="Comma 6 5 10 2 11 2" xfId="25068"/>
    <cellStyle name="Comma 6 5 10 2 12" xfId="7108"/>
    <cellStyle name="Comma 6 5 10 2 12 2" xfId="25069"/>
    <cellStyle name="Comma 6 5 10 2 13" xfId="25066"/>
    <cellStyle name="Comma 6 5 10 2 2" xfId="7109"/>
    <cellStyle name="Comma 6 5 10 2 2 2" xfId="7110"/>
    <cellStyle name="Comma 6 5 10 2 2 2 2" xfId="25071"/>
    <cellStyle name="Comma 6 5 10 2 2 3" xfId="25070"/>
    <cellStyle name="Comma 6 5 10 2 3" xfId="7111"/>
    <cellStyle name="Comma 6 5 10 2 3 2" xfId="25072"/>
    <cellStyle name="Comma 6 5 10 2 4" xfId="7112"/>
    <cellStyle name="Comma 6 5 10 2 4 2" xfId="25073"/>
    <cellStyle name="Comma 6 5 10 2 5" xfId="7113"/>
    <cellStyle name="Comma 6 5 10 2 5 2" xfId="25074"/>
    <cellStyle name="Comma 6 5 10 2 6" xfId="7114"/>
    <cellStyle name="Comma 6 5 10 2 6 2" xfId="25075"/>
    <cellStyle name="Comma 6 5 10 2 7" xfId="7115"/>
    <cellStyle name="Comma 6 5 10 2 7 2" xfId="25076"/>
    <cellStyle name="Comma 6 5 10 2 8" xfId="7116"/>
    <cellStyle name="Comma 6 5 10 2 8 2" xfId="25077"/>
    <cellStyle name="Comma 6 5 10 2 9" xfId="7117"/>
    <cellStyle name="Comma 6 5 10 2 9 2" xfId="25078"/>
    <cellStyle name="Comma 6 5 10 20" xfId="7118"/>
    <cellStyle name="Comma 6 5 10 20 2" xfId="25079"/>
    <cellStyle name="Comma 6 5 10 21" xfId="7119"/>
    <cellStyle name="Comma 6 5 10 21 2" xfId="25080"/>
    <cellStyle name="Comma 6 5 10 22" xfId="7120"/>
    <cellStyle name="Comma 6 5 10 22 2" xfId="25081"/>
    <cellStyle name="Comma 6 5 10 23" xfId="7121"/>
    <cellStyle name="Comma 6 5 10 23 2" xfId="25082"/>
    <cellStyle name="Comma 6 5 10 24" xfId="7122"/>
    <cellStyle name="Comma 6 5 10 24 2" xfId="25083"/>
    <cellStyle name="Comma 6 5 10 25" xfId="7123"/>
    <cellStyle name="Comma 6 5 10 25 2" xfId="25084"/>
    <cellStyle name="Comma 6 5 10 26" xfId="25054"/>
    <cellStyle name="Comma 6 5 10 3" xfId="7124"/>
    <cellStyle name="Comma 6 5 10 3 2" xfId="7125"/>
    <cellStyle name="Comma 6 5 10 3 2 2" xfId="25086"/>
    <cellStyle name="Comma 6 5 10 3 3" xfId="25085"/>
    <cellStyle name="Comma 6 5 10 4" xfId="7126"/>
    <cellStyle name="Comma 6 5 10 4 2" xfId="7127"/>
    <cellStyle name="Comma 6 5 10 4 2 2" xfId="25088"/>
    <cellStyle name="Comma 6 5 10 4 3" xfId="25087"/>
    <cellStyle name="Comma 6 5 10 5" xfId="7128"/>
    <cellStyle name="Comma 6 5 10 5 2" xfId="25089"/>
    <cellStyle name="Comma 6 5 10 6" xfId="7129"/>
    <cellStyle name="Comma 6 5 10 6 2" xfId="25090"/>
    <cellStyle name="Comma 6 5 10 7" xfId="7130"/>
    <cellStyle name="Comma 6 5 10 7 2" xfId="25091"/>
    <cellStyle name="Comma 6 5 10 8" xfId="7131"/>
    <cellStyle name="Comma 6 5 10 8 2" xfId="25092"/>
    <cellStyle name="Comma 6 5 10 9" xfId="7132"/>
    <cellStyle name="Comma 6 5 10 9 2" xfId="25093"/>
    <cellStyle name="Comma 6 5 11" xfId="7133"/>
    <cellStyle name="Comma 6 5 11 10" xfId="7134"/>
    <cellStyle name="Comma 6 5 11 10 2" xfId="25095"/>
    <cellStyle name="Comma 6 5 11 11" xfId="7135"/>
    <cellStyle name="Comma 6 5 11 11 2" xfId="25096"/>
    <cellStyle name="Comma 6 5 11 12" xfId="7136"/>
    <cellStyle name="Comma 6 5 11 12 2" xfId="7137"/>
    <cellStyle name="Comma 6 5 11 12 2 2" xfId="25098"/>
    <cellStyle name="Comma 6 5 11 12 3" xfId="25097"/>
    <cellStyle name="Comma 6 5 11 13" xfId="7138"/>
    <cellStyle name="Comma 6 5 11 13 2" xfId="25099"/>
    <cellStyle name="Comma 6 5 11 14" xfId="7139"/>
    <cellStyle name="Comma 6 5 11 14 2" xfId="25100"/>
    <cellStyle name="Comma 6 5 11 15" xfId="7140"/>
    <cellStyle name="Comma 6 5 11 15 2" xfId="25101"/>
    <cellStyle name="Comma 6 5 11 16" xfId="7141"/>
    <cellStyle name="Comma 6 5 11 16 2" xfId="25102"/>
    <cellStyle name="Comma 6 5 11 17" xfId="7142"/>
    <cellStyle name="Comma 6 5 11 17 2" xfId="25103"/>
    <cellStyle name="Comma 6 5 11 18" xfId="7143"/>
    <cellStyle name="Comma 6 5 11 18 2" xfId="25104"/>
    <cellStyle name="Comma 6 5 11 19" xfId="7144"/>
    <cellStyle name="Comma 6 5 11 19 2" xfId="25105"/>
    <cellStyle name="Comma 6 5 11 2" xfId="7145"/>
    <cellStyle name="Comma 6 5 11 2 10" xfId="7146"/>
    <cellStyle name="Comma 6 5 11 2 10 2" xfId="25107"/>
    <cellStyle name="Comma 6 5 11 2 11" xfId="7147"/>
    <cellStyle name="Comma 6 5 11 2 11 2" xfId="25108"/>
    <cellStyle name="Comma 6 5 11 2 12" xfId="7148"/>
    <cellStyle name="Comma 6 5 11 2 12 2" xfId="25109"/>
    <cellStyle name="Comma 6 5 11 2 13" xfId="25106"/>
    <cellStyle name="Comma 6 5 11 2 2" xfId="7149"/>
    <cellStyle name="Comma 6 5 11 2 2 2" xfId="7150"/>
    <cellStyle name="Comma 6 5 11 2 2 2 2" xfId="25111"/>
    <cellStyle name="Comma 6 5 11 2 2 3" xfId="25110"/>
    <cellStyle name="Comma 6 5 11 2 3" xfId="7151"/>
    <cellStyle name="Comma 6 5 11 2 3 2" xfId="25112"/>
    <cellStyle name="Comma 6 5 11 2 4" xfId="7152"/>
    <cellStyle name="Comma 6 5 11 2 4 2" xfId="25113"/>
    <cellStyle name="Comma 6 5 11 2 5" xfId="7153"/>
    <cellStyle name="Comma 6 5 11 2 5 2" xfId="25114"/>
    <cellStyle name="Comma 6 5 11 2 6" xfId="7154"/>
    <cellStyle name="Comma 6 5 11 2 6 2" xfId="25115"/>
    <cellStyle name="Comma 6 5 11 2 7" xfId="7155"/>
    <cellStyle name="Comma 6 5 11 2 7 2" xfId="25116"/>
    <cellStyle name="Comma 6 5 11 2 8" xfId="7156"/>
    <cellStyle name="Comma 6 5 11 2 8 2" xfId="25117"/>
    <cellStyle name="Comma 6 5 11 2 9" xfId="7157"/>
    <cellStyle name="Comma 6 5 11 2 9 2" xfId="25118"/>
    <cellStyle name="Comma 6 5 11 20" xfId="7158"/>
    <cellStyle name="Comma 6 5 11 20 2" xfId="25119"/>
    <cellStyle name="Comma 6 5 11 21" xfId="7159"/>
    <cellStyle name="Comma 6 5 11 21 2" xfId="25120"/>
    <cellStyle name="Comma 6 5 11 22" xfId="7160"/>
    <cellStyle name="Comma 6 5 11 22 2" xfId="25121"/>
    <cellStyle name="Comma 6 5 11 23" xfId="7161"/>
    <cellStyle name="Comma 6 5 11 23 2" xfId="25122"/>
    <cellStyle name="Comma 6 5 11 24" xfId="7162"/>
    <cellStyle name="Comma 6 5 11 24 2" xfId="25123"/>
    <cellStyle name="Comma 6 5 11 25" xfId="7163"/>
    <cellStyle name="Comma 6 5 11 25 2" xfId="25124"/>
    <cellStyle name="Comma 6 5 11 26" xfId="25094"/>
    <cellStyle name="Comma 6 5 11 3" xfId="7164"/>
    <cellStyle name="Comma 6 5 11 3 2" xfId="7165"/>
    <cellStyle name="Comma 6 5 11 3 2 2" xfId="25126"/>
    <cellStyle name="Comma 6 5 11 3 3" xfId="25125"/>
    <cellStyle name="Comma 6 5 11 4" xfId="7166"/>
    <cellStyle name="Comma 6 5 11 4 2" xfId="7167"/>
    <cellStyle name="Comma 6 5 11 4 2 2" xfId="25128"/>
    <cellStyle name="Comma 6 5 11 4 3" xfId="25127"/>
    <cellStyle name="Comma 6 5 11 5" xfId="7168"/>
    <cellStyle name="Comma 6 5 11 5 2" xfId="25129"/>
    <cellStyle name="Comma 6 5 11 6" xfId="7169"/>
    <cellStyle name="Comma 6 5 11 6 2" xfId="25130"/>
    <cellStyle name="Comma 6 5 11 7" xfId="7170"/>
    <cellStyle name="Comma 6 5 11 7 2" xfId="25131"/>
    <cellStyle name="Comma 6 5 11 8" xfId="7171"/>
    <cellStyle name="Comma 6 5 11 8 2" xfId="25132"/>
    <cellStyle name="Comma 6 5 11 9" xfId="7172"/>
    <cellStyle name="Comma 6 5 11 9 2" xfId="25133"/>
    <cellStyle name="Comma 6 5 12" xfId="7173"/>
    <cellStyle name="Comma 6 5 12 10" xfId="7174"/>
    <cellStyle name="Comma 6 5 12 10 2" xfId="25135"/>
    <cellStyle name="Comma 6 5 12 11" xfId="7175"/>
    <cellStyle name="Comma 6 5 12 11 2" xfId="25136"/>
    <cellStyle name="Comma 6 5 12 12" xfId="7176"/>
    <cellStyle name="Comma 6 5 12 12 2" xfId="7177"/>
    <cellStyle name="Comma 6 5 12 12 2 2" xfId="25138"/>
    <cellStyle name="Comma 6 5 12 12 3" xfId="25137"/>
    <cellStyle name="Comma 6 5 12 13" xfId="7178"/>
    <cellStyle name="Comma 6 5 12 13 2" xfId="25139"/>
    <cellStyle name="Comma 6 5 12 14" xfId="7179"/>
    <cellStyle name="Comma 6 5 12 14 2" xfId="25140"/>
    <cellStyle name="Comma 6 5 12 15" xfId="7180"/>
    <cellStyle name="Comma 6 5 12 15 2" xfId="25141"/>
    <cellStyle name="Comma 6 5 12 16" xfId="7181"/>
    <cellStyle name="Comma 6 5 12 16 2" xfId="25142"/>
    <cellStyle name="Comma 6 5 12 17" xfId="7182"/>
    <cellStyle name="Comma 6 5 12 17 2" xfId="25143"/>
    <cellStyle name="Comma 6 5 12 18" xfId="7183"/>
    <cellStyle name="Comma 6 5 12 18 2" xfId="25144"/>
    <cellStyle name="Comma 6 5 12 19" xfId="7184"/>
    <cellStyle name="Comma 6 5 12 19 2" xfId="25145"/>
    <cellStyle name="Comma 6 5 12 2" xfId="7185"/>
    <cellStyle name="Comma 6 5 12 2 10" xfId="7186"/>
    <cellStyle name="Comma 6 5 12 2 10 2" xfId="25147"/>
    <cellStyle name="Comma 6 5 12 2 11" xfId="7187"/>
    <cellStyle name="Comma 6 5 12 2 11 2" xfId="25148"/>
    <cellStyle name="Comma 6 5 12 2 12" xfId="7188"/>
    <cellStyle name="Comma 6 5 12 2 12 2" xfId="25149"/>
    <cellStyle name="Comma 6 5 12 2 13" xfId="25146"/>
    <cellStyle name="Comma 6 5 12 2 2" xfId="7189"/>
    <cellStyle name="Comma 6 5 12 2 2 2" xfId="7190"/>
    <cellStyle name="Comma 6 5 12 2 2 2 2" xfId="25151"/>
    <cellStyle name="Comma 6 5 12 2 2 3" xfId="25150"/>
    <cellStyle name="Comma 6 5 12 2 3" xfId="7191"/>
    <cellStyle name="Comma 6 5 12 2 3 2" xfId="25152"/>
    <cellStyle name="Comma 6 5 12 2 4" xfId="7192"/>
    <cellStyle name="Comma 6 5 12 2 4 2" xfId="25153"/>
    <cellStyle name="Comma 6 5 12 2 5" xfId="7193"/>
    <cellStyle name="Comma 6 5 12 2 5 2" xfId="25154"/>
    <cellStyle name="Comma 6 5 12 2 6" xfId="7194"/>
    <cellStyle name="Comma 6 5 12 2 6 2" xfId="25155"/>
    <cellStyle name="Comma 6 5 12 2 7" xfId="7195"/>
    <cellStyle name="Comma 6 5 12 2 7 2" xfId="25156"/>
    <cellStyle name="Comma 6 5 12 2 8" xfId="7196"/>
    <cellStyle name="Comma 6 5 12 2 8 2" xfId="25157"/>
    <cellStyle name="Comma 6 5 12 2 9" xfId="7197"/>
    <cellStyle name="Comma 6 5 12 2 9 2" xfId="25158"/>
    <cellStyle name="Comma 6 5 12 20" xfId="7198"/>
    <cellStyle name="Comma 6 5 12 20 2" xfId="25159"/>
    <cellStyle name="Comma 6 5 12 21" xfId="7199"/>
    <cellStyle name="Comma 6 5 12 21 2" xfId="25160"/>
    <cellStyle name="Comma 6 5 12 22" xfId="7200"/>
    <cellStyle name="Comma 6 5 12 22 2" xfId="25161"/>
    <cellStyle name="Comma 6 5 12 23" xfId="7201"/>
    <cellStyle name="Comma 6 5 12 23 2" xfId="25162"/>
    <cellStyle name="Comma 6 5 12 24" xfId="7202"/>
    <cellStyle name="Comma 6 5 12 24 2" xfId="25163"/>
    <cellStyle name="Comma 6 5 12 25" xfId="7203"/>
    <cellStyle name="Comma 6 5 12 25 2" xfId="25164"/>
    <cellStyle name="Comma 6 5 12 26" xfId="25134"/>
    <cellStyle name="Comma 6 5 12 3" xfId="7204"/>
    <cellStyle name="Comma 6 5 12 3 2" xfId="7205"/>
    <cellStyle name="Comma 6 5 12 3 2 2" xfId="25166"/>
    <cellStyle name="Comma 6 5 12 3 3" xfId="25165"/>
    <cellStyle name="Comma 6 5 12 4" xfId="7206"/>
    <cellStyle name="Comma 6 5 12 4 2" xfId="7207"/>
    <cellStyle name="Comma 6 5 12 4 2 2" xfId="25168"/>
    <cellStyle name="Comma 6 5 12 4 3" xfId="25167"/>
    <cellStyle name="Comma 6 5 12 5" xfId="7208"/>
    <cellStyle name="Comma 6 5 12 5 2" xfId="25169"/>
    <cellStyle name="Comma 6 5 12 6" xfId="7209"/>
    <cellStyle name="Comma 6 5 12 6 2" xfId="25170"/>
    <cellStyle name="Comma 6 5 12 7" xfId="7210"/>
    <cellStyle name="Comma 6 5 12 7 2" xfId="25171"/>
    <cellStyle name="Comma 6 5 12 8" xfId="7211"/>
    <cellStyle name="Comma 6 5 12 8 2" xfId="25172"/>
    <cellStyle name="Comma 6 5 12 9" xfId="7212"/>
    <cellStyle name="Comma 6 5 12 9 2" xfId="25173"/>
    <cellStyle name="Comma 6 5 13" xfId="7213"/>
    <cellStyle name="Comma 6 5 13 10" xfId="7214"/>
    <cellStyle name="Comma 6 5 13 10 2" xfId="25175"/>
    <cellStyle name="Comma 6 5 13 11" xfId="7215"/>
    <cellStyle name="Comma 6 5 13 11 2" xfId="25176"/>
    <cellStyle name="Comma 6 5 13 12" xfId="7216"/>
    <cellStyle name="Comma 6 5 13 12 2" xfId="7217"/>
    <cellStyle name="Comma 6 5 13 12 2 2" xfId="25178"/>
    <cellStyle name="Comma 6 5 13 12 3" xfId="25177"/>
    <cellStyle name="Comma 6 5 13 13" xfId="7218"/>
    <cellStyle name="Comma 6 5 13 13 2" xfId="25179"/>
    <cellStyle name="Comma 6 5 13 14" xfId="7219"/>
    <cellStyle name="Comma 6 5 13 14 2" xfId="25180"/>
    <cellStyle name="Comma 6 5 13 15" xfId="7220"/>
    <cellStyle name="Comma 6 5 13 15 2" xfId="25181"/>
    <cellStyle name="Comma 6 5 13 16" xfId="7221"/>
    <cellStyle name="Comma 6 5 13 16 2" xfId="25182"/>
    <cellStyle name="Comma 6 5 13 17" xfId="7222"/>
    <cellStyle name="Comma 6 5 13 17 2" xfId="25183"/>
    <cellStyle name="Comma 6 5 13 18" xfId="7223"/>
    <cellStyle name="Comma 6 5 13 18 2" xfId="25184"/>
    <cellStyle name="Comma 6 5 13 19" xfId="7224"/>
    <cellStyle name="Comma 6 5 13 19 2" xfId="25185"/>
    <cellStyle name="Comma 6 5 13 2" xfId="7225"/>
    <cellStyle name="Comma 6 5 13 2 10" xfId="7226"/>
    <cellStyle name="Comma 6 5 13 2 10 2" xfId="25187"/>
    <cellStyle name="Comma 6 5 13 2 11" xfId="7227"/>
    <cellStyle name="Comma 6 5 13 2 11 2" xfId="25188"/>
    <cellStyle name="Comma 6 5 13 2 12" xfId="7228"/>
    <cellStyle name="Comma 6 5 13 2 12 2" xfId="25189"/>
    <cellStyle name="Comma 6 5 13 2 13" xfId="25186"/>
    <cellStyle name="Comma 6 5 13 2 2" xfId="7229"/>
    <cellStyle name="Comma 6 5 13 2 2 2" xfId="7230"/>
    <cellStyle name="Comma 6 5 13 2 2 2 2" xfId="25191"/>
    <cellStyle name="Comma 6 5 13 2 2 3" xfId="25190"/>
    <cellStyle name="Comma 6 5 13 2 3" xfId="7231"/>
    <cellStyle name="Comma 6 5 13 2 3 2" xfId="25192"/>
    <cellStyle name="Comma 6 5 13 2 4" xfId="7232"/>
    <cellStyle name="Comma 6 5 13 2 4 2" xfId="25193"/>
    <cellStyle name="Comma 6 5 13 2 5" xfId="7233"/>
    <cellStyle name="Comma 6 5 13 2 5 2" xfId="25194"/>
    <cellStyle name="Comma 6 5 13 2 6" xfId="7234"/>
    <cellStyle name="Comma 6 5 13 2 6 2" xfId="25195"/>
    <cellStyle name="Comma 6 5 13 2 7" xfId="7235"/>
    <cellStyle name="Comma 6 5 13 2 7 2" xfId="25196"/>
    <cellStyle name="Comma 6 5 13 2 8" xfId="7236"/>
    <cellStyle name="Comma 6 5 13 2 8 2" xfId="25197"/>
    <cellStyle name="Comma 6 5 13 2 9" xfId="7237"/>
    <cellStyle name="Comma 6 5 13 2 9 2" xfId="25198"/>
    <cellStyle name="Comma 6 5 13 20" xfId="7238"/>
    <cellStyle name="Comma 6 5 13 20 2" xfId="25199"/>
    <cellStyle name="Comma 6 5 13 21" xfId="7239"/>
    <cellStyle name="Comma 6 5 13 21 2" xfId="25200"/>
    <cellStyle name="Comma 6 5 13 22" xfId="7240"/>
    <cellStyle name="Comma 6 5 13 22 2" xfId="25201"/>
    <cellStyle name="Comma 6 5 13 23" xfId="7241"/>
    <cellStyle name="Comma 6 5 13 23 2" xfId="25202"/>
    <cellStyle name="Comma 6 5 13 24" xfId="7242"/>
    <cellStyle name="Comma 6 5 13 24 2" xfId="25203"/>
    <cellStyle name="Comma 6 5 13 25" xfId="7243"/>
    <cellStyle name="Comma 6 5 13 25 2" xfId="25204"/>
    <cellStyle name="Comma 6 5 13 26" xfId="25174"/>
    <cellStyle name="Comma 6 5 13 3" xfId="7244"/>
    <cellStyle name="Comma 6 5 13 3 2" xfId="7245"/>
    <cellStyle name="Comma 6 5 13 3 2 2" xfId="25206"/>
    <cellStyle name="Comma 6 5 13 3 3" xfId="25205"/>
    <cellStyle name="Comma 6 5 13 4" xfId="7246"/>
    <cellStyle name="Comma 6 5 13 4 2" xfId="7247"/>
    <cellStyle name="Comma 6 5 13 4 2 2" xfId="25208"/>
    <cellStyle name="Comma 6 5 13 4 3" xfId="25207"/>
    <cellStyle name="Comma 6 5 13 5" xfId="7248"/>
    <cellStyle name="Comma 6 5 13 5 2" xfId="25209"/>
    <cellStyle name="Comma 6 5 13 6" xfId="7249"/>
    <cellStyle name="Comma 6 5 13 6 2" xfId="25210"/>
    <cellStyle name="Comma 6 5 13 7" xfId="7250"/>
    <cellStyle name="Comma 6 5 13 7 2" xfId="25211"/>
    <cellStyle name="Comma 6 5 13 8" xfId="7251"/>
    <cellStyle name="Comma 6 5 13 8 2" xfId="25212"/>
    <cellStyle name="Comma 6 5 13 9" xfId="7252"/>
    <cellStyle name="Comma 6 5 13 9 2" xfId="25213"/>
    <cellStyle name="Comma 6 5 14" xfId="7253"/>
    <cellStyle name="Comma 6 5 14 10" xfId="7254"/>
    <cellStyle name="Comma 6 5 14 10 2" xfId="25215"/>
    <cellStyle name="Comma 6 5 14 11" xfId="7255"/>
    <cellStyle name="Comma 6 5 14 11 2" xfId="25216"/>
    <cellStyle name="Comma 6 5 14 12" xfId="7256"/>
    <cellStyle name="Comma 6 5 14 12 2" xfId="7257"/>
    <cellStyle name="Comma 6 5 14 12 2 2" xfId="25218"/>
    <cellStyle name="Comma 6 5 14 12 3" xfId="25217"/>
    <cellStyle name="Comma 6 5 14 13" xfId="7258"/>
    <cellStyle name="Comma 6 5 14 13 2" xfId="25219"/>
    <cellStyle name="Comma 6 5 14 14" xfId="7259"/>
    <cellStyle name="Comma 6 5 14 14 2" xfId="25220"/>
    <cellStyle name="Comma 6 5 14 15" xfId="7260"/>
    <cellStyle name="Comma 6 5 14 15 2" xfId="25221"/>
    <cellStyle name="Comma 6 5 14 16" xfId="7261"/>
    <cellStyle name="Comma 6 5 14 16 2" xfId="25222"/>
    <cellStyle name="Comma 6 5 14 17" xfId="7262"/>
    <cellStyle name="Comma 6 5 14 17 2" xfId="25223"/>
    <cellStyle name="Comma 6 5 14 18" xfId="7263"/>
    <cellStyle name="Comma 6 5 14 18 2" xfId="25224"/>
    <cellStyle name="Comma 6 5 14 19" xfId="7264"/>
    <cellStyle name="Comma 6 5 14 19 2" xfId="25225"/>
    <cellStyle name="Comma 6 5 14 2" xfId="7265"/>
    <cellStyle name="Comma 6 5 14 2 10" xfId="7266"/>
    <cellStyle name="Comma 6 5 14 2 10 2" xfId="25227"/>
    <cellStyle name="Comma 6 5 14 2 11" xfId="7267"/>
    <cellStyle name="Comma 6 5 14 2 11 2" xfId="25228"/>
    <cellStyle name="Comma 6 5 14 2 12" xfId="7268"/>
    <cellStyle name="Comma 6 5 14 2 12 2" xfId="25229"/>
    <cellStyle name="Comma 6 5 14 2 13" xfId="25226"/>
    <cellStyle name="Comma 6 5 14 2 2" xfId="7269"/>
    <cellStyle name="Comma 6 5 14 2 2 2" xfId="7270"/>
    <cellStyle name="Comma 6 5 14 2 2 2 2" xfId="25231"/>
    <cellStyle name="Comma 6 5 14 2 2 3" xfId="25230"/>
    <cellStyle name="Comma 6 5 14 2 3" xfId="7271"/>
    <cellStyle name="Comma 6 5 14 2 3 2" xfId="25232"/>
    <cellStyle name="Comma 6 5 14 2 4" xfId="7272"/>
    <cellStyle name="Comma 6 5 14 2 4 2" xfId="25233"/>
    <cellStyle name="Comma 6 5 14 2 5" xfId="7273"/>
    <cellStyle name="Comma 6 5 14 2 5 2" xfId="25234"/>
    <cellStyle name="Comma 6 5 14 2 6" xfId="7274"/>
    <cellStyle name="Comma 6 5 14 2 6 2" xfId="25235"/>
    <cellStyle name="Comma 6 5 14 2 7" xfId="7275"/>
    <cellStyle name="Comma 6 5 14 2 7 2" xfId="25236"/>
    <cellStyle name="Comma 6 5 14 2 8" xfId="7276"/>
    <cellStyle name="Comma 6 5 14 2 8 2" xfId="25237"/>
    <cellStyle name="Comma 6 5 14 2 9" xfId="7277"/>
    <cellStyle name="Comma 6 5 14 2 9 2" xfId="25238"/>
    <cellStyle name="Comma 6 5 14 20" xfId="7278"/>
    <cellStyle name="Comma 6 5 14 20 2" xfId="25239"/>
    <cellStyle name="Comma 6 5 14 21" xfId="7279"/>
    <cellStyle name="Comma 6 5 14 21 2" xfId="25240"/>
    <cellStyle name="Comma 6 5 14 22" xfId="7280"/>
    <cellStyle name="Comma 6 5 14 22 2" xfId="25241"/>
    <cellStyle name="Comma 6 5 14 23" xfId="7281"/>
    <cellStyle name="Comma 6 5 14 23 2" xfId="25242"/>
    <cellStyle name="Comma 6 5 14 24" xfId="7282"/>
    <cellStyle name="Comma 6 5 14 24 2" xfId="25243"/>
    <cellStyle name="Comma 6 5 14 25" xfId="7283"/>
    <cellStyle name="Comma 6 5 14 25 2" xfId="25244"/>
    <cellStyle name="Comma 6 5 14 26" xfId="25214"/>
    <cellStyle name="Comma 6 5 14 3" xfId="7284"/>
    <cellStyle name="Comma 6 5 14 3 2" xfId="7285"/>
    <cellStyle name="Comma 6 5 14 3 2 2" xfId="25246"/>
    <cellStyle name="Comma 6 5 14 3 3" xfId="25245"/>
    <cellStyle name="Comma 6 5 14 4" xfId="7286"/>
    <cellStyle name="Comma 6 5 14 4 2" xfId="7287"/>
    <cellStyle name="Comma 6 5 14 4 2 2" xfId="25248"/>
    <cellStyle name="Comma 6 5 14 4 3" xfId="25247"/>
    <cellStyle name="Comma 6 5 14 5" xfId="7288"/>
    <cellStyle name="Comma 6 5 14 5 2" xfId="25249"/>
    <cellStyle name="Comma 6 5 14 6" xfId="7289"/>
    <cellStyle name="Comma 6 5 14 6 2" xfId="25250"/>
    <cellStyle name="Comma 6 5 14 7" xfId="7290"/>
    <cellStyle name="Comma 6 5 14 7 2" xfId="25251"/>
    <cellStyle name="Comma 6 5 14 8" xfId="7291"/>
    <cellStyle name="Comma 6 5 14 8 2" xfId="25252"/>
    <cellStyle name="Comma 6 5 14 9" xfId="7292"/>
    <cellStyle name="Comma 6 5 14 9 2" xfId="25253"/>
    <cellStyle name="Comma 6 5 15" xfId="7293"/>
    <cellStyle name="Comma 6 5 15 10" xfId="7294"/>
    <cellStyle name="Comma 6 5 15 10 2" xfId="25255"/>
    <cellStyle name="Comma 6 5 15 11" xfId="7295"/>
    <cellStyle name="Comma 6 5 15 11 2" xfId="25256"/>
    <cellStyle name="Comma 6 5 15 12" xfId="7296"/>
    <cellStyle name="Comma 6 5 15 12 2" xfId="25257"/>
    <cellStyle name="Comma 6 5 15 13" xfId="7297"/>
    <cellStyle name="Comma 6 5 15 13 2" xfId="25258"/>
    <cellStyle name="Comma 6 5 15 14" xfId="7298"/>
    <cellStyle name="Comma 6 5 15 14 2" xfId="25259"/>
    <cellStyle name="Comma 6 5 15 15" xfId="25254"/>
    <cellStyle name="Comma 6 5 15 2" xfId="7299"/>
    <cellStyle name="Comma 6 5 15 2 10" xfId="7300"/>
    <cellStyle name="Comma 6 5 15 2 10 2" xfId="25261"/>
    <cellStyle name="Comma 6 5 15 2 11" xfId="7301"/>
    <cellStyle name="Comma 6 5 15 2 11 2" xfId="25262"/>
    <cellStyle name="Comma 6 5 15 2 12" xfId="7302"/>
    <cellStyle name="Comma 6 5 15 2 12 2" xfId="25263"/>
    <cellStyle name="Comma 6 5 15 2 13" xfId="25260"/>
    <cellStyle name="Comma 6 5 15 2 2" xfId="7303"/>
    <cellStyle name="Comma 6 5 15 2 2 2" xfId="7304"/>
    <cellStyle name="Comma 6 5 15 2 2 2 2" xfId="25265"/>
    <cellStyle name="Comma 6 5 15 2 2 3" xfId="25264"/>
    <cellStyle name="Comma 6 5 15 2 3" xfId="7305"/>
    <cellStyle name="Comma 6 5 15 2 3 2" xfId="25266"/>
    <cellStyle name="Comma 6 5 15 2 4" xfId="7306"/>
    <cellStyle name="Comma 6 5 15 2 4 2" xfId="25267"/>
    <cellStyle name="Comma 6 5 15 2 5" xfId="7307"/>
    <cellStyle name="Comma 6 5 15 2 5 2" xfId="25268"/>
    <cellStyle name="Comma 6 5 15 2 6" xfId="7308"/>
    <cellStyle name="Comma 6 5 15 2 6 2" xfId="25269"/>
    <cellStyle name="Comma 6 5 15 2 7" xfId="7309"/>
    <cellStyle name="Comma 6 5 15 2 7 2" xfId="25270"/>
    <cellStyle name="Comma 6 5 15 2 8" xfId="7310"/>
    <cellStyle name="Comma 6 5 15 2 8 2" xfId="25271"/>
    <cellStyle name="Comma 6 5 15 2 9" xfId="7311"/>
    <cellStyle name="Comma 6 5 15 2 9 2" xfId="25272"/>
    <cellStyle name="Comma 6 5 15 3" xfId="7312"/>
    <cellStyle name="Comma 6 5 15 3 2" xfId="7313"/>
    <cellStyle name="Comma 6 5 15 3 2 2" xfId="25274"/>
    <cellStyle name="Comma 6 5 15 3 3" xfId="25273"/>
    <cellStyle name="Comma 6 5 15 4" xfId="7314"/>
    <cellStyle name="Comma 6 5 15 4 2" xfId="7315"/>
    <cellStyle name="Comma 6 5 15 4 2 2" xfId="25276"/>
    <cellStyle name="Comma 6 5 15 4 3" xfId="25275"/>
    <cellStyle name="Comma 6 5 15 5" xfId="7316"/>
    <cellStyle name="Comma 6 5 15 5 2" xfId="7317"/>
    <cellStyle name="Comma 6 5 15 5 2 2" xfId="25278"/>
    <cellStyle name="Comma 6 5 15 5 3" xfId="25277"/>
    <cellStyle name="Comma 6 5 15 6" xfId="7318"/>
    <cellStyle name="Comma 6 5 15 6 2" xfId="25279"/>
    <cellStyle name="Comma 6 5 15 7" xfId="7319"/>
    <cellStyle name="Comma 6 5 15 7 2" xfId="25280"/>
    <cellStyle name="Comma 6 5 15 8" xfId="7320"/>
    <cellStyle name="Comma 6 5 15 8 2" xfId="25281"/>
    <cellStyle name="Comma 6 5 15 9" xfId="7321"/>
    <cellStyle name="Comma 6 5 15 9 2" xfId="25282"/>
    <cellStyle name="Comma 6 5 16" xfId="7322"/>
    <cellStyle name="Comma 6 5 16 10" xfId="7323"/>
    <cellStyle name="Comma 6 5 16 10 2" xfId="25284"/>
    <cellStyle name="Comma 6 5 16 11" xfId="7324"/>
    <cellStyle name="Comma 6 5 16 11 2" xfId="25285"/>
    <cellStyle name="Comma 6 5 16 12" xfId="7325"/>
    <cellStyle name="Comma 6 5 16 12 2" xfId="25286"/>
    <cellStyle name="Comma 6 5 16 13" xfId="7326"/>
    <cellStyle name="Comma 6 5 16 13 2" xfId="25287"/>
    <cellStyle name="Comma 6 5 16 14" xfId="7327"/>
    <cellStyle name="Comma 6 5 16 14 2" xfId="25288"/>
    <cellStyle name="Comma 6 5 16 15" xfId="25283"/>
    <cellStyle name="Comma 6 5 16 2" xfId="7328"/>
    <cellStyle name="Comma 6 5 16 2 10" xfId="7329"/>
    <cellStyle name="Comma 6 5 16 2 10 2" xfId="25290"/>
    <cellStyle name="Comma 6 5 16 2 11" xfId="7330"/>
    <cellStyle name="Comma 6 5 16 2 11 2" xfId="25291"/>
    <cellStyle name="Comma 6 5 16 2 12" xfId="7331"/>
    <cellStyle name="Comma 6 5 16 2 12 2" xfId="25292"/>
    <cellStyle name="Comma 6 5 16 2 13" xfId="25289"/>
    <cellStyle name="Comma 6 5 16 2 2" xfId="7332"/>
    <cellStyle name="Comma 6 5 16 2 2 2" xfId="7333"/>
    <cellStyle name="Comma 6 5 16 2 2 2 2" xfId="25294"/>
    <cellStyle name="Comma 6 5 16 2 2 3" xfId="25293"/>
    <cellStyle name="Comma 6 5 16 2 3" xfId="7334"/>
    <cellStyle name="Comma 6 5 16 2 3 2" xfId="25295"/>
    <cellStyle name="Comma 6 5 16 2 4" xfId="7335"/>
    <cellStyle name="Comma 6 5 16 2 4 2" xfId="25296"/>
    <cellStyle name="Comma 6 5 16 2 5" xfId="7336"/>
    <cellStyle name="Comma 6 5 16 2 5 2" xfId="25297"/>
    <cellStyle name="Comma 6 5 16 2 6" xfId="7337"/>
    <cellStyle name="Comma 6 5 16 2 6 2" xfId="25298"/>
    <cellStyle name="Comma 6 5 16 2 7" xfId="7338"/>
    <cellStyle name="Comma 6 5 16 2 7 2" xfId="25299"/>
    <cellStyle name="Comma 6 5 16 2 8" xfId="7339"/>
    <cellStyle name="Comma 6 5 16 2 8 2" xfId="25300"/>
    <cellStyle name="Comma 6 5 16 2 9" xfId="7340"/>
    <cellStyle name="Comma 6 5 16 2 9 2" xfId="25301"/>
    <cellStyle name="Comma 6 5 16 3" xfId="7341"/>
    <cellStyle name="Comma 6 5 16 3 2" xfId="7342"/>
    <cellStyle name="Comma 6 5 16 3 2 2" xfId="25303"/>
    <cellStyle name="Comma 6 5 16 3 3" xfId="25302"/>
    <cellStyle name="Comma 6 5 16 4" xfId="7343"/>
    <cellStyle name="Comma 6 5 16 4 2" xfId="7344"/>
    <cellStyle name="Comma 6 5 16 4 2 2" xfId="25305"/>
    <cellStyle name="Comma 6 5 16 4 3" xfId="25304"/>
    <cellStyle name="Comma 6 5 16 5" xfId="7345"/>
    <cellStyle name="Comma 6 5 16 5 2" xfId="7346"/>
    <cellStyle name="Comma 6 5 16 5 2 2" xfId="25307"/>
    <cellStyle name="Comma 6 5 16 5 3" xfId="25306"/>
    <cellStyle name="Comma 6 5 16 6" xfId="7347"/>
    <cellStyle name="Comma 6 5 16 6 2" xfId="25308"/>
    <cellStyle name="Comma 6 5 16 7" xfId="7348"/>
    <cellStyle name="Comma 6 5 16 7 2" xfId="25309"/>
    <cellStyle name="Comma 6 5 16 8" xfId="7349"/>
    <cellStyle name="Comma 6 5 16 8 2" xfId="25310"/>
    <cellStyle name="Comma 6 5 16 9" xfId="7350"/>
    <cellStyle name="Comma 6 5 16 9 2" xfId="25311"/>
    <cellStyle name="Comma 6 5 17" xfId="7351"/>
    <cellStyle name="Comma 6 5 17 2" xfId="25312"/>
    <cellStyle name="Comma 6 5 18" xfId="7352"/>
    <cellStyle name="Comma 6 5 18 2" xfId="25313"/>
    <cellStyle name="Comma 6 5 19" xfId="7353"/>
    <cellStyle name="Comma 6 5 19 2" xfId="25314"/>
    <cellStyle name="Comma 6 5 2" xfId="7354"/>
    <cellStyle name="Comma 6 5 2 10" xfId="7355"/>
    <cellStyle name="Comma 6 5 2 10 2" xfId="25316"/>
    <cellStyle name="Comma 6 5 2 11" xfId="7356"/>
    <cellStyle name="Comma 6 5 2 11 2" xfId="25317"/>
    <cellStyle name="Comma 6 5 2 12" xfId="7357"/>
    <cellStyle name="Comma 6 5 2 12 2" xfId="25318"/>
    <cellStyle name="Comma 6 5 2 13" xfId="7358"/>
    <cellStyle name="Comma 6 5 2 13 2" xfId="25319"/>
    <cellStyle name="Comma 6 5 2 14" xfId="7359"/>
    <cellStyle name="Comma 6 5 2 14 2" xfId="7360"/>
    <cellStyle name="Comma 6 5 2 14 2 2" xfId="25321"/>
    <cellStyle name="Comma 6 5 2 14 3" xfId="25320"/>
    <cellStyle name="Comma 6 5 2 15" xfId="7361"/>
    <cellStyle name="Comma 6 5 2 15 2" xfId="25322"/>
    <cellStyle name="Comma 6 5 2 16" xfId="7362"/>
    <cellStyle name="Comma 6 5 2 16 2" xfId="25323"/>
    <cellStyle name="Comma 6 5 2 17" xfId="7363"/>
    <cellStyle name="Comma 6 5 2 17 2" xfId="25324"/>
    <cellStyle name="Comma 6 5 2 18" xfId="7364"/>
    <cellStyle name="Comma 6 5 2 18 2" xfId="25325"/>
    <cellStyle name="Comma 6 5 2 19" xfId="7365"/>
    <cellStyle name="Comma 6 5 2 19 2" xfId="25326"/>
    <cellStyle name="Comma 6 5 2 2" xfId="7366"/>
    <cellStyle name="Comma 6 5 2 2 10" xfId="7367"/>
    <cellStyle name="Comma 6 5 2 2 10 2" xfId="25328"/>
    <cellStyle name="Comma 6 5 2 2 11" xfId="7368"/>
    <cellStyle name="Comma 6 5 2 2 11 2" xfId="25329"/>
    <cellStyle name="Comma 6 5 2 2 12" xfId="7369"/>
    <cellStyle name="Comma 6 5 2 2 12 2" xfId="25330"/>
    <cellStyle name="Comma 6 5 2 2 13" xfId="7370"/>
    <cellStyle name="Comma 6 5 2 2 13 2" xfId="25331"/>
    <cellStyle name="Comma 6 5 2 2 14" xfId="7371"/>
    <cellStyle name="Comma 6 5 2 2 14 2" xfId="25332"/>
    <cellStyle name="Comma 6 5 2 2 15" xfId="25327"/>
    <cellStyle name="Comma 6 5 2 2 2" xfId="7372"/>
    <cellStyle name="Comma 6 5 2 2 2 10" xfId="7373"/>
    <cellStyle name="Comma 6 5 2 2 2 10 2" xfId="25334"/>
    <cellStyle name="Comma 6 5 2 2 2 11" xfId="7374"/>
    <cellStyle name="Comma 6 5 2 2 2 11 2" xfId="25335"/>
    <cellStyle name="Comma 6 5 2 2 2 12" xfId="7375"/>
    <cellStyle name="Comma 6 5 2 2 2 12 2" xfId="25336"/>
    <cellStyle name="Comma 6 5 2 2 2 13" xfId="7376"/>
    <cellStyle name="Comma 6 5 2 2 2 13 2" xfId="25337"/>
    <cellStyle name="Comma 6 5 2 2 2 14" xfId="7377"/>
    <cellStyle name="Comma 6 5 2 2 2 14 2" xfId="25338"/>
    <cellStyle name="Comma 6 5 2 2 2 15" xfId="25333"/>
    <cellStyle name="Comma 6 5 2 2 2 2" xfId="7378"/>
    <cellStyle name="Comma 6 5 2 2 2 2 10" xfId="7379"/>
    <cellStyle name="Comma 6 5 2 2 2 2 10 2" xfId="25340"/>
    <cellStyle name="Comma 6 5 2 2 2 2 11" xfId="7380"/>
    <cellStyle name="Comma 6 5 2 2 2 2 11 2" xfId="25341"/>
    <cellStyle name="Comma 6 5 2 2 2 2 12" xfId="7381"/>
    <cellStyle name="Comma 6 5 2 2 2 2 12 2" xfId="25342"/>
    <cellStyle name="Comma 6 5 2 2 2 2 13" xfId="25339"/>
    <cellStyle name="Comma 6 5 2 2 2 2 2" xfId="7382"/>
    <cellStyle name="Comma 6 5 2 2 2 2 2 2" xfId="7383"/>
    <cellStyle name="Comma 6 5 2 2 2 2 2 2 2" xfId="25344"/>
    <cellStyle name="Comma 6 5 2 2 2 2 2 3" xfId="25343"/>
    <cellStyle name="Comma 6 5 2 2 2 2 3" xfId="7384"/>
    <cellStyle name="Comma 6 5 2 2 2 2 3 2" xfId="25345"/>
    <cellStyle name="Comma 6 5 2 2 2 2 4" xfId="7385"/>
    <cellStyle name="Comma 6 5 2 2 2 2 4 2" xfId="25346"/>
    <cellStyle name="Comma 6 5 2 2 2 2 5" xfId="7386"/>
    <cellStyle name="Comma 6 5 2 2 2 2 5 2" xfId="25347"/>
    <cellStyle name="Comma 6 5 2 2 2 2 6" xfId="7387"/>
    <cellStyle name="Comma 6 5 2 2 2 2 6 2" xfId="25348"/>
    <cellStyle name="Comma 6 5 2 2 2 2 7" xfId="7388"/>
    <cellStyle name="Comma 6 5 2 2 2 2 7 2" xfId="25349"/>
    <cellStyle name="Comma 6 5 2 2 2 2 8" xfId="7389"/>
    <cellStyle name="Comma 6 5 2 2 2 2 8 2" xfId="25350"/>
    <cellStyle name="Comma 6 5 2 2 2 2 9" xfId="7390"/>
    <cellStyle name="Comma 6 5 2 2 2 2 9 2" xfId="25351"/>
    <cellStyle name="Comma 6 5 2 2 2 3" xfId="7391"/>
    <cellStyle name="Comma 6 5 2 2 2 3 2" xfId="7392"/>
    <cellStyle name="Comma 6 5 2 2 2 3 2 2" xfId="25353"/>
    <cellStyle name="Comma 6 5 2 2 2 3 3" xfId="25352"/>
    <cellStyle name="Comma 6 5 2 2 2 4" xfId="7393"/>
    <cellStyle name="Comma 6 5 2 2 2 4 2" xfId="7394"/>
    <cellStyle name="Comma 6 5 2 2 2 4 2 2" xfId="25355"/>
    <cellStyle name="Comma 6 5 2 2 2 4 3" xfId="25354"/>
    <cellStyle name="Comma 6 5 2 2 2 5" xfId="7395"/>
    <cellStyle name="Comma 6 5 2 2 2 5 2" xfId="7396"/>
    <cellStyle name="Comma 6 5 2 2 2 5 2 2" xfId="25357"/>
    <cellStyle name="Comma 6 5 2 2 2 5 3" xfId="25356"/>
    <cellStyle name="Comma 6 5 2 2 2 6" xfId="7397"/>
    <cellStyle name="Comma 6 5 2 2 2 6 2" xfId="25358"/>
    <cellStyle name="Comma 6 5 2 2 2 7" xfId="7398"/>
    <cellStyle name="Comma 6 5 2 2 2 7 2" xfId="25359"/>
    <cellStyle name="Comma 6 5 2 2 2 8" xfId="7399"/>
    <cellStyle name="Comma 6 5 2 2 2 8 2" xfId="25360"/>
    <cellStyle name="Comma 6 5 2 2 2 9" xfId="7400"/>
    <cellStyle name="Comma 6 5 2 2 2 9 2" xfId="25361"/>
    <cellStyle name="Comma 6 5 2 2 3" xfId="7401"/>
    <cellStyle name="Comma 6 5 2 2 3 10" xfId="7402"/>
    <cellStyle name="Comma 6 5 2 2 3 10 2" xfId="25363"/>
    <cellStyle name="Comma 6 5 2 2 3 11" xfId="7403"/>
    <cellStyle name="Comma 6 5 2 2 3 11 2" xfId="25364"/>
    <cellStyle name="Comma 6 5 2 2 3 12" xfId="7404"/>
    <cellStyle name="Comma 6 5 2 2 3 12 2" xfId="25365"/>
    <cellStyle name="Comma 6 5 2 2 3 13" xfId="7405"/>
    <cellStyle name="Comma 6 5 2 2 3 13 2" xfId="25366"/>
    <cellStyle name="Comma 6 5 2 2 3 14" xfId="7406"/>
    <cellStyle name="Comma 6 5 2 2 3 14 2" xfId="25367"/>
    <cellStyle name="Comma 6 5 2 2 3 15" xfId="25362"/>
    <cellStyle name="Comma 6 5 2 2 3 2" xfId="7407"/>
    <cellStyle name="Comma 6 5 2 2 3 2 10" xfId="7408"/>
    <cellStyle name="Comma 6 5 2 2 3 2 10 2" xfId="25369"/>
    <cellStyle name="Comma 6 5 2 2 3 2 11" xfId="7409"/>
    <cellStyle name="Comma 6 5 2 2 3 2 11 2" xfId="25370"/>
    <cellStyle name="Comma 6 5 2 2 3 2 12" xfId="7410"/>
    <cellStyle name="Comma 6 5 2 2 3 2 12 2" xfId="25371"/>
    <cellStyle name="Comma 6 5 2 2 3 2 13" xfId="25368"/>
    <cellStyle name="Comma 6 5 2 2 3 2 2" xfId="7411"/>
    <cellStyle name="Comma 6 5 2 2 3 2 2 2" xfId="7412"/>
    <cellStyle name="Comma 6 5 2 2 3 2 2 2 2" xfId="25373"/>
    <cellStyle name="Comma 6 5 2 2 3 2 2 3" xfId="25372"/>
    <cellStyle name="Comma 6 5 2 2 3 2 3" xfId="7413"/>
    <cellStyle name="Comma 6 5 2 2 3 2 3 2" xfId="25374"/>
    <cellStyle name="Comma 6 5 2 2 3 2 4" xfId="7414"/>
    <cellStyle name="Comma 6 5 2 2 3 2 4 2" xfId="25375"/>
    <cellStyle name="Comma 6 5 2 2 3 2 5" xfId="7415"/>
    <cellStyle name="Comma 6 5 2 2 3 2 5 2" xfId="25376"/>
    <cellStyle name="Comma 6 5 2 2 3 2 6" xfId="7416"/>
    <cellStyle name="Comma 6 5 2 2 3 2 6 2" xfId="25377"/>
    <cellStyle name="Comma 6 5 2 2 3 2 7" xfId="7417"/>
    <cellStyle name="Comma 6 5 2 2 3 2 7 2" xfId="25378"/>
    <cellStyle name="Comma 6 5 2 2 3 2 8" xfId="7418"/>
    <cellStyle name="Comma 6 5 2 2 3 2 8 2" xfId="25379"/>
    <cellStyle name="Comma 6 5 2 2 3 2 9" xfId="7419"/>
    <cellStyle name="Comma 6 5 2 2 3 2 9 2" xfId="25380"/>
    <cellStyle name="Comma 6 5 2 2 3 3" xfId="7420"/>
    <cellStyle name="Comma 6 5 2 2 3 3 2" xfId="7421"/>
    <cellStyle name="Comma 6 5 2 2 3 3 2 2" xfId="25382"/>
    <cellStyle name="Comma 6 5 2 2 3 3 3" xfId="25381"/>
    <cellStyle name="Comma 6 5 2 2 3 4" xfId="7422"/>
    <cellStyle name="Comma 6 5 2 2 3 4 2" xfId="7423"/>
    <cellStyle name="Comma 6 5 2 2 3 4 2 2" xfId="25384"/>
    <cellStyle name="Comma 6 5 2 2 3 4 3" xfId="25383"/>
    <cellStyle name="Comma 6 5 2 2 3 5" xfId="7424"/>
    <cellStyle name="Comma 6 5 2 2 3 5 2" xfId="7425"/>
    <cellStyle name="Comma 6 5 2 2 3 5 2 2" xfId="25386"/>
    <cellStyle name="Comma 6 5 2 2 3 5 3" xfId="25385"/>
    <cellStyle name="Comma 6 5 2 2 3 6" xfId="7426"/>
    <cellStyle name="Comma 6 5 2 2 3 6 2" xfId="25387"/>
    <cellStyle name="Comma 6 5 2 2 3 7" xfId="7427"/>
    <cellStyle name="Comma 6 5 2 2 3 7 2" xfId="25388"/>
    <cellStyle name="Comma 6 5 2 2 3 8" xfId="7428"/>
    <cellStyle name="Comma 6 5 2 2 3 8 2" xfId="25389"/>
    <cellStyle name="Comma 6 5 2 2 3 9" xfId="7429"/>
    <cellStyle name="Comma 6 5 2 2 3 9 2" xfId="25390"/>
    <cellStyle name="Comma 6 5 2 2 4" xfId="7430"/>
    <cellStyle name="Comma 6 5 2 2 4 2" xfId="25391"/>
    <cellStyle name="Comma 6 5 2 2 5" xfId="7431"/>
    <cellStyle name="Comma 6 5 2 2 5 2" xfId="25392"/>
    <cellStyle name="Comma 6 5 2 2 6" xfId="7432"/>
    <cellStyle name="Comma 6 5 2 2 6 2" xfId="25393"/>
    <cellStyle name="Comma 6 5 2 2 7" xfId="7433"/>
    <cellStyle name="Comma 6 5 2 2 7 2" xfId="25394"/>
    <cellStyle name="Comma 6 5 2 2 8" xfId="7434"/>
    <cellStyle name="Comma 6 5 2 2 8 2" xfId="25395"/>
    <cellStyle name="Comma 6 5 2 2 9" xfId="7435"/>
    <cellStyle name="Comma 6 5 2 2 9 2" xfId="25396"/>
    <cellStyle name="Comma 6 5 2 20" xfId="7436"/>
    <cellStyle name="Comma 6 5 2 20 2" xfId="25397"/>
    <cellStyle name="Comma 6 5 2 21" xfId="7437"/>
    <cellStyle name="Comma 6 5 2 21 2" xfId="25398"/>
    <cellStyle name="Comma 6 5 2 22" xfId="7438"/>
    <cellStyle name="Comma 6 5 2 22 2" xfId="25399"/>
    <cellStyle name="Comma 6 5 2 23" xfId="7439"/>
    <cellStyle name="Comma 6 5 2 23 2" xfId="25400"/>
    <cellStyle name="Comma 6 5 2 24" xfId="7440"/>
    <cellStyle name="Comma 6 5 2 24 2" xfId="25401"/>
    <cellStyle name="Comma 6 5 2 25" xfId="7441"/>
    <cellStyle name="Comma 6 5 2 25 2" xfId="25402"/>
    <cellStyle name="Comma 6 5 2 26" xfId="7442"/>
    <cellStyle name="Comma 6 5 2 26 2" xfId="25403"/>
    <cellStyle name="Comma 6 5 2 27" xfId="7443"/>
    <cellStyle name="Comma 6 5 2 27 2" xfId="25404"/>
    <cellStyle name="Comma 6 5 2 28" xfId="25315"/>
    <cellStyle name="Comma 6 5 2 3" xfId="7444"/>
    <cellStyle name="Comma 6 5 2 3 2" xfId="25405"/>
    <cellStyle name="Comma 6 5 2 4" xfId="7445"/>
    <cellStyle name="Comma 6 5 2 4 10" xfId="7446"/>
    <cellStyle name="Comma 6 5 2 4 10 2" xfId="25407"/>
    <cellStyle name="Comma 6 5 2 4 11" xfId="7447"/>
    <cellStyle name="Comma 6 5 2 4 11 2" xfId="25408"/>
    <cellStyle name="Comma 6 5 2 4 12" xfId="7448"/>
    <cellStyle name="Comma 6 5 2 4 12 2" xfId="25409"/>
    <cellStyle name="Comma 6 5 2 4 13" xfId="25406"/>
    <cellStyle name="Comma 6 5 2 4 2" xfId="7449"/>
    <cellStyle name="Comma 6 5 2 4 2 2" xfId="7450"/>
    <cellStyle name="Comma 6 5 2 4 2 2 2" xfId="25411"/>
    <cellStyle name="Comma 6 5 2 4 2 3" xfId="25410"/>
    <cellStyle name="Comma 6 5 2 4 3" xfId="7451"/>
    <cellStyle name="Comma 6 5 2 4 3 2" xfId="25412"/>
    <cellStyle name="Comma 6 5 2 4 4" xfId="7452"/>
    <cellStyle name="Comma 6 5 2 4 4 2" xfId="25413"/>
    <cellStyle name="Comma 6 5 2 4 5" xfId="7453"/>
    <cellStyle name="Comma 6 5 2 4 5 2" xfId="25414"/>
    <cellStyle name="Comma 6 5 2 4 6" xfId="7454"/>
    <cellStyle name="Comma 6 5 2 4 6 2" xfId="25415"/>
    <cellStyle name="Comma 6 5 2 4 7" xfId="7455"/>
    <cellStyle name="Comma 6 5 2 4 7 2" xfId="25416"/>
    <cellStyle name="Comma 6 5 2 4 8" xfId="7456"/>
    <cellStyle name="Comma 6 5 2 4 8 2" xfId="25417"/>
    <cellStyle name="Comma 6 5 2 4 9" xfId="7457"/>
    <cellStyle name="Comma 6 5 2 4 9 2" xfId="25418"/>
    <cellStyle name="Comma 6 5 2 5" xfId="7458"/>
    <cellStyle name="Comma 6 5 2 5 2" xfId="7459"/>
    <cellStyle name="Comma 6 5 2 5 2 2" xfId="25420"/>
    <cellStyle name="Comma 6 5 2 5 3" xfId="25419"/>
    <cellStyle name="Comma 6 5 2 6" xfId="7460"/>
    <cellStyle name="Comma 6 5 2 6 2" xfId="7461"/>
    <cellStyle name="Comma 6 5 2 6 2 2" xfId="25422"/>
    <cellStyle name="Comma 6 5 2 6 3" xfId="25421"/>
    <cellStyle name="Comma 6 5 2 7" xfId="7462"/>
    <cellStyle name="Comma 6 5 2 7 2" xfId="25423"/>
    <cellStyle name="Comma 6 5 2 8" xfId="7463"/>
    <cellStyle name="Comma 6 5 2 8 2" xfId="25424"/>
    <cellStyle name="Comma 6 5 2 9" xfId="7464"/>
    <cellStyle name="Comma 6 5 2 9 2" xfId="25425"/>
    <cellStyle name="Comma 6 5 20" xfId="7465"/>
    <cellStyle name="Comma 6 5 20 2" xfId="25426"/>
    <cellStyle name="Comma 6 5 21" xfId="7466"/>
    <cellStyle name="Comma 6 5 21 2" xfId="25427"/>
    <cellStyle name="Comma 6 5 22" xfId="7467"/>
    <cellStyle name="Comma 6 5 22 2" xfId="25428"/>
    <cellStyle name="Comma 6 5 23" xfId="7468"/>
    <cellStyle name="Comma 6 5 23 2" xfId="25429"/>
    <cellStyle name="Comma 6 5 24" xfId="7469"/>
    <cellStyle name="Comma 6 5 24 2" xfId="25430"/>
    <cellStyle name="Comma 6 5 25" xfId="7470"/>
    <cellStyle name="Comma 6 5 25 2" xfId="25431"/>
    <cellStyle name="Comma 6 5 26" xfId="7471"/>
    <cellStyle name="Comma 6 5 26 2" xfId="25432"/>
    <cellStyle name="Comma 6 5 27" xfId="7472"/>
    <cellStyle name="Comma 6 5 27 2" xfId="25433"/>
    <cellStyle name="Comma 6 5 28" xfId="25053"/>
    <cellStyle name="Comma 6 5 3" xfId="7473"/>
    <cellStyle name="Comma 6 5 3 10" xfId="7474"/>
    <cellStyle name="Comma 6 5 3 10 2" xfId="25435"/>
    <cellStyle name="Comma 6 5 3 11" xfId="7475"/>
    <cellStyle name="Comma 6 5 3 11 2" xfId="25436"/>
    <cellStyle name="Comma 6 5 3 12" xfId="7476"/>
    <cellStyle name="Comma 6 5 3 12 2" xfId="7477"/>
    <cellStyle name="Comma 6 5 3 12 2 2" xfId="25438"/>
    <cellStyle name="Comma 6 5 3 12 3" xfId="25437"/>
    <cellStyle name="Comma 6 5 3 13" xfId="7478"/>
    <cellStyle name="Comma 6 5 3 13 2" xfId="25439"/>
    <cellStyle name="Comma 6 5 3 14" xfId="7479"/>
    <cellStyle name="Comma 6 5 3 14 2" xfId="25440"/>
    <cellStyle name="Comma 6 5 3 15" xfId="7480"/>
    <cellStyle name="Comma 6 5 3 15 2" xfId="25441"/>
    <cellStyle name="Comma 6 5 3 16" xfId="7481"/>
    <cellStyle name="Comma 6 5 3 16 2" xfId="25442"/>
    <cellStyle name="Comma 6 5 3 17" xfId="7482"/>
    <cellStyle name="Comma 6 5 3 17 2" xfId="25443"/>
    <cellStyle name="Comma 6 5 3 18" xfId="7483"/>
    <cellStyle name="Comma 6 5 3 18 2" xfId="25444"/>
    <cellStyle name="Comma 6 5 3 19" xfId="7484"/>
    <cellStyle name="Comma 6 5 3 19 2" xfId="25445"/>
    <cellStyle name="Comma 6 5 3 2" xfId="7485"/>
    <cellStyle name="Comma 6 5 3 2 10" xfId="7486"/>
    <cellStyle name="Comma 6 5 3 2 10 2" xfId="25447"/>
    <cellStyle name="Comma 6 5 3 2 11" xfId="7487"/>
    <cellStyle name="Comma 6 5 3 2 11 2" xfId="25448"/>
    <cellStyle name="Comma 6 5 3 2 12" xfId="7488"/>
    <cellStyle name="Comma 6 5 3 2 12 2" xfId="25449"/>
    <cellStyle name="Comma 6 5 3 2 13" xfId="25446"/>
    <cellStyle name="Comma 6 5 3 2 2" xfId="7489"/>
    <cellStyle name="Comma 6 5 3 2 2 2" xfId="7490"/>
    <cellStyle name="Comma 6 5 3 2 2 2 2" xfId="25451"/>
    <cellStyle name="Comma 6 5 3 2 2 3" xfId="25450"/>
    <cellStyle name="Comma 6 5 3 2 3" xfId="7491"/>
    <cellStyle name="Comma 6 5 3 2 3 2" xfId="25452"/>
    <cellStyle name="Comma 6 5 3 2 4" xfId="7492"/>
    <cellStyle name="Comma 6 5 3 2 4 2" xfId="25453"/>
    <cellStyle name="Comma 6 5 3 2 5" xfId="7493"/>
    <cellStyle name="Comma 6 5 3 2 5 2" xfId="25454"/>
    <cellStyle name="Comma 6 5 3 2 6" xfId="7494"/>
    <cellStyle name="Comma 6 5 3 2 6 2" xfId="25455"/>
    <cellStyle name="Comma 6 5 3 2 7" xfId="7495"/>
    <cellStyle name="Comma 6 5 3 2 7 2" xfId="25456"/>
    <cellStyle name="Comma 6 5 3 2 8" xfId="7496"/>
    <cellStyle name="Comma 6 5 3 2 8 2" xfId="25457"/>
    <cellStyle name="Comma 6 5 3 2 9" xfId="7497"/>
    <cellStyle name="Comma 6 5 3 2 9 2" xfId="25458"/>
    <cellStyle name="Comma 6 5 3 20" xfId="7498"/>
    <cellStyle name="Comma 6 5 3 20 2" xfId="25459"/>
    <cellStyle name="Comma 6 5 3 21" xfId="7499"/>
    <cellStyle name="Comma 6 5 3 21 2" xfId="25460"/>
    <cellStyle name="Comma 6 5 3 22" xfId="7500"/>
    <cellStyle name="Comma 6 5 3 22 2" xfId="25461"/>
    <cellStyle name="Comma 6 5 3 23" xfId="7501"/>
    <cellStyle name="Comma 6 5 3 23 2" xfId="25462"/>
    <cellStyle name="Comma 6 5 3 24" xfId="7502"/>
    <cellStyle name="Comma 6 5 3 24 2" xfId="25463"/>
    <cellStyle name="Comma 6 5 3 25" xfId="7503"/>
    <cellStyle name="Comma 6 5 3 25 2" xfId="25464"/>
    <cellStyle name="Comma 6 5 3 26" xfId="25434"/>
    <cellStyle name="Comma 6 5 3 3" xfId="7504"/>
    <cellStyle name="Comma 6 5 3 3 2" xfId="7505"/>
    <cellStyle name="Comma 6 5 3 3 2 2" xfId="25466"/>
    <cellStyle name="Comma 6 5 3 3 3" xfId="25465"/>
    <cellStyle name="Comma 6 5 3 4" xfId="7506"/>
    <cellStyle name="Comma 6 5 3 4 2" xfId="7507"/>
    <cellStyle name="Comma 6 5 3 4 2 2" xfId="25468"/>
    <cellStyle name="Comma 6 5 3 4 3" xfId="25467"/>
    <cellStyle name="Comma 6 5 3 5" xfId="7508"/>
    <cellStyle name="Comma 6 5 3 5 2" xfId="25469"/>
    <cellStyle name="Comma 6 5 3 6" xfId="7509"/>
    <cellStyle name="Comma 6 5 3 6 2" xfId="25470"/>
    <cellStyle name="Comma 6 5 3 7" xfId="7510"/>
    <cellStyle name="Comma 6 5 3 7 2" xfId="25471"/>
    <cellStyle name="Comma 6 5 3 8" xfId="7511"/>
    <cellStyle name="Comma 6 5 3 8 2" xfId="25472"/>
    <cellStyle name="Comma 6 5 3 9" xfId="7512"/>
    <cellStyle name="Comma 6 5 3 9 2" xfId="25473"/>
    <cellStyle name="Comma 6 5 4" xfId="7513"/>
    <cellStyle name="Comma 6 5 4 10" xfId="7514"/>
    <cellStyle name="Comma 6 5 4 10 2" xfId="25475"/>
    <cellStyle name="Comma 6 5 4 11" xfId="7515"/>
    <cellStyle name="Comma 6 5 4 11 2" xfId="25476"/>
    <cellStyle name="Comma 6 5 4 12" xfId="7516"/>
    <cellStyle name="Comma 6 5 4 12 2" xfId="7517"/>
    <cellStyle name="Comma 6 5 4 12 2 2" xfId="25478"/>
    <cellStyle name="Comma 6 5 4 12 3" xfId="25477"/>
    <cellStyle name="Comma 6 5 4 13" xfId="7518"/>
    <cellStyle name="Comma 6 5 4 13 2" xfId="25479"/>
    <cellStyle name="Comma 6 5 4 14" xfId="7519"/>
    <cellStyle name="Comma 6 5 4 14 2" xfId="25480"/>
    <cellStyle name="Comma 6 5 4 15" xfId="7520"/>
    <cellStyle name="Comma 6 5 4 15 2" xfId="25481"/>
    <cellStyle name="Comma 6 5 4 16" xfId="7521"/>
    <cellStyle name="Comma 6 5 4 16 2" xfId="25482"/>
    <cellStyle name="Comma 6 5 4 17" xfId="7522"/>
    <cellStyle name="Comma 6 5 4 17 2" xfId="25483"/>
    <cellStyle name="Comma 6 5 4 18" xfId="7523"/>
    <cellStyle name="Comma 6 5 4 18 2" xfId="25484"/>
    <cellStyle name="Comma 6 5 4 19" xfId="7524"/>
    <cellStyle name="Comma 6 5 4 19 2" xfId="25485"/>
    <cellStyle name="Comma 6 5 4 2" xfId="7525"/>
    <cellStyle name="Comma 6 5 4 2 10" xfId="7526"/>
    <cellStyle name="Comma 6 5 4 2 10 2" xfId="25487"/>
    <cellStyle name="Comma 6 5 4 2 11" xfId="7527"/>
    <cellStyle name="Comma 6 5 4 2 11 2" xfId="25488"/>
    <cellStyle name="Comma 6 5 4 2 12" xfId="7528"/>
    <cellStyle name="Comma 6 5 4 2 12 2" xfId="25489"/>
    <cellStyle name="Comma 6 5 4 2 13" xfId="25486"/>
    <cellStyle name="Comma 6 5 4 2 2" xfId="7529"/>
    <cellStyle name="Comma 6 5 4 2 2 2" xfId="7530"/>
    <cellStyle name="Comma 6 5 4 2 2 2 2" xfId="25491"/>
    <cellStyle name="Comma 6 5 4 2 2 3" xfId="25490"/>
    <cellStyle name="Comma 6 5 4 2 3" xfId="7531"/>
    <cellStyle name="Comma 6 5 4 2 3 2" xfId="25492"/>
    <cellStyle name="Comma 6 5 4 2 4" xfId="7532"/>
    <cellStyle name="Comma 6 5 4 2 4 2" xfId="25493"/>
    <cellStyle name="Comma 6 5 4 2 5" xfId="7533"/>
    <cellStyle name="Comma 6 5 4 2 5 2" xfId="25494"/>
    <cellStyle name="Comma 6 5 4 2 6" xfId="7534"/>
    <cellStyle name="Comma 6 5 4 2 6 2" xfId="25495"/>
    <cellStyle name="Comma 6 5 4 2 7" xfId="7535"/>
    <cellStyle name="Comma 6 5 4 2 7 2" xfId="25496"/>
    <cellStyle name="Comma 6 5 4 2 8" xfId="7536"/>
    <cellStyle name="Comma 6 5 4 2 8 2" xfId="25497"/>
    <cellStyle name="Comma 6 5 4 2 9" xfId="7537"/>
    <cellStyle name="Comma 6 5 4 2 9 2" xfId="25498"/>
    <cellStyle name="Comma 6 5 4 20" xfId="7538"/>
    <cellStyle name="Comma 6 5 4 20 2" xfId="25499"/>
    <cellStyle name="Comma 6 5 4 21" xfId="7539"/>
    <cellStyle name="Comma 6 5 4 21 2" xfId="25500"/>
    <cellStyle name="Comma 6 5 4 22" xfId="7540"/>
    <cellStyle name="Comma 6 5 4 22 2" xfId="25501"/>
    <cellStyle name="Comma 6 5 4 23" xfId="7541"/>
    <cellStyle name="Comma 6 5 4 23 2" xfId="25502"/>
    <cellStyle name="Comma 6 5 4 24" xfId="7542"/>
    <cellStyle name="Comma 6 5 4 24 2" xfId="25503"/>
    <cellStyle name="Comma 6 5 4 25" xfId="7543"/>
    <cellStyle name="Comma 6 5 4 25 2" xfId="25504"/>
    <cellStyle name="Comma 6 5 4 26" xfId="25474"/>
    <cellStyle name="Comma 6 5 4 3" xfId="7544"/>
    <cellStyle name="Comma 6 5 4 3 2" xfId="7545"/>
    <cellStyle name="Comma 6 5 4 3 2 2" xfId="25506"/>
    <cellStyle name="Comma 6 5 4 3 3" xfId="25505"/>
    <cellStyle name="Comma 6 5 4 4" xfId="7546"/>
    <cellStyle name="Comma 6 5 4 4 2" xfId="7547"/>
    <cellStyle name="Comma 6 5 4 4 2 2" xfId="25508"/>
    <cellStyle name="Comma 6 5 4 4 3" xfId="25507"/>
    <cellStyle name="Comma 6 5 4 5" xfId="7548"/>
    <cellStyle name="Comma 6 5 4 5 2" xfId="25509"/>
    <cellStyle name="Comma 6 5 4 6" xfId="7549"/>
    <cellStyle name="Comma 6 5 4 6 2" xfId="25510"/>
    <cellStyle name="Comma 6 5 4 7" xfId="7550"/>
    <cellStyle name="Comma 6 5 4 7 2" xfId="25511"/>
    <cellStyle name="Comma 6 5 4 8" xfId="7551"/>
    <cellStyle name="Comma 6 5 4 8 2" xfId="25512"/>
    <cellStyle name="Comma 6 5 4 9" xfId="7552"/>
    <cellStyle name="Comma 6 5 4 9 2" xfId="25513"/>
    <cellStyle name="Comma 6 5 5" xfId="7553"/>
    <cellStyle name="Comma 6 5 5 10" xfId="7554"/>
    <cellStyle name="Comma 6 5 5 10 2" xfId="25515"/>
    <cellStyle name="Comma 6 5 5 11" xfId="7555"/>
    <cellStyle name="Comma 6 5 5 11 2" xfId="25516"/>
    <cellStyle name="Comma 6 5 5 12" xfId="7556"/>
    <cellStyle name="Comma 6 5 5 12 2" xfId="7557"/>
    <cellStyle name="Comma 6 5 5 12 2 2" xfId="25518"/>
    <cellStyle name="Comma 6 5 5 12 3" xfId="25517"/>
    <cellStyle name="Comma 6 5 5 13" xfId="7558"/>
    <cellStyle name="Comma 6 5 5 13 2" xfId="25519"/>
    <cellStyle name="Comma 6 5 5 14" xfId="7559"/>
    <cellStyle name="Comma 6 5 5 14 2" xfId="25520"/>
    <cellStyle name="Comma 6 5 5 15" xfId="7560"/>
    <cellStyle name="Comma 6 5 5 15 2" xfId="25521"/>
    <cellStyle name="Comma 6 5 5 16" xfId="7561"/>
    <cellStyle name="Comma 6 5 5 16 2" xfId="25522"/>
    <cellStyle name="Comma 6 5 5 17" xfId="7562"/>
    <cellStyle name="Comma 6 5 5 17 2" xfId="25523"/>
    <cellStyle name="Comma 6 5 5 18" xfId="7563"/>
    <cellStyle name="Comma 6 5 5 18 2" xfId="25524"/>
    <cellStyle name="Comma 6 5 5 19" xfId="7564"/>
    <cellStyle name="Comma 6 5 5 19 2" xfId="25525"/>
    <cellStyle name="Comma 6 5 5 2" xfId="7565"/>
    <cellStyle name="Comma 6 5 5 2 10" xfId="7566"/>
    <cellStyle name="Comma 6 5 5 2 10 2" xfId="25527"/>
    <cellStyle name="Comma 6 5 5 2 11" xfId="7567"/>
    <cellStyle name="Comma 6 5 5 2 11 2" xfId="25528"/>
    <cellStyle name="Comma 6 5 5 2 12" xfId="7568"/>
    <cellStyle name="Comma 6 5 5 2 12 2" xfId="25529"/>
    <cellStyle name="Comma 6 5 5 2 13" xfId="25526"/>
    <cellStyle name="Comma 6 5 5 2 2" xfId="7569"/>
    <cellStyle name="Comma 6 5 5 2 2 2" xfId="7570"/>
    <cellStyle name="Comma 6 5 5 2 2 2 2" xfId="25531"/>
    <cellStyle name="Comma 6 5 5 2 2 3" xfId="25530"/>
    <cellStyle name="Comma 6 5 5 2 3" xfId="7571"/>
    <cellStyle name="Comma 6 5 5 2 3 2" xfId="25532"/>
    <cellStyle name="Comma 6 5 5 2 4" xfId="7572"/>
    <cellStyle name="Comma 6 5 5 2 4 2" xfId="25533"/>
    <cellStyle name="Comma 6 5 5 2 5" xfId="7573"/>
    <cellStyle name="Comma 6 5 5 2 5 2" xfId="25534"/>
    <cellStyle name="Comma 6 5 5 2 6" xfId="7574"/>
    <cellStyle name="Comma 6 5 5 2 6 2" xfId="25535"/>
    <cellStyle name="Comma 6 5 5 2 7" xfId="7575"/>
    <cellStyle name="Comma 6 5 5 2 7 2" xfId="25536"/>
    <cellStyle name="Comma 6 5 5 2 8" xfId="7576"/>
    <cellStyle name="Comma 6 5 5 2 8 2" xfId="25537"/>
    <cellStyle name="Comma 6 5 5 2 9" xfId="7577"/>
    <cellStyle name="Comma 6 5 5 2 9 2" xfId="25538"/>
    <cellStyle name="Comma 6 5 5 20" xfId="7578"/>
    <cellStyle name="Comma 6 5 5 20 2" xfId="25539"/>
    <cellStyle name="Comma 6 5 5 21" xfId="7579"/>
    <cellStyle name="Comma 6 5 5 21 2" xfId="25540"/>
    <cellStyle name="Comma 6 5 5 22" xfId="7580"/>
    <cellStyle name="Comma 6 5 5 22 2" xfId="25541"/>
    <cellStyle name="Comma 6 5 5 23" xfId="7581"/>
    <cellStyle name="Comma 6 5 5 23 2" xfId="25542"/>
    <cellStyle name="Comma 6 5 5 24" xfId="7582"/>
    <cellStyle name="Comma 6 5 5 24 2" xfId="25543"/>
    <cellStyle name="Comma 6 5 5 25" xfId="7583"/>
    <cellStyle name="Comma 6 5 5 25 2" xfId="25544"/>
    <cellStyle name="Comma 6 5 5 26" xfId="25514"/>
    <cellStyle name="Comma 6 5 5 3" xfId="7584"/>
    <cellStyle name="Comma 6 5 5 3 2" xfId="7585"/>
    <cellStyle name="Comma 6 5 5 3 2 2" xfId="25546"/>
    <cellStyle name="Comma 6 5 5 3 3" xfId="25545"/>
    <cellStyle name="Comma 6 5 5 4" xfId="7586"/>
    <cellStyle name="Comma 6 5 5 4 2" xfId="7587"/>
    <cellStyle name="Comma 6 5 5 4 2 2" xfId="25548"/>
    <cellStyle name="Comma 6 5 5 4 3" xfId="25547"/>
    <cellStyle name="Comma 6 5 5 5" xfId="7588"/>
    <cellStyle name="Comma 6 5 5 5 2" xfId="25549"/>
    <cellStyle name="Comma 6 5 5 6" xfId="7589"/>
    <cellStyle name="Comma 6 5 5 6 2" xfId="25550"/>
    <cellStyle name="Comma 6 5 5 7" xfId="7590"/>
    <cellStyle name="Comma 6 5 5 7 2" xfId="25551"/>
    <cellStyle name="Comma 6 5 5 8" xfId="7591"/>
    <cellStyle name="Comma 6 5 5 8 2" xfId="25552"/>
    <cellStyle name="Comma 6 5 5 9" xfId="7592"/>
    <cellStyle name="Comma 6 5 5 9 2" xfId="25553"/>
    <cellStyle name="Comma 6 5 6" xfId="7593"/>
    <cellStyle name="Comma 6 5 6 10" xfId="7594"/>
    <cellStyle name="Comma 6 5 6 10 2" xfId="25555"/>
    <cellStyle name="Comma 6 5 6 11" xfId="7595"/>
    <cellStyle name="Comma 6 5 6 11 2" xfId="25556"/>
    <cellStyle name="Comma 6 5 6 12" xfId="7596"/>
    <cellStyle name="Comma 6 5 6 12 2" xfId="7597"/>
    <cellStyle name="Comma 6 5 6 12 2 2" xfId="25558"/>
    <cellStyle name="Comma 6 5 6 12 3" xfId="25557"/>
    <cellStyle name="Comma 6 5 6 13" xfId="7598"/>
    <cellStyle name="Comma 6 5 6 13 2" xfId="25559"/>
    <cellStyle name="Comma 6 5 6 14" xfId="7599"/>
    <cellStyle name="Comma 6 5 6 14 2" xfId="25560"/>
    <cellStyle name="Comma 6 5 6 15" xfId="7600"/>
    <cellStyle name="Comma 6 5 6 15 2" xfId="25561"/>
    <cellStyle name="Comma 6 5 6 16" xfId="7601"/>
    <cellStyle name="Comma 6 5 6 16 2" xfId="25562"/>
    <cellStyle name="Comma 6 5 6 17" xfId="7602"/>
    <cellStyle name="Comma 6 5 6 17 2" xfId="25563"/>
    <cellStyle name="Comma 6 5 6 18" xfId="7603"/>
    <cellStyle name="Comma 6 5 6 18 2" xfId="25564"/>
    <cellStyle name="Comma 6 5 6 19" xfId="7604"/>
    <cellStyle name="Comma 6 5 6 19 2" xfId="25565"/>
    <cellStyle name="Comma 6 5 6 2" xfId="7605"/>
    <cellStyle name="Comma 6 5 6 2 10" xfId="7606"/>
    <cellStyle name="Comma 6 5 6 2 10 2" xfId="25567"/>
    <cellStyle name="Comma 6 5 6 2 11" xfId="7607"/>
    <cellStyle name="Comma 6 5 6 2 11 2" xfId="25568"/>
    <cellStyle name="Comma 6 5 6 2 12" xfId="7608"/>
    <cellStyle name="Comma 6 5 6 2 12 2" xfId="25569"/>
    <cellStyle name="Comma 6 5 6 2 13" xfId="25566"/>
    <cellStyle name="Comma 6 5 6 2 2" xfId="7609"/>
    <cellStyle name="Comma 6 5 6 2 2 2" xfId="7610"/>
    <cellStyle name="Comma 6 5 6 2 2 2 2" xfId="25571"/>
    <cellStyle name="Comma 6 5 6 2 2 3" xfId="25570"/>
    <cellStyle name="Comma 6 5 6 2 3" xfId="7611"/>
    <cellStyle name="Comma 6 5 6 2 3 2" xfId="25572"/>
    <cellStyle name="Comma 6 5 6 2 4" xfId="7612"/>
    <cellStyle name="Comma 6 5 6 2 4 2" xfId="25573"/>
    <cellStyle name="Comma 6 5 6 2 5" xfId="7613"/>
    <cellStyle name="Comma 6 5 6 2 5 2" xfId="25574"/>
    <cellStyle name="Comma 6 5 6 2 6" xfId="7614"/>
    <cellStyle name="Comma 6 5 6 2 6 2" xfId="25575"/>
    <cellStyle name="Comma 6 5 6 2 7" xfId="7615"/>
    <cellStyle name="Comma 6 5 6 2 7 2" xfId="25576"/>
    <cellStyle name="Comma 6 5 6 2 8" xfId="7616"/>
    <cellStyle name="Comma 6 5 6 2 8 2" xfId="25577"/>
    <cellStyle name="Comma 6 5 6 2 9" xfId="7617"/>
    <cellStyle name="Comma 6 5 6 2 9 2" xfId="25578"/>
    <cellStyle name="Comma 6 5 6 20" xfId="7618"/>
    <cellStyle name="Comma 6 5 6 20 2" xfId="25579"/>
    <cellStyle name="Comma 6 5 6 21" xfId="7619"/>
    <cellStyle name="Comma 6 5 6 21 2" xfId="25580"/>
    <cellStyle name="Comma 6 5 6 22" xfId="7620"/>
    <cellStyle name="Comma 6 5 6 22 2" xfId="25581"/>
    <cellStyle name="Comma 6 5 6 23" xfId="7621"/>
    <cellStyle name="Comma 6 5 6 23 2" xfId="25582"/>
    <cellStyle name="Comma 6 5 6 24" xfId="7622"/>
    <cellStyle name="Comma 6 5 6 24 2" xfId="25583"/>
    <cellStyle name="Comma 6 5 6 25" xfId="7623"/>
    <cellStyle name="Comma 6 5 6 25 2" xfId="25584"/>
    <cellStyle name="Comma 6 5 6 26" xfId="25554"/>
    <cellStyle name="Comma 6 5 6 3" xfId="7624"/>
    <cellStyle name="Comma 6 5 6 3 2" xfId="7625"/>
    <cellStyle name="Comma 6 5 6 3 2 2" xfId="25586"/>
    <cellStyle name="Comma 6 5 6 3 3" xfId="25585"/>
    <cellStyle name="Comma 6 5 6 4" xfId="7626"/>
    <cellStyle name="Comma 6 5 6 4 2" xfId="7627"/>
    <cellStyle name="Comma 6 5 6 4 2 2" xfId="25588"/>
    <cellStyle name="Comma 6 5 6 4 3" xfId="25587"/>
    <cellStyle name="Comma 6 5 6 5" xfId="7628"/>
    <cellStyle name="Comma 6 5 6 5 2" xfId="25589"/>
    <cellStyle name="Comma 6 5 6 6" xfId="7629"/>
    <cellStyle name="Comma 6 5 6 6 2" xfId="25590"/>
    <cellStyle name="Comma 6 5 6 7" xfId="7630"/>
    <cellStyle name="Comma 6 5 6 7 2" xfId="25591"/>
    <cellStyle name="Comma 6 5 6 8" xfId="7631"/>
    <cellStyle name="Comma 6 5 6 8 2" xfId="25592"/>
    <cellStyle name="Comma 6 5 6 9" xfId="7632"/>
    <cellStyle name="Comma 6 5 6 9 2" xfId="25593"/>
    <cellStyle name="Comma 6 5 7" xfId="7633"/>
    <cellStyle name="Comma 6 5 7 10" xfId="7634"/>
    <cellStyle name="Comma 6 5 7 10 2" xfId="25595"/>
    <cellStyle name="Comma 6 5 7 11" xfId="7635"/>
    <cellStyle name="Comma 6 5 7 11 2" xfId="25596"/>
    <cellStyle name="Comma 6 5 7 12" xfId="7636"/>
    <cellStyle name="Comma 6 5 7 12 2" xfId="7637"/>
    <cellStyle name="Comma 6 5 7 12 2 2" xfId="25598"/>
    <cellStyle name="Comma 6 5 7 12 3" xfId="25597"/>
    <cellStyle name="Comma 6 5 7 13" xfId="7638"/>
    <cellStyle name="Comma 6 5 7 13 2" xfId="25599"/>
    <cellStyle name="Comma 6 5 7 14" xfId="7639"/>
    <cellStyle name="Comma 6 5 7 14 2" xfId="25600"/>
    <cellStyle name="Comma 6 5 7 15" xfId="7640"/>
    <cellStyle name="Comma 6 5 7 15 2" xfId="25601"/>
    <cellStyle name="Comma 6 5 7 16" xfId="7641"/>
    <cellStyle name="Comma 6 5 7 16 2" xfId="25602"/>
    <cellStyle name="Comma 6 5 7 17" xfId="7642"/>
    <cellStyle name="Comma 6 5 7 17 2" xfId="25603"/>
    <cellStyle name="Comma 6 5 7 18" xfId="7643"/>
    <cellStyle name="Comma 6 5 7 18 2" xfId="25604"/>
    <cellStyle name="Comma 6 5 7 19" xfId="7644"/>
    <cellStyle name="Comma 6 5 7 19 2" xfId="25605"/>
    <cellStyle name="Comma 6 5 7 2" xfId="7645"/>
    <cellStyle name="Comma 6 5 7 2 10" xfId="7646"/>
    <cellStyle name="Comma 6 5 7 2 10 2" xfId="25607"/>
    <cellStyle name="Comma 6 5 7 2 11" xfId="7647"/>
    <cellStyle name="Comma 6 5 7 2 11 2" xfId="25608"/>
    <cellStyle name="Comma 6 5 7 2 12" xfId="7648"/>
    <cellStyle name="Comma 6 5 7 2 12 2" xfId="25609"/>
    <cellStyle name="Comma 6 5 7 2 13" xfId="25606"/>
    <cellStyle name="Comma 6 5 7 2 2" xfId="7649"/>
    <cellStyle name="Comma 6 5 7 2 2 2" xfId="7650"/>
    <cellStyle name="Comma 6 5 7 2 2 2 2" xfId="25611"/>
    <cellStyle name="Comma 6 5 7 2 2 3" xfId="25610"/>
    <cellStyle name="Comma 6 5 7 2 3" xfId="7651"/>
    <cellStyle name="Comma 6 5 7 2 3 2" xfId="25612"/>
    <cellStyle name="Comma 6 5 7 2 4" xfId="7652"/>
    <cellStyle name="Comma 6 5 7 2 4 2" xfId="25613"/>
    <cellStyle name="Comma 6 5 7 2 5" xfId="7653"/>
    <cellStyle name="Comma 6 5 7 2 5 2" xfId="25614"/>
    <cellStyle name="Comma 6 5 7 2 6" xfId="7654"/>
    <cellStyle name="Comma 6 5 7 2 6 2" xfId="25615"/>
    <cellStyle name="Comma 6 5 7 2 7" xfId="7655"/>
    <cellStyle name="Comma 6 5 7 2 7 2" xfId="25616"/>
    <cellStyle name="Comma 6 5 7 2 8" xfId="7656"/>
    <cellStyle name="Comma 6 5 7 2 8 2" xfId="25617"/>
    <cellStyle name="Comma 6 5 7 2 9" xfId="7657"/>
    <cellStyle name="Comma 6 5 7 2 9 2" xfId="25618"/>
    <cellStyle name="Comma 6 5 7 20" xfId="7658"/>
    <cellStyle name="Comma 6 5 7 20 2" xfId="25619"/>
    <cellStyle name="Comma 6 5 7 21" xfId="7659"/>
    <cellStyle name="Comma 6 5 7 21 2" xfId="25620"/>
    <cellStyle name="Comma 6 5 7 22" xfId="7660"/>
    <cellStyle name="Comma 6 5 7 22 2" xfId="25621"/>
    <cellStyle name="Comma 6 5 7 23" xfId="7661"/>
    <cellStyle name="Comma 6 5 7 23 2" xfId="25622"/>
    <cellStyle name="Comma 6 5 7 24" xfId="7662"/>
    <cellStyle name="Comma 6 5 7 24 2" xfId="25623"/>
    <cellStyle name="Comma 6 5 7 25" xfId="7663"/>
    <cellStyle name="Comma 6 5 7 25 2" xfId="25624"/>
    <cellStyle name="Comma 6 5 7 26" xfId="25594"/>
    <cellStyle name="Comma 6 5 7 3" xfId="7664"/>
    <cellStyle name="Comma 6 5 7 3 2" xfId="7665"/>
    <cellStyle name="Comma 6 5 7 3 2 2" xfId="25626"/>
    <cellStyle name="Comma 6 5 7 3 3" xfId="25625"/>
    <cellStyle name="Comma 6 5 7 4" xfId="7666"/>
    <cellStyle name="Comma 6 5 7 4 2" xfId="7667"/>
    <cellStyle name="Comma 6 5 7 4 2 2" xfId="25628"/>
    <cellStyle name="Comma 6 5 7 4 3" xfId="25627"/>
    <cellStyle name="Comma 6 5 7 5" xfId="7668"/>
    <cellStyle name="Comma 6 5 7 5 2" xfId="25629"/>
    <cellStyle name="Comma 6 5 7 6" xfId="7669"/>
    <cellStyle name="Comma 6 5 7 6 2" xfId="25630"/>
    <cellStyle name="Comma 6 5 7 7" xfId="7670"/>
    <cellStyle name="Comma 6 5 7 7 2" xfId="25631"/>
    <cellStyle name="Comma 6 5 7 8" xfId="7671"/>
    <cellStyle name="Comma 6 5 7 8 2" xfId="25632"/>
    <cellStyle name="Comma 6 5 7 9" xfId="7672"/>
    <cellStyle name="Comma 6 5 7 9 2" xfId="25633"/>
    <cellStyle name="Comma 6 5 8" xfId="7673"/>
    <cellStyle name="Comma 6 5 8 10" xfId="7674"/>
    <cellStyle name="Comma 6 5 8 10 2" xfId="25635"/>
    <cellStyle name="Comma 6 5 8 11" xfId="7675"/>
    <cellStyle name="Comma 6 5 8 11 2" xfId="25636"/>
    <cellStyle name="Comma 6 5 8 12" xfId="7676"/>
    <cellStyle name="Comma 6 5 8 12 2" xfId="7677"/>
    <cellStyle name="Comma 6 5 8 12 2 2" xfId="25638"/>
    <cellStyle name="Comma 6 5 8 12 3" xfId="25637"/>
    <cellStyle name="Comma 6 5 8 13" xfId="7678"/>
    <cellStyle name="Comma 6 5 8 13 2" xfId="25639"/>
    <cellStyle name="Comma 6 5 8 14" xfId="7679"/>
    <cellStyle name="Comma 6 5 8 14 2" xfId="25640"/>
    <cellStyle name="Comma 6 5 8 15" xfId="7680"/>
    <cellStyle name="Comma 6 5 8 15 2" xfId="25641"/>
    <cellStyle name="Comma 6 5 8 16" xfId="7681"/>
    <cellStyle name="Comma 6 5 8 16 2" xfId="25642"/>
    <cellStyle name="Comma 6 5 8 17" xfId="7682"/>
    <cellStyle name="Comma 6 5 8 17 2" xfId="25643"/>
    <cellStyle name="Comma 6 5 8 18" xfId="7683"/>
    <cellStyle name="Comma 6 5 8 18 2" xfId="25644"/>
    <cellStyle name="Comma 6 5 8 19" xfId="7684"/>
    <cellStyle name="Comma 6 5 8 19 2" xfId="25645"/>
    <cellStyle name="Comma 6 5 8 2" xfId="7685"/>
    <cellStyle name="Comma 6 5 8 2 10" xfId="7686"/>
    <cellStyle name="Comma 6 5 8 2 10 2" xfId="25647"/>
    <cellStyle name="Comma 6 5 8 2 11" xfId="7687"/>
    <cellStyle name="Comma 6 5 8 2 11 2" xfId="25648"/>
    <cellStyle name="Comma 6 5 8 2 12" xfId="7688"/>
    <cellStyle name="Comma 6 5 8 2 12 2" xfId="25649"/>
    <cellStyle name="Comma 6 5 8 2 13" xfId="25646"/>
    <cellStyle name="Comma 6 5 8 2 2" xfId="7689"/>
    <cellStyle name="Comma 6 5 8 2 2 2" xfId="7690"/>
    <cellStyle name="Comma 6 5 8 2 2 2 2" xfId="25651"/>
    <cellStyle name="Comma 6 5 8 2 2 3" xfId="25650"/>
    <cellStyle name="Comma 6 5 8 2 3" xfId="7691"/>
    <cellStyle name="Comma 6 5 8 2 3 2" xfId="25652"/>
    <cellStyle name="Comma 6 5 8 2 4" xfId="7692"/>
    <cellStyle name="Comma 6 5 8 2 4 2" xfId="25653"/>
    <cellStyle name="Comma 6 5 8 2 5" xfId="7693"/>
    <cellStyle name="Comma 6 5 8 2 5 2" xfId="25654"/>
    <cellStyle name="Comma 6 5 8 2 6" xfId="7694"/>
    <cellStyle name="Comma 6 5 8 2 6 2" xfId="25655"/>
    <cellStyle name="Comma 6 5 8 2 7" xfId="7695"/>
    <cellStyle name="Comma 6 5 8 2 7 2" xfId="25656"/>
    <cellStyle name="Comma 6 5 8 2 8" xfId="7696"/>
    <cellStyle name="Comma 6 5 8 2 8 2" xfId="25657"/>
    <cellStyle name="Comma 6 5 8 2 9" xfId="7697"/>
    <cellStyle name="Comma 6 5 8 2 9 2" xfId="25658"/>
    <cellStyle name="Comma 6 5 8 20" xfId="7698"/>
    <cellStyle name="Comma 6 5 8 20 2" xfId="25659"/>
    <cellStyle name="Comma 6 5 8 21" xfId="7699"/>
    <cellStyle name="Comma 6 5 8 21 2" xfId="25660"/>
    <cellStyle name="Comma 6 5 8 22" xfId="7700"/>
    <cellStyle name="Comma 6 5 8 22 2" xfId="25661"/>
    <cellStyle name="Comma 6 5 8 23" xfId="7701"/>
    <cellStyle name="Comma 6 5 8 23 2" xfId="25662"/>
    <cellStyle name="Comma 6 5 8 24" xfId="7702"/>
    <cellStyle name="Comma 6 5 8 24 2" xfId="25663"/>
    <cellStyle name="Comma 6 5 8 25" xfId="7703"/>
    <cellStyle name="Comma 6 5 8 25 2" xfId="25664"/>
    <cellStyle name="Comma 6 5 8 26" xfId="25634"/>
    <cellStyle name="Comma 6 5 8 3" xfId="7704"/>
    <cellStyle name="Comma 6 5 8 3 2" xfId="7705"/>
    <cellStyle name="Comma 6 5 8 3 2 2" xfId="25666"/>
    <cellStyle name="Comma 6 5 8 3 3" xfId="25665"/>
    <cellStyle name="Comma 6 5 8 4" xfId="7706"/>
    <cellStyle name="Comma 6 5 8 4 2" xfId="7707"/>
    <cellStyle name="Comma 6 5 8 4 2 2" xfId="25668"/>
    <cellStyle name="Comma 6 5 8 4 3" xfId="25667"/>
    <cellStyle name="Comma 6 5 8 5" xfId="7708"/>
    <cellStyle name="Comma 6 5 8 5 2" xfId="25669"/>
    <cellStyle name="Comma 6 5 8 6" xfId="7709"/>
    <cellStyle name="Comma 6 5 8 6 2" xfId="25670"/>
    <cellStyle name="Comma 6 5 8 7" xfId="7710"/>
    <cellStyle name="Comma 6 5 8 7 2" xfId="25671"/>
    <cellStyle name="Comma 6 5 8 8" xfId="7711"/>
    <cellStyle name="Comma 6 5 8 8 2" xfId="25672"/>
    <cellStyle name="Comma 6 5 8 9" xfId="7712"/>
    <cellStyle name="Comma 6 5 8 9 2" xfId="25673"/>
    <cellStyle name="Comma 6 5 9" xfId="7713"/>
    <cellStyle name="Comma 6 5 9 10" xfId="7714"/>
    <cellStyle name="Comma 6 5 9 10 2" xfId="25675"/>
    <cellStyle name="Comma 6 5 9 11" xfId="7715"/>
    <cellStyle name="Comma 6 5 9 11 2" xfId="25676"/>
    <cellStyle name="Comma 6 5 9 12" xfId="7716"/>
    <cellStyle name="Comma 6 5 9 12 2" xfId="7717"/>
    <cellStyle name="Comma 6 5 9 12 2 2" xfId="25678"/>
    <cellStyle name="Comma 6 5 9 12 3" xfId="25677"/>
    <cellStyle name="Comma 6 5 9 13" xfId="7718"/>
    <cellStyle name="Comma 6 5 9 13 2" xfId="25679"/>
    <cellStyle name="Comma 6 5 9 14" xfId="7719"/>
    <cellStyle name="Comma 6 5 9 14 2" xfId="25680"/>
    <cellStyle name="Comma 6 5 9 15" xfId="7720"/>
    <cellStyle name="Comma 6 5 9 15 2" xfId="25681"/>
    <cellStyle name="Comma 6 5 9 16" xfId="7721"/>
    <cellStyle name="Comma 6 5 9 16 2" xfId="25682"/>
    <cellStyle name="Comma 6 5 9 17" xfId="7722"/>
    <cellStyle name="Comma 6 5 9 17 2" xfId="25683"/>
    <cellStyle name="Comma 6 5 9 18" xfId="7723"/>
    <cellStyle name="Comma 6 5 9 18 2" xfId="25684"/>
    <cellStyle name="Comma 6 5 9 19" xfId="7724"/>
    <cellStyle name="Comma 6 5 9 19 2" xfId="25685"/>
    <cellStyle name="Comma 6 5 9 2" xfId="7725"/>
    <cellStyle name="Comma 6 5 9 2 10" xfId="7726"/>
    <cellStyle name="Comma 6 5 9 2 10 2" xfId="25687"/>
    <cellStyle name="Comma 6 5 9 2 11" xfId="7727"/>
    <cellStyle name="Comma 6 5 9 2 11 2" xfId="25688"/>
    <cellStyle name="Comma 6 5 9 2 12" xfId="7728"/>
    <cellStyle name="Comma 6 5 9 2 12 2" xfId="25689"/>
    <cellStyle name="Comma 6 5 9 2 13" xfId="25686"/>
    <cellStyle name="Comma 6 5 9 2 2" xfId="7729"/>
    <cellStyle name="Comma 6 5 9 2 2 2" xfId="7730"/>
    <cellStyle name="Comma 6 5 9 2 2 2 2" xfId="25691"/>
    <cellStyle name="Comma 6 5 9 2 2 3" xfId="25690"/>
    <cellStyle name="Comma 6 5 9 2 3" xfId="7731"/>
    <cellStyle name="Comma 6 5 9 2 3 2" xfId="25692"/>
    <cellStyle name="Comma 6 5 9 2 4" xfId="7732"/>
    <cellStyle name="Comma 6 5 9 2 4 2" xfId="25693"/>
    <cellStyle name="Comma 6 5 9 2 5" xfId="7733"/>
    <cellStyle name="Comma 6 5 9 2 5 2" xfId="25694"/>
    <cellStyle name="Comma 6 5 9 2 6" xfId="7734"/>
    <cellStyle name="Comma 6 5 9 2 6 2" xfId="25695"/>
    <cellStyle name="Comma 6 5 9 2 7" xfId="7735"/>
    <cellStyle name="Comma 6 5 9 2 7 2" xfId="25696"/>
    <cellStyle name="Comma 6 5 9 2 8" xfId="7736"/>
    <cellStyle name="Comma 6 5 9 2 8 2" xfId="25697"/>
    <cellStyle name="Comma 6 5 9 2 9" xfId="7737"/>
    <cellStyle name="Comma 6 5 9 2 9 2" xfId="25698"/>
    <cellStyle name="Comma 6 5 9 20" xfId="7738"/>
    <cellStyle name="Comma 6 5 9 20 2" xfId="25699"/>
    <cellStyle name="Comma 6 5 9 21" xfId="7739"/>
    <cellStyle name="Comma 6 5 9 21 2" xfId="25700"/>
    <cellStyle name="Comma 6 5 9 22" xfId="7740"/>
    <cellStyle name="Comma 6 5 9 22 2" xfId="25701"/>
    <cellStyle name="Comma 6 5 9 23" xfId="7741"/>
    <cellStyle name="Comma 6 5 9 23 2" xfId="25702"/>
    <cellStyle name="Comma 6 5 9 24" xfId="7742"/>
    <cellStyle name="Comma 6 5 9 24 2" xfId="25703"/>
    <cellStyle name="Comma 6 5 9 25" xfId="7743"/>
    <cellStyle name="Comma 6 5 9 25 2" xfId="25704"/>
    <cellStyle name="Comma 6 5 9 26" xfId="25674"/>
    <cellStyle name="Comma 6 5 9 3" xfId="7744"/>
    <cellStyle name="Comma 6 5 9 3 2" xfId="7745"/>
    <cellStyle name="Comma 6 5 9 3 2 2" xfId="25706"/>
    <cellStyle name="Comma 6 5 9 3 3" xfId="25705"/>
    <cellStyle name="Comma 6 5 9 4" xfId="7746"/>
    <cellStyle name="Comma 6 5 9 4 2" xfId="7747"/>
    <cellStyle name="Comma 6 5 9 4 2 2" xfId="25708"/>
    <cellStyle name="Comma 6 5 9 4 3" xfId="25707"/>
    <cellStyle name="Comma 6 5 9 5" xfId="7748"/>
    <cellStyle name="Comma 6 5 9 5 2" xfId="25709"/>
    <cellStyle name="Comma 6 5 9 6" xfId="7749"/>
    <cellStyle name="Comma 6 5 9 6 2" xfId="25710"/>
    <cellStyle name="Comma 6 5 9 7" xfId="7750"/>
    <cellStyle name="Comma 6 5 9 7 2" xfId="25711"/>
    <cellStyle name="Comma 6 5 9 8" xfId="7751"/>
    <cellStyle name="Comma 6 5 9 8 2" xfId="25712"/>
    <cellStyle name="Comma 6 5 9 9" xfId="7752"/>
    <cellStyle name="Comma 6 5 9 9 2" xfId="25713"/>
    <cellStyle name="Comma 6 50" xfId="7753"/>
    <cellStyle name="Comma 6 50 10" xfId="7754"/>
    <cellStyle name="Comma 6 50 10 2" xfId="25715"/>
    <cellStyle name="Comma 6 50 11" xfId="7755"/>
    <cellStyle name="Comma 6 50 11 2" xfId="25716"/>
    <cellStyle name="Comma 6 50 12" xfId="7756"/>
    <cellStyle name="Comma 6 50 12 2" xfId="25717"/>
    <cellStyle name="Comma 6 50 13" xfId="25714"/>
    <cellStyle name="Comma 6 50 2" xfId="7757"/>
    <cellStyle name="Comma 6 50 2 2" xfId="7758"/>
    <cellStyle name="Comma 6 50 2 2 2" xfId="25719"/>
    <cellStyle name="Comma 6 50 2 3" xfId="25718"/>
    <cellStyle name="Comma 6 50 3" xfId="7759"/>
    <cellStyle name="Comma 6 50 3 2" xfId="25720"/>
    <cellStyle name="Comma 6 50 4" xfId="7760"/>
    <cellStyle name="Comma 6 50 4 2" xfId="25721"/>
    <cellStyle name="Comma 6 50 5" xfId="7761"/>
    <cellStyle name="Comma 6 50 5 2" xfId="25722"/>
    <cellStyle name="Comma 6 50 6" xfId="7762"/>
    <cellStyle name="Comma 6 50 6 2" xfId="25723"/>
    <cellStyle name="Comma 6 50 7" xfId="7763"/>
    <cellStyle name="Comma 6 50 7 2" xfId="25724"/>
    <cellStyle name="Comma 6 50 8" xfId="7764"/>
    <cellStyle name="Comma 6 50 8 2" xfId="25725"/>
    <cellStyle name="Comma 6 50 9" xfId="7765"/>
    <cellStyle name="Comma 6 50 9 2" xfId="25726"/>
    <cellStyle name="Comma 6 51" xfId="7766"/>
    <cellStyle name="Comma 6 51 10" xfId="7767"/>
    <cellStyle name="Comma 6 51 10 2" xfId="25728"/>
    <cellStyle name="Comma 6 51 11" xfId="7768"/>
    <cellStyle name="Comma 6 51 11 2" xfId="25729"/>
    <cellStyle name="Comma 6 51 12" xfId="7769"/>
    <cellStyle name="Comma 6 51 12 2" xfId="25730"/>
    <cellStyle name="Comma 6 51 13" xfId="25727"/>
    <cellStyle name="Comma 6 51 2" xfId="7770"/>
    <cellStyle name="Comma 6 51 2 2" xfId="7771"/>
    <cellStyle name="Comma 6 51 2 2 2" xfId="25732"/>
    <cellStyle name="Comma 6 51 2 3" xfId="25731"/>
    <cellStyle name="Comma 6 51 3" xfId="7772"/>
    <cellStyle name="Comma 6 51 3 2" xfId="25733"/>
    <cellStyle name="Comma 6 51 4" xfId="7773"/>
    <cellStyle name="Comma 6 51 4 2" xfId="25734"/>
    <cellStyle name="Comma 6 51 5" xfId="7774"/>
    <cellStyle name="Comma 6 51 5 2" xfId="25735"/>
    <cellStyle name="Comma 6 51 6" xfId="7775"/>
    <cellStyle name="Comma 6 51 6 2" xfId="25736"/>
    <cellStyle name="Comma 6 51 7" xfId="7776"/>
    <cellStyle name="Comma 6 51 7 2" xfId="25737"/>
    <cellStyle name="Comma 6 51 8" xfId="7777"/>
    <cellStyle name="Comma 6 51 8 2" xfId="25738"/>
    <cellStyle name="Comma 6 51 9" xfId="7778"/>
    <cellStyle name="Comma 6 51 9 2" xfId="25739"/>
    <cellStyle name="Comma 6 52" xfId="7779"/>
    <cellStyle name="Comma 6 52 10" xfId="7780"/>
    <cellStyle name="Comma 6 52 10 2" xfId="25741"/>
    <cellStyle name="Comma 6 52 11" xfId="7781"/>
    <cellStyle name="Comma 6 52 11 2" xfId="25742"/>
    <cellStyle name="Comma 6 52 12" xfId="7782"/>
    <cellStyle name="Comma 6 52 12 2" xfId="25743"/>
    <cellStyle name="Comma 6 52 13" xfId="25740"/>
    <cellStyle name="Comma 6 52 2" xfId="7783"/>
    <cellStyle name="Comma 6 52 2 2" xfId="7784"/>
    <cellStyle name="Comma 6 52 2 2 2" xfId="25745"/>
    <cellStyle name="Comma 6 52 2 3" xfId="25744"/>
    <cellStyle name="Comma 6 52 3" xfId="7785"/>
    <cellStyle name="Comma 6 52 3 2" xfId="25746"/>
    <cellStyle name="Comma 6 52 4" xfId="7786"/>
    <cellStyle name="Comma 6 52 4 2" xfId="25747"/>
    <cellStyle name="Comma 6 52 5" xfId="7787"/>
    <cellStyle name="Comma 6 52 5 2" xfId="25748"/>
    <cellStyle name="Comma 6 52 6" xfId="7788"/>
    <cellStyle name="Comma 6 52 6 2" xfId="25749"/>
    <cellStyle name="Comma 6 52 7" xfId="7789"/>
    <cellStyle name="Comma 6 52 7 2" xfId="25750"/>
    <cellStyle name="Comma 6 52 8" xfId="7790"/>
    <cellStyle name="Comma 6 52 8 2" xfId="25751"/>
    <cellStyle name="Comma 6 52 9" xfId="7791"/>
    <cellStyle name="Comma 6 52 9 2" xfId="25752"/>
    <cellStyle name="Comma 6 53" xfId="7792"/>
    <cellStyle name="Comma 6 53 10" xfId="7793"/>
    <cellStyle name="Comma 6 53 10 2" xfId="25754"/>
    <cellStyle name="Comma 6 53 11" xfId="7794"/>
    <cellStyle name="Comma 6 53 11 2" xfId="25755"/>
    <cellStyle name="Comma 6 53 12" xfId="7795"/>
    <cellStyle name="Comma 6 53 12 2" xfId="25756"/>
    <cellStyle name="Comma 6 53 13" xfId="25753"/>
    <cellStyle name="Comma 6 53 2" xfId="7796"/>
    <cellStyle name="Comma 6 53 2 2" xfId="7797"/>
    <cellStyle name="Comma 6 53 2 2 2" xfId="25758"/>
    <cellStyle name="Comma 6 53 2 3" xfId="25757"/>
    <cellStyle name="Comma 6 53 3" xfId="7798"/>
    <cellStyle name="Comma 6 53 3 2" xfId="25759"/>
    <cellStyle name="Comma 6 53 4" xfId="7799"/>
    <cellStyle name="Comma 6 53 4 2" xfId="25760"/>
    <cellStyle name="Comma 6 53 5" xfId="7800"/>
    <cellStyle name="Comma 6 53 5 2" xfId="25761"/>
    <cellStyle name="Comma 6 53 6" xfId="7801"/>
    <cellStyle name="Comma 6 53 6 2" xfId="25762"/>
    <cellStyle name="Comma 6 53 7" xfId="7802"/>
    <cellStyle name="Comma 6 53 7 2" xfId="25763"/>
    <cellStyle name="Comma 6 53 8" xfId="7803"/>
    <cellStyle name="Comma 6 53 8 2" xfId="25764"/>
    <cellStyle name="Comma 6 53 9" xfId="7804"/>
    <cellStyle name="Comma 6 53 9 2" xfId="25765"/>
    <cellStyle name="Comma 6 54" xfId="7805"/>
    <cellStyle name="Comma 6 54 10" xfId="7806"/>
    <cellStyle name="Comma 6 54 10 2" xfId="25767"/>
    <cellStyle name="Comma 6 54 11" xfId="7807"/>
    <cellStyle name="Comma 6 54 11 2" xfId="25768"/>
    <cellStyle name="Comma 6 54 12" xfId="7808"/>
    <cellStyle name="Comma 6 54 12 2" xfId="25769"/>
    <cellStyle name="Comma 6 54 13" xfId="25766"/>
    <cellStyle name="Comma 6 54 2" xfId="7809"/>
    <cellStyle name="Comma 6 54 2 2" xfId="7810"/>
    <cellStyle name="Comma 6 54 2 2 2" xfId="25771"/>
    <cellStyle name="Comma 6 54 2 3" xfId="25770"/>
    <cellStyle name="Comma 6 54 3" xfId="7811"/>
    <cellStyle name="Comma 6 54 3 2" xfId="25772"/>
    <cellStyle name="Comma 6 54 4" xfId="7812"/>
    <cellStyle name="Comma 6 54 4 2" xfId="25773"/>
    <cellStyle name="Comma 6 54 5" xfId="7813"/>
    <cellStyle name="Comma 6 54 5 2" xfId="25774"/>
    <cellStyle name="Comma 6 54 6" xfId="7814"/>
    <cellStyle name="Comma 6 54 6 2" xfId="25775"/>
    <cellStyle name="Comma 6 54 7" xfId="7815"/>
    <cellStyle name="Comma 6 54 7 2" xfId="25776"/>
    <cellStyle name="Comma 6 54 8" xfId="7816"/>
    <cellStyle name="Comma 6 54 8 2" xfId="25777"/>
    <cellStyle name="Comma 6 54 9" xfId="7817"/>
    <cellStyle name="Comma 6 54 9 2" xfId="25778"/>
    <cellStyle name="Comma 6 55" xfId="7818"/>
    <cellStyle name="Comma 6 55 10" xfId="7819"/>
    <cellStyle name="Comma 6 55 10 2" xfId="25780"/>
    <cellStyle name="Comma 6 55 11" xfId="7820"/>
    <cellStyle name="Comma 6 55 11 2" xfId="25781"/>
    <cellStyle name="Comma 6 55 12" xfId="7821"/>
    <cellStyle name="Comma 6 55 12 2" xfId="25782"/>
    <cellStyle name="Comma 6 55 13" xfId="25779"/>
    <cellStyle name="Comma 6 55 2" xfId="7822"/>
    <cellStyle name="Comma 6 55 2 2" xfId="7823"/>
    <cellStyle name="Comma 6 55 2 2 2" xfId="25784"/>
    <cellStyle name="Comma 6 55 2 3" xfId="25783"/>
    <cellStyle name="Comma 6 55 3" xfId="7824"/>
    <cellStyle name="Comma 6 55 3 2" xfId="25785"/>
    <cellStyle name="Comma 6 55 4" xfId="7825"/>
    <cellStyle name="Comma 6 55 4 2" xfId="25786"/>
    <cellStyle name="Comma 6 55 5" xfId="7826"/>
    <cellStyle name="Comma 6 55 5 2" xfId="25787"/>
    <cellStyle name="Comma 6 55 6" xfId="7827"/>
    <cellStyle name="Comma 6 55 6 2" xfId="25788"/>
    <cellStyle name="Comma 6 55 7" xfId="7828"/>
    <cellStyle name="Comma 6 55 7 2" xfId="25789"/>
    <cellStyle name="Comma 6 55 8" xfId="7829"/>
    <cellStyle name="Comma 6 55 8 2" xfId="25790"/>
    <cellStyle name="Comma 6 55 9" xfId="7830"/>
    <cellStyle name="Comma 6 55 9 2" xfId="25791"/>
    <cellStyle name="Comma 6 56" xfId="7831"/>
    <cellStyle name="Comma 6 56 10" xfId="7832"/>
    <cellStyle name="Comma 6 56 10 2" xfId="25793"/>
    <cellStyle name="Comma 6 56 11" xfId="7833"/>
    <cellStyle name="Comma 6 56 11 2" xfId="25794"/>
    <cellStyle name="Comma 6 56 12" xfId="7834"/>
    <cellStyle name="Comma 6 56 12 2" xfId="25795"/>
    <cellStyle name="Comma 6 56 13" xfId="7835"/>
    <cellStyle name="Comma 6 56 13 2" xfId="25796"/>
    <cellStyle name="Comma 6 56 14" xfId="25792"/>
    <cellStyle name="Comma 6 56 2" xfId="7836"/>
    <cellStyle name="Comma 6 56 2 10" xfId="7837"/>
    <cellStyle name="Comma 6 56 2 10 2" xfId="25798"/>
    <cellStyle name="Comma 6 56 2 11" xfId="7838"/>
    <cellStyle name="Comma 6 56 2 11 2" xfId="25799"/>
    <cellStyle name="Comma 6 56 2 12" xfId="7839"/>
    <cellStyle name="Comma 6 56 2 12 2" xfId="25800"/>
    <cellStyle name="Comma 6 56 2 13" xfId="25797"/>
    <cellStyle name="Comma 6 56 2 2" xfId="7840"/>
    <cellStyle name="Comma 6 56 2 2 2" xfId="7841"/>
    <cellStyle name="Comma 6 56 2 2 2 2" xfId="25802"/>
    <cellStyle name="Comma 6 56 2 2 3" xfId="25801"/>
    <cellStyle name="Comma 6 56 2 3" xfId="7842"/>
    <cellStyle name="Comma 6 56 2 3 2" xfId="25803"/>
    <cellStyle name="Comma 6 56 2 4" xfId="7843"/>
    <cellStyle name="Comma 6 56 2 4 2" xfId="25804"/>
    <cellStyle name="Comma 6 56 2 5" xfId="7844"/>
    <cellStyle name="Comma 6 56 2 5 2" xfId="25805"/>
    <cellStyle name="Comma 6 56 2 6" xfId="7845"/>
    <cellStyle name="Comma 6 56 2 6 2" xfId="25806"/>
    <cellStyle name="Comma 6 56 2 7" xfId="7846"/>
    <cellStyle name="Comma 6 56 2 7 2" xfId="25807"/>
    <cellStyle name="Comma 6 56 2 8" xfId="7847"/>
    <cellStyle name="Comma 6 56 2 8 2" xfId="25808"/>
    <cellStyle name="Comma 6 56 2 9" xfId="7848"/>
    <cellStyle name="Comma 6 56 2 9 2" xfId="25809"/>
    <cellStyle name="Comma 6 56 3" xfId="7849"/>
    <cellStyle name="Comma 6 56 3 2" xfId="25810"/>
    <cellStyle name="Comma 6 56 4" xfId="7850"/>
    <cellStyle name="Comma 6 56 4 2" xfId="25811"/>
    <cellStyle name="Comma 6 56 5" xfId="7851"/>
    <cellStyle name="Comma 6 56 5 2" xfId="25812"/>
    <cellStyle name="Comma 6 56 6" xfId="7852"/>
    <cellStyle name="Comma 6 56 6 2" xfId="25813"/>
    <cellStyle name="Comma 6 56 7" xfId="7853"/>
    <cellStyle name="Comma 6 56 7 2" xfId="25814"/>
    <cellStyle name="Comma 6 56 8" xfId="7854"/>
    <cellStyle name="Comma 6 56 8 2" xfId="25815"/>
    <cellStyle name="Comma 6 56 9" xfId="7855"/>
    <cellStyle name="Comma 6 56 9 2" xfId="25816"/>
    <cellStyle name="Comma 6 57" xfId="7856"/>
    <cellStyle name="Comma 6 57 10" xfId="7857"/>
    <cellStyle name="Comma 6 57 10 2" xfId="25818"/>
    <cellStyle name="Comma 6 57 11" xfId="7858"/>
    <cellStyle name="Comma 6 57 11 2" xfId="25819"/>
    <cellStyle name="Comma 6 57 12" xfId="7859"/>
    <cellStyle name="Comma 6 57 12 2" xfId="25820"/>
    <cellStyle name="Comma 6 57 13" xfId="25817"/>
    <cellStyle name="Comma 6 57 2" xfId="7860"/>
    <cellStyle name="Comma 6 57 2 2" xfId="7861"/>
    <cellStyle name="Comma 6 57 2 2 2" xfId="25822"/>
    <cellStyle name="Comma 6 57 2 3" xfId="25821"/>
    <cellStyle name="Comma 6 57 3" xfId="7862"/>
    <cellStyle name="Comma 6 57 3 2" xfId="25823"/>
    <cellStyle name="Comma 6 57 4" xfId="7863"/>
    <cellStyle name="Comma 6 57 4 2" xfId="25824"/>
    <cellStyle name="Comma 6 57 5" xfId="7864"/>
    <cellStyle name="Comma 6 57 5 2" xfId="25825"/>
    <cellStyle name="Comma 6 57 6" xfId="7865"/>
    <cellStyle name="Comma 6 57 6 2" xfId="25826"/>
    <cellStyle name="Comma 6 57 7" xfId="7866"/>
    <cellStyle name="Comma 6 57 7 2" xfId="25827"/>
    <cellStyle name="Comma 6 57 8" xfId="7867"/>
    <cellStyle name="Comma 6 57 8 2" xfId="25828"/>
    <cellStyle name="Comma 6 57 9" xfId="7868"/>
    <cellStyle name="Comma 6 57 9 2" xfId="25829"/>
    <cellStyle name="Comma 6 58" xfId="7869"/>
    <cellStyle name="Comma 6 58 10" xfId="7870"/>
    <cellStyle name="Comma 6 58 10 2" xfId="25831"/>
    <cellStyle name="Comma 6 58 11" xfId="7871"/>
    <cellStyle name="Comma 6 58 11 2" xfId="25832"/>
    <cellStyle name="Comma 6 58 12" xfId="7872"/>
    <cellStyle name="Comma 6 58 12 2" xfId="25833"/>
    <cellStyle name="Comma 6 58 13" xfId="25830"/>
    <cellStyle name="Comma 6 58 2" xfId="7873"/>
    <cellStyle name="Comma 6 58 2 2" xfId="7874"/>
    <cellStyle name="Comma 6 58 2 2 2" xfId="25835"/>
    <cellStyle name="Comma 6 58 2 3" xfId="25834"/>
    <cellStyle name="Comma 6 58 3" xfId="7875"/>
    <cellStyle name="Comma 6 58 3 2" xfId="25836"/>
    <cellStyle name="Comma 6 58 4" xfId="7876"/>
    <cellStyle name="Comma 6 58 4 2" xfId="25837"/>
    <cellStyle name="Comma 6 58 5" xfId="7877"/>
    <cellStyle name="Comma 6 58 5 2" xfId="25838"/>
    <cellStyle name="Comma 6 58 6" xfId="7878"/>
    <cellStyle name="Comma 6 58 6 2" xfId="25839"/>
    <cellStyle name="Comma 6 58 7" xfId="7879"/>
    <cellStyle name="Comma 6 58 7 2" xfId="25840"/>
    <cellStyle name="Comma 6 58 8" xfId="7880"/>
    <cellStyle name="Comma 6 58 8 2" xfId="25841"/>
    <cellStyle name="Comma 6 58 9" xfId="7881"/>
    <cellStyle name="Comma 6 58 9 2" xfId="25842"/>
    <cellStyle name="Comma 6 59" xfId="7882"/>
    <cellStyle name="Comma 6 59 2" xfId="7883"/>
    <cellStyle name="Comma 6 59 2 2" xfId="25844"/>
    <cellStyle name="Comma 6 59 3" xfId="25843"/>
    <cellStyle name="Comma 6 6" xfId="7884"/>
    <cellStyle name="Comma 6 6 10" xfId="7885"/>
    <cellStyle name="Comma 6 6 10 10" xfId="7886"/>
    <cellStyle name="Comma 6 6 10 10 2" xfId="25847"/>
    <cellStyle name="Comma 6 6 10 11" xfId="7887"/>
    <cellStyle name="Comma 6 6 10 11 2" xfId="25848"/>
    <cellStyle name="Comma 6 6 10 12" xfId="7888"/>
    <cellStyle name="Comma 6 6 10 12 2" xfId="7889"/>
    <cellStyle name="Comma 6 6 10 12 2 2" xfId="25850"/>
    <cellStyle name="Comma 6 6 10 12 3" xfId="25849"/>
    <cellStyle name="Comma 6 6 10 13" xfId="7890"/>
    <cellStyle name="Comma 6 6 10 13 2" xfId="25851"/>
    <cellStyle name="Comma 6 6 10 14" xfId="7891"/>
    <cellStyle name="Comma 6 6 10 14 2" xfId="25852"/>
    <cellStyle name="Comma 6 6 10 15" xfId="7892"/>
    <cellStyle name="Comma 6 6 10 15 2" xfId="25853"/>
    <cellStyle name="Comma 6 6 10 16" xfId="7893"/>
    <cellStyle name="Comma 6 6 10 16 2" xfId="25854"/>
    <cellStyle name="Comma 6 6 10 17" xfId="7894"/>
    <cellStyle name="Comma 6 6 10 17 2" xfId="25855"/>
    <cellStyle name="Comma 6 6 10 18" xfId="7895"/>
    <cellStyle name="Comma 6 6 10 18 2" xfId="25856"/>
    <cellStyle name="Comma 6 6 10 19" xfId="7896"/>
    <cellStyle name="Comma 6 6 10 19 2" xfId="25857"/>
    <cellStyle name="Comma 6 6 10 2" xfId="7897"/>
    <cellStyle name="Comma 6 6 10 2 10" xfId="7898"/>
    <cellStyle name="Comma 6 6 10 2 10 2" xfId="25859"/>
    <cellStyle name="Comma 6 6 10 2 11" xfId="7899"/>
    <cellStyle name="Comma 6 6 10 2 11 2" xfId="25860"/>
    <cellStyle name="Comma 6 6 10 2 12" xfId="7900"/>
    <cellStyle name="Comma 6 6 10 2 12 2" xfId="25861"/>
    <cellStyle name="Comma 6 6 10 2 13" xfId="25858"/>
    <cellStyle name="Comma 6 6 10 2 2" xfId="7901"/>
    <cellStyle name="Comma 6 6 10 2 2 2" xfId="7902"/>
    <cellStyle name="Comma 6 6 10 2 2 2 2" xfId="25863"/>
    <cellStyle name="Comma 6 6 10 2 2 3" xfId="25862"/>
    <cellStyle name="Comma 6 6 10 2 3" xfId="7903"/>
    <cellStyle name="Comma 6 6 10 2 3 2" xfId="25864"/>
    <cellStyle name="Comma 6 6 10 2 4" xfId="7904"/>
    <cellStyle name="Comma 6 6 10 2 4 2" xfId="25865"/>
    <cellStyle name="Comma 6 6 10 2 5" xfId="7905"/>
    <cellStyle name="Comma 6 6 10 2 5 2" xfId="25866"/>
    <cellStyle name="Comma 6 6 10 2 6" xfId="7906"/>
    <cellStyle name="Comma 6 6 10 2 6 2" xfId="25867"/>
    <cellStyle name="Comma 6 6 10 2 7" xfId="7907"/>
    <cellStyle name="Comma 6 6 10 2 7 2" xfId="25868"/>
    <cellStyle name="Comma 6 6 10 2 8" xfId="7908"/>
    <cellStyle name="Comma 6 6 10 2 8 2" xfId="25869"/>
    <cellStyle name="Comma 6 6 10 2 9" xfId="7909"/>
    <cellStyle name="Comma 6 6 10 2 9 2" xfId="25870"/>
    <cellStyle name="Comma 6 6 10 20" xfId="7910"/>
    <cellStyle name="Comma 6 6 10 20 2" xfId="25871"/>
    <cellStyle name="Comma 6 6 10 21" xfId="7911"/>
    <cellStyle name="Comma 6 6 10 21 2" xfId="25872"/>
    <cellStyle name="Comma 6 6 10 22" xfId="7912"/>
    <cellStyle name="Comma 6 6 10 22 2" xfId="25873"/>
    <cellStyle name="Comma 6 6 10 23" xfId="7913"/>
    <cellStyle name="Comma 6 6 10 23 2" xfId="25874"/>
    <cellStyle name="Comma 6 6 10 24" xfId="7914"/>
    <cellStyle name="Comma 6 6 10 24 2" xfId="25875"/>
    <cellStyle name="Comma 6 6 10 25" xfId="7915"/>
    <cellStyle name="Comma 6 6 10 25 2" xfId="25876"/>
    <cellStyle name="Comma 6 6 10 26" xfId="25846"/>
    <cellStyle name="Comma 6 6 10 3" xfId="7916"/>
    <cellStyle name="Comma 6 6 10 3 2" xfId="7917"/>
    <cellStyle name="Comma 6 6 10 3 2 2" xfId="25878"/>
    <cellStyle name="Comma 6 6 10 3 3" xfId="25877"/>
    <cellStyle name="Comma 6 6 10 4" xfId="7918"/>
    <cellStyle name="Comma 6 6 10 4 2" xfId="7919"/>
    <cellStyle name="Comma 6 6 10 4 2 2" xfId="25880"/>
    <cellStyle name="Comma 6 6 10 4 3" xfId="25879"/>
    <cellStyle name="Comma 6 6 10 5" xfId="7920"/>
    <cellStyle name="Comma 6 6 10 5 2" xfId="25881"/>
    <cellStyle name="Comma 6 6 10 6" xfId="7921"/>
    <cellStyle name="Comma 6 6 10 6 2" xfId="25882"/>
    <cellStyle name="Comma 6 6 10 7" xfId="7922"/>
    <cellStyle name="Comma 6 6 10 7 2" xfId="25883"/>
    <cellStyle name="Comma 6 6 10 8" xfId="7923"/>
    <cellStyle name="Comma 6 6 10 8 2" xfId="25884"/>
    <cellStyle name="Comma 6 6 10 9" xfId="7924"/>
    <cellStyle name="Comma 6 6 10 9 2" xfId="25885"/>
    <cellStyle name="Comma 6 6 11" xfId="7925"/>
    <cellStyle name="Comma 6 6 11 10" xfId="7926"/>
    <cellStyle name="Comma 6 6 11 10 2" xfId="25887"/>
    <cellStyle name="Comma 6 6 11 11" xfId="7927"/>
    <cellStyle name="Comma 6 6 11 11 2" xfId="25888"/>
    <cellStyle name="Comma 6 6 11 12" xfId="7928"/>
    <cellStyle name="Comma 6 6 11 12 2" xfId="7929"/>
    <cellStyle name="Comma 6 6 11 12 2 2" xfId="25890"/>
    <cellStyle name="Comma 6 6 11 12 3" xfId="25889"/>
    <cellStyle name="Comma 6 6 11 13" xfId="7930"/>
    <cellStyle name="Comma 6 6 11 13 2" xfId="25891"/>
    <cellStyle name="Comma 6 6 11 14" xfId="7931"/>
    <cellStyle name="Comma 6 6 11 14 2" xfId="25892"/>
    <cellStyle name="Comma 6 6 11 15" xfId="7932"/>
    <cellStyle name="Comma 6 6 11 15 2" xfId="25893"/>
    <cellStyle name="Comma 6 6 11 16" xfId="7933"/>
    <cellStyle name="Comma 6 6 11 16 2" xfId="25894"/>
    <cellStyle name="Comma 6 6 11 17" xfId="7934"/>
    <cellStyle name="Comma 6 6 11 17 2" xfId="25895"/>
    <cellStyle name="Comma 6 6 11 18" xfId="7935"/>
    <cellStyle name="Comma 6 6 11 18 2" xfId="25896"/>
    <cellStyle name="Comma 6 6 11 19" xfId="7936"/>
    <cellStyle name="Comma 6 6 11 19 2" xfId="25897"/>
    <cellStyle name="Comma 6 6 11 2" xfId="7937"/>
    <cellStyle name="Comma 6 6 11 2 10" xfId="7938"/>
    <cellStyle name="Comma 6 6 11 2 10 2" xfId="25899"/>
    <cellStyle name="Comma 6 6 11 2 11" xfId="7939"/>
    <cellStyle name="Comma 6 6 11 2 11 2" xfId="25900"/>
    <cellStyle name="Comma 6 6 11 2 12" xfId="7940"/>
    <cellStyle name="Comma 6 6 11 2 12 2" xfId="25901"/>
    <cellStyle name="Comma 6 6 11 2 13" xfId="25898"/>
    <cellStyle name="Comma 6 6 11 2 2" xfId="7941"/>
    <cellStyle name="Comma 6 6 11 2 2 2" xfId="7942"/>
    <cellStyle name="Comma 6 6 11 2 2 2 2" xfId="25903"/>
    <cellStyle name="Comma 6 6 11 2 2 3" xfId="25902"/>
    <cellStyle name="Comma 6 6 11 2 3" xfId="7943"/>
    <cellStyle name="Comma 6 6 11 2 3 2" xfId="25904"/>
    <cellStyle name="Comma 6 6 11 2 4" xfId="7944"/>
    <cellStyle name="Comma 6 6 11 2 4 2" xfId="25905"/>
    <cellStyle name="Comma 6 6 11 2 5" xfId="7945"/>
    <cellStyle name="Comma 6 6 11 2 5 2" xfId="25906"/>
    <cellStyle name="Comma 6 6 11 2 6" xfId="7946"/>
    <cellStyle name="Comma 6 6 11 2 6 2" xfId="25907"/>
    <cellStyle name="Comma 6 6 11 2 7" xfId="7947"/>
    <cellStyle name="Comma 6 6 11 2 7 2" xfId="25908"/>
    <cellStyle name="Comma 6 6 11 2 8" xfId="7948"/>
    <cellStyle name="Comma 6 6 11 2 8 2" xfId="25909"/>
    <cellStyle name="Comma 6 6 11 2 9" xfId="7949"/>
    <cellStyle name="Comma 6 6 11 2 9 2" xfId="25910"/>
    <cellStyle name="Comma 6 6 11 20" xfId="7950"/>
    <cellStyle name="Comma 6 6 11 20 2" xfId="25911"/>
    <cellStyle name="Comma 6 6 11 21" xfId="7951"/>
    <cellStyle name="Comma 6 6 11 21 2" xfId="25912"/>
    <cellStyle name="Comma 6 6 11 22" xfId="7952"/>
    <cellStyle name="Comma 6 6 11 22 2" xfId="25913"/>
    <cellStyle name="Comma 6 6 11 23" xfId="7953"/>
    <cellStyle name="Comma 6 6 11 23 2" xfId="25914"/>
    <cellStyle name="Comma 6 6 11 24" xfId="7954"/>
    <cellStyle name="Comma 6 6 11 24 2" xfId="25915"/>
    <cellStyle name="Comma 6 6 11 25" xfId="7955"/>
    <cellStyle name="Comma 6 6 11 25 2" xfId="25916"/>
    <cellStyle name="Comma 6 6 11 26" xfId="25886"/>
    <cellStyle name="Comma 6 6 11 3" xfId="7956"/>
    <cellStyle name="Comma 6 6 11 3 2" xfId="7957"/>
    <cellStyle name="Comma 6 6 11 3 2 2" xfId="25918"/>
    <cellStyle name="Comma 6 6 11 3 3" xfId="25917"/>
    <cellStyle name="Comma 6 6 11 4" xfId="7958"/>
    <cellStyle name="Comma 6 6 11 4 2" xfId="7959"/>
    <cellStyle name="Comma 6 6 11 4 2 2" xfId="25920"/>
    <cellStyle name="Comma 6 6 11 4 3" xfId="25919"/>
    <cellStyle name="Comma 6 6 11 5" xfId="7960"/>
    <cellStyle name="Comma 6 6 11 5 2" xfId="25921"/>
    <cellStyle name="Comma 6 6 11 6" xfId="7961"/>
    <cellStyle name="Comma 6 6 11 6 2" xfId="25922"/>
    <cellStyle name="Comma 6 6 11 7" xfId="7962"/>
    <cellStyle name="Comma 6 6 11 7 2" xfId="25923"/>
    <cellStyle name="Comma 6 6 11 8" xfId="7963"/>
    <cellStyle name="Comma 6 6 11 8 2" xfId="25924"/>
    <cellStyle name="Comma 6 6 11 9" xfId="7964"/>
    <cellStyle name="Comma 6 6 11 9 2" xfId="25925"/>
    <cellStyle name="Comma 6 6 12" xfId="7965"/>
    <cellStyle name="Comma 6 6 12 10" xfId="7966"/>
    <cellStyle name="Comma 6 6 12 10 2" xfId="25927"/>
    <cellStyle name="Comma 6 6 12 11" xfId="7967"/>
    <cellStyle name="Comma 6 6 12 11 2" xfId="25928"/>
    <cellStyle name="Comma 6 6 12 12" xfId="7968"/>
    <cellStyle name="Comma 6 6 12 12 2" xfId="7969"/>
    <cellStyle name="Comma 6 6 12 12 2 2" xfId="25930"/>
    <cellStyle name="Comma 6 6 12 12 3" xfId="25929"/>
    <cellStyle name="Comma 6 6 12 13" xfId="7970"/>
    <cellStyle name="Comma 6 6 12 13 2" xfId="25931"/>
    <cellStyle name="Comma 6 6 12 14" xfId="7971"/>
    <cellStyle name="Comma 6 6 12 14 2" xfId="25932"/>
    <cellStyle name="Comma 6 6 12 15" xfId="7972"/>
    <cellStyle name="Comma 6 6 12 15 2" xfId="25933"/>
    <cellStyle name="Comma 6 6 12 16" xfId="7973"/>
    <cellStyle name="Comma 6 6 12 16 2" xfId="25934"/>
    <cellStyle name="Comma 6 6 12 17" xfId="7974"/>
    <cellStyle name="Comma 6 6 12 17 2" xfId="25935"/>
    <cellStyle name="Comma 6 6 12 18" xfId="7975"/>
    <cellStyle name="Comma 6 6 12 18 2" xfId="25936"/>
    <cellStyle name="Comma 6 6 12 19" xfId="7976"/>
    <cellStyle name="Comma 6 6 12 19 2" xfId="25937"/>
    <cellStyle name="Comma 6 6 12 2" xfId="7977"/>
    <cellStyle name="Comma 6 6 12 2 10" xfId="7978"/>
    <cellStyle name="Comma 6 6 12 2 10 2" xfId="25939"/>
    <cellStyle name="Comma 6 6 12 2 11" xfId="7979"/>
    <cellStyle name="Comma 6 6 12 2 11 2" xfId="25940"/>
    <cellStyle name="Comma 6 6 12 2 12" xfId="7980"/>
    <cellStyle name="Comma 6 6 12 2 12 2" xfId="25941"/>
    <cellStyle name="Comma 6 6 12 2 13" xfId="25938"/>
    <cellStyle name="Comma 6 6 12 2 2" xfId="7981"/>
    <cellStyle name="Comma 6 6 12 2 2 2" xfId="7982"/>
    <cellStyle name="Comma 6 6 12 2 2 2 2" xfId="25943"/>
    <cellStyle name="Comma 6 6 12 2 2 3" xfId="25942"/>
    <cellStyle name="Comma 6 6 12 2 3" xfId="7983"/>
    <cellStyle name="Comma 6 6 12 2 3 2" xfId="25944"/>
    <cellStyle name="Comma 6 6 12 2 4" xfId="7984"/>
    <cellStyle name="Comma 6 6 12 2 4 2" xfId="25945"/>
    <cellStyle name="Comma 6 6 12 2 5" xfId="7985"/>
    <cellStyle name="Comma 6 6 12 2 5 2" xfId="25946"/>
    <cellStyle name="Comma 6 6 12 2 6" xfId="7986"/>
    <cellStyle name="Comma 6 6 12 2 6 2" xfId="25947"/>
    <cellStyle name="Comma 6 6 12 2 7" xfId="7987"/>
    <cellStyle name="Comma 6 6 12 2 7 2" xfId="25948"/>
    <cellStyle name="Comma 6 6 12 2 8" xfId="7988"/>
    <cellStyle name="Comma 6 6 12 2 8 2" xfId="25949"/>
    <cellStyle name="Comma 6 6 12 2 9" xfId="7989"/>
    <cellStyle name="Comma 6 6 12 2 9 2" xfId="25950"/>
    <cellStyle name="Comma 6 6 12 20" xfId="7990"/>
    <cellStyle name="Comma 6 6 12 20 2" xfId="25951"/>
    <cellStyle name="Comma 6 6 12 21" xfId="7991"/>
    <cellStyle name="Comma 6 6 12 21 2" xfId="25952"/>
    <cellStyle name="Comma 6 6 12 22" xfId="7992"/>
    <cellStyle name="Comma 6 6 12 22 2" xfId="25953"/>
    <cellStyle name="Comma 6 6 12 23" xfId="7993"/>
    <cellStyle name="Comma 6 6 12 23 2" xfId="25954"/>
    <cellStyle name="Comma 6 6 12 24" xfId="7994"/>
    <cellStyle name="Comma 6 6 12 24 2" xfId="25955"/>
    <cellStyle name="Comma 6 6 12 25" xfId="7995"/>
    <cellStyle name="Comma 6 6 12 25 2" xfId="25956"/>
    <cellStyle name="Comma 6 6 12 26" xfId="25926"/>
    <cellStyle name="Comma 6 6 12 3" xfId="7996"/>
    <cellStyle name="Comma 6 6 12 3 2" xfId="7997"/>
    <cellStyle name="Comma 6 6 12 3 2 2" xfId="25958"/>
    <cellStyle name="Comma 6 6 12 3 3" xfId="25957"/>
    <cellStyle name="Comma 6 6 12 4" xfId="7998"/>
    <cellStyle name="Comma 6 6 12 4 2" xfId="7999"/>
    <cellStyle name="Comma 6 6 12 4 2 2" xfId="25960"/>
    <cellStyle name="Comma 6 6 12 4 3" xfId="25959"/>
    <cellStyle name="Comma 6 6 12 5" xfId="8000"/>
    <cellStyle name="Comma 6 6 12 5 2" xfId="25961"/>
    <cellStyle name="Comma 6 6 12 6" xfId="8001"/>
    <cellStyle name="Comma 6 6 12 6 2" xfId="25962"/>
    <cellStyle name="Comma 6 6 12 7" xfId="8002"/>
    <cellStyle name="Comma 6 6 12 7 2" xfId="25963"/>
    <cellStyle name="Comma 6 6 12 8" xfId="8003"/>
    <cellStyle name="Comma 6 6 12 8 2" xfId="25964"/>
    <cellStyle name="Comma 6 6 12 9" xfId="8004"/>
    <cellStyle name="Comma 6 6 12 9 2" xfId="25965"/>
    <cellStyle name="Comma 6 6 13" xfId="8005"/>
    <cellStyle name="Comma 6 6 13 10" xfId="8006"/>
    <cellStyle name="Comma 6 6 13 10 2" xfId="25967"/>
    <cellStyle name="Comma 6 6 13 11" xfId="8007"/>
    <cellStyle name="Comma 6 6 13 11 2" xfId="25968"/>
    <cellStyle name="Comma 6 6 13 12" xfId="8008"/>
    <cellStyle name="Comma 6 6 13 12 2" xfId="8009"/>
    <cellStyle name="Comma 6 6 13 12 2 2" xfId="25970"/>
    <cellStyle name="Comma 6 6 13 12 3" xfId="25969"/>
    <cellStyle name="Comma 6 6 13 13" xfId="8010"/>
    <cellStyle name="Comma 6 6 13 13 2" xfId="25971"/>
    <cellStyle name="Comma 6 6 13 14" xfId="8011"/>
    <cellStyle name="Comma 6 6 13 14 2" xfId="25972"/>
    <cellStyle name="Comma 6 6 13 15" xfId="8012"/>
    <cellStyle name="Comma 6 6 13 15 2" xfId="25973"/>
    <cellStyle name="Comma 6 6 13 16" xfId="8013"/>
    <cellStyle name="Comma 6 6 13 16 2" xfId="25974"/>
    <cellStyle name="Comma 6 6 13 17" xfId="8014"/>
    <cellStyle name="Comma 6 6 13 17 2" xfId="25975"/>
    <cellStyle name="Comma 6 6 13 18" xfId="8015"/>
    <cellStyle name="Comma 6 6 13 18 2" xfId="25976"/>
    <cellStyle name="Comma 6 6 13 19" xfId="8016"/>
    <cellStyle name="Comma 6 6 13 19 2" xfId="25977"/>
    <cellStyle name="Comma 6 6 13 2" xfId="8017"/>
    <cellStyle name="Comma 6 6 13 2 10" xfId="8018"/>
    <cellStyle name="Comma 6 6 13 2 10 2" xfId="25979"/>
    <cellStyle name="Comma 6 6 13 2 11" xfId="8019"/>
    <cellStyle name="Comma 6 6 13 2 11 2" xfId="25980"/>
    <cellStyle name="Comma 6 6 13 2 12" xfId="8020"/>
    <cellStyle name="Comma 6 6 13 2 12 2" xfId="25981"/>
    <cellStyle name="Comma 6 6 13 2 13" xfId="25978"/>
    <cellStyle name="Comma 6 6 13 2 2" xfId="8021"/>
    <cellStyle name="Comma 6 6 13 2 2 2" xfId="8022"/>
    <cellStyle name="Comma 6 6 13 2 2 2 2" xfId="25983"/>
    <cellStyle name="Comma 6 6 13 2 2 3" xfId="25982"/>
    <cellStyle name="Comma 6 6 13 2 3" xfId="8023"/>
    <cellStyle name="Comma 6 6 13 2 3 2" xfId="25984"/>
    <cellStyle name="Comma 6 6 13 2 4" xfId="8024"/>
    <cellStyle name="Comma 6 6 13 2 4 2" xfId="25985"/>
    <cellStyle name="Comma 6 6 13 2 5" xfId="8025"/>
    <cellStyle name="Comma 6 6 13 2 5 2" xfId="25986"/>
    <cellStyle name="Comma 6 6 13 2 6" xfId="8026"/>
    <cellStyle name="Comma 6 6 13 2 6 2" xfId="25987"/>
    <cellStyle name="Comma 6 6 13 2 7" xfId="8027"/>
    <cellStyle name="Comma 6 6 13 2 7 2" xfId="25988"/>
    <cellStyle name="Comma 6 6 13 2 8" xfId="8028"/>
    <cellStyle name="Comma 6 6 13 2 8 2" xfId="25989"/>
    <cellStyle name="Comma 6 6 13 2 9" xfId="8029"/>
    <cellStyle name="Comma 6 6 13 2 9 2" xfId="25990"/>
    <cellStyle name="Comma 6 6 13 20" xfId="8030"/>
    <cellStyle name="Comma 6 6 13 20 2" xfId="25991"/>
    <cellStyle name="Comma 6 6 13 21" xfId="8031"/>
    <cellStyle name="Comma 6 6 13 21 2" xfId="25992"/>
    <cellStyle name="Comma 6 6 13 22" xfId="8032"/>
    <cellStyle name="Comma 6 6 13 22 2" xfId="25993"/>
    <cellStyle name="Comma 6 6 13 23" xfId="8033"/>
    <cellStyle name="Comma 6 6 13 23 2" xfId="25994"/>
    <cellStyle name="Comma 6 6 13 24" xfId="8034"/>
    <cellStyle name="Comma 6 6 13 24 2" xfId="25995"/>
    <cellStyle name="Comma 6 6 13 25" xfId="8035"/>
    <cellStyle name="Comma 6 6 13 25 2" xfId="25996"/>
    <cellStyle name="Comma 6 6 13 26" xfId="25966"/>
    <cellStyle name="Comma 6 6 13 3" xfId="8036"/>
    <cellStyle name="Comma 6 6 13 3 2" xfId="8037"/>
    <cellStyle name="Comma 6 6 13 3 2 2" xfId="25998"/>
    <cellStyle name="Comma 6 6 13 3 3" xfId="25997"/>
    <cellStyle name="Comma 6 6 13 4" xfId="8038"/>
    <cellStyle name="Comma 6 6 13 4 2" xfId="8039"/>
    <cellStyle name="Comma 6 6 13 4 2 2" xfId="26000"/>
    <cellStyle name="Comma 6 6 13 4 3" xfId="25999"/>
    <cellStyle name="Comma 6 6 13 5" xfId="8040"/>
    <cellStyle name="Comma 6 6 13 5 2" xfId="26001"/>
    <cellStyle name="Comma 6 6 13 6" xfId="8041"/>
    <cellStyle name="Comma 6 6 13 6 2" xfId="26002"/>
    <cellStyle name="Comma 6 6 13 7" xfId="8042"/>
    <cellStyle name="Comma 6 6 13 7 2" xfId="26003"/>
    <cellStyle name="Comma 6 6 13 8" xfId="8043"/>
    <cellStyle name="Comma 6 6 13 8 2" xfId="26004"/>
    <cellStyle name="Comma 6 6 13 9" xfId="8044"/>
    <cellStyle name="Comma 6 6 13 9 2" xfId="26005"/>
    <cellStyle name="Comma 6 6 14" xfId="8045"/>
    <cellStyle name="Comma 6 6 14 10" xfId="8046"/>
    <cellStyle name="Comma 6 6 14 10 2" xfId="26007"/>
    <cellStyle name="Comma 6 6 14 11" xfId="8047"/>
    <cellStyle name="Comma 6 6 14 11 2" xfId="26008"/>
    <cellStyle name="Comma 6 6 14 12" xfId="8048"/>
    <cellStyle name="Comma 6 6 14 12 2" xfId="8049"/>
    <cellStyle name="Comma 6 6 14 12 2 2" xfId="26010"/>
    <cellStyle name="Comma 6 6 14 12 3" xfId="26009"/>
    <cellStyle name="Comma 6 6 14 13" xfId="8050"/>
    <cellStyle name="Comma 6 6 14 13 2" xfId="26011"/>
    <cellStyle name="Comma 6 6 14 14" xfId="8051"/>
    <cellStyle name="Comma 6 6 14 14 2" xfId="26012"/>
    <cellStyle name="Comma 6 6 14 15" xfId="8052"/>
    <cellStyle name="Comma 6 6 14 15 2" xfId="26013"/>
    <cellStyle name="Comma 6 6 14 16" xfId="8053"/>
    <cellStyle name="Comma 6 6 14 16 2" xfId="26014"/>
    <cellStyle name="Comma 6 6 14 17" xfId="8054"/>
    <cellStyle name="Comma 6 6 14 17 2" xfId="26015"/>
    <cellStyle name="Comma 6 6 14 18" xfId="8055"/>
    <cellStyle name="Comma 6 6 14 18 2" xfId="26016"/>
    <cellStyle name="Comma 6 6 14 19" xfId="8056"/>
    <cellStyle name="Comma 6 6 14 19 2" xfId="26017"/>
    <cellStyle name="Comma 6 6 14 2" xfId="8057"/>
    <cellStyle name="Comma 6 6 14 2 10" xfId="8058"/>
    <cellStyle name="Comma 6 6 14 2 10 2" xfId="26019"/>
    <cellStyle name="Comma 6 6 14 2 11" xfId="8059"/>
    <cellStyle name="Comma 6 6 14 2 11 2" xfId="26020"/>
    <cellStyle name="Comma 6 6 14 2 12" xfId="8060"/>
    <cellStyle name="Comma 6 6 14 2 12 2" xfId="26021"/>
    <cellStyle name="Comma 6 6 14 2 13" xfId="26018"/>
    <cellStyle name="Comma 6 6 14 2 2" xfId="8061"/>
    <cellStyle name="Comma 6 6 14 2 2 2" xfId="8062"/>
    <cellStyle name="Comma 6 6 14 2 2 2 2" xfId="26023"/>
    <cellStyle name="Comma 6 6 14 2 2 3" xfId="26022"/>
    <cellStyle name="Comma 6 6 14 2 3" xfId="8063"/>
    <cellStyle name="Comma 6 6 14 2 3 2" xfId="26024"/>
    <cellStyle name="Comma 6 6 14 2 4" xfId="8064"/>
    <cellStyle name="Comma 6 6 14 2 4 2" xfId="26025"/>
    <cellStyle name="Comma 6 6 14 2 5" xfId="8065"/>
    <cellStyle name="Comma 6 6 14 2 5 2" xfId="26026"/>
    <cellStyle name="Comma 6 6 14 2 6" xfId="8066"/>
    <cellStyle name="Comma 6 6 14 2 6 2" xfId="26027"/>
    <cellStyle name="Comma 6 6 14 2 7" xfId="8067"/>
    <cellStyle name="Comma 6 6 14 2 7 2" xfId="26028"/>
    <cellStyle name="Comma 6 6 14 2 8" xfId="8068"/>
    <cellStyle name="Comma 6 6 14 2 8 2" xfId="26029"/>
    <cellStyle name="Comma 6 6 14 2 9" xfId="8069"/>
    <cellStyle name="Comma 6 6 14 2 9 2" xfId="26030"/>
    <cellStyle name="Comma 6 6 14 20" xfId="8070"/>
    <cellStyle name="Comma 6 6 14 20 2" xfId="26031"/>
    <cellStyle name="Comma 6 6 14 21" xfId="8071"/>
    <cellStyle name="Comma 6 6 14 21 2" xfId="26032"/>
    <cellStyle name="Comma 6 6 14 22" xfId="8072"/>
    <cellStyle name="Comma 6 6 14 22 2" xfId="26033"/>
    <cellStyle name="Comma 6 6 14 23" xfId="8073"/>
    <cellStyle name="Comma 6 6 14 23 2" xfId="26034"/>
    <cellStyle name="Comma 6 6 14 24" xfId="8074"/>
    <cellStyle name="Comma 6 6 14 24 2" xfId="26035"/>
    <cellStyle name="Comma 6 6 14 25" xfId="8075"/>
    <cellStyle name="Comma 6 6 14 25 2" xfId="26036"/>
    <cellStyle name="Comma 6 6 14 26" xfId="26006"/>
    <cellStyle name="Comma 6 6 14 3" xfId="8076"/>
    <cellStyle name="Comma 6 6 14 3 2" xfId="8077"/>
    <cellStyle name="Comma 6 6 14 3 2 2" xfId="26038"/>
    <cellStyle name="Comma 6 6 14 3 3" xfId="26037"/>
    <cellStyle name="Comma 6 6 14 4" xfId="8078"/>
    <cellStyle name="Comma 6 6 14 4 2" xfId="8079"/>
    <cellStyle name="Comma 6 6 14 4 2 2" xfId="26040"/>
    <cellStyle name="Comma 6 6 14 4 3" xfId="26039"/>
    <cellStyle name="Comma 6 6 14 5" xfId="8080"/>
    <cellStyle name="Comma 6 6 14 5 2" xfId="26041"/>
    <cellStyle name="Comma 6 6 14 6" xfId="8081"/>
    <cellStyle name="Comma 6 6 14 6 2" xfId="26042"/>
    <cellStyle name="Comma 6 6 14 7" xfId="8082"/>
    <cellStyle name="Comma 6 6 14 7 2" xfId="26043"/>
    <cellStyle name="Comma 6 6 14 8" xfId="8083"/>
    <cellStyle name="Comma 6 6 14 8 2" xfId="26044"/>
    <cellStyle name="Comma 6 6 14 9" xfId="8084"/>
    <cellStyle name="Comma 6 6 14 9 2" xfId="26045"/>
    <cellStyle name="Comma 6 6 15" xfId="8085"/>
    <cellStyle name="Comma 6 6 15 10" xfId="8086"/>
    <cellStyle name="Comma 6 6 15 10 2" xfId="26047"/>
    <cellStyle name="Comma 6 6 15 11" xfId="8087"/>
    <cellStyle name="Comma 6 6 15 11 2" xfId="26048"/>
    <cellStyle name="Comma 6 6 15 12" xfId="8088"/>
    <cellStyle name="Comma 6 6 15 12 2" xfId="26049"/>
    <cellStyle name="Comma 6 6 15 13" xfId="8089"/>
    <cellStyle name="Comma 6 6 15 13 2" xfId="26050"/>
    <cellStyle name="Comma 6 6 15 14" xfId="8090"/>
    <cellStyle name="Comma 6 6 15 14 2" xfId="26051"/>
    <cellStyle name="Comma 6 6 15 15" xfId="26046"/>
    <cellStyle name="Comma 6 6 15 2" xfId="8091"/>
    <cellStyle name="Comma 6 6 15 2 10" xfId="8092"/>
    <cellStyle name="Comma 6 6 15 2 10 2" xfId="26053"/>
    <cellStyle name="Comma 6 6 15 2 11" xfId="8093"/>
    <cellStyle name="Comma 6 6 15 2 11 2" xfId="26054"/>
    <cellStyle name="Comma 6 6 15 2 12" xfId="8094"/>
    <cellStyle name="Comma 6 6 15 2 12 2" xfId="26055"/>
    <cellStyle name="Comma 6 6 15 2 13" xfId="26052"/>
    <cellStyle name="Comma 6 6 15 2 2" xfId="8095"/>
    <cellStyle name="Comma 6 6 15 2 2 2" xfId="8096"/>
    <cellStyle name="Comma 6 6 15 2 2 2 2" xfId="26057"/>
    <cellStyle name="Comma 6 6 15 2 2 3" xfId="26056"/>
    <cellStyle name="Comma 6 6 15 2 3" xfId="8097"/>
    <cellStyle name="Comma 6 6 15 2 3 2" xfId="26058"/>
    <cellStyle name="Comma 6 6 15 2 4" xfId="8098"/>
    <cellStyle name="Comma 6 6 15 2 4 2" xfId="26059"/>
    <cellStyle name="Comma 6 6 15 2 5" xfId="8099"/>
    <cellStyle name="Comma 6 6 15 2 5 2" xfId="26060"/>
    <cellStyle name="Comma 6 6 15 2 6" xfId="8100"/>
    <cellStyle name="Comma 6 6 15 2 6 2" xfId="26061"/>
    <cellStyle name="Comma 6 6 15 2 7" xfId="8101"/>
    <cellStyle name="Comma 6 6 15 2 7 2" xfId="26062"/>
    <cellStyle name="Comma 6 6 15 2 8" xfId="8102"/>
    <cellStyle name="Comma 6 6 15 2 8 2" xfId="26063"/>
    <cellStyle name="Comma 6 6 15 2 9" xfId="8103"/>
    <cellStyle name="Comma 6 6 15 2 9 2" xfId="26064"/>
    <cellStyle name="Comma 6 6 15 3" xfId="8104"/>
    <cellStyle name="Comma 6 6 15 3 2" xfId="8105"/>
    <cellStyle name="Comma 6 6 15 3 2 2" xfId="26066"/>
    <cellStyle name="Comma 6 6 15 3 3" xfId="26065"/>
    <cellStyle name="Comma 6 6 15 4" xfId="8106"/>
    <cellStyle name="Comma 6 6 15 4 2" xfId="8107"/>
    <cellStyle name="Comma 6 6 15 4 2 2" xfId="26068"/>
    <cellStyle name="Comma 6 6 15 4 3" xfId="26067"/>
    <cellStyle name="Comma 6 6 15 5" xfId="8108"/>
    <cellStyle name="Comma 6 6 15 5 2" xfId="8109"/>
    <cellStyle name="Comma 6 6 15 5 2 2" xfId="26070"/>
    <cellStyle name="Comma 6 6 15 5 3" xfId="26069"/>
    <cellStyle name="Comma 6 6 15 6" xfId="8110"/>
    <cellStyle name="Comma 6 6 15 6 2" xfId="26071"/>
    <cellStyle name="Comma 6 6 15 7" xfId="8111"/>
    <cellStyle name="Comma 6 6 15 7 2" xfId="26072"/>
    <cellStyle name="Comma 6 6 15 8" xfId="8112"/>
    <cellStyle name="Comma 6 6 15 8 2" xfId="26073"/>
    <cellStyle name="Comma 6 6 15 9" xfId="8113"/>
    <cellStyle name="Comma 6 6 15 9 2" xfId="26074"/>
    <cellStyle name="Comma 6 6 16" xfId="8114"/>
    <cellStyle name="Comma 6 6 16 10" xfId="8115"/>
    <cellStyle name="Comma 6 6 16 10 2" xfId="26076"/>
    <cellStyle name="Comma 6 6 16 11" xfId="8116"/>
    <cellStyle name="Comma 6 6 16 11 2" xfId="26077"/>
    <cellStyle name="Comma 6 6 16 12" xfId="8117"/>
    <cellStyle name="Comma 6 6 16 12 2" xfId="26078"/>
    <cellStyle name="Comma 6 6 16 13" xfId="8118"/>
    <cellStyle name="Comma 6 6 16 13 2" xfId="26079"/>
    <cellStyle name="Comma 6 6 16 14" xfId="8119"/>
    <cellStyle name="Comma 6 6 16 14 2" xfId="26080"/>
    <cellStyle name="Comma 6 6 16 15" xfId="26075"/>
    <cellStyle name="Comma 6 6 16 2" xfId="8120"/>
    <cellStyle name="Comma 6 6 16 2 10" xfId="8121"/>
    <cellStyle name="Comma 6 6 16 2 10 2" xfId="26082"/>
    <cellStyle name="Comma 6 6 16 2 11" xfId="8122"/>
    <cellStyle name="Comma 6 6 16 2 11 2" xfId="26083"/>
    <cellStyle name="Comma 6 6 16 2 12" xfId="8123"/>
    <cellStyle name="Comma 6 6 16 2 12 2" xfId="26084"/>
    <cellStyle name="Comma 6 6 16 2 13" xfId="26081"/>
    <cellStyle name="Comma 6 6 16 2 2" xfId="8124"/>
    <cellStyle name="Comma 6 6 16 2 2 2" xfId="8125"/>
    <cellStyle name="Comma 6 6 16 2 2 2 2" xfId="26086"/>
    <cellStyle name="Comma 6 6 16 2 2 3" xfId="26085"/>
    <cellStyle name="Comma 6 6 16 2 3" xfId="8126"/>
    <cellStyle name="Comma 6 6 16 2 3 2" xfId="26087"/>
    <cellStyle name="Comma 6 6 16 2 4" xfId="8127"/>
    <cellStyle name="Comma 6 6 16 2 4 2" xfId="26088"/>
    <cellStyle name="Comma 6 6 16 2 5" xfId="8128"/>
    <cellStyle name="Comma 6 6 16 2 5 2" xfId="26089"/>
    <cellStyle name="Comma 6 6 16 2 6" xfId="8129"/>
    <cellStyle name="Comma 6 6 16 2 6 2" xfId="26090"/>
    <cellStyle name="Comma 6 6 16 2 7" xfId="8130"/>
    <cellStyle name="Comma 6 6 16 2 7 2" xfId="26091"/>
    <cellStyle name="Comma 6 6 16 2 8" xfId="8131"/>
    <cellStyle name="Comma 6 6 16 2 8 2" xfId="26092"/>
    <cellStyle name="Comma 6 6 16 2 9" xfId="8132"/>
    <cellStyle name="Comma 6 6 16 2 9 2" xfId="26093"/>
    <cellStyle name="Comma 6 6 16 3" xfId="8133"/>
    <cellStyle name="Comma 6 6 16 3 2" xfId="8134"/>
    <cellStyle name="Comma 6 6 16 3 2 2" xfId="26095"/>
    <cellStyle name="Comma 6 6 16 3 3" xfId="26094"/>
    <cellStyle name="Comma 6 6 16 4" xfId="8135"/>
    <cellStyle name="Comma 6 6 16 4 2" xfId="8136"/>
    <cellStyle name="Comma 6 6 16 4 2 2" xfId="26097"/>
    <cellStyle name="Comma 6 6 16 4 3" xfId="26096"/>
    <cellStyle name="Comma 6 6 16 5" xfId="8137"/>
    <cellStyle name="Comma 6 6 16 5 2" xfId="8138"/>
    <cellStyle name="Comma 6 6 16 5 2 2" xfId="26099"/>
    <cellStyle name="Comma 6 6 16 5 3" xfId="26098"/>
    <cellStyle name="Comma 6 6 16 6" xfId="8139"/>
    <cellStyle name="Comma 6 6 16 6 2" xfId="26100"/>
    <cellStyle name="Comma 6 6 16 7" xfId="8140"/>
    <cellStyle name="Comma 6 6 16 7 2" xfId="26101"/>
    <cellStyle name="Comma 6 6 16 8" xfId="8141"/>
    <cellStyle name="Comma 6 6 16 8 2" xfId="26102"/>
    <cellStyle name="Comma 6 6 16 9" xfId="8142"/>
    <cellStyle name="Comma 6 6 16 9 2" xfId="26103"/>
    <cellStyle name="Comma 6 6 17" xfId="8143"/>
    <cellStyle name="Comma 6 6 17 2" xfId="26104"/>
    <cellStyle name="Comma 6 6 18" xfId="8144"/>
    <cellStyle name="Comma 6 6 18 2" xfId="26105"/>
    <cellStyle name="Comma 6 6 19" xfId="8145"/>
    <cellStyle name="Comma 6 6 19 2" xfId="26106"/>
    <cellStyle name="Comma 6 6 2" xfId="8146"/>
    <cellStyle name="Comma 6 6 2 10" xfId="8147"/>
    <cellStyle name="Comma 6 6 2 10 2" xfId="26108"/>
    <cellStyle name="Comma 6 6 2 11" xfId="8148"/>
    <cellStyle name="Comma 6 6 2 11 2" xfId="26109"/>
    <cellStyle name="Comma 6 6 2 12" xfId="8149"/>
    <cellStyle name="Comma 6 6 2 12 2" xfId="26110"/>
    <cellStyle name="Comma 6 6 2 13" xfId="8150"/>
    <cellStyle name="Comma 6 6 2 13 2" xfId="26111"/>
    <cellStyle name="Comma 6 6 2 14" xfId="8151"/>
    <cellStyle name="Comma 6 6 2 14 2" xfId="8152"/>
    <cellStyle name="Comma 6 6 2 14 2 2" xfId="26113"/>
    <cellStyle name="Comma 6 6 2 14 3" xfId="26112"/>
    <cellStyle name="Comma 6 6 2 15" xfId="8153"/>
    <cellStyle name="Comma 6 6 2 15 2" xfId="26114"/>
    <cellStyle name="Comma 6 6 2 16" xfId="8154"/>
    <cellStyle name="Comma 6 6 2 16 2" xfId="26115"/>
    <cellStyle name="Comma 6 6 2 17" xfId="8155"/>
    <cellStyle name="Comma 6 6 2 17 2" xfId="26116"/>
    <cellStyle name="Comma 6 6 2 18" xfId="8156"/>
    <cellStyle name="Comma 6 6 2 18 2" xfId="26117"/>
    <cellStyle name="Comma 6 6 2 19" xfId="8157"/>
    <cellStyle name="Comma 6 6 2 19 2" xfId="26118"/>
    <cellStyle name="Comma 6 6 2 2" xfId="8158"/>
    <cellStyle name="Comma 6 6 2 2 10" xfId="8159"/>
    <cellStyle name="Comma 6 6 2 2 10 2" xfId="26120"/>
    <cellStyle name="Comma 6 6 2 2 11" xfId="8160"/>
    <cellStyle name="Comma 6 6 2 2 11 2" xfId="26121"/>
    <cellStyle name="Comma 6 6 2 2 12" xfId="8161"/>
    <cellStyle name="Comma 6 6 2 2 12 2" xfId="26122"/>
    <cellStyle name="Comma 6 6 2 2 13" xfId="8162"/>
    <cellStyle name="Comma 6 6 2 2 13 2" xfId="26123"/>
    <cellStyle name="Comma 6 6 2 2 14" xfId="8163"/>
    <cellStyle name="Comma 6 6 2 2 14 2" xfId="26124"/>
    <cellStyle name="Comma 6 6 2 2 15" xfId="26119"/>
    <cellStyle name="Comma 6 6 2 2 2" xfId="8164"/>
    <cellStyle name="Comma 6 6 2 2 2 10" xfId="8165"/>
    <cellStyle name="Comma 6 6 2 2 2 10 2" xfId="26126"/>
    <cellStyle name="Comma 6 6 2 2 2 11" xfId="8166"/>
    <cellStyle name="Comma 6 6 2 2 2 11 2" xfId="26127"/>
    <cellStyle name="Comma 6 6 2 2 2 12" xfId="8167"/>
    <cellStyle name="Comma 6 6 2 2 2 12 2" xfId="26128"/>
    <cellStyle name="Comma 6 6 2 2 2 13" xfId="8168"/>
    <cellStyle name="Comma 6 6 2 2 2 13 2" xfId="26129"/>
    <cellStyle name="Comma 6 6 2 2 2 14" xfId="8169"/>
    <cellStyle name="Comma 6 6 2 2 2 14 2" xfId="26130"/>
    <cellStyle name="Comma 6 6 2 2 2 15" xfId="26125"/>
    <cellStyle name="Comma 6 6 2 2 2 2" xfId="8170"/>
    <cellStyle name="Comma 6 6 2 2 2 2 10" xfId="8171"/>
    <cellStyle name="Comma 6 6 2 2 2 2 10 2" xfId="26132"/>
    <cellStyle name="Comma 6 6 2 2 2 2 11" xfId="8172"/>
    <cellStyle name="Comma 6 6 2 2 2 2 11 2" xfId="26133"/>
    <cellStyle name="Comma 6 6 2 2 2 2 12" xfId="8173"/>
    <cellStyle name="Comma 6 6 2 2 2 2 12 2" xfId="26134"/>
    <cellStyle name="Comma 6 6 2 2 2 2 13" xfId="26131"/>
    <cellStyle name="Comma 6 6 2 2 2 2 2" xfId="8174"/>
    <cellStyle name="Comma 6 6 2 2 2 2 2 2" xfId="8175"/>
    <cellStyle name="Comma 6 6 2 2 2 2 2 2 2" xfId="26136"/>
    <cellStyle name="Comma 6 6 2 2 2 2 2 3" xfId="26135"/>
    <cellStyle name="Comma 6 6 2 2 2 2 3" xfId="8176"/>
    <cellStyle name="Comma 6 6 2 2 2 2 3 2" xfId="26137"/>
    <cellStyle name="Comma 6 6 2 2 2 2 4" xfId="8177"/>
    <cellStyle name="Comma 6 6 2 2 2 2 4 2" xfId="26138"/>
    <cellStyle name="Comma 6 6 2 2 2 2 5" xfId="8178"/>
    <cellStyle name="Comma 6 6 2 2 2 2 5 2" xfId="26139"/>
    <cellStyle name="Comma 6 6 2 2 2 2 6" xfId="8179"/>
    <cellStyle name="Comma 6 6 2 2 2 2 6 2" xfId="26140"/>
    <cellStyle name="Comma 6 6 2 2 2 2 7" xfId="8180"/>
    <cellStyle name="Comma 6 6 2 2 2 2 7 2" xfId="26141"/>
    <cellStyle name="Comma 6 6 2 2 2 2 8" xfId="8181"/>
    <cellStyle name="Comma 6 6 2 2 2 2 8 2" xfId="26142"/>
    <cellStyle name="Comma 6 6 2 2 2 2 9" xfId="8182"/>
    <cellStyle name="Comma 6 6 2 2 2 2 9 2" xfId="26143"/>
    <cellStyle name="Comma 6 6 2 2 2 3" xfId="8183"/>
    <cellStyle name="Comma 6 6 2 2 2 3 2" xfId="8184"/>
    <cellStyle name="Comma 6 6 2 2 2 3 2 2" xfId="26145"/>
    <cellStyle name="Comma 6 6 2 2 2 3 3" xfId="26144"/>
    <cellStyle name="Comma 6 6 2 2 2 4" xfId="8185"/>
    <cellStyle name="Comma 6 6 2 2 2 4 2" xfId="8186"/>
    <cellStyle name="Comma 6 6 2 2 2 4 2 2" xfId="26147"/>
    <cellStyle name="Comma 6 6 2 2 2 4 3" xfId="26146"/>
    <cellStyle name="Comma 6 6 2 2 2 5" xfId="8187"/>
    <cellStyle name="Comma 6 6 2 2 2 5 2" xfId="8188"/>
    <cellStyle name="Comma 6 6 2 2 2 5 2 2" xfId="26149"/>
    <cellStyle name="Comma 6 6 2 2 2 5 3" xfId="26148"/>
    <cellStyle name="Comma 6 6 2 2 2 6" xfId="8189"/>
    <cellStyle name="Comma 6 6 2 2 2 6 2" xfId="26150"/>
    <cellStyle name="Comma 6 6 2 2 2 7" xfId="8190"/>
    <cellStyle name="Comma 6 6 2 2 2 7 2" xfId="26151"/>
    <cellStyle name="Comma 6 6 2 2 2 8" xfId="8191"/>
    <cellStyle name="Comma 6 6 2 2 2 8 2" xfId="26152"/>
    <cellStyle name="Comma 6 6 2 2 2 9" xfId="8192"/>
    <cellStyle name="Comma 6 6 2 2 2 9 2" xfId="26153"/>
    <cellStyle name="Comma 6 6 2 2 3" xfId="8193"/>
    <cellStyle name="Comma 6 6 2 2 3 10" xfId="8194"/>
    <cellStyle name="Comma 6 6 2 2 3 10 2" xfId="26155"/>
    <cellStyle name="Comma 6 6 2 2 3 11" xfId="8195"/>
    <cellStyle name="Comma 6 6 2 2 3 11 2" xfId="26156"/>
    <cellStyle name="Comma 6 6 2 2 3 12" xfId="8196"/>
    <cellStyle name="Comma 6 6 2 2 3 12 2" xfId="26157"/>
    <cellStyle name="Comma 6 6 2 2 3 13" xfId="8197"/>
    <cellStyle name="Comma 6 6 2 2 3 13 2" xfId="26158"/>
    <cellStyle name="Comma 6 6 2 2 3 14" xfId="8198"/>
    <cellStyle name="Comma 6 6 2 2 3 14 2" xfId="26159"/>
    <cellStyle name="Comma 6 6 2 2 3 15" xfId="26154"/>
    <cellStyle name="Comma 6 6 2 2 3 2" xfId="8199"/>
    <cellStyle name="Comma 6 6 2 2 3 2 10" xfId="8200"/>
    <cellStyle name="Comma 6 6 2 2 3 2 10 2" xfId="26161"/>
    <cellStyle name="Comma 6 6 2 2 3 2 11" xfId="8201"/>
    <cellStyle name="Comma 6 6 2 2 3 2 11 2" xfId="26162"/>
    <cellStyle name="Comma 6 6 2 2 3 2 12" xfId="8202"/>
    <cellStyle name="Comma 6 6 2 2 3 2 12 2" xfId="26163"/>
    <cellStyle name="Comma 6 6 2 2 3 2 13" xfId="26160"/>
    <cellStyle name="Comma 6 6 2 2 3 2 2" xfId="8203"/>
    <cellStyle name="Comma 6 6 2 2 3 2 2 2" xfId="8204"/>
    <cellStyle name="Comma 6 6 2 2 3 2 2 2 2" xfId="26165"/>
    <cellStyle name="Comma 6 6 2 2 3 2 2 3" xfId="26164"/>
    <cellStyle name="Comma 6 6 2 2 3 2 3" xfId="8205"/>
    <cellStyle name="Comma 6 6 2 2 3 2 3 2" xfId="26166"/>
    <cellStyle name="Comma 6 6 2 2 3 2 4" xfId="8206"/>
    <cellStyle name="Comma 6 6 2 2 3 2 4 2" xfId="26167"/>
    <cellStyle name="Comma 6 6 2 2 3 2 5" xfId="8207"/>
    <cellStyle name="Comma 6 6 2 2 3 2 5 2" xfId="26168"/>
    <cellStyle name="Comma 6 6 2 2 3 2 6" xfId="8208"/>
    <cellStyle name="Comma 6 6 2 2 3 2 6 2" xfId="26169"/>
    <cellStyle name="Comma 6 6 2 2 3 2 7" xfId="8209"/>
    <cellStyle name="Comma 6 6 2 2 3 2 7 2" xfId="26170"/>
    <cellStyle name="Comma 6 6 2 2 3 2 8" xfId="8210"/>
    <cellStyle name="Comma 6 6 2 2 3 2 8 2" xfId="26171"/>
    <cellStyle name="Comma 6 6 2 2 3 2 9" xfId="8211"/>
    <cellStyle name="Comma 6 6 2 2 3 2 9 2" xfId="26172"/>
    <cellStyle name="Comma 6 6 2 2 3 3" xfId="8212"/>
    <cellStyle name="Comma 6 6 2 2 3 3 2" xfId="8213"/>
    <cellStyle name="Comma 6 6 2 2 3 3 2 2" xfId="26174"/>
    <cellStyle name="Comma 6 6 2 2 3 3 3" xfId="26173"/>
    <cellStyle name="Comma 6 6 2 2 3 4" xfId="8214"/>
    <cellStyle name="Comma 6 6 2 2 3 4 2" xfId="8215"/>
    <cellStyle name="Comma 6 6 2 2 3 4 2 2" xfId="26176"/>
    <cellStyle name="Comma 6 6 2 2 3 4 3" xfId="26175"/>
    <cellStyle name="Comma 6 6 2 2 3 5" xfId="8216"/>
    <cellStyle name="Comma 6 6 2 2 3 5 2" xfId="8217"/>
    <cellStyle name="Comma 6 6 2 2 3 5 2 2" xfId="26178"/>
    <cellStyle name="Comma 6 6 2 2 3 5 3" xfId="26177"/>
    <cellStyle name="Comma 6 6 2 2 3 6" xfId="8218"/>
    <cellStyle name="Comma 6 6 2 2 3 6 2" xfId="26179"/>
    <cellStyle name="Comma 6 6 2 2 3 7" xfId="8219"/>
    <cellStyle name="Comma 6 6 2 2 3 7 2" xfId="26180"/>
    <cellStyle name="Comma 6 6 2 2 3 8" xfId="8220"/>
    <cellStyle name="Comma 6 6 2 2 3 8 2" xfId="26181"/>
    <cellStyle name="Comma 6 6 2 2 3 9" xfId="8221"/>
    <cellStyle name="Comma 6 6 2 2 3 9 2" xfId="26182"/>
    <cellStyle name="Comma 6 6 2 2 4" xfId="8222"/>
    <cellStyle name="Comma 6 6 2 2 4 2" xfId="26183"/>
    <cellStyle name="Comma 6 6 2 2 5" xfId="8223"/>
    <cellStyle name="Comma 6 6 2 2 5 2" xfId="26184"/>
    <cellStyle name="Comma 6 6 2 2 6" xfId="8224"/>
    <cellStyle name="Comma 6 6 2 2 6 2" xfId="26185"/>
    <cellStyle name="Comma 6 6 2 2 7" xfId="8225"/>
    <cellStyle name="Comma 6 6 2 2 7 2" xfId="26186"/>
    <cellStyle name="Comma 6 6 2 2 8" xfId="8226"/>
    <cellStyle name="Comma 6 6 2 2 8 2" xfId="26187"/>
    <cellStyle name="Comma 6 6 2 2 9" xfId="8227"/>
    <cellStyle name="Comma 6 6 2 2 9 2" xfId="26188"/>
    <cellStyle name="Comma 6 6 2 20" xfId="8228"/>
    <cellStyle name="Comma 6 6 2 20 2" xfId="26189"/>
    <cellStyle name="Comma 6 6 2 21" xfId="8229"/>
    <cellStyle name="Comma 6 6 2 21 2" xfId="26190"/>
    <cellStyle name="Comma 6 6 2 22" xfId="8230"/>
    <cellStyle name="Comma 6 6 2 22 2" xfId="26191"/>
    <cellStyle name="Comma 6 6 2 23" xfId="8231"/>
    <cellStyle name="Comma 6 6 2 23 2" xfId="26192"/>
    <cellStyle name="Comma 6 6 2 24" xfId="8232"/>
    <cellStyle name="Comma 6 6 2 24 2" xfId="26193"/>
    <cellStyle name="Comma 6 6 2 25" xfId="8233"/>
    <cellStyle name="Comma 6 6 2 25 2" xfId="26194"/>
    <cellStyle name="Comma 6 6 2 26" xfId="8234"/>
    <cellStyle name="Comma 6 6 2 26 2" xfId="26195"/>
    <cellStyle name="Comma 6 6 2 27" xfId="8235"/>
    <cellStyle name="Comma 6 6 2 27 2" xfId="26196"/>
    <cellStyle name="Comma 6 6 2 28" xfId="26107"/>
    <cellStyle name="Comma 6 6 2 3" xfId="8236"/>
    <cellStyle name="Comma 6 6 2 3 2" xfId="26197"/>
    <cellStyle name="Comma 6 6 2 4" xfId="8237"/>
    <cellStyle name="Comma 6 6 2 4 10" xfId="8238"/>
    <cellStyle name="Comma 6 6 2 4 10 2" xfId="26199"/>
    <cellStyle name="Comma 6 6 2 4 11" xfId="8239"/>
    <cellStyle name="Comma 6 6 2 4 11 2" xfId="26200"/>
    <cellStyle name="Comma 6 6 2 4 12" xfId="8240"/>
    <cellStyle name="Comma 6 6 2 4 12 2" xfId="26201"/>
    <cellStyle name="Comma 6 6 2 4 13" xfId="26198"/>
    <cellStyle name="Comma 6 6 2 4 2" xfId="8241"/>
    <cellStyle name="Comma 6 6 2 4 2 2" xfId="8242"/>
    <cellStyle name="Comma 6 6 2 4 2 2 2" xfId="26203"/>
    <cellStyle name="Comma 6 6 2 4 2 3" xfId="26202"/>
    <cellStyle name="Comma 6 6 2 4 3" xfId="8243"/>
    <cellStyle name="Comma 6 6 2 4 3 2" xfId="26204"/>
    <cellStyle name="Comma 6 6 2 4 4" xfId="8244"/>
    <cellStyle name="Comma 6 6 2 4 4 2" xfId="26205"/>
    <cellStyle name="Comma 6 6 2 4 5" xfId="8245"/>
    <cellStyle name="Comma 6 6 2 4 5 2" xfId="26206"/>
    <cellStyle name="Comma 6 6 2 4 6" xfId="8246"/>
    <cellStyle name="Comma 6 6 2 4 6 2" xfId="26207"/>
    <cellStyle name="Comma 6 6 2 4 7" xfId="8247"/>
    <cellStyle name="Comma 6 6 2 4 7 2" xfId="26208"/>
    <cellStyle name="Comma 6 6 2 4 8" xfId="8248"/>
    <cellStyle name="Comma 6 6 2 4 8 2" xfId="26209"/>
    <cellStyle name="Comma 6 6 2 4 9" xfId="8249"/>
    <cellStyle name="Comma 6 6 2 4 9 2" xfId="26210"/>
    <cellStyle name="Comma 6 6 2 5" xfId="8250"/>
    <cellStyle name="Comma 6 6 2 5 2" xfId="8251"/>
    <cellStyle name="Comma 6 6 2 5 2 2" xfId="26212"/>
    <cellStyle name="Comma 6 6 2 5 3" xfId="26211"/>
    <cellStyle name="Comma 6 6 2 6" xfId="8252"/>
    <cellStyle name="Comma 6 6 2 6 2" xfId="8253"/>
    <cellStyle name="Comma 6 6 2 6 2 2" xfId="26214"/>
    <cellStyle name="Comma 6 6 2 6 3" xfId="26213"/>
    <cellStyle name="Comma 6 6 2 7" xfId="8254"/>
    <cellStyle name="Comma 6 6 2 7 2" xfId="26215"/>
    <cellStyle name="Comma 6 6 2 8" xfId="8255"/>
    <cellStyle name="Comma 6 6 2 8 2" xfId="26216"/>
    <cellStyle name="Comma 6 6 2 9" xfId="8256"/>
    <cellStyle name="Comma 6 6 2 9 2" xfId="26217"/>
    <cellStyle name="Comma 6 6 20" xfId="8257"/>
    <cellStyle name="Comma 6 6 20 2" xfId="26218"/>
    <cellStyle name="Comma 6 6 21" xfId="8258"/>
    <cellStyle name="Comma 6 6 21 2" xfId="26219"/>
    <cellStyle name="Comma 6 6 22" xfId="8259"/>
    <cellStyle name="Comma 6 6 22 2" xfId="26220"/>
    <cellStyle name="Comma 6 6 23" xfId="8260"/>
    <cellStyle name="Comma 6 6 23 2" xfId="26221"/>
    <cellStyle name="Comma 6 6 24" xfId="8261"/>
    <cellStyle name="Comma 6 6 24 2" xfId="26222"/>
    <cellStyle name="Comma 6 6 25" xfId="8262"/>
    <cellStyle name="Comma 6 6 25 2" xfId="26223"/>
    <cellStyle name="Comma 6 6 26" xfId="8263"/>
    <cellStyle name="Comma 6 6 26 2" xfId="26224"/>
    <cellStyle name="Comma 6 6 27" xfId="8264"/>
    <cellStyle name="Comma 6 6 27 2" xfId="26225"/>
    <cellStyle name="Comma 6 6 28" xfId="25845"/>
    <cellStyle name="Comma 6 6 3" xfId="8265"/>
    <cellStyle name="Comma 6 6 3 10" xfId="8266"/>
    <cellStyle name="Comma 6 6 3 10 2" xfId="26227"/>
    <cellStyle name="Comma 6 6 3 11" xfId="8267"/>
    <cellStyle name="Comma 6 6 3 11 2" xfId="26228"/>
    <cellStyle name="Comma 6 6 3 12" xfId="8268"/>
    <cellStyle name="Comma 6 6 3 12 2" xfId="8269"/>
    <cellStyle name="Comma 6 6 3 12 2 2" xfId="26230"/>
    <cellStyle name="Comma 6 6 3 12 3" xfId="26229"/>
    <cellStyle name="Comma 6 6 3 13" xfId="8270"/>
    <cellStyle name="Comma 6 6 3 13 2" xfId="26231"/>
    <cellStyle name="Comma 6 6 3 14" xfId="8271"/>
    <cellStyle name="Comma 6 6 3 14 2" xfId="26232"/>
    <cellStyle name="Comma 6 6 3 15" xfId="8272"/>
    <cellStyle name="Comma 6 6 3 15 2" xfId="26233"/>
    <cellStyle name="Comma 6 6 3 16" xfId="8273"/>
    <cellStyle name="Comma 6 6 3 16 2" xfId="26234"/>
    <cellStyle name="Comma 6 6 3 17" xfId="8274"/>
    <cellStyle name="Comma 6 6 3 17 2" xfId="26235"/>
    <cellStyle name="Comma 6 6 3 18" xfId="8275"/>
    <cellStyle name="Comma 6 6 3 18 2" xfId="26236"/>
    <cellStyle name="Comma 6 6 3 19" xfId="8276"/>
    <cellStyle name="Comma 6 6 3 19 2" xfId="26237"/>
    <cellStyle name="Comma 6 6 3 2" xfId="8277"/>
    <cellStyle name="Comma 6 6 3 2 10" xfId="8278"/>
    <cellStyle name="Comma 6 6 3 2 10 2" xfId="26239"/>
    <cellStyle name="Comma 6 6 3 2 11" xfId="8279"/>
    <cellStyle name="Comma 6 6 3 2 11 2" xfId="26240"/>
    <cellStyle name="Comma 6 6 3 2 12" xfId="8280"/>
    <cellStyle name="Comma 6 6 3 2 12 2" xfId="26241"/>
    <cellStyle name="Comma 6 6 3 2 13" xfId="26238"/>
    <cellStyle name="Comma 6 6 3 2 2" xfId="8281"/>
    <cellStyle name="Comma 6 6 3 2 2 2" xfId="8282"/>
    <cellStyle name="Comma 6 6 3 2 2 2 2" xfId="26243"/>
    <cellStyle name="Comma 6 6 3 2 2 3" xfId="26242"/>
    <cellStyle name="Comma 6 6 3 2 3" xfId="8283"/>
    <cellStyle name="Comma 6 6 3 2 3 2" xfId="26244"/>
    <cellStyle name="Comma 6 6 3 2 4" xfId="8284"/>
    <cellStyle name="Comma 6 6 3 2 4 2" xfId="26245"/>
    <cellStyle name="Comma 6 6 3 2 5" xfId="8285"/>
    <cellStyle name="Comma 6 6 3 2 5 2" xfId="26246"/>
    <cellStyle name="Comma 6 6 3 2 6" xfId="8286"/>
    <cellStyle name="Comma 6 6 3 2 6 2" xfId="26247"/>
    <cellStyle name="Comma 6 6 3 2 7" xfId="8287"/>
    <cellStyle name="Comma 6 6 3 2 7 2" xfId="26248"/>
    <cellStyle name="Comma 6 6 3 2 8" xfId="8288"/>
    <cellStyle name="Comma 6 6 3 2 8 2" xfId="26249"/>
    <cellStyle name="Comma 6 6 3 2 9" xfId="8289"/>
    <cellStyle name="Comma 6 6 3 2 9 2" xfId="26250"/>
    <cellStyle name="Comma 6 6 3 20" xfId="8290"/>
    <cellStyle name="Comma 6 6 3 20 2" xfId="26251"/>
    <cellStyle name="Comma 6 6 3 21" xfId="8291"/>
    <cellStyle name="Comma 6 6 3 21 2" xfId="26252"/>
    <cellStyle name="Comma 6 6 3 22" xfId="8292"/>
    <cellStyle name="Comma 6 6 3 22 2" xfId="26253"/>
    <cellStyle name="Comma 6 6 3 23" xfId="8293"/>
    <cellStyle name="Comma 6 6 3 23 2" xfId="26254"/>
    <cellStyle name="Comma 6 6 3 24" xfId="8294"/>
    <cellStyle name="Comma 6 6 3 24 2" xfId="26255"/>
    <cellStyle name="Comma 6 6 3 25" xfId="8295"/>
    <cellStyle name="Comma 6 6 3 25 2" xfId="26256"/>
    <cellStyle name="Comma 6 6 3 26" xfId="26226"/>
    <cellStyle name="Comma 6 6 3 3" xfId="8296"/>
    <cellStyle name="Comma 6 6 3 3 2" xfId="8297"/>
    <cellStyle name="Comma 6 6 3 3 2 2" xfId="26258"/>
    <cellStyle name="Comma 6 6 3 3 3" xfId="26257"/>
    <cellStyle name="Comma 6 6 3 4" xfId="8298"/>
    <cellStyle name="Comma 6 6 3 4 2" xfId="8299"/>
    <cellStyle name="Comma 6 6 3 4 2 2" xfId="26260"/>
    <cellStyle name="Comma 6 6 3 4 3" xfId="26259"/>
    <cellStyle name="Comma 6 6 3 5" xfId="8300"/>
    <cellStyle name="Comma 6 6 3 5 2" xfId="26261"/>
    <cellStyle name="Comma 6 6 3 6" xfId="8301"/>
    <cellStyle name="Comma 6 6 3 6 2" xfId="26262"/>
    <cellStyle name="Comma 6 6 3 7" xfId="8302"/>
    <cellStyle name="Comma 6 6 3 7 2" xfId="26263"/>
    <cellStyle name="Comma 6 6 3 8" xfId="8303"/>
    <cellStyle name="Comma 6 6 3 8 2" xfId="26264"/>
    <cellStyle name="Comma 6 6 3 9" xfId="8304"/>
    <cellStyle name="Comma 6 6 3 9 2" xfId="26265"/>
    <cellStyle name="Comma 6 6 4" xfId="8305"/>
    <cellStyle name="Comma 6 6 4 10" xfId="8306"/>
    <cellStyle name="Comma 6 6 4 10 2" xfId="26267"/>
    <cellStyle name="Comma 6 6 4 11" xfId="8307"/>
    <cellStyle name="Comma 6 6 4 11 2" xfId="26268"/>
    <cellStyle name="Comma 6 6 4 12" xfId="8308"/>
    <cellStyle name="Comma 6 6 4 12 2" xfId="8309"/>
    <cellStyle name="Comma 6 6 4 12 2 2" xfId="26270"/>
    <cellStyle name="Comma 6 6 4 12 3" xfId="26269"/>
    <cellStyle name="Comma 6 6 4 13" xfId="8310"/>
    <cellStyle name="Comma 6 6 4 13 2" xfId="26271"/>
    <cellStyle name="Comma 6 6 4 14" xfId="8311"/>
    <cellStyle name="Comma 6 6 4 14 2" xfId="26272"/>
    <cellStyle name="Comma 6 6 4 15" xfId="8312"/>
    <cellStyle name="Comma 6 6 4 15 2" xfId="26273"/>
    <cellStyle name="Comma 6 6 4 16" xfId="8313"/>
    <cellStyle name="Comma 6 6 4 16 2" xfId="26274"/>
    <cellStyle name="Comma 6 6 4 17" xfId="8314"/>
    <cellStyle name="Comma 6 6 4 17 2" xfId="26275"/>
    <cellStyle name="Comma 6 6 4 18" xfId="8315"/>
    <cellStyle name="Comma 6 6 4 18 2" xfId="26276"/>
    <cellStyle name="Comma 6 6 4 19" xfId="8316"/>
    <cellStyle name="Comma 6 6 4 19 2" xfId="26277"/>
    <cellStyle name="Comma 6 6 4 2" xfId="8317"/>
    <cellStyle name="Comma 6 6 4 2 10" xfId="8318"/>
    <cellStyle name="Comma 6 6 4 2 10 2" xfId="26279"/>
    <cellStyle name="Comma 6 6 4 2 11" xfId="8319"/>
    <cellStyle name="Comma 6 6 4 2 11 2" xfId="26280"/>
    <cellStyle name="Comma 6 6 4 2 12" xfId="8320"/>
    <cellStyle name="Comma 6 6 4 2 12 2" xfId="26281"/>
    <cellStyle name="Comma 6 6 4 2 13" xfId="26278"/>
    <cellStyle name="Comma 6 6 4 2 2" xfId="8321"/>
    <cellStyle name="Comma 6 6 4 2 2 2" xfId="8322"/>
    <cellStyle name="Comma 6 6 4 2 2 2 2" xfId="26283"/>
    <cellStyle name="Comma 6 6 4 2 2 3" xfId="26282"/>
    <cellStyle name="Comma 6 6 4 2 3" xfId="8323"/>
    <cellStyle name="Comma 6 6 4 2 3 2" xfId="26284"/>
    <cellStyle name="Comma 6 6 4 2 4" xfId="8324"/>
    <cellStyle name="Comma 6 6 4 2 4 2" xfId="26285"/>
    <cellStyle name="Comma 6 6 4 2 5" xfId="8325"/>
    <cellStyle name="Comma 6 6 4 2 5 2" xfId="26286"/>
    <cellStyle name="Comma 6 6 4 2 6" xfId="8326"/>
    <cellStyle name="Comma 6 6 4 2 6 2" xfId="26287"/>
    <cellStyle name="Comma 6 6 4 2 7" xfId="8327"/>
    <cellStyle name="Comma 6 6 4 2 7 2" xfId="26288"/>
    <cellStyle name="Comma 6 6 4 2 8" xfId="8328"/>
    <cellStyle name="Comma 6 6 4 2 8 2" xfId="26289"/>
    <cellStyle name="Comma 6 6 4 2 9" xfId="8329"/>
    <cellStyle name="Comma 6 6 4 2 9 2" xfId="26290"/>
    <cellStyle name="Comma 6 6 4 20" xfId="8330"/>
    <cellStyle name="Comma 6 6 4 20 2" xfId="26291"/>
    <cellStyle name="Comma 6 6 4 21" xfId="8331"/>
    <cellStyle name="Comma 6 6 4 21 2" xfId="26292"/>
    <cellStyle name="Comma 6 6 4 22" xfId="8332"/>
    <cellStyle name="Comma 6 6 4 22 2" xfId="26293"/>
    <cellStyle name="Comma 6 6 4 23" xfId="8333"/>
    <cellStyle name="Comma 6 6 4 23 2" xfId="26294"/>
    <cellStyle name="Comma 6 6 4 24" xfId="8334"/>
    <cellStyle name="Comma 6 6 4 24 2" xfId="26295"/>
    <cellStyle name="Comma 6 6 4 25" xfId="8335"/>
    <cellStyle name="Comma 6 6 4 25 2" xfId="26296"/>
    <cellStyle name="Comma 6 6 4 26" xfId="26266"/>
    <cellStyle name="Comma 6 6 4 3" xfId="8336"/>
    <cellStyle name="Comma 6 6 4 3 2" xfId="8337"/>
    <cellStyle name="Comma 6 6 4 3 2 2" xfId="26298"/>
    <cellStyle name="Comma 6 6 4 3 3" xfId="26297"/>
    <cellStyle name="Comma 6 6 4 4" xfId="8338"/>
    <cellStyle name="Comma 6 6 4 4 2" xfId="8339"/>
    <cellStyle name="Comma 6 6 4 4 2 2" xfId="26300"/>
    <cellStyle name="Comma 6 6 4 4 3" xfId="26299"/>
    <cellStyle name="Comma 6 6 4 5" xfId="8340"/>
    <cellStyle name="Comma 6 6 4 5 2" xfId="26301"/>
    <cellStyle name="Comma 6 6 4 6" xfId="8341"/>
    <cellStyle name="Comma 6 6 4 6 2" xfId="26302"/>
    <cellStyle name="Comma 6 6 4 7" xfId="8342"/>
    <cellStyle name="Comma 6 6 4 7 2" xfId="26303"/>
    <cellStyle name="Comma 6 6 4 8" xfId="8343"/>
    <cellStyle name="Comma 6 6 4 8 2" xfId="26304"/>
    <cellStyle name="Comma 6 6 4 9" xfId="8344"/>
    <cellStyle name="Comma 6 6 4 9 2" xfId="26305"/>
    <cellStyle name="Comma 6 6 5" xfId="8345"/>
    <cellStyle name="Comma 6 6 5 10" xfId="8346"/>
    <cellStyle name="Comma 6 6 5 10 2" xfId="26307"/>
    <cellStyle name="Comma 6 6 5 11" xfId="8347"/>
    <cellStyle name="Comma 6 6 5 11 2" xfId="26308"/>
    <cellStyle name="Comma 6 6 5 12" xfId="8348"/>
    <cellStyle name="Comma 6 6 5 12 2" xfId="8349"/>
    <cellStyle name="Comma 6 6 5 12 2 2" xfId="26310"/>
    <cellStyle name="Comma 6 6 5 12 3" xfId="26309"/>
    <cellStyle name="Comma 6 6 5 13" xfId="8350"/>
    <cellStyle name="Comma 6 6 5 13 2" xfId="26311"/>
    <cellStyle name="Comma 6 6 5 14" xfId="8351"/>
    <cellStyle name="Comma 6 6 5 14 2" xfId="26312"/>
    <cellStyle name="Comma 6 6 5 15" xfId="8352"/>
    <cellStyle name="Comma 6 6 5 15 2" xfId="26313"/>
    <cellStyle name="Comma 6 6 5 16" xfId="8353"/>
    <cellStyle name="Comma 6 6 5 16 2" xfId="26314"/>
    <cellStyle name="Comma 6 6 5 17" xfId="8354"/>
    <cellStyle name="Comma 6 6 5 17 2" xfId="26315"/>
    <cellStyle name="Comma 6 6 5 18" xfId="8355"/>
    <cellStyle name="Comma 6 6 5 18 2" xfId="26316"/>
    <cellStyle name="Comma 6 6 5 19" xfId="8356"/>
    <cellStyle name="Comma 6 6 5 19 2" xfId="26317"/>
    <cellStyle name="Comma 6 6 5 2" xfId="8357"/>
    <cellStyle name="Comma 6 6 5 2 10" xfId="8358"/>
    <cellStyle name="Comma 6 6 5 2 10 2" xfId="26319"/>
    <cellStyle name="Comma 6 6 5 2 11" xfId="8359"/>
    <cellStyle name="Comma 6 6 5 2 11 2" xfId="26320"/>
    <cellStyle name="Comma 6 6 5 2 12" xfId="8360"/>
    <cellStyle name="Comma 6 6 5 2 12 2" xfId="26321"/>
    <cellStyle name="Comma 6 6 5 2 13" xfId="26318"/>
    <cellStyle name="Comma 6 6 5 2 2" xfId="8361"/>
    <cellStyle name="Comma 6 6 5 2 2 2" xfId="8362"/>
    <cellStyle name="Comma 6 6 5 2 2 2 2" xfId="26323"/>
    <cellStyle name="Comma 6 6 5 2 2 3" xfId="26322"/>
    <cellStyle name="Comma 6 6 5 2 3" xfId="8363"/>
    <cellStyle name="Comma 6 6 5 2 3 2" xfId="26324"/>
    <cellStyle name="Comma 6 6 5 2 4" xfId="8364"/>
    <cellStyle name="Comma 6 6 5 2 4 2" xfId="26325"/>
    <cellStyle name="Comma 6 6 5 2 5" xfId="8365"/>
    <cellStyle name="Comma 6 6 5 2 5 2" xfId="26326"/>
    <cellStyle name="Comma 6 6 5 2 6" xfId="8366"/>
    <cellStyle name="Comma 6 6 5 2 6 2" xfId="26327"/>
    <cellStyle name="Comma 6 6 5 2 7" xfId="8367"/>
    <cellStyle name="Comma 6 6 5 2 7 2" xfId="26328"/>
    <cellStyle name="Comma 6 6 5 2 8" xfId="8368"/>
    <cellStyle name="Comma 6 6 5 2 8 2" xfId="26329"/>
    <cellStyle name="Comma 6 6 5 2 9" xfId="8369"/>
    <cellStyle name="Comma 6 6 5 2 9 2" xfId="26330"/>
    <cellStyle name="Comma 6 6 5 20" xfId="8370"/>
    <cellStyle name="Comma 6 6 5 20 2" xfId="26331"/>
    <cellStyle name="Comma 6 6 5 21" xfId="8371"/>
    <cellStyle name="Comma 6 6 5 21 2" xfId="26332"/>
    <cellStyle name="Comma 6 6 5 22" xfId="8372"/>
    <cellStyle name="Comma 6 6 5 22 2" xfId="26333"/>
    <cellStyle name="Comma 6 6 5 23" xfId="8373"/>
    <cellStyle name="Comma 6 6 5 23 2" xfId="26334"/>
    <cellStyle name="Comma 6 6 5 24" xfId="8374"/>
    <cellStyle name="Comma 6 6 5 24 2" xfId="26335"/>
    <cellStyle name="Comma 6 6 5 25" xfId="8375"/>
    <cellStyle name="Comma 6 6 5 25 2" xfId="26336"/>
    <cellStyle name="Comma 6 6 5 26" xfId="26306"/>
    <cellStyle name="Comma 6 6 5 3" xfId="8376"/>
    <cellStyle name="Comma 6 6 5 3 2" xfId="8377"/>
    <cellStyle name="Comma 6 6 5 3 2 2" xfId="26338"/>
    <cellStyle name="Comma 6 6 5 3 3" xfId="26337"/>
    <cellStyle name="Comma 6 6 5 4" xfId="8378"/>
    <cellStyle name="Comma 6 6 5 4 2" xfId="8379"/>
    <cellStyle name="Comma 6 6 5 4 2 2" xfId="26340"/>
    <cellStyle name="Comma 6 6 5 4 3" xfId="26339"/>
    <cellStyle name="Comma 6 6 5 5" xfId="8380"/>
    <cellStyle name="Comma 6 6 5 5 2" xfId="26341"/>
    <cellStyle name="Comma 6 6 5 6" xfId="8381"/>
    <cellStyle name="Comma 6 6 5 6 2" xfId="26342"/>
    <cellStyle name="Comma 6 6 5 7" xfId="8382"/>
    <cellStyle name="Comma 6 6 5 7 2" xfId="26343"/>
    <cellStyle name="Comma 6 6 5 8" xfId="8383"/>
    <cellStyle name="Comma 6 6 5 8 2" xfId="26344"/>
    <cellStyle name="Comma 6 6 5 9" xfId="8384"/>
    <cellStyle name="Comma 6 6 5 9 2" xfId="26345"/>
    <cellStyle name="Comma 6 6 6" xfId="8385"/>
    <cellStyle name="Comma 6 6 6 10" xfId="8386"/>
    <cellStyle name="Comma 6 6 6 10 2" xfId="26347"/>
    <cellStyle name="Comma 6 6 6 11" xfId="8387"/>
    <cellStyle name="Comma 6 6 6 11 2" xfId="26348"/>
    <cellStyle name="Comma 6 6 6 12" xfId="8388"/>
    <cellStyle name="Comma 6 6 6 12 2" xfId="8389"/>
    <cellStyle name="Comma 6 6 6 12 2 2" xfId="26350"/>
    <cellStyle name="Comma 6 6 6 12 3" xfId="26349"/>
    <cellStyle name="Comma 6 6 6 13" xfId="8390"/>
    <cellStyle name="Comma 6 6 6 13 2" xfId="26351"/>
    <cellStyle name="Comma 6 6 6 14" xfId="8391"/>
    <cellStyle name="Comma 6 6 6 14 2" xfId="26352"/>
    <cellStyle name="Comma 6 6 6 15" xfId="8392"/>
    <cellStyle name="Comma 6 6 6 15 2" xfId="26353"/>
    <cellStyle name="Comma 6 6 6 16" xfId="8393"/>
    <cellStyle name="Comma 6 6 6 16 2" xfId="26354"/>
    <cellStyle name="Comma 6 6 6 17" xfId="8394"/>
    <cellStyle name="Comma 6 6 6 17 2" xfId="26355"/>
    <cellStyle name="Comma 6 6 6 18" xfId="8395"/>
    <cellStyle name="Comma 6 6 6 18 2" xfId="26356"/>
    <cellStyle name="Comma 6 6 6 19" xfId="8396"/>
    <cellStyle name="Comma 6 6 6 19 2" xfId="26357"/>
    <cellStyle name="Comma 6 6 6 2" xfId="8397"/>
    <cellStyle name="Comma 6 6 6 2 10" xfId="8398"/>
    <cellStyle name="Comma 6 6 6 2 10 2" xfId="26359"/>
    <cellStyle name="Comma 6 6 6 2 11" xfId="8399"/>
    <cellStyle name="Comma 6 6 6 2 11 2" xfId="26360"/>
    <cellStyle name="Comma 6 6 6 2 12" xfId="8400"/>
    <cellStyle name="Comma 6 6 6 2 12 2" xfId="26361"/>
    <cellStyle name="Comma 6 6 6 2 13" xfId="26358"/>
    <cellStyle name="Comma 6 6 6 2 2" xfId="8401"/>
    <cellStyle name="Comma 6 6 6 2 2 2" xfId="8402"/>
    <cellStyle name="Comma 6 6 6 2 2 2 2" xfId="26363"/>
    <cellStyle name="Comma 6 6 6 2 2 3" xfId="26362"/>
    <cellStyle name="Comma 6 6 6 2 3" xfId="8403"/>
    <cellStyle name="Comma 6 6 6 2 3 2" xfId="26364"/>
    <cellStyle name="Comma 6 6 6 2 4" xfId="8404"/>
    <cellStyle name="Comma 6 6 6 2 4 2" xfId="26365"/>
    <cellStyle name="Comma 6 6 6 2 5" xfId="8405"/>
    <cellStyle name="Comma 6 6 6 2 5 2" xfId="26366"/>
    <cellStyle name="Comma 6 6 6 2 6" xfId="8406"/>
    <cellStyle name="Comma 6 6 6 2 6 2" xfId="26367"/>
    <cellStyle name="Comma 6 6 6 2 7" xfId="8407"/>
    <cellStyle name="Comma 6 6 6 2 7 2" xfId="26368"/>
    <cellStyle name="Comma 6 6 6 2 8" xfId="8408"/>
    <cellStyle name="Comma 6 6 6 2 8 2" xfId="26369"/>
    <cellStyle name="Comma 6 6 6 2 9" xfId="8409"/>
    <cellStyle name="Comma 6 6 6 2 9 2" xfId="26370"/>
    <cellStyle name="Comma 6 6 6 20" xfId="8410"/>
    <cellStyle name="Comma 6 6 6 20 2" xfId="26371"/>
    <cellStyle name="Comma 6 6 6 21" xfId="8411"/>
    <cellStyle name="Comma 6 6 6 21 2" xfId="26372"/>
    <cellStyle name="Comma 6 6 6 22" xfId="8412"/>
    <cellStyle name="Comma 6 6 6 22 2" xfId="26373"/>
    <cellStyle name="Comma 6 6 6 23" xfId="8413"/>
    <cellStyle name="Comma 6 6 6 23 2" xfId="26374"/>
    <cellStyle name="Comma 6 6 6 24" xfId="8414"/>
    <cellStyle name="Comma 6 6 6 24 2" xfId="26375"/>
    <cellStyle name="Comma 6 6 6 25" xfId="8415"/>
    <cellStyle name="Comma 6 6 6 25 2" xfId="26376"/>
    <cellStyle name="Comma 6 6 6 26" xfId="26346"/>
    <cellStyle name="Comma 6 6 6 3" xfId="8416"/>
    <cellStyle name="Comma 6 6 6 3 2" xfId="8417"/>
    <cellStyle name="Comma 6 6 6 3 2 2" xfId="26378"/>
    <cellStyle name="Comma 6 6 6 3 3" xfId="26377"/>
    <cellStyle name="Comma 6 6 6 4" xfId="8418"/>
    <cellStyle name="Comma 6 6 6 4 2" xfId="8419"/>
    <cellStyle name="Comma 6 6 6 4 2 2" xfId="26380"/>
    <cellStyle name="Comma 6 6 6 4 3" xfId="26379"/>
    <cellStyle name="Comma 6 6 6 5" xfId="8420"/>
    <cellStyle name="Comma 6 6 6 5 2" xfId="26381"/>
    <cellStyle name="Comma 6 6 6 6" xfId="8421"/>
    <cellStyle name="Comma 6 6 6 6 2" xfId="26382"/>
    <cellStyle name="Comma 6 6 6 7" xfId="8422"/>
    <cellStyle name="Comma 6 6 6 7 2" xfId="26383"/>
    <cellStyle name="Comma 6 6 6 8" xfId="8423"/>
    <cellStyle name="Comma 6 6 6 8 2" xfId="26384"/>
    <cellStyle name="Comma 6 6 6 9" xfId="8424"/>
    <cellStyle name="Comma 6 6 6 9 2" xfId="26385"/>
    <cellStyle name="Comma 6 6 7" xfId="8425"/>
    <cellStyle name="Comma 6 6 7 10" xfId="8426"/>
    <cellStyle name="Comma 6 6 7 10 2" xfId="26387"/>
    <cellStyle name="Comma 6 6 7 11" xfId="8427"/>
    <cellStyle name="Comma 6 6 7 11 2" xfId="26388"/>
    <cellStyle name="Comma 6 6 7 12" xfId="8428"/>
    <cellStyle name="Comma 6 6 7 12 2" xfId="8429"/>
    <cellStyle name="Comma 6 6 7 12 2 2" xfId="26390"/>
    <cellStyle name="Comma 6 6 7 12 3" xfId="26389"/>
    <cellStyle name="Comma 6 6 7 13" xfId="8430"/>
    <cellStyle name="Comma 6 6 7 13 2" xfId="26391"/>
    <cellStyle name="Comma 6 6 7 14" xfId="8431"/>
    <cellStyle name="Comma 6 6 7 14 2" xfId="26392"/>
    <cellStyle name="Comma 6 6 7 15" xfId="8432"/>
    <cellStyle name="Comma 6 6 7 15 2" xfId="26393"/>
    <cellStyle name="Comma 6 6 7 16" xfId="8433"/>
    <cellStyle name="Comma 6 6 7 16 2" xfId="26394"/>
    <cellStyle name="Comma 6 6 7 17" xfId="8434"/>
    <cellStyle name="Comma 6 6 7 17 2" xfId="26395"/>
    <cellStyle name="Comma 6 6 7 18" xfId="8435"/>
    <cellStyle name="Comma 6 6 7 18 2" xfId="26396"/>
    <cellStyle name="Comma 6 6 7 19" xfId="8436"/>
    <cellStyle name="Comma 6 6 7 19 2" xfId="26397"/>
    <cellStyle name="Comma 6 6 7 2" xfId="8437"/>
    <cellStyle name="Comma 6 6 7 2 10" xfId="8438"/>
    <cellStyle name="Comma 6 6 7 2 10 2" xfId="26399"/>
    <cellStyle name="Comma 6 6 7 2 11" xfId="8439"/>
    <cellStyle name="Comma 6 6 7 2 11 2" xfId="26400"/>
    <cellStyle name="Comma 6 6 7 2 12" xfId="8440"/>
    <cellStyle name="Comma 6 6 7 2 12 2" xfId="26401"/>
    <cellStyle name="Comma 6 6 7 2 13" xfId="26398"/>
    <cellStyle name="Comma 6 6 7 2 2" xfId="8441"/>
    <cellStyle name="Comma 6 6 7 2 2 2" xfId="8442"/>
    <cellStyle name="Comma 6 6 7 2 2 2 2" xfId="26403"/>
    <cellStyle name="Comma 6 6 7 2 2 3" xfId="26402"/>
    <cellStyle name="Comma 6 6 7 2 3" xfId="8443"/>
    <cellStyle name="Comma 6 6 7 2 3 2" xfId="26404"/>
    <cellStyle name="Comma 6 6 7 2 4" xfId="8444"/>
    <cellStyle name="Comma 6 6 7 2 4 2" xfId="26405"/>
    <cellStyle name="Comma 6 6 7 2 5" xfId="8445"/>
    <cellStyle name="Comma 6 6 7 2 5 2" xfId="26406"/>
    <cellStyle name="Comma 6 6 7 2 6" xfId="8446"/>
    <cellStyle name="Comma 6 6 7 2 6 2" xfId="26407"/>
    <cellStyle name="Comma 6 6 7 2 7" xfId="8447"/>
    <cellStyle name="Comma 6 6 7 2 7 2" xfId="26408"/>
    <cellStyle name="Comma 6 6 7 2 8" xfId="8448"/>
    <cellStyle name="Comma 6 6 7 2 8 2" xfId="26409"/>
    <cellStyle name="Comma 6 6 7 2 9" xfId="8449"/>
    <cellStyle name="Comma 6 6 7 2 9 2" xfId="26410"/>
    <cellStyle name="Comma 6 6 7 20" xfId="8450"/>
    <cellStyle name="Comma 6 6 7 20 2" xfId="26411"/>
    <cellStyle name="Comma 6 6 7 21" xfId="8451"/>
    <cellStyle name="Comma 6 6 7 21 2" xfId="26412"/>
    <cellStyle name="Comma 6 6 7 22" xfId="8452"/>
    <cellStyle name="Comma 6 6 7 22 2" xfId="26413"/>
    <cellStyle name="Comma 6 6 7 23" xfId="8453"/>
    <cellStyle name="Comma 6 6 7 23 2" xfId="26414"/>
    <cellStyle name="Comma 6 6 7 24" xfId="8454"/>
    <cellStyle name="Comma 6 6 7 24 2" xfId="26415"/>
    <cellStyle name="Comma 6 6 7 25" xfId="8455"/>
    <cellStyle name="Comma 6 6 7 25 2" xfId="26416"/>
    <cellStyle name="Comma 6 6 7 26" xfId="26386"/>
    <cellStyle name="Comma 6 6 7 3" xfId="8456"/>
    <cellStyle name="Comma 6 6 7 3 2" xfId="8457"/>
    <cellStyle name="Comma 6 6 7 3 2 2" xfId="26418"/>
    <cellStyle name="Comma 6 6 7 3 3" xfId="26417"/>
    <cellStyle name="Comma 6 6 7 4" xfId="8458"/>
    <cellStyle name="Comma 6 6 7 4 2" xfId="8459"/>
    <cellStyle name="Comma 6 6 7 4 2 2" xfId="26420"/>
    <cellStyle name="Comma 6 6 7 4 3" xfId="26419"/>
    <cellStyle name="Comma 6 6 7 5" xfId="8460"/>
    <cellStyle name="Comma 6 6 7 5 2" xfId="26421"/>
    <cellStyle name="Comma 6 6 7 6" xfId="8461"/>
    <cellStyle name="Comma 6 6 7 6 2" xfId="26422"/>
    <cellStyle name="Comma 6 6 7 7" xfId="8462"/>
    <cellStyle name="Comma 6 6 7 7 2" xfId="26423"/>
    <cellStyle name="Comma 6 6 7 8" xfId="8463"/>
    <cellStyle name="Comma 6 6 7 8 2" xfId="26424"/>
    <cellStyle name="Comma 6 6 7 9" xfId="8464"/>
    <cellStyle name="Comma 6 6 7 9 2" xfId="26425"/>
    <cellStyle name="Comma 6 6 8" xfId="8465"/>
    <cellStyle name="Comma 6 6 8 10" xfId="8466"/>
    <cellStyle name="Comma 6 6 8 10 2" xfId="26427"/>
    <cellStyle name="Comma 6 6 8 11" xfId="8467"/>
    <cellStyle name="Comma 6 6 8 11 2" xfId="26428"/>
    <cellStyle name="Comma 6 6 8 12" xfId="8468"/>
    <cellStyle name="Comma 6 6 8 12 2" xfId="8469"/>
    <cellStyle name="Comma 6 6 8 12 2 2" xfId="26430"/>
    <cellStyle name="Comma 6 6 8 12 3" xfId="26429"/>
    <cellStyle name="Comma 6 6 8 13" xfId="8470"/>
    <cellStyle name="Comma 6 6 8 13 2" xfId="26431"/>
    <cellStyle name="Comma 6 6 8 14" xfId="8471"/>
    <cellStyle name="Comma 6 6 8 14 2" xfId="26432"/>
    <cellStyle name="Comma 6 6 8 15" xfId="8472"/>
    <cellStyle name="Comma 6 6 8 15 2" xfId="26433"/>
    <cellStyle name="Comma 6 6 8 16" xfId="8473"/>
    <cellStyle name="Comma 6 6 8 16 2" xfId="26434"/>
    <cellStyle name="Comma 6 6 8 17" xfId="8474"/>
    <cellStyle name="Comma 6 6 8 17 2" xfId="26435"/>
    <cellStyle name="Comma 6 6 8 18" xfId="8475"/>
    <cellStyle name="Comma 6 6 8 18 2" xfId="26436"/>
    <cellStyle name="Comma 6 6 8 19" xfId="8476"/>
    <cellStyle name="Comma 6 6 8 19 2" xfId="26437"/>
    <cellStyle name="Comma 6 6 8 2" xfId="8477"/>
    <cellStyle name="Comma 6 6 8 2 10" xfId="8478"/>
    <cellStyle name="Comma 6 6 8 2 10 2" xfId="26439"/>
    <cellStyle name="Comma 6 6 8 2 11" xfId="8479"/>
    <cellStyle name="Comma 6 6 8 2 11 2" xfId="26440"/>
    <cellStyle name="Comma 6 6 8 2 12" xfId="8480"/>
    <cellStyle name="Comma 6 6 8 2 12 2" xfId="26441"/>
    <cellStyle name="Comma 6 6 8 2 13" xfId="26438"/>
    <cellStyle name="Comma 6 6 8 2 2" xfId="8481"/>
    <cellStyle name="Comma 6 6 8 2 2 2" xfId="8482"/>
    <cellStyle name="Comma 6 6 8 2 2 2 2" xfId="26443"/>
    <cellStyle name="Comma 6 6 8 2 2 3" xfId="26442"/>
    <cellStyle name="Comma 6 6 8 2 3" xfId="8483"/>
    <cellStyle name="Comma 6 6 8 2 3 2" xfId="26444"/>
    <cellStyle name="Comma 6 6 8 2 4" xfId="8484"/>
    <cellStyle name="Comma 6 6 8 2 4 2" xfId="26445"/>
    <cellStyle name="Comma 6 6 8 2 5" xfId="8485"/>
    <cellStyle name="Comma 6 6 8 2 5 2" xfId="26446"/>
    <cellStyle name="Comma 6 6 8 2 6" xfId="8486"/>
    <cellStyle name="Comma 6 6 8 2 6 2" xfId="26447"/>
    <cellStyle name="Comma 6 6 8 2 7" xfId="8487"/>
    <cellStyle name="Comma 6 6 8 2 7 2" xfId="26448"/>
    <cellStyle name="Comma 6 6 8 2 8" xfId="8488"/>
    <cellStyle name="Comma 6 6 8 2 8 2" xfId="26449"/>
    <cellStyle name="Comma 6 6 8 2 9" xfId="8489"/>
    <cellStyle name="Comma 6 6 8 2 9 2" xfId="26450"/>
    <cellStyle name="Comma 6 6 8 20" xfId="8490"/>
    <cellStyle name="Comma 6 6 8 20 2" xfId="26451"/>
    <cellStyle name="Comma 6 6 8 21" xfId="8491"/>
    <cellStyle name="Comma 6 6 8 21 2" xfId="26452"/>
    <cellStyle name="Comma 6 6 8 22" xfId="8492"/>
    <cellStyle name="Comma 6 6 8 22 2" xfId="26453"/>
    <cellStyle name="Comma 6 6 8 23" xfId="8493"/>
    <cellStyle name="Comma 6 6 8 23 2" xfId="26454"/>
    <cellStyle name="Comma 6 6 8 24" xfId="8494"/>
    <cellStyle name="Comma 6 6 8 24 2" xfId="26455"/>
    <cellStyle name="Comma 6 6 8 25" xfId="8495"/>
    <cellStyle name="Comma 6 6 8 25 2" xfId="26456"/>
    <cellStyle name="Comma 6 6 8 26" xfId="26426"/>
    <cellStyle name="Comma 6 6 8 3" xfId="8496"/>
    <cellStyle name="Comma 6 6 8 3 2" xfId="8497"/>
    <cellStyle name="Comma 6 6 8 3 2 2" xfId="26458"/>
    <cellStyle name="Comma 6 6 8 3 3" xfId="26457"/>
    <cellStyle name="Comma 6 6 8 4" xfId="8498"/>
    <cellStyle name="Comma 6 6 8 4 2" xfId="8499"/>
    <cellStyle name="Comma 6 6 8 4 2 2" xfId="26460"/>
    <cellStyle name="Comma 6 6 8 4 3" xfId="26459"/>
    <cellStyle name="Comma 6 6 8 5" xfId="8500"/>
    <cellStyle name="Comma 6 6 8 5 2" xfId="26461"/>
    <cellStyle name="Comma 6 6 8 6" xfId="8501"/>
    <cellStyle name="Comma 6 6 8 6 2" xfId="26462"/>
    <cellStyle name="Comma 6 6 8 7" xfId="8502"/>
    <cellStyle name="Comma 6 6 8 7 2" xfId="26463"/>
    <cellStyle name="Comma 6 6 8 8" xfId="8503"/>
    <cellStyle name="Comma 6 6 8 8 2" xfId="26464"/>
    <cellStyle name="Comma 6 6 8 9" xfId="8504"/>
    <cellStyle name="Comma 6 6 8 9 2" xfId="26465"/>
    <cellStyle name="Comma 6 6 9" xfId="8505"/>
    <cellStyle name="Comma 6 6 9 10" xfId="8506"/>
    <cellStyle name="Comma 6 6 9 10 2" xfId="26467"/>
    <cellStyle name="Comma 6 6 9 11" xfId="8507"/>
    <cellStyle name="Comma 6 6 9 11 2" xfId="26468"/>
    <cellStyle name="Comma 6 6 9 12" xfId="8508"/>
    <cellStyle name="Comma 6 6 9 12 2" xfId="8509"/>
    <cellStyle name="Comma 6 6 9 12 2 2" xfId="26470"/>
    <cellStyle name="Comma 6 6 9 12 3" xfId="26469"/>
    <cellStyle name="Comma 6 6 9 13" xfId="8510"/>
    <cellStyle name="Comma 6 6 9 13 2" xfId="26471"/>
    <cellStyle name="Comma 6 6 9 14" xfId="8511"/>
    <cellStyle name="Comma 6 6 9 14 2" xfId="26472"/>
    <cellStyle name="Comma 6 6 9 15" xfId="8512"/>
    <cellStyle name="Comma 6 6 9 15 2" xfId="26473"/>
    <cellStyle name="Comma 6 6 9 16" xfId="8513"/>
    <cellStyle name="Comma 6 6 9 16 2" xfId="26474"/>
    <cellStyle name="Comma 6 6 9 17" xfId="8514"/>
    <cellStyle name="Comma 6 6 9 17 2" xfId="26475"/>
    <cellStyle name="Comma 6 6 9 18" xfId="8515"/>
    <cellStyle name="Comma 6 6 9 18 2" xfId="26476"/>
    <cellStyle name="Comma 6 6 9 19" xfId="8516"/>
    <cellStyle name="Comma 6 6 9 19 2" xfId="26477"/>
    <cellStyle name="Comma 6 6 9 2" xfId="8517"/>
    <cellStyle name="Comma 6 6 9 2 10" xfId="8518"/>
    <cellStyle name="Comma 6 6 9 2 10 2" xfId="26479"/>
    <cellStyle name="Comma 6 6 9 2 11" xfId="8519"/>
    <cellStyle name="Comma 6 6 9 2 11 2" xfId="26480"/>
    <cellStyle name="Comma 6 6 9 2 12" xfId="8520"/>
    <cellStyle name="Comma 6 6 9 2 12 2" xfId="26481"/>
    <cellStyle name="Comma 6 6 9 2 13" xfId="26478"/>
    <cellStyle name="Comma 6 6 9 2 2" xfId="8521"/>
    <cellStyle name="Comma 6 6 9 2 2 2" xfId="8522"/>
    <cellStyle name="Comma 6 6 9 2 2 2 2" xfId="26483"/>
    <cellStyle name="Comma 6 6 9 2 2 3" xfId="26482"/>
    <cellStyle name="Comma 6 6 9 2 3" xfId="8523"/>
    <cellStyle name="Comma 6 6 9 2 3 2" xfId="26484"/>
    <cellStyle name="Comma 6 6 9 2 4" xfId="8524"/>
    <cellStyle name="Comma 6 6 9 2 4 2" xfId="26485"/>
    <cellStyle name="Comma 6 6 9 2 5" xfId="8525"/>
    <cellStyle name="Comma 6 6 9 2 5 2" xfId="26486"/>
    <cellStyle name="Comma 6 6 9 2 6" xfId="8526"/>
    <cellStyle name="Comma 6 6 9 2 6 2" xfId="26487"/>
    <cellStyle name="Comma 6 6 9 2 7" xfId="8527"/>
    <cellStyle name="Comma 6 6 9 2 7 2" xfId="26488"/>
    <cellStyle name="Comma 6 6 9 2 8" xfId="8528"/>
    <cellStyle name="Comma 6 6 9 2 8 2" xfId="26489"/>
    <cellStyle name="Comma 6 6 9 2 9" xfId="8529"/>
    <cellStyle name="Comma 6 6 9 2 9 2" xfId="26490"/>
    <cellStyle name="Comma 6 6 9 20" xfId="8530"/>
    <cellStyle name="Comma 6 6 9 20 2" xfId="26491"/>
    <cellStyle name="Comma 6 6 9 21" xfId="8531"/>
    <cellStyle name="Comma 6 6 9 21 2" xfId="26492"/>
    <cellStyle name="Comma 6 6 9 22" xfId="8532"/>
    <cellStyle name="Comma 6 6 9 22 2" xfId="26493"/>
    <cellStyle name="Comma 6 6 9 23" xfId="8533"/>
    <cellStyle name="Comma 6 6 9 23 2" xfId="26494"/>
    <cellStyle name="Comma 6 6 9 24" xfId="8534"/>
    <cellStyle name="Comma 6 6 9 24 2" xfId="26495"/>
    <cellStyle name="Comma 6 6 9 25" xfId="8535"/>
    <cellStyle name="Comma 6 6 9 25 2" xfId="26496"/>
    <cellStyle name="Comma 6 6 9 26" xfId="26466"/>
    <cellStyle name="Comma 6 6 9 3" xfId="8536"/>
    <cellStyle name="Comma 6 6 9 3 2" xfId="8537"/>
    <cellStyle name="Comma 6 6 9 3 2 2" xfId="26498"/>
    <cellStyle name="Comma 6 6 9 3 3" xfId="26497"/>
    <cellStyle name="Comma 6 6 9 4" xfId="8538"/>
    <cellStyle name="Comma 6 6 9 4 2" xfId="8539"/>
    <cellStyle name="Comma 6 6 9 4 2 2" xfId="26500"/>
    <cellStyle name="Comma 6 6 9 4 3" xfId="26499"/>
    <cellStyle name="Comma 6 6 9 5" xfId="8540"/>
    <cellStyle name="Comma 6 6 9 5 2" xfId="26501"/>
    <cellStyle name="Comma 6 6 9 6" xfId="8541"/>
    <cellStyle name="Comma 6 6 9 6 2" xfId="26502"/>
    <cellStyle name="Comma 6 6 9 7" xfId="8542"/>
    <cellStyle name="Comma 6 6 9 7 2" xfId="26503"/>
    <cellStyle name="Comma 6 6 9 8" xfId="8543"/>
    <cellStyle name="Comma 6 6 9 8 2" xfId="26504"/>
    <cellStyle name="Comma 6 6 9 9" xfId="8544"/>
    <cellStyle name="Comma 6 6 9 9 2" xfId="26505"/>
    <cellStyle name="Comma 6 60" xfId="8545"/>
    <cellStyle name="Comma 6 60 2" xfId="26506"/>
    <cellStyle name="Comma 6 61" xfId="8546"/>
    <cellStyle name="Comma 6 61 2" xfId="26507"/>
    <cellStyle name="Comma 6 62" xfId="8547"/>
    <cellStyle name="Comma 6 62 2" xfId="26508"/>
    <cellStyle name="Comma 6 63" xfId="8548"/>
    <cellStyle name="Comma 6 63 2" xfId="26509"/>
    <cellStyle name="Comma 6 64" xfId="8549"/>
    <cellStyle name="Comma 6 64 2" xfId="26510"/>
    <cellStyle name="Comma 6 65" xfId="8550"/>
    <cellStyle name="Comma 6 65 2" xfId="26511"/>
    <cellStyle name="Comma 6 66" xfId="8551"/>
    <cellStyle name="Comma 6 66 2" xfId="26512"/>
    <cellStyle name="Comma 6 67" xfId="8552"/>
    <cellStyle name="Comma 6 67 2" xfId="26513"/>
    <cellStyle name="Comma 6 68" xfId="8553"/>
    <cellStyle name="Comma 6 68 2" xfId="26514"/>
    <cellStyle name="Comma 6 69" xfId="22893"/>
    <cellStyle name="Comma 6 7" xfId="8554"/>
    <cellStyle name="Comma 6 7 2" xfId="26515"/>
    <cellStyle name="Comma 6 8" xfId="8555"/>
    <cellStyle name="Comma 6 8 2" xfId="26516"/>
    <cellStyle name="Comma 6 9" xfId="8556"/>
    <cellStyle name="Comma 6 9 2" xfId="26517"/>
    <cellStyle name="Comma 7" xfId="8557"/>
    <cellStyle name="Comma 7 2" xfId="8558"/>
    <cellStyle name="Comma 7 2 2" xfId="26519"/>
    <cellStyle name="Comma 7 3" xfId="8559"/>
    <cellStyle name="Comma 7 3 2" xfId="26520"/>
    <cellStyle name="Comma 7 4" xfId="26518"/>
    <cellStyle name="Comma 8" xfId="8560"/>
    <cellStyle name="Comma 8 2" xfId="8561"/>
    <cellStyle name="Comma 8 2 10" xfId="8562"/>
    <cellStyle name="Comma 8 2 10 10" xfId="8563"/>
    <cellStyle name="Comma 8 2 10 10 2" xfId="26524"/>
    <cellStyle name="Comma 8 2 10 11" xfId="8564"/>
    <cellStyle name="Comma 8 2 10 11 2" xfId="26525"/>
    <cellStyle name="Comma 8 2 10 12" xfId="8565"/>
    <cellStyle name="Comma 8 2 10 12 2" xfId="8566"/>
    <cellStyle name="Comma 8 2 10 12 2 2" xfId="26527"/>
    <cellStyle name="Comma 8 2 10 12 3" xfId="26526"/>
    <cellStyle name="Comma 8 2 10 13" xfId="8567"/>
    <cellStyle name="Comma 8 2 10 13 2" xfId="26528"/>
    <cellStyle name="Comma 8 2 10 14" xfId="8568"/>
    <cellStyle name="Comma 8 2 10 14 2" xfId="26529"/>
    <cellStyle name="Comma 8 2 10 15" xfId="8569"/>
    <cellStyle name="Comma 8 2 10 15 2" xfId="26530"/>
    <cellStyle name="Comma 8 2 10 16" xfId="8570"/>
    <cellStyle name="Comma 8 2 10 16 2" xfId="26531"/>
    <cellStyle name="Comma 8 2 10 17" xfId="8571"/>
    <cellStyle name="Comma 8 2 10 17 2" xfId="26532"/>
    <cellStyle name="Comma 8 2 10 18" xfId="8572"/>
    <cellStyle name="Comma 8 2 10 18 2" xfId="26533"/>
    <cellStyle name="Comma 8 2 10 19" xfId="8573"/>
    <cellStyle name="Comma 8 2 10 19 2" xfId="26534"/>
    <cellStyle name="Comma 8 2 10 2" xfId="8574"/>
    <cellStyle name="Comma 8 2 10 2 10" xfId="8575"/>
    <cellStyle name="Comma 8 2 10 2 10 2" xfId="26536"/>
    <cellStyle name="Comma 8 2 10 2 11" xfId="8576"/>
    <cellStyle name="Comma 8 2 10 2 11 2" xfId="26537"/>
    <cellStyle name="Comma 8 2 10 2 12" xfId="8577"/>
    <cellStyle name="Comma 8 2 10 2 12 2" xfId="26538"/>
    <cellStyle name="Comma 8 2 10 2 13" xfId="26535"/>
    <cellStyle name="Comma 8 2 10 2 2" xfId="8578"/>
    <cellStyle name="Comma 8 2 10 2 2 2" xfId="8579"/>
    <cellStyle name="Comma 8 2 10 2 2 2 2" xfId="26540"/>
    <cellStyle name="Comma 8 2 10 2 2 3" xfId="26539"/>
    <cellStyle name="Comma 8 2 10 2 3" xfId="8580"/>
    <cellStyle name="Comma 8 2 10 2 3 2" xfId="26541"/>
    <cellStyle name="Comma 8 2 10 2 4" xfId="8581"/>
    <cellStyle name="Comma 8 2 10 2 4 2" xfId="26542"/>
    <cellStyle name="Comma 8 2 10 2 5" xfId="8582"/>
    <cellStyle name="Comma 8 2 10 2 5 2" xfId="26543"/>
    <cellStyle name="Comma 8 2 10 2 6" xfId="8583"/>
    <cellStyle name="Comma 8 2 10 2 6 2" xfId="26544"/>
    <cellStyle name="Comma 8 2 10 2 7" xfId="8584"/>
    <cellStyle name="Comma 8 2 10 2 7 2" xfId="26545"/>
    <cellStyle name="Comma 8 2 10 2 8" xfId="8585"/>
    <cellStyle name="Comma 8 2 10 2 8 2" xfId="26546"/>
    <cellStyle name="Comma 8 2 10 2 9" xfId="8586"/>
    <cellStyle name="Comma 8 2 10 2 9 2" xfId="26547"/>
    <cellStyle name="Comma 8 2 10 20" xfId="8587"/>
    <cellStyle name="Comma 8 2 10 20 2" xfId="26548"/>
    <cellStyle name="Comma 8 2 10 21" xfId="8588"/>
    <cellStyle name="Comma 8 2 10 21 2" xfId="26549"/>
    <cellStyle name="Comma 8 2 10 22" xfId="8589"/>
    <cellStyle name="Comma 8 2 10 22 2" xfId="26550"/>
    <cellStyle name="Comma 8 2 10 23" xfId="8590"/>
    <cellStyle name="Comma 8 2 10 23 2" xfId="26551"/>
    <cellStyle name="Comma 8 2 10 24" xfId="8591"/>
    <cellStyle name="Comma 8 2 10 24 2" xfId="26552"/>
    <cellStyle name="Comma 8 2 10 25" xfId="8592"/>
    <cellStyle name="Comma 8 2 10 25 2" xfId="26553"/>
    <cellStyle name="Comma 8 2 10 26" xfId="26523"/>
    <cellStyle name="Comma 8 2 10 3" xfId="8593"/>
    <cellStyle name="Comma 8 2 10 3 2" xfId="8594"/>
    <cellStyle name="Comma 8 2 10 3 2 2" xfId="26555"/>
    <cellStyle name="Comma 8 2 10 3 3" xfId="26554"/>
    <cellStyle name="Comma 8 2 10 4" xfId="8595"/>
    <cellStyle name="Comma 8 2 10 4 2" xfId="8596"/>
    <cellStyle name="Comma 8 2 10 4 2 2" xfId="26557"/>
    <cellStyle name="Comma 8 2 10 4 3" xfId="26556"/>
    <cellStyle name="Comma 8 2 10 5" xfId="8597"/>
    <cellStyle name="Comma 8 2 10 5 2" xfId="26558"/>
    <cellStyle name="Comma 8 2 10 6" xfId="8598"/>
    <cellStyle name="Comma 8 2 10 6 2" xfId="26559"/>
    <cellStyle name="Comma 8 2 10 7" xfId="8599"/>
    <cellStyle name="Comma 8 2 10 7 2" xfId="26560"/>
    <cellStyle name="Comma 8 2 10 8" xfId="8600"/>
    <cellStyle name="Comma 8 2 10 8 2" xfId="26561"/>
    <cellStyle name="Comma 8 2 10 9" xfId="8601"/>
    <cellStyle name="Comma 8 2 10 9 2" xfId="26562"/>
    <cellStyle name="Comma 8 2 11" xfId="8602"/>
    <cellStyle name="Comma 8 2 11 10" xfId="8603"/>
    <cellStyle name="Comma 8 2 11 10 2" xfId="26564"/>
    <cellStyle name="Comma 8 2 11 11" xfId="8604"/>
    <cellStyle name="Comma 8 2 11 11 2" xfId="26565"/>
    <cellStyle name="Comma 8 2 11 12" xfId="8605"/>
    <cellStyle name="Comma 8 2 11 12 2" xfId="8606"/>
    <cellStyle name="Comma 8 2 11 12 2 2" xfId="26567"/>
    <cellStyle name="Comma 8 2 11 12 3" xfId="26566"/>
    <cellStyle name="Comma 8 2 11 13" xfId="8607"/>
    <cellStyle name="Comma 8 2 11 13 2" xfId="26568"/>
    <cellStyle name="Comma 8 2 11 14" xfId="8608"/>
    <cellStyle name="Comma 8 2 11 14 2" xfId="26569"/>
    <cellStyle name="Comma 8 2 11 15" xfId="8609"/>
    <cellStyle name="Comma 8 2 11 15 2" xfId="26570"/>
    <cellStyle name="Comma 8 2 11 16" xfId="8610"/>
    <cellStyle name="Comma 8 2 11 16 2" xfId="26571"/>
    <cellStyle name="Comma 8 2 11 17" xfId="8611"/>
    <cellStyle name="Comma 8 2 11 17 2" xfId="26572"/>
    <cellStyle name="Comma 8 2 11 18" xfId="8612"/>
    <cellStyle name="Comma 8 2 11 18 2" xfId="26573"/>
    <cellStyle name="Comma 8 2 11 19" xfId="8613"/>
    <cellStyle name="Comma 8 2 11 19 2" xfId="26574"/>
    <cellStyle name="Comma 8 2 11 2" xfId="8614"/>
    <cellStyle name="Comma 8 2 11 2 10" xfId="8615"/>
    <cellStyle name="Comma 8 2 11 2 10 2" xfId="26576"/>
    <cellStyle name="Comma 8 2 11 2 11" xfId="8616"/>
    <cellStyle name="Comma 8 2 11 2 11 2" xfId="26577"/>
    <cellStyle name="Comma 8 2 11 2 12" xfId="8617"/>
    <cellStyle name="Comma 8 2 11 2 12 2" xfId="26578"/>
    <cellStyle name="Comma 8 2 11 2 13" xfId="26575"/>
    <cellStyle name="Comma 8 2 11 2 2" xfId="8618"/>
    <cellStyle name="Comma 8 2 11 2 2 2" xfId="8619"/>
    <cellStyle name="Comma 8 2 11 2 2 2 2" xfId="26580"/>
    <cellStyle name="Comma 8 2 11 2 2 3" xfId="26579"/>
    <cellStyle name="Comma 8 2 11 2 3" xfId="8620"/>
    <cellStyle name="Comma 8 2 11 2 3 2" xfId="26581"/>
    <cellStyle name="Comma 8 2 11 2 4" xfId="8621"/>
    <cellStyle name="Comma 8 2 11 2 4 2" xfId="26582"/>
    <cellStyle name="Comma 8 2 11 2 5" xfId="8622"/>
    <cellStyle name="Comma 8 2 11 2 5 2" xfId="26583"/>
    <cellStyle name="Comma 8 2 11 2 6" xfId="8623"/>
    <cellStyle name="Comma 8 2 11 2 6 2" xfId="26584"/>
    <cellStyle name="Comma 8 2 11 2 7" xfId="8624"/>
    <cellStyle name="Comma 8 2 11 2 7 2" xfId="26585"/>
    <cellStyle name="Comma 8 2 11 2 8" xfId="8625"/>
    <cellStyle name="Comma 8 2 11 2 8 2" xfId="26586"/>
    <cellStyle name="Comma 8 2 11 2 9" xfId="8626"/>
    <cellStyle name="Comma 8 2 11 2 9 2" xfId="26587"/>
    <cellStyle name="Comma 8 2 11 20" xfId="8627"/>
    <cellStyle name="Comma 8 2 11 20 2" xfId="26588"/>
    <cellStyle name="Comma 8 2 11 21" xfId="8628"/>
    <cellStyle name="Comma 8 2 11 21 2" xfId="26589"/>
    <cellStyle name="Comma 8 2 11 22" xfId="8629"/>
    <cellStyle name="Comma 8 2 11 22 2" xfId="26590"/>
    <cellStyle name="Comma 8 2 11 23" xfId="8630"/>
    <cellStyle name="Comma 8 2 11 23 2" xfId="26591"/>
    <cellStyle name="Comma 8 2 11 24" xfId="8631"/>
    <cellStyle name="Comma 8 2 11 24 2" xfId="26592"/>
    <cellStyle name="Comma 8 2 11 25" xfId="8632"/>
    <cellStyle name="Comma 8 2 11 25 2" xfId="26593"/>
    <cellStyle name="Comma 8 2 11 26" xfId="26563"/>
    <cellStyle name="Comma 8 2 11 3" xfId="8633"/>
    <cellStyle name="Comma 8 2 11 3 2" xfId="8634"/>
    <cellStyle name="Comma 8 2 11 3 2 2" xfId="26595"/>
    <cellStyle name="Comma 8 2 11 3 3" xfId="26594"/>
    <cellStyle name="Comma 8 2 11 4" xfId="8635"/>
    <cellStyle name="Comma 8 2 11 4 2" xfId="8636"/>
    <cellStyle name="Comma 8 2 11 4 2 2" xfId="26597"/>
    <cellStyle name="Comma 8 2 11 4 3" xfId="26596"/>
    <cellStyle name="Comma 8 2 11 5" xfId="8637"/>
    <cellStyle name="Comma 8 2 11 5 2" xfId="26598"/>
    <cellStyle name="Comma 8 2 11 6" xfId="8638"/>
    <cellStyle name="Comma 8 2 11 6 2" xfId="26599"/>
    <cellStyle name="Comma 8 2 11 7" xfId="8639"/>
    <cellStyle name="Comma 8 2 11 7 2" xfId="26600"/>
    <cellStyle name="Comma 8 2 11 8" xfId="8640"/>
    <cellStyle name="Comma 8 2 11 8 2" xfId="26601"/>
    <cellStyle name="Comma 8 2 11 9" xfId="8641"/>
    <cellStyle name="Comma 8 2 11 9 2" xfId="26602"/>
    <cellStyle name="Comma 8 2 12" xfId="8642"/>
    <cellStyle name="Comma 8 2 12 10" xfId="8643"/>
    <cellStyle name="Comma 8 2 12 10 2" xfId="26604"/>
    <cellStyle name="Comma 8 2 12 11" xfId="8644"/>
    <cellStyle name="Comma 8 2 12 11 2" xfId="26605"/>
    <cellStyle name="Comma 8 2 12 12" xfId="8645"/>
    <cellStyle name="Comma 8 2 12 12 2" xfId="8646"/>
    <cellStyle name="Comma 8 2 12 12 2 2" xfId="26607"/>
    <cellStyle name="Comma 8 2 12 12 3" xfId="26606"/>
    <cellStyle name="Comma 8 2 12 13" xfId="8647"/>
    <cellStyle name="Comma 8 2 12 13 2" xfId="26608"/>
    <cellStyle name="Comma 8 2 12 14" xfId="8648"/>
    <cellStyle name="Comma 8 2 12 14 2" xfId="26609"/>
    <cellStyle name="Comma 8 2 12 15" xfId="8649"/>
    <cellStyle name="Comma 8 2 12 15 2" xfId="26610"/>
    <cellStyle name="Comma 8 2 12 16" xfId="8650"/>
    <cellStyle name="Comma 8 2 12 16 2" xfId="26611"/>
    <cellStyle name="Comma 8 2 12 17" xfId="8651"/>
    <cellStyle name="Comma 8 2 12 17 2" xfId="26612"/>
    <cellStyle name="Comma 8 2 12 18" xfId="8652"/>
    <cellStyle name="Comma 8 2 12 18 2" xfId="26613"/>
    <cellStyle name="Comma 8 2 12 19" xfId="8653"/>
    <cellStyle name="Comma 8 2 12 19 2" xfId="26614"/>
    <cellStyle name="Comma 8 2 12 2" xfId="8654"/>
    <cellStyle name="Comma 8 2 12 2 10" xfId="8655"/>
    <cellStyle name="Comma 8 2 12 2 10 2" xfId="26616"/>
    <cellStyle name="Comma 8 2 12 2 11" xfId="8656"/>
    <cellStyle name="Comma 8 2 12 2 11 2" xfId="26617"/>
    <cellStyle name="Comma 8 2 12 2 12" xfId="8657"/>
    <cellStyle name="Comma 8 2 12 2 12 2" xfId="26618"/>
    <cellStyle name="Comma 8 2 12 2 13" xfId="26615"/>
    <cellStyle name="Comma 8 2 12 2 2" xfId="8658"/>
    <cellStyle name="Comma 8 2 12 2 2 2" xfId="8659"/>
    <cellStyle name="Comma 8 2 12 2 2 2 2" xfId="26620"/>
    <cellStyle name="Comma 8 2 12 2 2 3" xfId="26619"/>
    <cellStyle name="Comma 8 2 12 2 3" xfId="8660"/>
    <cellStyle name="Comma 8 2 12 2 3 2" xfId="26621"/>
    <cellStyle name="Comma 8 2 12 2 4" xfId="8661"/>
    <cellStyle name="Comma 8 2 12 2 4 2" xfId="26622"/>
    <cellStyle name="Comma 8 2 12 2 5" xfId="8662"/>
    <cellStyle name="Comma 8 2 12 2 5 2" xfId="26623"/>
    <cellStyle name="Comma 8 2 12 2 6" xfId="8663"/>
    <cellStyle name="Comma 8 2 12 2 6 2" xfId="26624"/>
    <cellStyle name="Comma 8 2 12 2 7" xfId="8664"/>
    <cellStyle name="Comma 8 2 12 2 7 2" xfId="26625"/>
    <cellStyle name="Comma 8 2 12 2 8" xfId="8665"/>
    <cellStyle name="Comma 8 2 12 2 8 2" xfId="26626"/>
    <cellStyle name="Comma 8 2 12 2 9" xfId="8666"/>
    <cellStyle name="Comma 8 2 12 2 9 2" xfId="26627"/>
    <cellStyle name="Comma 8 2 12 20" xfId="8667"/>
    <cellStyle name="Comma 8 2 12 20 2" xfId="26628"/>
    <cellStyle name="Comma 8 2 12 21" xfId="8668"/>
    <cellStyle name="Comma 8 2 12 21 2" xfId="26629"/>
    <cellStyle name="Comma 8 2 12 22" xfId="8669"/>
    <cellStyle name="Comma 8 2 12 22 2" xfId="26630"/>
    <cellStyle name="Comma 8 2 12 23" xfId="8670"/>
    <cellStyle name="Comma 8 2 12 23 2" xfId="26631"/>
    <cellStyle name="Comma 8 2 12 24" xfId="8671"/>
    <cellStyle name="Comma 8 2 12 24 2" xfId="26632"/>
    <cellStyle name="Comma 8 2 12 25" xfId="8672"/>
    <cellStyle name="Comma 8 2 12 25 2" xfId="26633"/>
    <cellStyle name="Comma 8 2 12 26" xfId="26603"/>
    <cellStyle name="Comma 8 2 12 3" xfId="8673"/>
    <cellStyle name="Comma 8 2 12 3 2" xfId="8674"/>
    <cellStyle name="Comma 8 2 12 3 2 2" xfId="26635"/>
    <cellStyle name="Comma 8 2 12 3 3" xfId="26634"/>
    <cellStyle name="Comma 8 2 12 4" xfId="8675"/>
    <cellStyle name="Comma 8 2 12 4 2" xfId="8676"/>
    <cellStyle name="Comma 8 2 12 4 2 2" xfId="26637"/>
    <cellStyle name="Comma 8 2 12 4 3" xfId="26636"/>
    <cellStyle name="Comma 8 2 12 5" xfId="8677"/>
    <cellStyle name="Comma 8 2 12 5 2" xfId="26638"/>
    <cellStyle name="Comma 8 2 12 6" xfId="8678"/>
    <cellStyle name="Comma 8 2 12 6 2" xfId="26639"/>
    <cellStyle name="Comma 8 2 12 7" xfId="8679"/>
    <cellStyle name="Comma 8 2 12 7 2" xfId="26640"/>
    <cellStyle name="Comma 8 2 12 8" xfId="8680"/>
    <cellStyle name="Comma 8 2 12 8 2" xfId="26641"/>
    <cellStyle name="Comma 8 2 12 9" xfId="8681"/>
    <cellStyle name="Comma 8 2 12 9 2" xfId="26642"/>
    <cellStyle name="Comma 8 2 13" xfId="8682"/>
    <cellStyle name="Comma 8 2 13 10" xfId="8683"/>
    <cellStyle name="Comma 8 2 13 10 2" xfId="26644"/>
    <cellStyle name="Comma 8 2 13 11" xfId="8684"/>
    <cellStyle name="Comma 8 2 13 11 2" xfId="26645"/>
    <cellStyle name="Comma 8 2 13 12" xfId="8685"/>
    <cellStyle name="Comma 8 2 13 12 2" xfId="8686"/>
    <cellStyle name="Comma 8 2 13 12 2 2" xfId="26647"/>
    <cellStyle name="Comma 8 2 13 12 3" xfId="26646"/>
    <cellStyle name="Comma 8 2 13 13" xfId="8687"/>
    <cellStyle name="Comma 8 2 13 13 2" xfId="26648"/>
    <cellStyle name="Comma 8 2 13 14" xfId="8688"/>
    <cellStyle name="Comma 8 2 13 14 2" xfId="26649"/>
    <cellStyle name="Comma 8 2 13 15" xfId="8689"/>
    <cellStyle name="Comma 8 2 13 15 2" xfId="26650"/>
    <cellStyle name="Comma 8 2 13 16" xfId="8690"/>
    <cellStyle name="Comma 8 2 13 16 2" xfId="26651"/>
    <cellStyle name="Comma 8 2 13 17" xfId="8691"/>
    <cellStyle name="Comma 8 2 13 17 2" xfId="26652"/>
    <cellStyle name="Comma 8 2 13 18" xfId="8692"/>
    <cellStyle name="Comma 8 2 13 18 2" xfId="26653"/>
    <cellStyle name="Comma 8 2 13 19" xfId="8693"/>
    <cellStyle name="Comma 8 2 13 19 2" xfId="26654"/>
    <cellStyle name="Comma 8 2 13 2" xfId="8694"/>
    <cellStyle name="Comma 8 2 13 2 10" xfId="8695"/>
    <cellStyle name="Comma 8 2 13 2 10 2" xfId="26656"/>
    <cellStyle name="Comma 8 2 13 2 11" xfId="8696"/>
    <cellStyle name="Comma 8 2 13 2 11 2" xfId="26657"/>
    <cellStyle name="Comma 8 2 13 2 12" xfId="8697"/>
    <cellStyle name="Comma 8 2 13 2 12 2" xfId="26658"/>
    <cellStyle name="Comma 8 2 13 2 13" xfId="26655"/>
    <cellStyle name="Comma 8 2 13 2 2" xfId="8698"/>
    <cellStyle name="Comma 8 2 13 2 2 2" xfId="8699"/>
    <cellStyle name="Comma 8 2 13 2 2 2 2" xfId="26660"/>
    <cellStyle name="Comma 8 2 13 2 2 3" xfId="26659"/>
    <cellStyle name="Comma 8 2 13 2 3" xfId="8700"/>
    <cellStyle name="Comma 8 2 13 2 3 2" xfId="26661"/>
    <cellStyle name="Comma 8 2 13 2 4" xfId="8701"/>
    <cellStyle name="Comma 8 2 13 2 4 2" xfId="26662"/>
    <cellStyle name="Comma 8 2 13 2 5" xfId="8702"/>
    <cellStyle name="Comma 8 2 13 2 5 2" xfId="26663"/>
    <cellStyle name="Comma 8 2 13 2 6" xfId="8703"/>
    <cellStyle name="Comma 8 2 13 2 6 2" xfId="26664"/>
    <cellStyle name="Comma 8 2 13 2 7" xfId="8704"/>
    <cellStyle name="Comma 8 2 13 2 7 2" xfId="26665"/>
    <cellStyle name="Comma 8 2 13 2 8" xfId="8705"/>
    <cellStyle name="Comma 8 2 13 2 8 2" xfId="26666"/>
    <cellStyle name="Comma 8 2 13 2 9" xfId="8706"/>
    <cellStyle name="Comma 8 2 13 2 9 2" xfId="26667"/>
    <cellStyle name="Comma 8 2 13 20" xfId="8707"/>
    <cellStyle name="Comma 8 2 13 20 2" xfId="26668"/>
    <cellStyle name="Comma 8 2 13 21" xfId="8708"/>
    <cellStyle name="Comma 8 2 13 21 2" xfId="26669"/>
    <cellStyle name="Comma 8 2 13 22" xfId="8709"/>
    <cellStyle name="Comma 8 2 13 22 2" xfId="26670"/>
    <cellStyle name="Comma 8 2 13 23" xfId="8710"/>
    <cellStyle name="Comma 8 2 13 23 2" xfId="26671"/>
    <cellStyle name="Comma 8 2 13 24" xfId="8711"/>
    <cellStyle name="Comma 8 2 13 24 2" xfId="26672"/>
    <cellStyle name="Comma 8 2 13 25" xfId="8712"/>
    <cellStyle name="Comma 8 2 13 25 2" xfId="26673"/>
    <cellStyle name="Comma 8 2 13 26" xfId="26643"/>
    <cellStyle name="Comma 8 2 13 3" xfId="8713"/>
    <cellStyle name="Comma 8 2 13 3 2" xfId="8714"/>
    <cellStyle name="Comma 8 2 13 3 2 2" xfId="26675"/>
    <cellStyle name="Comma 8 2 13 3 3" xfId="26674"/>
    <cellStyle name="Comma 8 2 13 4" xfId="8715"/>
    <cellStyle name="Comma 8 2 13 4 2" xfId="8716"/>
    <cellStyle name="Comma 8 2 13 4 2 2" xfId="26677"/>
    <cellStyle name="Comma 8 2 13 4 3" xfId="26676"/>
    <cellStyle name="Comma 8 2 13 5" xfId="8717"/>
    <cellStyle name="Comma 8 2 13 5 2" xfId="26678"/>
    <cellStyle name="Comma 8 2 13 6" xfId="8718"/>
    <cellStyle name="Comma 8 2 13 6 2" xfId="26679"/>
    <cellStyle name="Comma 8 2 13 7" xfId="8719"/>
    <cellStyle name="Comma 8 2 13 7 2" xfId="26680"/>
    <cellStyle name="Comma 8 2 13 8" xfId="8720"/>
    <cellStyle name="Comma 8 2 13 8 2" xfId="26681"/>
    <cellStyle name="Comma 8 2 13 9" xfId="8721"/>
    <cellStyle name="Comma 8 2 13 9 2" xfId="26682"/>
    <cellStyle name="Comma 8 2 14" xfId="8722"/>
    <cellStyle name="Comma 8 2 14 10" xfId="8723"/>
    <cellStyle name="Comma 8 2 14 10 2" xfId="26684"/>
    <cellStyle name="Comma 8 2 14 11" xfId="8724"/>
    <cellStyle name="Comma 8 2 14 11 2" xfId="26685"/>
    <cellStyle name="Comma 8 2 14 12" xfId="8725"/>
    <cellStyle name="Comma 8 2 14 12 2" xfId="8726"/>
    <cellStyle name="Comma 8 2 14 12 2 2" xfId="26687"/>
    <cellStyle name="Comma 8 2 14 12 3" xfId="26686"/>
    <cellStyle name="Comma 8 2 14 13" xfId="8727"/>
    <cellStyle name="Comma 8 2 14 13 2" xfId="26688"/>
    <cellStyle name="Comma 8 2 14 14" xfId="8728"/>
    <cellStyle name="Comma 8 2 14 14 2" xfId="26689"/>
    <cellStyle name="Comma 8 2 14 15" xfId="8729"/>
    <cellStyle name="Comma 8 2 14 15 2" xfId="26690"/>
    <cellStyle name="Comma 8 2 14 16" xfId="8730"/>
    <cellStyle name="Comma 8 2 14 16 2" xfId="26691"/>
    <cellStyle name="Comma 8 2 14 17" xfId="8731"/>
    <cellStyle name="Comma 8 2 14 17 2" xfId="26692"/>
    <cellStyle name="Comma 8 2 14 18" xfId="8732"/>
    <cellStyle name="Comma 8 2 14 18 2" xfId="26693"/>
    <cellStyle name="Comma 8 2 14 19" xfId="8733"/>
    <cellStyle name="Comma 8 2 14 19 2" xfId="26694"/>
    <cellStyle name="Comma 8 2 14 2" xfId="8734"/>
    <cellStyle name="Comma 8 2 14 2 10" xfId="8735"/>
    <cellStyle name="Comma 8 2 14 2 10 2" xfId="26696"/>
    <cellStyle name="Comma 8 2 14 2 11" xfId="8736"/>
    <cellStyle name="Comma 8 2 14 2 11 2" xfId="26697"/>
    <cellStyle name="Comma 8 2 14 2 12" xfId="8737"/>
    <cellStyle name="Comma 8 2 14 2 12 2" xfId="26698"/>
    <cellStyle name="Comma 8 2 14 2 13" xfId="26695"/>
    <cellStyle name="Comma 8 2 14 2 2" xfId="8738"/>
    <cellStyle name="Comma 8 2 14 2 2 2" xfId="8739"/>
    <cellStyle name="Comma 8 2 14 2 2 2 2" xfId="26700"/>
    <cellStyle name="Comma 8 2 14 2 2 3" xfId="26699"/>
    <cellStyle name="Comma 8 2 14 2 3" xfId="8740"/>
    <cellStyle name="Comma 8 2 14 2 3 2" xfId="26701"/>
    <cellStyle name="Comma 8 2 14 2 4" xfId="8741"/>
    <cellStyle name="Comma 8 2 14 2 4 2" xfId="26702"/>
    <cellStyle name="Comma 8 2 14 2 5" xfId="8742"/>
    <cellStyle name="Comma 8 2 14 2 5 2" xfId="26703"/>
    <cellStyle name="Comma 8 2 14 2 6" xfId="8743"/>
    <cellStyle name="Comma 8 2 14 2 6 2" xfId="26704"/>
    <cellStyle name="Comma 8 2 14 2 7" xfId="8744"/>
    <cellStyle name="Comma 8 2 14 2 7 2" xfId="26705"/>
    <cellStyle name="Comma 8 2 14 2 8" xfId="8745"/>
    <cellStyle name="Comma 8 2 14 2 8 2" xfId="26706"/>
    <cellStyle name="Comma 8 2 14 2 9" xfId="8746"/>
    <cellStyle name="Comma 8 2 14 2 9 2" xfId="26707"/>
    <cellStyle name="Comma 8 2 14 20" xfId="8747"/>
    <cellStyle name="Comma 8 2 14 20 2" xfId="26708"/>
    <cellStyle name="Comma 8 2 14 21" xfId="8748"/>
    <cellStyle name="Comma 8 2 14 21 2" xfId="26709"/>
    <cellStyle name="Comma 8 2 14 22" xfId="8749"/>
    <cellStyle name="Comma 8 2 14 22 2" xfId="26710"/>
    <cellStyle name="Comma 8 2 14 23" xfId="8750"/>
    <cellStyle name="Comma 8 2 14 23 2" xfId="26711"/>
    <cellStyle name="Comma 8 2 14 24" xfId="8751"/>
    <cellStyle name="Comma 8 2 14 24 2" xfId="26712"/>
    <cellStyle name="Comma 8 2 14 25" xfId="8752"/>
    <cellStyle name="Comma 8 2 14 25 2" xfId="26713"/>
    <cellStyle name="Comma 8 2 14 26" xfId="26683"/>
    <cellStyle name="Comma 8 2 14 3" xfId="8753"/>
    <cellStyle name="Comma 8 2 14 3 2" xfId="8754"/>
    <cellStyle name="Comma 8 2 14 3 2 2" xfId="26715"/>
    <cellStyle name="Comma 8 2 14 3 3" xfId="26714"/>
    <cellStyle name="Comma 8 2 14 4" xfId="8755"/>
    <cellStyle name="Comma 8 2 14 4 2" xfId="8756"/>
    <cellStyle name="Comma 8 2 14 4 2 2" xfId="26717"/>
    <cellStyle name="Comma 8 2 14 4 3" xfId="26716"/>
    <cellStyle name="Comma 8 2 14 5" xfId="8757"/>
    <cellStyle name="Comma 8 2 14 5 2" xfId="26718"/>
    <cellStyle name="Comma 8 2 14 6" xfId="8758"/>
    <cellStyle name="Comma 8 2 14 6 2" xfId="26719"/>
    <cellStyle name="Comma 8 2 14 7" xfId="8759"/>
    <cellStyle name="Comma 8 2 14 7 2" xfId="26720"/>
    <cellStyle name="Comma 8 2 14 8" xfId="8760"/>
    <cellStyle name="Comma 8 2 14 8 2" xfId="26721"/>
    <cellStyle name="Comma 8 2 14 9" xfId="8761"/>
    <cellStyle name="Comma 8 2 14 9 2" xfId="26722"/>
    <cellStyle name="Comma 8 2 15" xfId="8762"/>
    <cellStyle name="Comma 8 2 15 10" xfId="8763"/>
    <cellStyle name="Comma 8 2 15 10 2" xfId="26724"/>
    <cellStyle name="Comma 8 2 15 11" xfId="8764"/>
    <cellStyle name="Comma 8 2 15 11 2" xfId="26725"/>
    <cellStyle name="Comma 8 2 15 12" xfId="8765"/>
    <cellStyle name="Comma 8 2 15 12 2" xfId="26726"/>
    <cellStyle name="Comma 8 2 15 13" xfId="8766"/>
    <cellStyle name="Comma 8 2 15 13 2" xfId="26727"/>
    <cellStyle name="Comma 8 2 15 14" xfId="8767"/>
    <cellStyle name="Comma 8 2 15 14 2" xfId="26728"/>
    <cellStyle name="Comma 8 2 15 15" xfId="26723"/>
    <cellStyle name="Comma 8 2 15 2" xfId="8768"/>
    <cellStyle name="Comma 8 2 15 2 10" xfId="8769"/>
    <cellStyle name="Comma 8 2 15 2 10 2" xfId="26730"/>
    <cellStyle name="Comma 8 2 15 2 11" xfId="8770"/>
    <cellStyle name="Comma 8 2 15 2 11 2" xfId="26731"/>
    <cellStyle name="Comma 8 2 15 2 12" xfId="8771"/>
    <cellStyle name="Comma 8 2 15 2 12 2" xfId="26732"/>
    <cellStyle name="Comma 8 2 15 2 13" xfId="26729"/>
    <cellStyle name="Comma 8 2 15 2 2" xfId="8772"/>
    <cellStyle name="Comma 8 2 15 2 2 2" xfId="8773"/>
    <cellStyle name="Comma 8 2 15 2 2 2 2" xfId="26734"/>
    <cellStyle name="Comma 8 2 15 2 2 3" xfId="26733"/>
    <cellStyle name="Comma 8 2 15 2 3" xfId="8774"/>
    <cellStyle name="Comma 8 2 15 2 3 2" xfId="26735"/>
    <cellStyle name="Comma 8 2 15 2 4" xfId="8775"/>
    <cellStyle name="Comma 8 2 15 2 4 2" xfId="26736"/>
    <cellStyle name="Comma 8 2 15 2 5" xfId="8776"/>
    <cellStyle name="Comma 8 2 15 2 5 2" xfId="26737"/>
    <cellStyle name="Comma 8 2 15 2 6" xfId="8777"/>
    <cellStyle name="Comma 8 2 15 2 6 2" xfId="26738"/>
    <cellStyle name="Comma 8 2 15 2 7" xfId="8778"/>
    <cellStyle name="Comma 8 2 15 2 7 2" xfId="26739"/>
    <cellStyle name="Comma 8 2 15 2 8" xfId="8779"/>
    <cellStyle name="Comma 8 2 15 2 8 2" xfId="26740"/>
    <cellStyle name="Comma 8 2 15 2 9" xfId="8780"/>
    <cellStyle name="Comma 8 2 15 2 9 2" xfId="26741"/>
    <cellStyle name="Comma 8 2 15 3" xfId="8781"/>
    <cellStyle name="Comma 8 2 15 3 2" xfId="8782"/>
    <cellStyle name="Comma 8 2 15 3 2 2" xfId="26743"/>
    <cellStyle name="Comma 8 2 15 3 3" xfId="26742"/>
    <cellStyle name="Comma 8 2 15 4" xfId="8783"/>
    <cellStyle name="Comma 8 2 15 4 2" xfId="8784"/>
    <cellStyle name="Comma 8 2 15 4 2 2" xfId="26745"/>
    <cellStyle name="Comma 8 2 15 4 3" xfId="26744"/>
    <cellStyle name="Comma 8 2 15 5" xfId="8785"/>
    <cellStyle name="Comma 8 2 15 5 2" xfId="8786"/>
    <cellStyle name="Comma 8 2 15 5 2 2" xfId="26747"/>
    <cellStyle name="Comma 8 2 15 5 3" xfId="26746"/>
    <cellStyle name="Comma 8 2 15 6" xfId="8787"/>
    <cellStyle name="Comma 8 2 15 6 2" xfId="26748"/>
    <cellStyle name="Comma 8 2 15 7" xfId="8788"/>
    <cellStyle name="Comma 8 2 15 7 2" xfId="26749"/>
    <cellStyle name="Comma 8 2 15 8" xfId="8789"/>
    <cellStyle name="Comma 8 2 15 8 2" xfId="26750"/>
    <cellStyle name="Comma 8 2 15 9" xfId="8790"/>
    <cellStyle name="Comma 8 2 15 9 2" xfId="26751"/>
    <cellStyle name="Comma 8 2 16" xfId="8791"/>
    <cellStyle name="Comma 8 2 16 10" xfId="8792"/>
    <cellStyle name="Comma 8 2 16 10 2" xfId="26753"/>
    <cellStyle name="Comma 8 2 16 11" xfId="8793"/>
    <cellStyle name="Comma 8 2 16 11 2" xfId="26754"/>
    <cellStyle name="Comma 8 2 16 12" xfId="8794"/>
    <cellStyle name="Comma 8 2 16 12 2" xfId="26755"/>
    <cellStyle name="Comma 8 2 16 13" xfId="8795"/>
    <cellStyle name="Comma 8 2 16 13 2" xfId="26756"/>
    <cellStyle name="Comma 8 2 16 14" xfId="8796"/>
    <cellStyle name="Comma 8 2 16 14 2" xfId="26757"/>
    <cellStyle name="Comma 8 2 16 15" xfId="26752"/>
    <cellStyle name="Comma 8 2 16 2" xfId="8797"/>
    <cellStyle name="Comma 8 2 16 2 10" xfId="8798"/>
    <cellStyle name="Comma 8 2 16 2 10 2" xfId="26759"/>
    <cellStyle name="Comma 8 2 16 2 11" xfId="8799"/>
    <cellStyle name="Comma 8 2 16 2 11 2" xfId="26760"/>
    <cellStyle name="Comma 8 2 16 2 12" xfId="8800"/>
    <cellStyle name="Comma 8 2 16 2 12 2" xfId="26761"/>
    <cellStyle name="Comma 8 2 16 2 13" xfId="26758"/>
    <cellStyle name="Comma 8 2 16 2 2" xfId="8801"/>
    <cellStyle name="Comma 8 2 16 2 2 2" xfId="8802"/>
    <cellStyle name="Comma 8 2 16 2 2 2 2" xfId="26763"/>
    <cellStyle name="Comma 8 2 16 2 2 3" xfId="26762"/>
    <cellStyle name="Comma 8 2 16 2 3" xfId="8803"/>
    <cellStyle name="Comma 8 2 16 2 3 2" xfId="26764"/>
    <cellStyle name="Comma 8 2 16 2 4" xfId="8804"/>
    <cellStyle name="Comma 8 2 16 2 4 2" xfId="26765"/>
    <cellStyle name="Comma 8 2 16 2 5" xfId="8805"/>
    <cellStyle name="Comma 8 2 16 2 5 2" xfId="26766"/>
    <cellStyle name="Comma 8 2 16 2 6" xfId="8806"/>
    <cellStyle name="Comma 8 2 16 2 6 2" xfId="26767"/>
    <cellStyle name="Comma 8 2 16 2 7" xfId="8807"/>
    <cellStyle name="Comma 8 2 16 2 7 2" xfId="26768"/>
    <cellStyle name="Comma 8 2 16 2 8" xfId="8808"/>
    <cellStyle name="Comma 8 2 16 2 8 2" xfId="26769"/>
    <cellStyle name="Comma 8 2 16 2 9" xfId="8809"/>
    <cellStyle name="Comma 8 2 16 2 9 2" xfId="26770"/>
    <cellStyle name="Comma 8 2 16 3" xfId="8810"/>
    <cellStyle name="Comma 8 2 16 3 2" xfId="8811"/>
    <cellStyle name="Comma 8 2 16 3 2 2" xfId="26772"/>
    <cellStyle name="Comma 8 2 16 3 3" xfId="26771"/>
    <cellStyle name="Comma 8 2 16 4" xfId="8812"/>
    <cellStyle name="Comma 8 2 16 4 2" xfId="8813"/>
    <cellStyle name="Comma 8 2 16 4 2 2" xfId="26774"/>
    <cellStyle name="Comma 8 2 16 4 3" xfId="26773"/>
    <cellStyle name="Comma 8 2 16 5" xfId="8814"/>
    <cellStyle name="Comma 8 2 16 5 2" xfId="8815"/>
    <cellStyle name="Comma 8 2 16 5 2 2" xfId="26776"/>
    <cellStyle name="Comma 8 2 16 5 3" xfId="26775"/>
    <cellStyle name="Comma 8 2 16 6" xfId="8816"/>
    <cellStyle name="Comma 8 2 16 6 2" xfId="26777"/>
    <cellStyle name="Comma 8 2 16 7" xfId="8817"/>
    <cellStyle name="Comma 8 2 16 7 2" xfId="26778"/>
    <cellStyle name="Comma 8 2 16 8" xfId="8818"/>
    <cellStyle name="Comma 8 2 16 8 2" xfId="26779"/>
    <cellStyle name="Comma 8 2 16 9" xfId="8819"/>
    <cellStyle name="Comma 8 2 16 9 2" xfId="26780"/>
    <cellStyle name="Comma 8 2 17" xfId="8820"/>
    <cellStyle name="Comma 8 2 17 2" xfId="26781"/>
    <cellStyle name="Comma 8 2 18" xfId="8821"/>
    <cellStyle name="Comma 8 2 18 2" xfId="26782"/>
    <cellStyle name="Comma 8 2 19" xfId="8822"/>
    <cellStyle name="Comma 8 2 19 2" xfId="26783"/>
    <cellStyle name="Comma 8 2 2" xfId="8823"/>
    <cellStyle name="Comma 8 2 2 10" xfId="8824"/>
    <cellStyle name="Comma 8 2 2 10 2" xfId="26785"/>
    <cellStyle name="Comma 8 2 2 11" xfId="8825"/>
    <cellStyle name="Comma 8 2 2 11 2" xfId="26786"/>
    <cellStyle name="Comma 8 2 2 12" xfId="8826"/>
    <cellStyle name="Comma 8 2 2 12 2" xfId="26787"/>
    <cellStyle name="Comma 8 2 2 13" xfId="8827"/>
    <cellStyle name="Comma 8 2 2 13 2" xfId="26788"/>
    <cellStyle name="Comma 8 2 2 14" xfId="8828"/>
    <cellStyle name="Comma 8 2 2 14 2" xfId="8829"/>
    <cellStyle name="Comma 8 2 2 14 2 2" xfId="26790"/>
    <cellStyle name="Comma 8 2 2 14 3" xfId="26789"/>
    <cellStyle name="Comma 8 2 2 15" xfId="8830"/>
    <cellStyle name="Comma 8 2 2 15 2" xfId="26791"/>
    <cellStyle name="Comma 8 2 2 16" xfId="8831"/>
    <cellStyle name="Comma 8 2 2 16 2" xfId="26792"/>
    <cellStyle name="Comma 8 2 2 17" xfId="8832"/>
    <cellStyle name="Comma 8 2 2 17 2" xfId="26793"/>
    <cellStyle name="Comma 8 2 2 18" xfId="8833"/>
    <cellStyle name="Comma 8 2 2 18 2" xfId="26794"/>
    <cellStyle name="Comma 8 2 2 19" xfId="8834"/>
    <cellStyle name="Comma 8 2 2 19 2" xfId="26795"/>
    <cellStyle name="Comma 8 2 2 2" xfId="8835"/>
    <cellStyle name="Comma 8 2 2 2 10" xfId="8836"/>
    <cellStyle name="Comma 8 2 2 2 10 2" xfId="26797"/>
    <cellStyle name="Comma 8 2 2 2 11" xfId="8837"/>
    <cellStyle name="Comma 8 2 2 2 11 2" xfId="26798"/>
    <cellStyle name="Comma 8 2 2 2 12" xfId="8838"/>
    <cellStyle name="Comma 8 2 2 2 12 2" xfId="26799"/>
    <cellStyle name="Comma 8 2 2 2 13" xfId="8839"/>
    <cellStyle name="Comma 8 2 2 2 13 2" xfId="26800"/>
    <cellStyle name="Comma 8 2 2 2 14" xfId="8840"/>
    <cellStyle name="Comma 8 2 2 2 14 2" xfId="26801"/>
    <cellStyle name="Comma 8 2 2 2 15" xfId="26796"/>
    <cellStyle name="Comma 8 2 2 2 2" xfId="8841"/>
    <cellStyle name="Comma 8 2 2 2 2 10" xfId="8842"/>
    <cellStyle name="Comma 8 2 2 2 2 10 2" xfId="26803"/>
    <cellStyle name="Comma 8 2 2 2 2 11" xfId="8843"/>
    <cellStyle name="Comma 8 2 2 2 2 11 2" xfId="26804"/>
    <cellStyle name="Comma 8 2 2 2 2 12" xfId="8844"/>
    <cellStyle name="Comma 8 2 2 2 2 12 2" xfId="26805"/>
    <cellStyle name="Comma 8 2 2 2 2 13" xfId="8845"/>
    <cellStyle name="Comma 8 2 2 2 2 13 2" xfId="26806"/>
    <cellStyle name="Comma 8 2 2 2 2 14" xfId="8846"/>
    <cellStyle name="Comma 8 2 2 2 2 14 2" xfId="26807"/>
    <cellStyle name="Comma 8 2 2 2 2 15" xfId="26802"/>
    <cellStyle name="Comma 8 2 2 2 2 2" xfId="8847"/>
    <cellStyle name="Comma 8 2 2 2 2 2 10" xfId="8848"/>
    <cellStyle name="Comma 8 2 2 2 2 2 10 2" xfId="26809"/>
    <cellStyle name="Comma 8 2 2 2 2 2 11" xfId="8849"/>
    <cellStyle name="Comma 8 2 2 2 2 2 11 2" xfId="26810"/>
    <cellStyle name="Comma 8 2 2 2 2 2 12" xfId="8850"/>
    <cellStyle name="Comma 8 2 2 2 2 2 12 2" xfId="26811"/>
    <cellStyle name="Comma 8 2 2 2 2 2 13" xfId="26808"/>
    <cellStyle name="Comma 8 2 2 2 2 2 2" xfId="8851"/>
    <cellStyle name="Comma 8 2 2 2 2 2 2 2" xfId="8852"/>
    <cellStyle name="Comma 8 2 2 2 2 2 2 2 2" xfId="26813"/>
    <cellStyle name="Comma 8 2 2 2 2 2 2 3" xfId="26812"/>
    <cellStyle name="Comma 8 2 2 2 2 2 3" xfId="8853"/>
    <cellStyle name="Comma 8 2 2 2 2 2 3 2" xfId="26814"/>
    <cellStyle name="Comma 8 2 2 2 2 2 4" xfId="8854"/>
    <cellStyle name="Comma 8 2 2 2 2 2 4 2" xfId="26815"/>
    <cellStyle name="Comma 8 2 2 2 2 2 5" xfId="8855"/>
    <cellStyle name="Comma 8 2 2 2 2 2 5 2" xfId="26816"/>
    <cellStyle name="Comma 8 2 2 2 2 2 6" xfId="8856"/>
    <cellStyle name="Comma 8 2 2 2 2 2 6 2" xfId="26817"/>
    <cellStyle name="Comma 8 2 2 2 2 2 7" xfId="8857"/>
    <cellStyle name="Comma 8 2 2 2 2 2 7 2" xfId="26818"/>
    <cellStyle name="Comma 8 2 2 2 2 2 8" xfId="8858"/>
    <cellStyle name="Comma 8 2 2 2 2 2 8 2" xfId="26819"/>
    <cellStyle name="Comma 8 2 2 2 2 2 9" xfId="8859"/>
    <cellStyle name="Comma 8 2 2 2 2 2 9 2" xfId="26820"/>
    <cellStyle name="Comma 8 2 2 2 2 3" xfId="8860"/>
    <cellStyle name="Comma 8 2 2 2 2 3 2" xfId="8861"/>
    <cellStyle name="Comma 8 2 2 2 2 3 2 2" xfId="26822"/>
    <cellStyle name="Comma 8 2 2 2 2 3 3" xfId="26821"/>
    <cellStyle name="Comma 8 2 2 2 2 4" xfId="8862"/>
    <cellStyle name="Comma 8 2 2 2 2 4 2" xfId="8863"/>
    <cellStyle name="Comma 8 2 2 2 2 4 2 2" xfId="26824"/>
    <cellStyle name="Comma 8 2 2 2 2 4 3" xfId="26823"/>
    <cellStyle name="Comma 8 2 2 2 2 5" xfId="8864"/>
    <cellStyle name="Comma 8 2 2 2 2 5 2" xfId="8865"/>
    <cellStyle name="Comma 8 2 2 2 2 5 2 2" xfId="26826"/>
    <cellStyle name="Comma 8 2 2 2 2 5 3" xfId="26825"/>
    <cellStyle name="Comma 8 2 2 2 2 6" xfId="8866"/>
    <cellStyle name="Comma 8 2 2 2 2 6 2" xfId="26827"/>
    <cellStyle name="Comma 8 2 2 2 2 7" xfId="8867"/>
    <cellStyle name="Comma 8 2 2 2 2 7 2" xfId="26828"/>
    <cellStyle name="Comma 8 2 2 2 2 8" xfId="8868"/>
    <cellStyle name="Comma 8 2 2 2 2 8 2" xfId="26829"/>
    <cellStyle name="Comma 8 2 2 2 2 9" xfId="8869"/>
    <cellStyle name="Comma 8 2 2 2 2 9 2" xfId="26830"/>
    <cellStyle name="Comma 8 2 2 2 3" xfId="8870"/>
    <cellStyle name="Comma 8 2 2 2 3 10" xfId="8871"/>
    <cellStyle name="Comma 8 2 2 2 3 10 2" xfId="26832"/>
    <cellStyle name="Comma 8 2 2 2 3 11" xfId="8872"/>
    <cellStyle name="Comma 8 2 2 2 3 11 2" xfId="26833"/>
    <cellStyle name="Comma 8 2 2 2 3 12" xfId="8873"/>
    <cellStyle name="Comma 8 2 2 2 3 12 2" xfId="26834"/>
    <cellStyle name="Comma 8 2 2 2 3 13" xfId="8874"/>
    <cellStyle name="Comma 8 2 2 2 3 13 2" xfId="26835"/>
    <cellStyle name="Comma 8 2 2 2 3 14" xfId="8875"/>
    <cellStyle name="Comma 8 2 2 2 3 14 2" xfId="26836"/>
    <cellStyle name="Comma 8 2 2 2 3 15" xfId="26831"/>
    <cellStyle name="Comma 8 2 2 2 3 2" xfId="8876"/>
    <cellStyle name="Comma 8 2 2 2 3 2 10" xfId="8877"/>
    <cellStyle name="Comma 8 2 2 2 3 2 10 2" xfId="26838"/>
    <cellStyle name="Comma 8 2 2 2 3 2 11" xfId="8878"/>
    <cellStyle name="Comma 8 2 2 2 3 2 11 2" xfId="26839"/>
    <cellStyle name="Comma 8 2 2 2 3 2 12" xfId="8879"/>
    <cellStyle name="Comma 8 2 2 2 3 2 12 2" xfId="26840"/>
    <cellStyle name="Comma 8 2 2 2 3 2 13" xfId="26837"/>
    <cellStyle name="Comma 8 2 2 2 3 2 2" xfId="8880"/>
    <cellStyle name="Comma 8 2 2 2 3 2 2 2" xfId="8881"/>
    <cellStyle name="Comma 8 2 2 2 3 2 2 2 2" xfId="26842"/>
    <cellStyle name="Comma 8 2 2 2 3 2 2 3" xfId="26841"/>
    <cellStyle name="Comma 8 2 2 2 3 2 3" xfId="8882"/>
    <cellStyle name="Comma 8 2 2 2 3 2 3 2" xfId="26843"/>
    <cellStyle name="Comma 8 2 2 2 3 2 4" xfId="8883"/>
    <cellStyle name="Comma 8 2 2 2 3 2 4 2" xfId="26844"/>
    <cellStyle name="Comma 8 2 2 2 3 2 5" xfId="8884"/>
    <cellStyle name="Comma 8 2 2 2 3 2 5 2" xfId="26845"/>
    <cellStyle name="Comma 8 2 2 2 3 2 6" xfId="8885"/>
    <cellStyle name="Comma 8 2 2 2 3 2 6 2" xfId="26846"/>
    <cellStyle name="Comma 8 2 2 2 3 2 7" xfId="8886"/>
    <cellStyle name="Comma 8 2 2 2 3 2 7 2" xfId="26847"/>
    <cellStyle name="Comma 8 2 2 2 3 2 8" xfId="8887"/>
    <cellStyle name="Comma 8 2 2 2 3 2 8 2" xfId="26848"/>
    <cellStyle name="Comma 8 2 2 2 3 2 9" xfId="8888"/>
    <cellStyle name="Comma 8 2 2 2 3 2 9 2" xfId="26849"/>
    <cellStyle name="Comma 8 2 2 2 3 3" xfId="8889"/>
    <cellStyle name="Comma 8 2 2 2 3 3 2" xfId="8890"/>
    <cellStyle name="Comma 8 2 2 2 3 3 2 2" xfId="26851"/>
    <cellStyle name="Comma 8 2 2 2 3 3 3" xfId="26850"/>
    <cellStyle name="Comma 8 2 2 2 3 4" xfId="8891"/>
    <cellStyle name="Comma 8 2 2 2 3 4 2" xfId="8892"/>
    <cellStyle name="Comma 8 2 2 2 3 4 2 2" xfId="26853"/>
    <cellStyle name="Comma 8 2 2 2 3 4 3" xfId="26852"/>
    <cellStyle name="Comma 8 2 2 2 3 5" xfId="8893"/>
    <cellStyle name="Comma 8 2 2 2 3 5 2" xfId="8894"/>
    <cellStyle name="Comma 8 2 2 2 3 5 2 2" xfId="26855"/>
    <cellStyle name="Comma 8 2 2 2 3 5 3" xfId="26854"/>
    <cellStyle name="Comma 8 2 2 2 3 6" xfId="8895"/>
    <cellStyle name="Comma 8 2 2 2 3 6 2" xfId="26856"/>
    <cellStyle name="Comma 8 2 2 2 3 7" xfId="8896"/>
    <cellStyle name="Comma 8 2 2 2 3 7 2" xfId="26857"/>
    <cellStyle name="Comma 8 2 2 2 3 8" xfId="8897"/>
    <cellStyle name="Comma 8 2 2 2 3 8 2" xfId="26858"/>
    <cellStyle name="Comma 8 2 2 2 3 9" xfId="8898"/>
    <cellStyle name="Comma 8 2 2 2 3 9 2" xfId="26859"/>
    <cellStyle name="Comma 8 2 2 2 4" xfId="8899"/>
    <cellStyle name="Comma 8 2 2 2 4 2" xfId="26860"/>
    <cellStyle name="Comma 8 2 2 2 5" xfId="8900"/>
    <cellStyle name="Comma 8 2 2 2 5 2" xfId="26861"/>
    <cellStyle name="Comma 8 2 2 2 6" xfId="8901"/>
    <cellStyle name="Comma 8 2 2 2 6 2" xfId="26862"/>
    <cellStyle name="Comma 8 2 2 2 7" xfId="8902"/>
    <cellStyle name="Comma 8 2 2 2 7 2" xfId="26863"/>
    <cellStyle name="Comma 8 2 2 2 8" xfId="8903"/>
    <cellStyle name="Comma 8 2 2 2 8 2" xfId="26864"/>
    <cellStyle name="Comma 8 2 2 2 9" xfId="8904"/>
    <cellStyle name="Comma 8 2 2 2 9 2" xfId="26865"/>
    <cellStyle name="Comma 8 2 2 20" xfId="8905"/>
    <cellStyle name="Comma 8 2 2 20 2" xfId="26866"/>
    <cellStyle name="Comma 8 2 2 21" xfId="8906"/>
    <cellStyle name="Comma 8 2 2 21 2" xfId="26867"/>
    <cellStyle name="Comma 8 2 2 22" xfId="8907"/>
    <cellStyle name="Comma 8 2 2 22 2" xfId="26868"/>
    <cellStyle name="Comma 8 2 2 23" xfId="8908"/>
    <cellStyle name="Comma 8 2 2 23 2" xfId="26869"/>
    <cellStyle name="Comma 8 2 2 24" xfId="8909"/>
    <cellStyle name="Comma 8 2 2 24 2" xfId="26870"/>
    <cellStyle name="Comma 8 2 2 25" xfId="8910"/>
    <cellStyle name="Comma 8 2 2 25 2" xfId="26871"/>
    <cellStyle name="Comma 8 2 2 26" xfId="8911"/>
    <cellStyle name="Comma 8 2 2 26 2" xfId="26872"/>
    <cellStyle name="Comma 8 2 2 27" xfId="8912"/>
    <cellStyle name="Comma 8 2 2 27 2" xfId="26873"/>
    <cellStyle name="Comma 8 2 2 28" xfId="26784"/>
    <cellStyle name="Comma 8 2 2 3" xfId="8913"/>
    <cellStyle name="Comma 8 2 2 3 2" xfId="26874"/>
    <cellStyle name="Comma 8 2 2 4" xfId="8914"/>
    <cellStyle name="Comma 8 2 2 4 10" xfId="8915"/>
    <cellStyle name="Comma 8 2 2 4 10 2" xfId="26876"/>
    <cellStyle name="Comma 8 2 2 4 11" xfId="8916"/>
    <cellStyle name="Comma 8 2 2 4 11 2" xfId="26877"/>
    <cellStyle name="Comma 8 2 2 4 12" xfId="8917"/>
    <cellStyle name="Comma 8 2 2 4 12 2" xfId="26878"/>
    <cellStyle name="Comma 8 2 2 4 13" xfId="26875"/>
    <cellStyle name="Comma 8 2 2 4 2" xfId="8918"/>
    <cellStyle name="Comma 8 2 2 4 2 2" xfId="8919"/>
    <cellStyle name="Comma 8 2 2 4 2 2 2" xfId="26880"/>
    <cellStyle name="Comma 8 2 2 4 2 3" xfId="26879"/>
    <cellStyle name="Comma 8 2 2 4 3" xfId="8920"/>
    <cellStyle name="Comma 8 2 2 4 3 2" xfId="26881"/>
    <cellStyle name="Comma 8 2 2 4 4" xfId="8921"/>
    <cellStyle name="Comma 8 2 2 4 4 2" xfId="26882"/>
    <cellStyle name="Comma 8 2 2 4 5" xfId="8922"/>
    <cellStyle name="Comma 8 2 2 4 5 2" xfId="26883"/>
    <cellStyle name="Comma 8 2 2 4 6" xfId="8923"/>
    <cellStyle name="Comma 8 2 2 4 6 2" xfId="26884"/>
    <cellStyle name="Comma 8 2 2 4 7" xfId="8924"/>
    <cellStyle name="Comma 8 2 2 4 7 2" xfId="26885"/>
    <cellStyle name="Comma 8 2 2 4 8" xfId="8925"/>
    <cellStyle name="Comma 8 2 2 4 8 2" xfId="26886"/>
    <cellStyle name="Comma 8 2 2 4 9" xfId="8926"/>
    <cellStyle name="Comma 8 2 2 4 9 2" xfId="26887"/>
    <cellStyle name="Comma 8 2 2 5" xfId="8927"/>
    <cellStyle name="Comma 8 2 2 5 2" xfId="8928"/>
    <cellStyle name="Comma 8 2 2 5 2 2" xfId="26889"/>
    <cellStyle name="Comma 8 2 2 5 3" xfId="26888"/>
    <cellStyle name="Comma 8 2 2 6" xfId="8929"/>
    <cellStyle name="Comma 8 2 2 6 2" xfId="8930"/>
    <cellStyle name="Comma 8 2 2 6 2 2" xfId="26891"/>
    <cellStyle name="Comma 8 2 2 6 3" xfId="26890"/>
    <cellStyle name="Comma 8 2 2 7" xfId="8931"/>
    <cellStyle name="Comma 8 2 2 7 2" xfId="26892"/>
    <cellStyle name="Comma 8 2 2 8" xfId="8932"/>
    <cellStyle name="Comma 8 2 2 8 2" xfId="26893"/>
    <cellStyle name="Comma 8 2 2 9" xfId="8933"/>
    <cellStyle name="Comma 8 2 2 9 2" xfId="26894"/>
    <cellStyle name="Comma 8 2 20" xfId="8934"/>
    <cellStyle name="Comma 8 2 20 2" xfId="26895"/>
    <cellStyle name="Comma 8 2 21" xfId="8935"/>
    <cellStyle name="Comma 8 2 21 2" xfId="26896"/>
    <cellStyle name="Comma 8 2 22" xfId="8936"/>
    <cellStyle name="Comma 8 2 22 2" xfId="26897"/>
    <cellStyle name="Comma 8 2 23" xfId="8937"/>
    <cellStyle name="Comma 8 2 23 2" xfId="26898"/>
    <cellStyle name="Comma 8 2 24" xfId="8938"/>
    <cellStyle name="Comma 8 2 24 2" xfId="26899"/>
    <cellStyle name="Comma 8 2 25" xfId="8939"/>
    <cellStyle name="Comma 8 2 25 2" xfId="26900"/>
    <cellStyle name="Comma 8 2 26" xfId="8940"/>
    <cellStyle name="Comma 8 2 26 2" xfId="26901"/>
    <cellStyle name="Comma 8 2 27" xfId="8941"/>
    <cellStyle name="Comma 8 2 27 2" xfId="26902"/>
    <cellStyle name="Comma 8 2 28" xfId="26522"/>
    <cellStyle name="Comma 8 2 3" xfId="8942"/>
    <cellStyle name="Comma 8 2 3 10" xfId="8943"/>
    <cellStyle name="Comma 8 2 3 10 2" xfId="26904"/>
    <cellStyle name="Comma 8 2 3 11" xfId="8944"/>
    <cellStyle name="Comma 8 2 3 11 2" xfId="26905"/>
    <cellStyle name="Comma 8 2 3 12" xfId="8945"/>
    <cellStyle name="Comma 8 2 3 12 2" xfId="8946"/>
    <cellStyle name="Comma 8 2 3 12 2 2" xfId="26907"/>
    <cellStyle name="Comma 8 2 3 12 3" xfId="26906"/>
    <cellStyle name="Comma 8 2 3 13" xfId="8947"/>
    <cellStyle name="Comma 8 2 3 13 2" xfId="26908"/>
    <cellStyle name="Comma 8 2 3 14" xfId="8948"/>
    <cellStyle name="Comma 8 2 3 14 2" xfId="26909"/>
    <cellStyle name="Comma 8 2 3 15" xfId="8949"/>
    <cellStyle name="Comma 8 2 3 15 2" xfId="26910"/>
    <cellStyle name="Comma 8 2 3 16" xfId="8950"/>
    <cellStyle name="Comma 8 2 3 16 2" xfId="26911"/>
    <cellStyle name="Comma 8 2 3 17" xfId="8951"/>
    <cellStyle name="Comma 8 2 3 17 2" xfId="26912"/>
    <cellStyle name="Comma 8 2 3 18" xfId="8952"/>
    <cellStyle name="Comma 8 2 3 18 2" xfId="26913"/>
    <cellStyle name="Comma 8 2 3 19" xfId="8953"/>
    <cellStyle name="Comma 8 2 3 19 2" xfId="26914"/>
    <cellStyle name="Comma 8 2 3 2" xfId="8954"/>
    <cellStyle name="Comma 8 2 3 2 10" xfId="8955"/>
    <cellStyle name="Comma 8 2 3 2 10 2" xfId="26916"/>
    <cellStyle name="Comma 8 2 3 2 11" xfId="8956"/>
    <cellStyle name="Comma 8 2 3 2 11 2" xfId="26917"/>
    <cellStyle name="Comma 8 2 3 2 12" xfId="8957"/>
    <cellStyle name="Comma 8 2 3 2 12 2" xfId="26918"/>
    <cellStyle name="Comma 8 2 3 2 13" xfId="26915"/>
    <cellStyle name="Comma 8 2 3 2 2" xfId="8958"/>
    <cellStyle name="Comma 8 2 3 2 2 2" xfId="8959"/>
    <cellStyle name="Comma 8 2 3 2 2 2 2" xfId="26920"/>
    <cellStyle name="Comma 8 2 3 2 2 3" xfId="26919"/>
    <cellStyle name="Comma 8 2 3 2 3" xfId="8960"/>
    <cellStyle name="Comma 8 2 3 2 3 2" xfId="26921"/>
    <cellStyle name="Comma 8 2 3 2 4" xfId="8961"/>
    <cellStyle name="Comma 8 2 3 2 4 2" xfId="26922"/>
    <cellStyle name="Comma 8 2 3 2 5" xfId="8962"/>
    <cellStyle name="Comma 8 2 3 2 5 2" xfId="26923"/>
    <cellStyle name="Comma 8 2 3 2 6" xfId="8963"/>
    <cellStyle name="Comma 8 2 3 2 6 2" xfId="26924"/>
    <cellStyle name="Comma 8 2 3 2 7" xfId="8964"/>
    <cellStyle name="Comma 8 2 3 2 7 2" xfId="26925"/>
    <cellStyle name="Comma 8 2 3 2 8" xfId="8965"/>
    <cellStyle name="Comma 8 2 3 2 8 2" xfId="26926"/>
    <cellStyle name="Comma 8 2 3 2 9" xfId="8966"/>
    <cellStyle name="Comma 8 2 3 2 9 2" xfId="26927"/>
    <cellStyle name="Comma 8 2 3 20" xfId="8967"/>
    <cellStyle name="Comma 8 2 3 20 2" xfId="26928"/>
    <cellStyle name="Comma 8 2 3 21" xfId="8968"/>
    <cellStyle name="Comma 8 2 3 21 2" xfId="26929"/>
    <cellStyle name="Comma 8 2 3 22" xfId="8969"/>
    <cellStyle name="Comma 8 2 3 22 2" xfId="26930"/>
    <cellStyle name="Comma 8 2 3 23" xfId="8970"/>
    <cellStyle name="Comma 8 2 3 23 2" xfId="26931"/>
    <cellStyle name="Comma 8 2 3 24" xfId="8971"/>
    <cellStyle name="Comma 8 2 3 24 2" xfId="26932"/>
    <cellStyle name="Comma 8 2 3 25" xfId="8972"/>
    <cellStyle name="Comma 8 2 3 25 2" xfId="26933"/>
    <cellStyle name="Comma 8 2 3 26" xfId="26903"/>
    <cellStyle name="Comma 8 2 3 3" xfId="8973"/>
    <cellStyle name="Comma 8 2 3 3 2" xfId="8974"/>
    <cellStyle name="Comma 8 2 3 3 2 2" xfId="26935"/>
    <cellStyle name="Comma 8 2 3 3 3" xfId="26934"/>
    <cellStyle name="Comma 8 2 3 4" xfId="8975"/>
    <cellStyle name="Comma 8 2 3 4 2" xfId="8976"/>
    <cellStyle name="Comma 8 2 3 4 2 2" xfId="26937"/>
    <cellStyle name="Comma 8 2 3 4 3" xfId="26936"/>
    <cellStyle name="Comma 8 2 3 5" xfId="8977"/>
    <cellStyle name="Comma 8 2 3 5 2" xfId="26938"/>
    <cellStyle name="Comma 8 2 3 6" xfId="8978"/>
    <cellStyle name="Comma 8 2 3 6 2" xfId="26939"/>
    <cellStyle name="Comma 8 2 3 7" xfId="8979"/>
    <cellStyle name="Comma 8 2 3 7 2" xfId="26940"/>
    <cellStyle name="Comma 8 2 3 8" xfId="8980"/>
    <cellStyle name="Comma 8 2 3 8 2" xfId="26941"/>
    <cellStyle name="Comma 8 2 3 9" xfId="8981"/>
    <cellStyle name="Comma 8 2 3 9 2" xfId="26942"/>
    <cellStyle name="Comma 8 2 4" xfId="8982"/>
    <cellStyle name="Comma 8 2 4 10" xfId="8983"/>
    <cellStyle name="Comma 8 2 4 10 2" xfId="26944"/>
    <cellStyle name="Comma 8 2 4 11" xfId="8984"/>
    <cellStyle name="Comma 8 2 4 11 2" xfId="26945"/>
    <cellStyle name="Comma 8 2 4 12" xfId="8985"/>
    <cellStyle name="Comma 8 2 4 12 2" xfId="8986"/>
    <cellStyle name="Comma 8 2 4 12 2 2" xfId="26947"/>
    <cellStyle name="Comma 8 2 4 12 3" xfId="26946"/>
    <cellStyle name="Comma 8 2 4 13" xfId="8987"/>
    <cellStyle name="Comma 8 2 4 13 2" xfId="26948"/>
    <cellStyle name="Comma 8 2 4 14" xfId="8988"/>
    <cellStyle name="Comma 8 2 4 14 2" xfId="26949"/>
    <cellStyle name="Comma 8 2 4 15" xfId="8989"/>
    <cellStyle name="Comma 8 2 4 15 2" xfId="26950"/>
    <cellStyle name="Comma 8 2 4 16" xfId="8990"/>
    <cellStyle name="Comma 8 2 4 16 2" xfId="26951"/>
    <cellStyle name="Comma 8 2 4 17" xfId="8991"/>
    <cellStyle name="Comma 8 2 4 17 2" xfId="26952"/>
    <cellStyle name="Comma 8 2 4 18" xfId="8992"/>
    <cellStyle name="Comma 8 2 4 18 2" xfId="26953"/>
    <cellStyle name="Comma 8 2 4 19" xfId="8993"/>
    <cellStyle name="Comma 8 2 4 19 2" xfId="26954"/>
    <cellStyle name="Comma 8 2 4 2" xfId="8994"/>
    <cellStyle name="Comma 8 2 4 2 10" xfId="8995"/>
    <cellStyle name="Comma 8 2 4 2 10 2" xfId="26956"/>
    <cellStyle name="Comma 8 2 4 2 11" xfId="8996"/>
    <cellStyle name="Comma 8 2 4 2 11 2" xfId="26957"/>
    <cellStyle name="Comma 8 2 4 2 12" xfId="8997"/>
    <cellStyle name="Comma 8 2 4 2 12 2" xfId="26958"/>
    <cellStyle name="Comma 8 2 4 2 13" xfId="26955"/>
    <cellStyle name="Comma 8 2 4 2 2" xfId="8998"/>
    <cellStyle name="Comma 8 2 4 2 2 2" xfId="8999"/>
    <cellStyle name="Comma 8 2 4 2 2 2 2" xfId="26960"/>
    <cellStyle name="Comma 8 2 4 2 2 3" xfId="26959"/>
    <cellStyle name="Comma 8 2 4 2 3" xfId="9000"/>
    <cellStyle name="Comma 8 2 4 2 3 2" xfId="26961"/>
    <cellStyle name="Comma 8 2 4 2 4" xfId="9001"/>
    <cellStyle name="Comma 8 2 4 2 4 2" xfId="26962"/>
    <cellStyle name="Comma 8 2 4 2 5" xfId="9002"/>
    <cellStyle name="Comma 8 2 4 2 5 2" xfId="26963"/>
    <cellStyle name="Comma 8 2 4 2 6" xfId="9003"/>
    <cellStyle name="Comma 8 2 4 2 6 2" xfId="26964"/>
    <cellStyle name="Comma 8 2 4 2 7" xfId="9004"/>
    <cellStyle name="Comma 8 2 4 2 7 2" xfId="26965"/>
    <cellStyle name="Comma 8 2 4 2 8" xfId="9005"/>
    <cellStyle name="Comma 8 2 4 2 8 2" xfId="26966"/>
    <cellStyle name="Comma 8 2 4 2 9" xfId="9006"/>
    <cellStyle name="Comma 8 2 4 2 9 2" xfId="26967"/>
    <cellStyle name="Comma 8 2 4 20" xfId="9007"/>
    <cellStyle name="Comma 8 2 4 20 2" xfId="26968"/>
    <cellStyle name="Comma 8 2 4 21" xfId="9008"/>
    <cellStyle name="Comma 8 2 4 21 2" xfId="26969"/>
    <cellStyle name="Comma 8 2 4 22" xfId="9009"/>
    <cellStyle name="Comma 8 2 4 22 2" xfId="26970"/>
    <cellStyle name="Comma 8 2 4 23" xfId="9010"/>
    <cellStyle name="Comma 8 2 4 23 2" xfId="26971"/>
    <cellStyle name="Comma 8 2 4 24" xfId="9011"/>
    <cellStyle name="Comma 8 2 4 24 2" xfId="26972"/>
    <cellStyle name="Comma 8 2 4 25" xfId="9012"/>
    <cellStyle name="Comma 8 2 4 25 2" xfId="26973"/>
    <cellStyle name="Comma 8 2 4 26" xfId="26943"/>
    <cellStyle name="Comma 8 2 4 3" xfId="9013"/>
    <cellStyle name="Comma 8 2 4 3 2" xfId="9014"/>
    <cellStyle name="Comma 8 2 4 3 2 2" xfId="26975"/>
    <cellStyle name="Comma 8 2 4 3 3" xfId="26974"/>
    <cellStyle name="Comma 8 2 4 4" xfId="9015"/>
    <cellStyle name="Comma 8 2 4 4 2" xfId="9016"/>
    <cellStyle name="Comma 8 2 4 4 2 2" xfId="26977"/>
    <cellStyle name="Comma 8 2 4 4 3" xfId="26976"/>
    <cellStyle name="Comma 8 2 4 5" xfId="9017"/>
    <cellStyle name="Comma 8 2 4 5 2" xfId="26978"/>
    <cellStyle name="Comma 8 2 4 6" xfId="9018"/>
    <cellStyle name="Comma 8 2 4 6 2" xfId="26979"/>
    <cellStyle name="Comma 8 2 4 7" xfId="9019"/>
    <cellStyle name="Comma 8 2 4 7 2" xfId="26980"/>
    <cellStyle name="Comma 8 2 4 8" xfId="9020"/>
    <cellStyle name="Comma 8 2 4 8 2" xfId="26981"/>
    <cellStyle name="Comma 8 2 4 9" xfId="9021"/>
    <cellStyle name="Comma 8 2 4 9 2" xfId="26982"/>
    <cellStyle name="Comma 8 2 5" xfId="9022"/>
    <cellStyle name="Comma 8 2 5 10" xfId="9023"/>
    <cellStyle name="Comma 8 2 5 10 2" xfId="26984"/>
    <cellStyle name="Comma 8 2 5 11" xfId="9024"/>
    <cellStyle name="Comma 8 2 5 11 2" xfId="26985"/>
    <cellStyle name="Comma 8 2 5 12" xfId="9025"/>
    <cellStyle name="Comma 8 2 5 12 2" xfId="9026"/>
    <cellStyle name="Comma 8 2 5 12 2 2" xfId="26987"/>
    <cellStyle name="Comma 8 2 5 12 3" xfId="26986"/>
    <cellStyle name="Comma 8 2 5 13" xfId="9027"/>
    <cellStyle name="Comma 8 2 5 13 2" xfId="26988"/>
    <cellStyle name="Comma 8 2 5 14" xfId="9028"/>
    <cellStyle name="Comma 8 2 5 14 2" xfId="26989"/>
    <cellStyle name="Comma 8 2 5 15" xfId="9029"/>
    <cellStyle name="Comma 8 2 5 15 2" xfId="26990"/>
    <cellStyle name="Comma 8 2 5 16" xfId="9030"/>
    <cellStyle name="Comma 8 2 5 16 2" xfId="26991"/>
    <cellStyle name="Comma 8 2 5 17" xfId="9031"/>
    <cellStyle name="Comma 8 2 5 17 2" xfId="26992"/>
    <cellStyle name="Comma 8 2 5 18" xfId="9032"/>
    <cellStyle name="Comma 8 2 5 18 2" xfId="26993"/>
    <cellStyle name="Comma 8 2 5 19" xfId="9033"/>
    <cellStyle name="Comma 8 2 5 19 2" xfId="26994"/>
    <cellStyle name="Comma 8 2 5 2" xfId="9034"/>
    <cellStyle name="Comma 8 2 5 2 10" xfId="9035"/>
    <cellStyle name="Comma 8 2 5 2 10 2" xfId="26996"/>
    <cellStyle name="Comma 8 2 5 2 11" xfId="9036"/>
    <cellStyle name="Comma 8 2 5 2 11 2" xfId="26997"/>
    <cellStyle name="Comma 8 2 5 2 12" xfId="9037"/>
    <cellStyle name="Comma 8 2 5 2 12 2" xfId="26998"/>
    <cellStyle name="Comma 8 2 5 2 13" xfId="26995"/>
    <cellStyle name="Comma 8 2 5 2 2" xfId="9038"/>
    <cellStyle name="Comma 8 2 5 2 2 2" xfId="9039"/>
    <cellStyle name="Comma 8 2 5 2 2 2 2" xfId="27000"/>
    <cellStyle name="Comma 8 2 5 2 2 3" xfId="26999"/>
    <cellStyle name="Comma 8 2 5 2 3" xfId="9040"/>
    <cellStyle name="Comma 8 2 5 2 3 2" xfId="27001"/>
    <cellStyle name="Comma 8 2 5 2 4" xfId="9041"/>
    <cellStyle name="Comma 8 2 5 2 4 2" xfId="27002"/>
    <cellStyle name="Comma 8 2 5 2 5" xfId="9042"/>
    <cellStyle name="Comma 8 2 5 2 5 2" xfId="27003"/>
    <cellStyle name="Comma 8 2 5 2 6" xfId="9043"/>
    <cellStyle name="Comma 8 2 5 2 6 2" xfId="27004"/>
    <cellStyle name="Comma 8 2 5 2 7" xfId="9044"/>
    <cellStyle name="Comma 8 2 5 2 7 2" xfId="27005"/>
    <cellStyle name="Comma 8 2 5 2 8" xfId="9045"/>
    <cellStyle name="Comma 8 2 5 2 8 2" xfId="27006"/>
    <cellStyle name="Comma 8 2 5 2 9" xfId="9046"/>
    <cellStyle name="Comma 8 2 5 2 9 2" xfId="27007"/>
    <cellStyle name="Comma 8 2 5 20" xfId="9047"/>
    <cellStyle name="Comma 8 2 5 20 2" xfId="27008"/>
    <cellStyle name="Comma 8 2 5 21" xfId="9048"/>
    <cellStyle name="Comma 8 2 5 21 2" xfId="27009"/>
    <cellStyle name="Comma 8 2 5 22" xfId="9049"/>
    <cellStyle name="Comma 8 2 5 22 2" xfId="27010"/>
    <cellStyle name="Comma 8 2 5 23" xfId="9050"/>
    <cellStyle name="Comma 8 2 5 23 2" xfId="27011"/>
    <cellStyle name="Comma 8 2 5 24" xfId="9051"/>
    <cellStyle name="Comma 8 2 5 24 2" xfId="27012"/>
    <cellStyle name="Comma 8 2 5 25" xfId="9052"/>
    <cellStyle name="Comma 8 2 5 25 2" xfId="27013"/>
    <cellStyle name="Comma 8 2 5 26" xfId="26983"/>
    <cellStyle name="Comma 8 2 5 3" xfId="9053"/>
    <cellStyle name="Comma 8 2 5 3 2" xfId="9054"/>
    <cellStyle name="Comma 8 2 5 3 2 2" xfId="27015"/>
    <cellStyle name="Comma 8 2 5 3 3" xfId="27014"/>
    <cellStyle name="Comma 8 2 5 4" xfId="9055"/>
    <cellStyle name="Comma 8 2 5 4 2" xfId="9056"/>
    <cellStyle name="Comma 8 2 5 4 2 2" xfId="27017"/>
    <cellStyle name="Comma 8 2 5 4 3" xfId="27016"/>
    <cellStyle name="Comma 8 2 5 5" xfId="9057"/>
    <cellStyle name="Comma 8 2 5 5 2" xfId="27018"/>
    <cellStyle name="Comma 8 2 5 6" xfId="9058"/>
    <cellStyle name="Comma 8 2 5 6 2" xfId="27019"/>
    <cellStyle name="Comma 8 2 5 7" xfId="9059"/>
    <cellStyle name="Comma 8 2 5 7 2" xfId="27020"/>
    <cellStyle name="Comma 8 2 5 8" xfId="9060"/>
    <cellStyle name="Comma 8 2 5 8 2" xfId="27021"/>
    <cellStyle name="Comma 8 2 5 9" xfId="9061"/>
    <cellStyle name="Comma 8 2 5 9 2" xfId="27022"/>
    <cellStyle name="Comma 8 2 6" xfId="9062"/>
    <cellStyle name="Comma 8 2 6 10" xfId="9063"/>
    <cellStyle name="Comma 8 2 6 10 2" xfId="27024"/>
    <cellStyle name="Comma 8 2 6 11" xfId="9064"/>
    <cellStyle name="Comma 8 2 6 11 2" xfId="27025"/>
    <cellStyle name="Comma 8 2 6 12" xfId="9065"/>
    <cellStyle name="Comma 8 2 6 12 2" xfId="9066"/>
    <cellStyle name="Comma 8 2 6 12 2 2" xfId="27027"/>
    <cellStyle name="Comma 8 2 6 12 3" xfId="27026"/>
    <cellStyle name="Comma 8 2 6 13" xfId="9067"/>
    <cellStyle name="Comma 8 2 6 13 2" xfId="27028"/>
    <cellStyle name="Comma 8 2 6 14" xfId="9068"/>
    <cellStyle name="Comma 8 2 6 14 2" xfId="27029"/>
    <cellStyle name="Comma 8 2 6 15" xfId="9069"/>
    <cellStyle name="Comma 8 2 6 15 2" xfId="27030"/>
    <cellStyle name="Comma 8 2 6 16" xfId="9070"/>
    <cellStyle name="Comma 8 2 6 16 2" xfId="27031"/>
    <cellStyle name="Comma 8 2 6 17" xfId="9071"/>
    <cellStyle name="Comma 8 2 6 17 2" xfId="27032"/>
    <cellStyle name="Comma 8 2 6 18" xfId="9072"/>
    <cellStyle name="Comma 8 2 6 18 2" xfId="27033"/>
    <cellStyle name="Comma 8 2 6 19" xfId="9073"/>
    <cellStyle name="Comma 8 2 6 19 2" xfId="27034"/>
    <cellStyle name="Comma 8 2 6 2" xfId="9074"/>
    <cellStyle name="Comma 8 2 6 2 10" xfId="9075"/>
    <cellStyle name="Comma 8 2 6 2 10 2" xfId="27036"/>
    <cellStyle name="Comma 8 2 6 2 11" xfId="9076"/>
    <cellStyle name="Comma 8 2 6 2 11 2" xfId="27037"/>
    <cellStyle name="Comma 8 2 6 2 12" xfId="9077"/>
    <cellStyle name="Comma 8 2 6 2 12 2" xfId="27038"/>
    <cellStyle name="Comma 8 2 6 2 13" xfId="27035"/>
    <cellStyle name="Comma 8 2 6 2 2" xfId="9078"/>
    <cellStyle name="Comma 8 2 6 2 2 2" xfId="9079"/>
    <cellStyle name="Comma 8 2 6 2 2 2 2" xfId="27040"/>
    <cellStyle name="Comma 8 2 6 2 2 3" xfId="27039"/>
    <cellStyle name="Comma 8 2 6 2 3" xfId="9080"/>
    <cellStyle name="Comma 8 2 6 2 3 2" xfId="27041"/>
    <cellStyle name="Comma 8 2 6 2 4" xfId="9081"/>
    <cellStyle name="Comma 8 2 6 2 4 2" xfId="27042"/>
    <cellStyle name="Comma 8 2 6 2 5" xfId="9082"/>
    <cellStyle name="Comma 8 2 6 2 5 2" xfId="27043"/>
    <cellStyle name="Comma 8 2 6 2 6" xfId="9083"/>
    <cellStyle name="Comma 8 2 6 2 6 2" xfId="27044"/>
    <cellStyle name="Comma 8 2 6 2 7" xfId="9084"/>
    <cellStyle name="Comma 8 2 6 2 7 2" xfId="27045"/>
    <cellStyle name="Comma 8 2 6 2 8" xfId="9085"/>
    <cellStyle name="Comma 8 2 6 2 8 2" xfId="27046"/>
    <cellStyle name="Comma 8 2 6 2 9" xfId="9086"/>
    <cellStyle name="Comma 8 2 6 2 9 2" xfId="27047"/>
    <cellStyle name="Comma 8 2 6 20" xfId="9087"/>
    <cellStyle name="Comma 8 2 6 20 2" xfId="27048"/>
    <cellStyle name="Comma 8 2 6 21" xfId="9088"/>
    <cellStyle name="Comma 8 2 6 21 2" xfId="27049"/>
    <cellStyle name="Comma 8 2 6 22" xfId="9089"/>
    <cellStyle name="Comma 8 2 6 22 2" xfId="27050"/>
    <cellStyle name="Comma 8 2 6 23" xfId="9090"/>
    <cellStyle name="Comma 8 2 6 23 2" xfId="27051"/>
    <cellStyle name="Comma 8 2 6 24" xfId="9091"/>
    <cellStyle name="Comma 8 2 6 24 2" xfId="27052"/>
    <cellStyle name="Comma 8 2 6 25" xfId="9092"/>
    <cellStyle name="Comma 8 2 6 25 2" xfId="27053"/>
    <cellStyle name="Comma 8 2 6 26" xfId="27023"/>
    <cellStyle name="Comma 8 2 6 3" xfId="9093"/>
    <cellStyle name="Comma 8 2 6 3 2" xfId="9094"/>
    <cellStyle name="Comma 8 2 6 3 2 2" xfId="27055"/>
    <cellStyle name="Comma 8 2 6 3 3" xfId="27054"/>
    <cellStyle name="Comma 8 2 6 4" xfId="9095"/>
    <cellStyle name="Comma 8 2 6 4 2" xfId="9096"/>
    <cellStyle name="Comma 8 2 6 4 2 2" xfId="27057"/>
    <cellStyle name="Comma 8 2 6 4 3" xfId="27056"/>
    <cellStyle name="Comma 8 2 6 5" xfId="9097"/>
    <cellStyle name="Comma 8 2 6 5 2" xfId="27058"/>
    <cellStyle name="Comma 8 2 6 6" xfId="9098"/>
    <cellStyle name="Comma 8 2 6 6 2" xfId="27059"/>
    <cellStyle name="Comma 8 2 6 7" xfId="9099"/>
    <cellStyle name="Comma 8 2 6 7 2" xfId="27060"/>
    <cellStyle name="Comma 8 2 6 8" xfId="9100"/>
    <cellStyle name="Comma 8 2 6 8 2" xfId="27061"/>
    <cellStyle name="Comma 8 2 6 9" xfId="9101"/>
    <cellStyle name="Comma 8 2 6 9 2" xfId="27062"/>
    <cellStyle name="Comma 8 2 7" xfId="9102"/>
    <cellStyle name="Comma 8 2 7 10" xfId="9103"/>
    <cellStyle name="Comma 8 2 7 10 2" xfId="27064"/>
    <cellStyle name="Comma 8 2 7 11" xfId="9104"/>
    <cellStyle name="Comma 8 2 7 11 2" xfId="27065"/>
    <cellStyle name="Comma 8 2 7 12" xfId="9105"/>
    <cellStyle name="Comma 8 2 7 12 2" xfId="9106"/>
    <cellStyle name="Comma 8 2 7 12 2 2" xfId="27067"/>
    <cellStyle name="Comma 8 2 7 12 3" xfId="27066"/>
    <cellStyle name="Comma 8 2 7 13" xfId="9107"/>
    <cellStyle name="Comma 8 2 7 13 2" xfId="27068"/>
    <cellStyle name="Comma 8 2 7 14" xfId="9108"/>
    <cellStyle name="Comma 8 2 7 14 2" xfId="27069"/>
    <cellStyle name="Comma 8 2 7 15" xfId="9109"/>
    <cellStyle name="Comma 8 2 7 15 2" xfId="27070"/>
    <cellStyle name="Comma 8 2 7 16" xfId="9110"/>
    <cellStyle name="Comma 8 2 7 16 2" xfId="27071"/>
    <cellStyle name="Comma 8 2 7 17" xfId="9111"/>
    <cellStyle name="Comma 8 2 7 17 2" xfId="27072"/>
    <cellStyle name="Comma 8 2 7 18" xfId="9112"/>
    <cellStyle name="Comma 8 2 7 18 2" xfId="27073"/>
    <cellStyle name="Comma 8 2 7 19" xfId="9113"/>
    <cellStyle name="Comma 8 2 7 19 2" xfId="27074"/>
    <cellStyle name="Comma 8 2 7 2" xfId="9114"/>
    <cellStyle name="Comma 8 2 7 2 10" xfId="9115"/>
    <cellStyle name="Comma 8 2 7 2 10 2" xfId="27076"/>
    <cellStyle name="Comma 8 2 7 2 11" xfId="9116"/>
    <cellStyle name="Comma 8 2 7 2 11 2" xfId="27077"/>
    <cellStyle name="Comma 8 2 7 2 12" xfId="9117"/>
    <cellStyle name="Comma 8 2 7 2 12 2" xfId="27078"/>
    <cellStyle name="Comma 8 2 7 2 13" xfId="27075"/>
    <cellStyle name="Comma 8 2 7 2 2" xfId="9118"/>
    <cellStyle name="Comma 8 2 7 2 2 2" xfId="9119"/>
    <cellStyle name="Comma 8 2 7 2 2 2 2" xfId="27080"/>
    <cellStyle name="Comma 8 2 7 2 2 3" xfId="27079"/>
    <cellStyle name="Comma 8 2 7 2 3" xfId="9120"/>
    <cellStyle name="Comma 8 2 7 2 3 2" xfId="27081"/>
    <cellStyle name="Comma 8 2 7 2 4" xfId="9121"/>
    <cellStyle name="Comma 8 2 7 2 4 2" xfId="27082"/>
    <cellStyle name="Comma 8 2 7 2 5" xfId="9122"/>
    <cellStyle name="Comma 8 2 7 2 5 2" xfId="27083"/>
    <cellStyle name="Comma 8 2 7 2 6" xfId="9123"/>
    <cellStyle name="Comma 8 2 7 2 6 2" xfId="27084"/>
    <cellStyle name="Comma 8 2 7 2 7" xfId="9124"/>
    <cellStyle name="Comma 8 2 7 2 7 2" xfId="27085"/>
    <cellStyle name="Comma 8 2 7 2 8" xfId="9125"/>
    <cellStyle name="Comma 8 2 7 2 8 2" xfId="27086"/>
    <cellStyle name="Comma 8 2 7 2 9" xfId="9126"/>
    <cellStyle name="Comma 8 2 7 2 9 2" xfId="27087"/>
    <cellStyle name="Comma 8 2 7 20" xfId="9127"/>
    <cellStyle name="Comma 8 2 7 20 2" xfId="27088"/>
    <cellStyle name="Comma 8 2 7 21" xfId="9128"/>
    <cellStyle name="Comma 8 2 7 21 2" xfId="27089"/>
    <cellStyle name="Comma 8 2 7 22" xfId="9129"/>
    <cellStyle name="Comma 8 2 7 22 2" xfId="27090"/>
    <cellStyle name="Comma 8 2 7 23" xfId="9130"/>
    <cellStyle name="Comma 8 2 7 23 2" xfId="27091"/>
    <cellStyle name="Comma 8 2 7 24" xfId="9131"/>
    <cellStyle name="Comma 8 2 7 24 2" xfId="27092"/>
    <cellStyle name="Comma 8 2 7 25" xfId="9132"/>
    <cellStyle name="Comma 8 2 7 25 2" xfId="27093"/>
    <cellStyle name="Comma 8 2 7 26" xfId="27063"/>
    <cellStyle name="Comma 8 2 7 3" xfId="9133"/>
    <cellStyle name="Comma 8 2 7 3 2" xfId="9134"/>
    <cellStyle name="Comma 8 2 7 3 2 2" xfId="27095"/>
    <cellStyle name="Comma 8 2 7 3 3" xfId="27094"/>
    <cellStyle name="Comma 8 2 7 4" xfId="9135"/>
    <cellStyle name="Comma 8 2 7 4 2" xfId="9136"/>
    <cellStyle name="Comma 8 2 7 4 2 2" xfId="27097"/>
    <cellStyle name="Comma 8 2 7 4 3" xfId="27096"/>
    <cellStyle name="Comma 8 2 7 5" xfId="9137"/>
    <cellStyle name="Comma 8 2 7 5 2" xfId="27098"/>
    <cellStyle name="Comma 8 2 7 6" xfId="9138"/>
    <cellStyle name="Comma 8 2 7 6 2" xfId="27099"/>
    <cellStyle name="Comma 8 2 7 7" xfId="9139"/>
    <cellStyle name="Comma 8 2 7 7 2" xfId="27100"/>
    <cellStyle name="Comma 8 2 7 8" xfId="9140"/>
    <cellStyle name="Comma 8 2 7 8 2" xfId="27101"/>
    <cellStyle name="Comma 8 2 7 9" xfId="9141"/>
    <cellStyle name="Comma 8 2 7 9 2" xfId="27102"/>
    <cellStyle name="Comma 8 2 8" xfId="9142"/>
    <cellStyle name="Comma 8 2 8 10" xfId="9143"/>
    <cellStyle name="Comma 8 2 8 10 2" xfId="27104"/>
    <cellStyle name="Comma 8 2 8 11" xfId="9144"/>
    <cellStyle name="Comma 8 2 8 11 2" xfId="27105"/>
    <cellStyle name="Comma 8 2 8 12" xfId="9145"/>
    <cellStyle name="Comma 8 2 8 12 2" xfId="9146"/>
    <cellStyle name="Comma 8 2 8 12 2 2" xfId="27107"/>
    <cellStyle name="Comma 8 2 8 12 3" xfId="27106"/>
    <cellStyle name="Comma 8 2 8 13" xfId="9147"/>
    <cellStyle name="Comma 8 2 8 13 2" xfId="27108"/>
    <cellStyle name="Comma 8 2 8 14" xfId="9148"/>
    <cellStyle name="Comma 8 2 8 14 2" xfId="27109"/>
    <cellStyle name="Comma 8 2 8 15" xfId="9149"/>
    <cellStyle name="Comma 8 2 8 15 2" xfId="27110"/>
    <cellStyle name="Comma 8 2 8 16" xfId="9150"/>
    <cellStyle name="Comma 8 2 8 16 2" xfId="27111"/>
    <cellStyle name="Comma 8 2 8 17" xfId="9151"/>
    <cellStyle name="Comma 8 2 8 17 2" xfId="27112"/>
    <cellStyle name="Comma 8 2 8 18" xfId="9152"/>
    <cellStyle name="Comma 8 2 8 18 2" xfId="27113"/>
    <cellStyle name="Comma 8 2 8 19" xfId="9153"/>
    <cellStyle name="Comma 8 2 8 19 2" xfId="27114"/>
    <cellStyle name="Comma 8 2 8 2" xfId="9154"/>
    <cellStyle name="Comma 8 2 8 2 10" xfId="9155"/>
    <cellStyle name="Comma 8 2 8 2 10 2" xfId="27116"/>
    <cellStyle name="Comma 8 2 8 2 11" xfId="9156"/>
    <cellStyle name="Comma 8 2 8 2 11 2" xfId="27117"/>
    <cellStyle name="Comma 8 2 8 2 12" xfId="9157"/>
    <cellStyle name="Comma 8 2 8 2 12 2" xfId="27118"/>
    <cellStyle name="Comma 8 2 8 2 13" xfId="27115"/>
    <cellStyle name="Comma 8 2 8 2 2" xfId="9158"/>
    <cellStyle name="Comma 8 2 8 2 2 2" xfId="9159"/>
    <cellStyle name="Comma 8 2 8 2 2 2 2" xfId="27120"/>
    <cellStyle name="Comma 8 2 8 2 2 3" xfId="27119"/>
    <cellStyle name="Comma 8 2 8 2 3" xfId="9160"/>
    <cellStyle name="Comma 8 2 8 2 3 2" xfId="27121"/>
    <cellStyle name="Comma 8 2 8 2 4" xfId="9161"/>
    <cellStyle name="Comma 8 2 8 2 4 2" xfId="27122"/>
    <cellStyle name="Comma 8 2 8 2 5" xfId="9162"/>
    <cellStyle name="Comma 8 2 8 2 5 2" xfId="27123"/>
    <cellStyle name="Comma 8 2 8 2 6" xfId="9163"/>
    <cellStyle name="Comma 8 2 8 2 6 2" xfId="27124"/>
    <cellStyle name="Comma 8 2 8 2 7" xfId="9164"/>
    <cellStyle name="Comma 8 2 8 2 7 2" xfId="27125"/>
    <cellStyle name="Comma 8 2 8 2 8" xfId="9165"/>
    <cellStyle name="Comma 8 2 8 2 8 2" xfId="27126"/>
    <cellStyle name="Comma 8 2 8 2 9" xfId="9166"/>
    <cellStyle name="Comma 8 2 8 2 9 2" xfId="27127"/>
    <cellStyle name="Comma 8 2 8 20" xfId="9167"/>
    <cellStyle name="Comma 8 2 8 20 2" xfId="27128"/>
    <cellStyle name="Comma 8 2 8 21" xfId="9168"/>
    <cellStyle name="Comma 8 2 8 21 2" xfId="27129"/>
    <cellStyle name="Comma 8 2 8 22" xfId="9169"/>
    <cellStyle name="Comma 8 2 8 22 2" xfId="27130"/>
    <cellStyle name="Comma 8 2 8 23" xfId="9170"/>
    <cellStyle name="Comma 8 2 8 23 2" xfId="27131"/>
    <cellStyle name="Comma 8 2 8 24" xfId="9171"/>
    <cellStyle name="Comma 8 2 8 24 2" xfId="27132"/>
    <cellStyle name="Comma 8 2 8 25" xfId="9172"/>
    <cellStyle name="Comma 8 2 8 25 2" xfId="27133"/>
    <cellStyle name="Comma 8 2 8 26" xfId="27103"/>
    <cellStyle name="Comma 8 2 8 3" xfId="9173"/>
    <cellStyle name="Comma 8 2 8 3 2" xfId="9174"/>
    <cellStyle name="Comma 8 2 8 3 2 2" xfId="27135"/>
    <cellStyle name="Comma 8 2 8 3 3" xfId="27134"/>
    <cellStyle name="Comma 8 2 8 4" xfId="9175"/>
    <cellStyle name="Comma 8 2 8 4 2" xfId="9176"/>
    <cellStyle name="Comma 8 2 8 4 2 2" xfId="27137"/>
    <cellStyle name="Comma 8 2 8 4 3" xfId="27136"/>
    <cellStyle name="Comma 8 2 8 5" xfId="9177"/>
    <cellStyle name="Comma 8 2 8 5 2" xfId="27138"/>
    <cellStyle name="Comma 8 2 8 6" xfId="9178"/>
    <cellStyle name="Comma 8 2 8 6 2" xfId="27139"/>
    <cellStyle name="Comma 8 2 8 7" xfId="9179"/>
    <cellStyle name="Comma 8 2 8 7 2" xfId="27140"/>
    <cellStyle name="Comma 8 2 8 8" xfId="9180"/>
    <cellStyle name="Comma 8 2 8 8 2" xfId="27141"/>
    <cellStyle name="Comma 8 2 8 9" xfId="9181"/>
    <cellStyle name="Comma 8 2 8 9 2" xfId="27142"/>
    <cellStyle name="Comma 8 2 9" xfId="9182"/>
    <cellStyle name="Comma 8 2 9 10" xfId="9183"/>
    <cellStyle name="Comma 8 2 9 10 2" xfId="27144"/>
    <cellStyle name="Comma 8 2 9 11" xfId="9184"/>
    <cellStyle name="Comma 8 2 9 11 2" xfId="27145"/>
    <cellStyle name="Comma 8 2 9 12" xfId="9185"/>
    <cellStyle name="Comma 8 2 9 12 2" xfId="9186"/>
    <cellStyle name="Comma 8 2 9 12 2 2" xfId="27147"/>
    <cellStyle name="Comma 8 2 9 12 3" xfId="27146"/>
    <cellStyle name="Comma 8 2 9 13" xfId="9187"/>
    <cellStyle name="Comma 8 2 9 13 2" xfId="27148"/>
    <cellStyle name="Comma 8 2 9 14" xfId="9188"/>
    <cellStyle name="Comma 8 2 9 14 2" xfId="27149"/>
    <cellStyle name="Comma 8 2 9 15" xfId="9189"/>
    <cellStyle name="Comma 8 2 9 15 2" xfId="27150"/>
    <cellStyle name="Comma 8 2 9 16" xfId="9190"/>
    <cellStyle name="Comma 8 2 9 16 2" xfId="27151"/>
    <cellStyle name="Comma 8 2 9 17" xfId="9191"/>
    <cellStyle name="Comma 8 2 9 17 2" xfId="27152"/>
    <cellStyle name="Comma 8 2 9 18" xfId="9192"/>
    <cellStyle name="Comma 8 2 9 18 2" xfId="27153"/>
    <cellStyle name="Comma 8 2 9 19" xfId="9193"/>
    <cellStyle name="Comma 8 2 9 19 2" xfId="27154"/>
    <cellStyle name="Comma 8 2 9 2" xfId="9194"/>
    <cellStyle name="Comma 8 2 9 2 10" xfId="9195"/>
    <cellStyle name="Comma 8 2 9 2 10 2" xfId="27156"/>
    <cellStyle name="Comma 8 2 9 2 11" xfId="9196"/>
    <cellStyle name="Comma 8 2 9 2 11 2" xfId="27157"/>
    <cellStyle name="Comma 8 2 9 2 12" xfId="9197"/>
    <cellStyle name="Comma 8 2 9 2 12 2" xfId="27158"/>
    <cellStyle name="Comma 8 2 9 2 13" xfId="27155"/>
    <cellStyle name="Comma 8 2 9 2 2" xfId="9198"/>
    <cellStyle name="Comma 8 2 9 2 2 2" xfId="9199"/>
    <cellStyle name="Comma 8 2 9 2 2 2 2" xfId="27160"/>
    <cellStyle name="Comma 8 2 9 2 2 3" xfId="27159"/>
    <cellStyle name="Comma 8 2 9 2 3" xfId="9200"/>
    <cellStyle name="Comma 8 2 9 2 3 2" xfId="27161"/>
    <cellStyle name="Comma 8 2 9 2 4" xfId="9201"/>
    <cellStyle name="Comma 8 2 9 2 4 2" xfId="27162"/>
    <cellStyle name="Comma 8 2 9 2 5" xfId="9202"/>
    <cellStyle name="Comma 8 2 9 2 5 2" xfId="27163"/>
    <cellStyle name="Comma 8 2 9 2 6" xfId="9203"/>
    <cellStyle name="Comma 8 2 9 2 6 2" xfId="27164"/>
    <cellStyle name="Comma 8 2 9 2 7" xfId="9204"/>
    <cellStyle name="Comma 8 2 9 2 7 2" xfId="27165"/>
    <cellStyle name="Comma 8 2 9 2 8" xfId="9205"/>
    <cellStyle name="Comma 8 2 9 2 8 2" xfId="27166"/>
    <cellStyle name="Comma 8 2 9 2 9" xfId="9206"/>
    <cellStyle name="Comma 8 2 9 2 9 2" xfId="27167"/>
    <cellStyle name="Comma 8 2 9 20" xfId="9207"/>
    <cellStyle name="Comma 8 2 9 20 2" xfId="27168"/>
    <cellStyle name="Comma 8 2 9 21" xfId="9208"/>
    <cellStyle name="Comma 8 2 9 21 2" xfId="27169"/>
    <cellStyle name="Comma 8 2 9 22" xfId="9209"/>
    <cellStyle name="Comma 8 2 9 22 2" xfId="27170"/>
    <cellStyle name="Comma 8 2 9 23" xfId="9210"/>
    <cellStyle name="Comma 8 2 9 23 2" xfId="27171"/>
    <cellStyle name="Comma 8 2 9 24" xfId="9211"/>
    <cellStyle name="Comma 8 2 9 24 2" xfId="27172"/>
    <cellStyle name="Comma 8 2 9 25" xfId="9212"/>
    <cellStyle name="Comma 8 2 9 25 2" xfId="27173"/>
    <cellStyle name="Comma 8 2 9 26" xfId="27143"/>
    <cellStyle name="Comma 8 2 9 3" xfId="9213"/>
    <cellStyle name="Comma 8 2 9 3 2" xfId="9214"/>
    <cellStyle name="Comma 8 2 9 3 2 2" xfId="27175"/>
    <cellStyle name="Comma 8 2 9 3 3" xfId="27174"/>
    <cellStyle name="Comma 8 2 9 4" xfId="9215"/>
    <cellStyle name="Comma 8 2 9 4 2" xfId="9216"/>
    <cellStyle name="Comma 8 2 9 4 2 2" xfId="27177"/>
    <cellStyle name="Comma 8 2 9 4 3" xfId="27176"/>
    <cellStyle name="Comma 8 2 9 5" xfId="9217"/>
    <cellStyle name="Comma 8 2 9 5 2" xfId="27178"/>
    <cellStyle name="Comma 8 2 9 6" xfId="9218"/>
    <cellStyle name="Comma 8 2 9 6 2" xfId="27179"/>
    <cellStyle name="Comma 8 2 9 7" xfId="9219"/>
    <cellStyle name="Comma 8 2 9 7 2" xfId="27180"/>
    <cellStyle name="Comma 8 2 9 8" xfId="9220"/>
    <cellStyle name="Comma 8 2 9 8 2" xfId="27181"/>
    <cellStyle name="Comma 8 2 9 9" xfId="9221"/>
    <cellStyle name="Comma 8 2 9 9 2" xfId="27182"/>
    <cellStyle name="Comma 8 3" xfId="9222"/>
    <cellStyle name="Comma 8 3 10" xfId="9223"/>
    <cellStyle name="Comma 8 3 10 10" xfId="9224"/>
    <cellStyle name="Comma 8 3 10 10 2" xfId="27185"/>
    <cellStyle name="Comma 8 3 10 11" xfId="9225"/>
    <cellStyle name="Comma 8 3 10 11 2" xfId="27186"/>
    <cellStyle name="Comma 8 3 10 12" xfId="9226"/>
    <cellStyle name="Comma 8 3 10 12 2" xfId="9227"/>
    <cellStyle name="Comma 8 3 10 12 2 2" xfId="27188"/>
    <cellStyle name="Comma 8 3 10 12 3" xfId="27187"/>
    <cellStyle name="Comma 8 3 10 13" xfId="9228"/>
    <cellStyle name="Comma 8 3 10 13 2" xfId="27189"/>
    <cellStyle name="Comma 8 3 10 14" xfId="9229"/>
    <cellStyle name="Comma 8 3 10 14 2" xfId="27190"/>
    <cellStyle name="Comma 8 3 10 15" xfId="9230"/>
    <cellStyle name="Comma 8 3 10 15 2" xfId="27191"/>
    <cellStyle name="Comma 8 3 10 16" xfId="9231"/>
    <cellStyle name="Comma 8 3 10 16 2" xfId="27192"/>
    <cellStyle name="Comma 8 3 10 17" xfId="9232"/>
    <cellStyle name="Comma 8 3 10 17 2" xfId="27193"/>
    <cellStyle name="Comma 8 3 10 18" xfId="9233"/>
    <cellStyle name="Comma 8 3 10 18 2" xfId="27194"/>
    <cellStyle name="Comma 8 3 10 19" xfId="9234"/>
    <cellStyle name="Comma 8 3 10 19 2" xfId="27195"/>
    <cellStyle name="Comma 8 3 10 2" xfId="9235"/>
    <cellStyle name="Comma 8 3 10 2 10" xfId="9236"/>
    <cellStyle name="Comma 8 3 10 2 10 2" xfId="27197"/>
    <cellStyle name="Comma 8 3 10 2 11" xfId="9237"/>
    <cellStyle name="Comma 8 3 10 2 11 2" xfId="27198"/>
    <cellStyle name="Comma 8 3 10 2 12" xfId="9238"/>
    <cellStyle name="Comma 8 3 10 2 12 2" xfId="27199"/>
    <cellStyle name="Comma 8 3 10 2 13" xfId="27196"/>
    <cellStyle name="Comma 8 3 10 2 2" xfId="9239"/>
    <cellStyle name="Comma 8 3 10 2 2 2" xfId="9240"/>
    <cellStyle name="Comma 8 3 10 2 2 2 2" xfId="27201"/>
    <cellStyle name="Comma 8 3 10 2 2 3" xfId="27200"/>
    <cellStyle name="Comma 8 3 10 2 3" xfId="9241"/>
    <cellStyle name="Comma 8 3 10 2 3 2" xfId="27202"/>
    <cellStyle name="Comma 8 3 10 2 4" xfId="9242"/>
    <cellStyle name="Comma 8 3 10 2 4 2" xfId="27203"/>
    <cellStyle name="Comma 8 3 10 2 5" xfId="9243"/>
    <cellStyle name="Comma 8 3 10 2 5 2" xfId="27204"/>
    <cellStyle name="Comma 8 3 10 2 6" xfId="9244"/>
    <cellStyle name="Comma 8 3 10 2 6 2" xfId="27205"/>
    <cellStyle name="Comma 8 3 10 2 7" xfId="9245"/>
    <cellStyle name="Comma 8 3 10 2 7 2" xfId="27206"/>
    <cellStyle name="Comma 8 3 10 2 8" xfId="9246"/>
    <cellStyle name="Comma 8 3 10 2 8 2" xfId="27207"/>
    <cellStyle name="Comma 8 3 10 2 9" xfId="9247"/>
    <cellStyle name="Comma 8 3 10 2 9 2" xfId="27208"/>
    <cellStyle name="Comma 8 3 10 20" xfId="9248"/>
    <cellStyle name="Comma 8 3 10 20 2" xfId="27209"/>
    <cellStyle name="Comma 8 3 10 21" xfId="9249"/>
    <cellStyle name="Comma 8 3 10 21 2" xfId="27210"/>
    <cellStyle name="Comma 8 3 10 22" xfId="9250"/>
    <cellStyle name="Comma 8 3 10 22 2" xfId="27211"/>
    <cellStyle name="Comma 8 3 10 23" xfId="9251"/>
    <cellStyle name="Comma 8 3 10 23 2" xfId="27212"/>
    <cellStyle name="Comma 8 3 10 24" xfId="9252"/>
    <cellStyle name="Comma 8 3 10 24 2" xfId="27213"/>
    <cellStyle name="Comma 8 3 10 25" xfId="9253"/>
    <cellStyle name="Comma 8 3 10 25 2" xfId="27214"/>
    <cellStyle name="Comma 8 3 10 26" xfId="27184"/>
    <cellStyle name="Comma 8 3 10 3" xfId="9254"/>
    <cellStyle name="Comma 8 3 10 3 2" xfId="9255"/>
    <cellStyle name="Comma 8 3 10 3 2 2" xfId="27216"/>
    <cellStyle name="Comma 8 3 10 3 3" xfId="27215"/>
    <cellStyle name="Comma 8 3 10 4" xfId="9256"/>
    <cellStyle name="Comma 8 3 10 4 2" xfId="9257"/>
    <cellStyle name="Comma 8 3 10 4 2 2" xfId="27218"/>
    <cellStyle name="Comma 8 3 10 4 3" xfId="27217"/>
    <cellStyle name="Comma 8 3 10 5" xfId="9258"/>
    <cellStyle name="Comma 8 3 10 5 2" xfId="27219"/>
    <cellStyle name="Comma 8 3 10 6" xfId="9259"/>
    <cellStyle name="Comma 8 3 10 6 2" xfId="27220"/>
    <cellStyle name="Comma 8 3 10 7" xfId="9260"/>
    <cellStyle name="Comma 8 3 10 7 2" xfId="27221"/>
    <cellStyle name="Comma 8 3 10 8" xfId="9261"/>
    <cellStyle name="Comma 8 3 10 8 2" xfId="27222"/>
    <cellStyle name="Comma 8 3 10 9" xfId="9262"/>
    <cellStyle name="Comma 8 3 10 9 2" xfId="27223"/>
    <cellStyle name="Comma 8 3 11" xfId="9263"/>
    <cellStyle name="Comma 8 3 11 10" xfId="9264"/>
    <cellStyle name="Comma 8 3 11 10 2" xfId="27225"/>
    <cellStyle name="Comma 8 3 11 11" xfId="9265"/>
    <cellStyle name="Comma 8 3 11 11 2" xfId="27226"/>
    <cellStyle name="Comma 8 3 11 12" xfId="9266"/>
    <cellStyle name="Comma 8 3 11 12 2" xfId="9267"/>
    <cellStyle name="Comma 8 3 11 12 2 2" xfId="27228"/>
    <cellStyle name="Comma 8 3 11 12 3" xfId="27227"/>
    <cellStyle name="Comma 8 3 11 13" xfId="9268"/>
    <cellStyle name="Comma 8 3 11 13 2" xfId="27229"/>
    <cellStyle name="Comma 8 3 11 14" xfId="9269"/>
    <cellStyle name="Comma 8 3 11 14 2" xfId="27230"/>
    <cellStyle name="Comma 8 3 11 15" xfId="9270"/>
    <cellStyle name="Comma 8 3 11 15 2" xfId="27231"/>
    <cellStyle name="Comma 8 3 11 16" xfId="9271"/>
    <cellStyle name="Comma 8 3 11 16 2" xfId="27232"/>
    <cellStyle name="Comma 8 3 11 17" xfId="9272"/>
    <cellStyle name="Comma 8 3 11 17 2" xfId="27233"/>
    <cellStyle name="Comma 8 3 11 18" xfId="9273"/>
    <cellStyle name="Comma 8 3 11 18 2" xfId="27234"/>
    <cellStyle name="Comma 8 3 11 19" xfId="9274"/>
    <cellStyle name="Comma 8 3 11 19 2" xfId="27235"/>
    <cellStyle name="Comma 8 3 11 2" xfId="9275"/>
    <cellStyle name="Comma 8 3 11 2 10" xfId="9276"/>
    <cellStyle name="Comma 8 3 11 2 10 2" xfId="27237"/>
    <cellStyle name="Comma 8 3 11 2 11" xfId="9277"/>
    <cellStyle name="Comma 8 3 11 2 11 2" xfId="27238"/>
    <cellStyle name="Comma 8 3 11 2 12" xfId="9278"/>
    <cellStyle name="Comma 8 3 11 2 12 2" xfId="27239"/>
    <cellStyle name="Comma 8 3 11 2 13" xfId="27236"/>
    <cellStyle name="Comma 8 3 11 2 2" xfId="9279"/>
    <cellStyle name="Comma 8 3 11 2 2 2" xfId="9280"/>
    <cellStyle name="Comma 8 3 11 2 2 2 2" xfId="27241"/>
    <cellStyle name="Comma 8 3 11 2 2 3" xfId="27240"/>
    <cellStyle name="Comma 8 3 11 2 3" xfId="9281"/>
    <cellStyle name="Comma 8 3 11 2 3 2" xfId="27242"/>
    <cellStyle name="Comma 8 3 11 2 4" xfId="9282"/>
    <cellStyle name="Comma 8 3 11 2 4 2" xfId="27243"/>
    <cellStyle name="Comma 8 3 11 2 5" xfId="9283"/>
    <cellStyle name="Comma 8 3 11 2 5 2" xfId="27244"/>
    <cellStyle name="Comma 8 3 11 2 6" xfId="9284"/>
    <cellStyle name="Comma 8 3 11 2 6 2" xfId="27245"/>
    <cellStyle name="Comma 8 3 11 2 7" xfId="9285"/>
    <cellStyle name="Comma 8 3 11 2 7 2" xfId="27246"/>
    <cellStyle name="Comma 8 3 11 2 8" xfId="9286"/>
    <cellStyle name="Comma 8 3 11 2 8 2" xfId="27247"/>
    <cellStyle name="Comma 8 3 11 2 9" xfId="9287"/>
    <cellStyle name="Comma 8 3 11 2 9 2" xfId="27248"/>
    <cellStyle name="Comma 8 3 11 20" xfId="9288"/>
    <cellStyle name="Comma 8 3 11 20 2" xfId="27249"/>
    <cellStyle name="Comma 8 3 11 21" xfId="9289"/>
    <cellStyle name="Comma 8 3 11 21 2" xfId="27250"/>
    <cellStyle name="Comma 8 3 11 22" xfId="9290"/>
    <cellStyle name="Comma 8 3 11 22 2" xfId="27251"/>
    <cellStyle name="Comma 8 3 11 23" xfId="9291"/>
    <cellStyle name="Comma 8 3 11 23 2" xfId="27252"/>
    <cellStyle name="Comma 8 3 11 24" xfId="9292"/>
    <cellStyle name="Comma 8 3 11 24 2" xfId="27253"/>
    <cellStyle name="Comma 8 3 11 25" xfId="9293"/>
    <cellStyle name="Comma 8 3 11 25 2" xfId="27254"/>
    <cellStyle name="Comma 8 3 11 26" xfId="27224"/>
    <cellStyle name="Comma 8 3 11 3" xfId="9294"/>
    <cellStyle name="Comma 8 3 11 3 2" xfId="9295"/>
    <cellStyle name="Comma 8 3 11 3 2 2" xfId="27256"/>
    <cellStyle name="Comma 8 3 11 3 3" xfId="27255"/>
    <cellStyle name="Comma 8 3 11 4" xfId="9296"/>
    <cellStyle name="Comma 8 3 11 4 2" xfId="9297"/>
    <cellStyle name="Comma 8 3 11 4 2 2" xfId="27258"/>
    <cellStyle name="Comma 8 3 11 4 3" xfId="27257"/>
    <cellStyle name="Comma 8 3 11 5" xfId="9298"/>
    <cellStyle name="Comma 8 3 11 5 2" xfId="27259"/>
    <cellStyle name="Comma 8 3 11 6" xfId="9299"/>
    <cellStyle name="Comma 8 3 11 6 2" xfId="27260"/>
    <cellStyle name="Comma 8 3 11 7" xfId="9300"/>
    <cellStyle name="Comma 8 3 11 7 2" xfId="27261"/>
    <cellStyle name="Comma 8 3 11 8" xfId="9301"/>
    <cellStyle name="Comma 8 3 11 8 2" xfId="27262"/>
    <cellStyle name="Comma 8 3 11 9" xfId="9302"/>
    <cellStyle name="Comma 8 3 11 9 2" xfId="27263"/>
    <cellStyle name="Comma 8 3 12" xfId="9303"/>
    <cellStyle name="Comma 8 3 12 10" xfId="9304"/>
    <cellStyle name="Comma 8 3 12 10 2" xfId="27265"/>
    <cellStyle name="Comma 8 3 12 11" xfId="9305"/>
    <cellStyle name="Comma 8 3 12 11 2" xfId="27266"/>
    <cellStyle name="Comma 8 3 12 12" xfId="9306"/>
    <cellStyle name="Comma 8 3 12 12 2" xfId="9307"/>
    <cellStyle name="Comma 8 3 12 12 2 2" xfId="27268"/>
    <cellStyle name="Comma 8 3 12 12 3" xfId="27267"/>
    <cellStyle name="Comma 8 3 12 13" xfId="9308"/>
    <cellStyle name="Comma 8 3 12 13 2" xfId="27269"/>
    <cellStyle name="Comma 8 3 12 14" xfId="9309"/>
    <cellStyle name="Comma 8 3 12 14 2" xfId="27270"/>
    <cellStyle name="Comma 8 3 12 15" xfId="9310"/>
    <cellStyle name="Comma 8 3 12 15 2" xfId="27271"/>
    <cellStyle name="Comma 8 3 12 16" xfId="9311"/>
    <cellStyle name="Comma 8 3 12 16 2" xfId="27272"/>
    <cellStyle name="Comma 8 3 12 17" xfId="9312"/>
    <cellStyle name="Comma 8 3 12 17 2" xfId="27273"/>
    <cellStyle name="Comma 8 3 12 18" xfId="9313"/>
    <cellStyle name="Comma 8 3 12 18 2" xfId="27274"/>
    <cellStyle name="Comma 8 3 12 19" xfId="9314"/>
    <cellStyle name="Comma 8 3 12 19 2" xfId="27275"/>
    <cellStyle name="Comma 8 3 12 2" xfId="9315"/>
    <cellStyle name="Comma 8 3 12 2 10" xfId="9316"/>
    <cellStyle name="Comma 8 3 12 2 10 2" xfId="27277"/>
    <cellStyle name="Comma 8 3 12 2 11" xfId="9317"/>
    <cellStyle name="Comma 8 3 12 2 11 2" xfId="27278"/>
    <cellStyle name="Comma 8 3 12 2 12" xfId="9318"/>
    <cellStyle name="Comma 8 3 12 2 12 2" xfId="27279"/>
    <cellStyle name="Comma 8 3 12 2 13" xfId="27276"/>
    <cellStyle name="Comma 8 3 12 2 2" xfId="9319"/>
    <cellStyle name="Comma 8 3 12 2 2 2" xfId="9320"/>
    <cellStyle name="Comma 8 3 12 2 2 2 2" xfId="27281"/>
    <cellStyle name="Comma 8 3 12 2 2 3" xfId="27280"/>
    <cellStyle name="Comma 8 3 12 2 3" xfId="9321"/>
    <cellStyle name="Comma 8 3 12 2 3 2" xfId="27282"/>
    <cellStyle name="Comma 8 3 12 2 4" xfId="9322"/>
    <cellStyle name="Comma 8 3 12 2 4 2" xfId="27283"/>
    <cellStyle name="Comma 8 3 12 2 5" xfId="9323"/>
    <cellStyle name="Comma 8 3 12 2 5 2" xfId="27284"/>
    <cellStyle name="Comma 8 3 12 2 6" xfId="9324"/>
    <cellStyle name="Comma 8 3 12 2 6 2" xfId="27285"/>
    <cellStyle name="Comma 8 3 12 2 7" xfId="9325"/>
    <cellStyle name="Comma 8 3 12 2 7 2" xfId="27286"/>
    <cellStyle name="Comma 8 3 12 2 8" xfId="9326"/>
    <cellStyle name="Comma 8 3 12 2 8 2" xfId="27287"/>
    <cellStyle name="Comma 8 3 12 2 9" xfId="9327"/>
    <cellStyle name="Comma 8 3 12 2 9 2" xfId="27288"/>
    <cellStyle name="Comma 8 3 12 20" xfId="9328"/>
    <cellStyle name="Comma 8 3 12 20 2" xfId="27289"/>
    <cellStyle name="Comma 8 3 12 21" xfId="9329"/>
    <cellStyle name="Comma 8 3 12 21 2" xfId="27290"/>
    <cellStyle name="Comma 8 3 12 22" xfId="9330"/>
    <cellStyle name="Comma 8 3 12 22 2" xfId="27291"/>
    <cellStyle name="Comma 8 3 12 23" xfId="9331"/>
    <cellStyle name="Comma 8 3 12 23 2" xfId="27292"/>
    <cellStyle name="Comma 8 3 12 24" xfId="9332"/>
    <cellStyle name="Comma 8 3 12 24 2" xfId="27293"/>
    <cellStyle name="Comma 8 3 12 25" xfId="9333"/>
    <cellStyle name="Comma 8 3 12 25 2" xfId="27294"/>
    <cellStyle name="Comma 8 3 12 26" xfId="27264"/>
    <cellStyle name="Comma 8 3 12 3" xfId="9334"/>
    <cellStyle name="Comma 8 3 12 3 2" xfId="9335"/>
    <cellStyle name="Comma 8 3 12 3 2 2" xfId="27296"/>
    <cellStyle name="Comma 8 3 12 3 3" xfId="27295"/>
    <cellStyle name="Comma 8 3 12 4" xfId="9336"/>
    <cellStyle name="Comma 8 3 12 4 2" xfId="9337"/>
    <cellStyle name="Comma 8 3 12 4 2 2" xfId="27298"/>
    <cellStyle name="Comma 8 3 12 4 3" xfId="27297"/>
    <cellStyle name="Comma 8 3 12 5" xfId="9338"/>
    <cellStyle name="Comma 8 3 12 5 2" xfId="27299"/>
    <cellStyle name="Comma 8 3 12 6" xfId="9339"/>
    <cellStyle name="Comma 8 3 12 6 2" xfId="27300"/>
    <cellStyle name="Comma 8 3 12 7" xfId="9340"/>
    <cellStyle name="Comma 8 3 12 7 2" xfId="27301"/>
    <cellStyle name="Comma 8 3 12 8" xfId="9341"/>
    <cellStyle name="Comma 8 3 12 8 2" xfId="27302"/>
    <cellStyle name="Comma 8 3 12 9" xfId="9342"/>
    <cellStyle name="Comma 8 3 12 9 2" xfId="27303"/>
    <cellStyle name="Comma 8 3 13" xfId="9343"/>
    <cellStyle name="Comma 8 3 13 10" xfId="9344"/>
    <cellStyle name="Comma 8 3 13 10 2" xfId="27305"/>
    <cellStyle name="Comma 8 3 13 11" xfId="9345"/>
    <cellStyle name="Comma 8 3 13 11 2" xfId="27306"/>
    <cellStyle name="Comma 8 3 13 12" xfId="9346"/>
    <cellStyle name="Comma 8 3 13 12 2" xfId="9347"/>
    <cellStyle name="Comma 8 3 13 12 2 2" xfId="27308"/>
    <cellStyle name="Comma 8 3 13 12 3" xfId="27307"/>
    <cellStyle name="Comma 8 3 13 13" xfId="9348"/>
    <cellStyle name="Comma 8 3 13 13 2" xfId="27309"/>
    <cellStyle name="Comma 8 3 13 14" xfId="9349"/>
    <cellStyle name="Comma 8 3 13 14 2" xfId="27310"/>
    <cellStyle name="Comma 8 3 13 15" xfId="9350"/>
    <cellStyle name="Comma 8 3 13 15 2" xfId="27311"/>
    <cellStyle name="Comma 8 3 13 16" xfId="9351"/>
    <cellStyle name="Comma 8 3 13 16 2" xfId="27312"/>
    <cellStyle name="Comma 8 3 13 17" xfId="9352"/>
    <cellStyle name="Comma 8 3 13 17 2" xfId="27313"/>
    <cellStyle name="Comma 8 3 13 18" xfId="9353"/>
    <cellStyle name="Comma 8 3 13 18 2" xfId="27314"/>
    <cellStyle name="Comma 8 3 13 19" xfId="9354"/>
    <cellStyle name="Comma 8 3 13 19 2" xfId="27315"/>
    <cellStyle name="Comma 8 3 13 2" xfId="9355"/>
    <cellStyle name="Comma 8 3 13 2 10" xfId="9356"/>
    <cellStyle name="Comma 8 3 13 2 10 2" xfId="27317"/>
    <cellStyle name="Comma 8 3 13 2 11" xfId="9357"/>
    <cellStyle name="Comma 8 3 13 2 11 2" xfId="27318"/>
    <cellStyle name="Comma 8 3 13 2 12" xfId="9358"/>
    <cellStyle name="Comma 8 3 13 2 12 2" xfId="27319"/>
    <cellStyle name="Comma 8 3 13 2 13" xfId="27316"/>
    <cellStyle name="Comma 8 3 13 2 2" xfId="9359"/>
    <cellStyle name="Comma 8 3 13 2 2 2" xfId="9360"/>
    <cellStyle name="Comma 8 3 13 2 2 2 2" xfId="27321"/>
    <cellStyle name="Comma 8 3 13 2 2 3" xfId="27320"/>
    <cellStyle name="Comma 8 3 13 2 3" xfId="9361"/>
    <cellStyle name="Comma 8 3 13 2 3 2" xfId="27322"/>
    <cellStyle name="Comma 8 3 13 2 4" xfId="9362"/>
    <cellStyle name="Comma 8 3 13 2 4 2" xfId="27323"/>
    <cellStyle name="Comma 8 3 13 2 5" xfId="9363"/>
    <cellStyle name="Comma 8 3 13 2 5 2" xfId="27324"/>
    <cellStyle name="Comma 8 3 13 2 6" xfId="9364"/>
    <cellStyle name="Comma 8 3 13 2 6 2" xfId="27325"/>
    <cellStyle name="Comma 8 3 13 2 7" xfId="9365"/>
    <cellStyle name="Comma 8 3 13 2 7 2" xfId="27326"/>
    <cellStyle name="Comma 8 3 13 2 8" xfId="9366"/>
    <cellStyle name="Comma 8 3 13 2 8 2" xfId="27327"/>
    <cellStyle name="Comma 8 3 13 2 9" xfId="9367"/>
    <cellStyle name="Comma 8 3 13 2 9 2" xfId="27328"/>
    <cellStyle name="Comma 8 3 13 20" xfId="9368"/>
    <cellStyle name="Comma 8 3 13 20 2" xfId="27329"/>
    <cellStyle name="Comma 8 3 13 21" xfId="9369"/>
    <cellStyle name="Comma 8 3 13 21 2" xfId="27330"/>
    <cellStyle name="Comma 8 3 13 22" xfId="9370"/>
    <cellStyle name="Comma 8 3 13 22 2" xfId="27331"/>
    <cellStyle name="Comma 8 3 13 23" xfId="9371"/>
    <cellStyle name="Comma 8 3 13 23 2" xfId="27332"/>
    <cellStyle name="Comma 8 3 13 24" xfId="9372"/>
    <cellStyle name="Comma 8 3 13 24 2" xfId="27333"/>
    <cellStyle name="Comma 8 3 13 25" xfId="9373"/>
    <cellStyle name="Comma 8 3 13 25 2" xfId="27334"/>
    <cellStyle name="Comma 8 3 13 26" xfId="27304"/>
    <cellStyle name="Comma 8 3 13 3" xfId="9374"/>
    <cellStyle name="Comma 8 3 13 3 2" xfId="9375"/>
    <cellStyle name="Comma 8 3 13 3 2 2" xfId="27336"/>
    <cellStyle name="Comma 8 3 13 3 3" xfId="27335"/>
    <cellStyle name="Comma 8 3 13 4" xfId="9376"/>
    <cellStyle name="Comma 8 3 13 4 2" xfId="9377"/>
    <cellStyle name="Comma 8 3 13 4 2 2" xfId="27338"/>
    <cellStyle name="Comma 8 3 13 4 3" xfId="27337"/>
    <cellStyle name="Comma 8 3 13 5" xfId="9378"/>
    <cellStyle name="Comma 8 3 13 5 2" xfId="27339"/>
    <cellStyle name="Comma 8 3 13 6" xfId="9379"/>
    <cellStyle name="Comma 8 3 13 6 2" xfId="27340"/>
    <cellStyle name="Comma 8 3 13 7" xfId="9380"/>
    <cellStyle name="Comma 8 3 13 7 2" xfId="27341"/>
    <cellStyle name="Comma 8 3 13 8" xfId="9381"/>
    <cellStyle name="Comma 8 3 13 8 2" xfId="27342"/>
    <cellStyle name="Comma 8 3 13 9" xfId="9382"/>
    <cellStyle name="Comma 8 3 13 9 2" xfId="27343"/>
    <cellStyle name="Comma 8 3 14" xfId="9383"/>
    <cellStyle name="Comma 8 3 14 10" xfId="9384"/>
    <cellStyle name="Comma 8 3 14 10 2" xfId="27345"/>
    <cellStyle name="Comma 8 3 14 11" xfId="9385"/>
    <cellStyle name="Comma 8 3 14 11 2" xfId="27346"/>
    <cellStyle name="Comma 8 3 14 12" xfId="9386"/>
    <cellStyle name="Comma 8 3 14 12 2" xfId="9387"/>
    <cellStyle name="Comma 8 3 14 12 2 2" xfId="27348"/>
    <cellStyle name="Comma 8 3 14 12 3" xfId="27347"/>
    <cellStyle name="Comma 8 3 14 13" xfId="9388"/>
    <cellStyle name="Comma 8 3 14 13 2" xfId="27349"/>
    <cellStyle name="Comma 8 3 14 14" xfId="9389"/>
    <cellStyle name="Comma 8 3 14 14 2" xfId="27350"/>
    <cellStyle name="Comma 8 3 14 15" xfId="9390"/>
    <cellStyle name="Comma 8 3 14 15 2" xfId="27351"/>
    <cellStyle name="Comma 8 3 14 16" xfId="9391"/>
    <cellStyle name="Comma 8 3 14 16 2" xfId="27352"/>
    <cellStyle name="Comma 8 3 14 17" xfId="9392"/>
    <cellStyle name="Comma 8 3 14 17 2" xfId="27353"/>
    <cellStyle name="Comma 8 3 14 18" xfId="9393"/>
    <cellStyle name="Comma 8 3 14 18 2" xfId="27354"/>
    <cellStyle name="Comma 8 3 14 19" xfId="9394"/>
    <cellStyle name="Comma 8 3 14 19 2" xfId="27355"/>
    <cellStyle name="Comma 8 3 14 2" xfId="9395"/>
    <cellStyle name="Comma 8 3 14 2 10" xfId="9396"/>
    <cellStyle name="Comma 8 3 14 2 10 2" xfId="27357"/>
    <cellStyle name="Comma 8 3 14 2 11" xfId="9397"/>
    <cellStyle name="Comma 8 3 14 2 11 2" xfId="27358"/>
    <cellStyle name="Comma 8 3 14 2 12" xfId="9398"/>
    <cellStyle name="Comma 8 3 14 2 12 2" xfId="27359"/>
    <cellStyle name="Comma 8 3 14 2 13" xfId="27356"/>
    <cellStyle name="Comma 8 3 14 2 2" xfId="9399"/>
    <cellStyle name="Comma 8 3 14 2 2 2" xfId="9400"/>
    <cellStyle name="Comma 8 3 14 2 2 2 2" xfId="27361"/>
    <cellStyle name="Comma 8 3 14 2 2 3" xfId="27360"/>
    <cellStyle name="Comma 8 3 14 2 3" xfId="9401"/>
    <cellStyle name="Comma 8 3 14 2 3 2" xfId="27362"/>
    <cellStyle name="Comma 8 3 14 2 4" xfId="9402"/>
    <cellStyle name="Comma 8 3 14 2 4 2" xfId="27363"/>
    <cellStyle name="Comma 8 3 14 2 5" xfId="9403"/>
    <cellStyle name="Comma 8 3 14 2 5 2" xfId="27364"/>
    <cellStyle name="Comma 8 3 14 2 6" xfId="9404"/>
    <cellStyle name="Comma 8 3 14 2 6 2" xfId="27365"/>
    <cellStyle name="Comma 8 3 14 2 7" xfId="9405"/>
    <cellStyle name="Comma 8 3 14 2 7 2" xfId="27366"/>
    <cellStyle name="Comma 8 3 14 2 8" xfId="9406"/>
    <cellStyle name="Comma 8 3 14 2 8 2" xfId="27367"/>
    <cellStyle name="Comma 8 3 14 2 9" xfId="9407"/>
    <cellStyle name="Comma 8 3 14 2 9 2" xfId="27368"/>
    <cellStyle name="Comma 8 3 14 20" xfId="9408"/>
    <cellStyle name="Comma 8 3 14 20 2" xfId="27369"/>
    <cellStyle name="Comma 8 3 14 21" xfId="9409"/>
    <cellStyle name="Comma 8 3 14 21 2" xfId="27370"/>
    <cellStyle name="Comma 8 3 14 22" xfId="9410"/>
    <cellStyle name="Comma 8 3 14 22 2" xfId="27371"/>
    <cellStyle name="Comma 8 3 14 23" xfId="9411"/>
    <cellStyle name="Comma 8 3 14 23 2" xfId="27372"/>
    <cellStyle name="Comma 8 3 14 24" xfId="9412"/>
    <cellStyle name="Comma 8 3 14 24 2" xfId="27373"/>
    <cellStyle name="Comma 8 3 14 25" xfId="9413"/>
    <cellStyle name="Comma 8 3 14 25 2" xfId="27374"/>
    <cellStyle name="Comma 8 3 14 26" xfId="27344"/>
    <cellStyle name="Comma 8 3 14 3" xfId="9414"/>
    <cellStyle name="Comma 8 3 14 3 2" xfId="9415"/>
    <cellStyle name="Comma 8 3 14 3 2 2" xfId="27376"/>
    <cellStyle name="Comma 8 3 14 3 3" xfId="27375"/>
    <cellStyle name="Comma 8 3 14 4" xfId="9416"/>
    <cellStyle name="Comma 8 3 14 4 2" xfId="9417"/>
    <cellStyle name="Comma 8 3 14 4 2 2" xfId="27378"/>
    <cellStyle name="Comma 8 3 14 4 3" xfId="27377"/>
    <cellStyle name="Comma 8 3 14 5" xfId="9418"/>
    <cellStyle name="Comma 8 3 14 5 2" xfId="27379"/>
    <cellStyle name="Comma 8 3 14 6" xfId="9419"/>
    <cellStyle name="Comma 8 3 14 6 2" xfId="27380"/>
    <cellStyle name="Comma 8 3 14 7" xfId="9420"/>
    <cellStyle name="Comma 8 3 14 7 2" xfId="27381"/>
    <cellStyle name="Comma 8 3 14 8" xfId="9421"/>
    <cellStyle name="Comma 8 3 14 8 2" xfId="27382"/>
    <cellStyle name="Comma 8 3 14 9" xfId="9422"/>
    <cellStyle name="Comma 8 3 14 9 2" xfId="27383"/>
    <cellStyle name="Comma 8 3 15" xfId="9423"/>
    <cellStyle name="Comma 8 3 15 10" xfId="9424"/>
    <cellStyle name="Comma 8 3 15 10 2" xfId="27385"/>
    <cellStyle name="Comma 8 3 15 11" xfId="9425"/>
    <cellStyle name="Comma 8 3 15 11 2" xfId="27386"/>
    <cellStyle name="Comma 8 3 15 12" xfId="9426"/>
    <cellStyle name="Comma 8 3 15 12 2" xfId="27387"/>
    <cellStyle name="Comma 8 3 15 13" xfId="9427"/>
    <cellStyle name="Comma 8 3 15 13 2" xfId="27388"/>
    <cellStyle name="Comma 8 3 15 14" xfId="9428"/>
    <cellStyle name="Comma 8 3 15 14 2" xfId="27389"/>
    <cellStyle name="Comma 8 3 15 15" xfId="27384"/>
    <cellStyle name="Comma 8 3 15 2" xfId="9429"/>
    <cellStyle name="Comma 8 3 15 2 10" xfId="9430"/>
    <cellStyle name="Comma 8 3 15 2 10 2" xfId="27391"/>
    <cellStyle name="Comma 8 3 15 2 11" xfId="9431"/>
    <cellStyle name="Comma 8 3 15 2 11 2" xfId="27392"/>
    <cellStyle name="Comma 8 3 15 2 12" xfId="9432"/>
    <cellStyle name="Comma 8 3 15 2 12 2" xfId="27393"/>
    <cellStyle name="Comma 8 3 15 2 13" xfId="27390"/>
    <cellStyle name="Comma 8 3 15 2 2" xfId="9433"/>
    <cellStyle name="Comma 8 3 15 2 2 2" xfId="9434"/>
    <cellStyle name="Comma 8 3 15 2 2 2 2" xfId="27395"/>
    <cellStyle name="Comma 8 3 15 2 2 3" xfId="27394"/>
    <cellStyle name="Comma 8 3 15 2 3" xfId="9435"/>
    <cellStyle name="Comma 8 3 15 2 3 2" xfId="27396"/>
    <cellStyle name="Comma 8 3 15 2 4" xfId="9436"/>
    <cellStyle name="Comma 8 3 15 2 4 2" xfId="27397"/>
    <cellStyle name="Comma 8 3 15 2 5" xfId="9437"/>
    <cellStyle name="Comma 8 3 15 2 5 2" xfId="27398"/>
    <cellStyle name="Comma 8 3 15 2 6" xfId="9438"/>
    <cellStyle name="Comma 8 3 15 2 6 2" xfId="27399"/>
    <cellStyle name="Comma 8 3 15 2 7" xfId="9439"/>
    <cellStyle name="Comma 8 3 15 2 7 2" xfId="27400"/>
    <cellStyle name="Comma 8 3 15 2 8" xfId="9440"/>
    <cellStyle name="Comma 8 3 15 2 8 2" xfId="27401"/>
    <cellStyle name="Comma 8 3 15 2 9" xfId="9441"/>
    <cellStyle name="Comma 8 3 15 2 9 2" xfId="27402"/>
    <cellStyle name="Comma 8 3 15 3" xfId="9442"/>
    <cellStyle name="Comma 8 3 15 3 2" xfId="9443"/>
    <cellStyle name="Comma 8 3 15 3 2 2" xfId="27404"/>
    <cellStyle name="Comma 8 3 15 3 3" xfId="27403"/>
    <cellStyle name="Comma 8 3 15 4" xfId="9444"/>
    <cellStyle name="Comma 8 3 15 4 2" xfId="9445"/>
    <cellStyle name="Comma 8 3 15 4 2 2" xfId="27406"/>
    <cellStyle name="Comma 8 3 15 4 3" xfId="27405"/>
    <cellStyle name="Comma 8 3 15 5" xfId="9446"/>
    <cellStyle name="Comma 8 3 15 5 2" xfId="9447"/>
    <cellStyle name="Comma 8 3 15 5 2 2" xfId="27408"/>
    <cellStyle name="Comma 8 3 15 5 3" xfId="27407"/>
    <cellStyle name="Comma 8 3 15 6" xfId="9448"/>
    <cellStyle name="Comma 8 3 15 6 2" xfId="27409"/>
    <cellStyle name="Comma 8 3 15 7" xfId="9449"/>
    <cellStyle name="Comma 8 3 15 7 2" xfId="27410"/>
    <cellStyle name="Comma 8 3 15 8" xfId="9450"/>
    <cellStyle name="Comma 8 3 15 8 2" xfId="27411"/>
    <cellStyle name="Comma 8 3 15 9" xfId="9451"/>
    <cellStyle name="Comma 8 3 15 9 2" xfId="27412"/>
    <cellStyle name="Comma 8 3 16" xfId="9452"/>
    <cellStyle name="Comma 8 3 16 10" xfId="9453"/>
    <cellStyle name="Comma 8 3 16 10 2" xfId="27414"/>
    <cellStyle name="Comma 8 3 16 11" xfId="9454"/>
    <cellStyle name="Comma 8 3 16 11 2" xfId="27415"/>
    <cellStyle name="Comma 8 3 16 12" xfId="9455"/>
    <cellStyle name="Comma 8 3 16 12 2" xfId="27416"/>
    <cellStyle name="Comma 8 3 16 13" xfId="9456"/>
    <cellStyle name="Comma 8 3 16 13 2" xfId="27417"/>
    <cellStyle name="Comma 8 3 16 14" xfId="9457"/>
    <cellStyle name="Comma 8 3 16 14 2" xfId="27418"/>
    <cellStyle name="Comma 8 3 16 15" xfId="27413"/>
    <cellStyle name="Comma 8 3 16 2" xfId="9458"/>
    <cellStyle name="Comma 8 3 16 2 10" xfId="9459"/>
    <cellStyle name="Comma 8 3 16 2 10 2" xfId="27420"/>
    <cellStyle name="Comma 8 3 16 2 11" xfId="9460"/>
    <cellStyle name="Comma 8 3 16 2 11 2" xfId="27421"/>
    <cellStyle name="Comma 8 3 16 2 12" xfId="9461"/>
    <cellStyle name="Comma 8 3 16 2 12 2" xfId="27422"/>
    <cellStyle name="Comma 8 3 16 2 13" xfId="27419"/>
    <cellStyle name="Comma 8 3 16 2 2" xfId="9462"/>
    <cellStyle name="Comma 8 3 16 2 2 2" xfId="9463"/>
    <cellStyle name="Comma 8 3 16 2 2 2 2" xfId="27424"/>
    <cellStyle name="Comma 8 3 16 2 2 3" xfId="27423"/>
    <cellStyle name="Comma 8 3 16 2 3" xfId="9464"/>
    <cellStyle name="Comma 8 3 16 2 3 2" xfId="27425"/>
    <cellStyle name="Comma 8 3 16 2 4" xfId="9465"/>
    <cellStyle name="Comma 8 3 16 2 4 2" xfId="27426"/>
    <cellStyle name="Comma 8 3 16 2 5" xfId="9466"/>
    <cellStyle name="Comma 8 3 16 2 5 2" xfId="27427"/>
    <cellStyle name="Comma 8 3 16 2 6" xfId="9467"/>
    <cellStyle name="Comma 8 3 16 2 6 2" xfId="27428"/>
    <cellStyle name="Comma 8 3 16 2 7" xfId="9468"/>
    <cellStyle name="Comma 8 3 16 2 7 2" xfId="27429"/>
    <cellStyle name="Comma 8 3 16 2 8" xfId="9469"/>
    <cellStyle name="Comma 8 3 16 2 8 2" xfId="27430"/>
    <cellStyle name="Comma 8 3 16 2 9" xfId="9470"/>
    <cellStyle name="Comma 8 3 16 2 9 2" xfId="27431"/>
    <cellStyle name="Comma 8 3 16 3" xfId="9471"/>
    <cellStyle name="Comma 8 3 16 3 2" xfId="9472"/>
    <cellStyle name="Comma 8 3 16 3 2 2" xfId="27433"/>
    <cellStyle name="Comma 8 3 16 3 3" xfId="27432"/>
    <cellStyle name="Comma 8 3 16 4" xfId="9473"/>
    <cellStyle name="Comma 8 3 16 4 2" xfId="9474"/>
    <cellStyle name="Comma 8 3 16 4 2 2" xfId="27435"/>
    <cellStyle name="Comma 8 3 16 4 3" xfId="27434"/>
    <cellStyle name="Comma 8 3 16 5" xfId="9475"/>
    <cellStyle name="Comma 8 3 16 5 2" xfId="9476"/>
    <cellStyle name="Comma 8 3 16 5 2 2" xfId="27437"/>
    <cellStyle name="Comma 8 3 16 5 3" xfId="27436"/>
    <cellStyle name="Comma 8 3 16 6" xfId="9477"/>
    <cellStyle name="Comma 8 3 16 6 2" xfId="27438"/>
    <cellStyle name="Comma 8 3 16 7" xfId="9478"/>
    <cellStyle name="Comma 8 3 16 7 2" xfId="27439"/>
    <cellStyle name="Comma 8 3 16 8" xfId="9479"/>
    <cellStyle name="Comma 8 3 16 8 2" xfId="27440"/>
    <cellStyle name="Comma 8 3 16 9" xfId="9480"/>
    <cellStyle name="Comma 8 3 16 9 2" xfId="27441"/>
    <cellStyle name="Comma 8 3 17" xfId="9481"/>
    <cellStyle name="Comma 8 3 17 2" xfId="27442"/>
    <cellStyle name="Comma 8 3 18" xfId="9482"/>
    <cellStyle name="Comma 8 3 18 2" xfId="27443"/>
    <cellStyle name="Comma 8 3 19" xfId="9483"/>
    <cellStyle name="Comma 8 3 19 2" xfId="27444"/>
    <cellStyle name="Comma 8 3 2" xfId="9484"/>
    <cellStyle name="Comma 8 3 2 10" xfId="9485"/>
    <cellStyle name="Comma 8 3 2 10 2" xfId="27446"/>
    <cellStyle name="Comma 8 3 2 11" xfId="9486"/>
    <cellStyle name="Comma 8 3 2 11 2" xfId="27447"/>
    <cellStyle name="Comma 8 3 2 12" xfId="9487"/>
    <cellStyle name="Comma 8 3 2 12 2" xfId="27448"/>
    <cellStyle name="Comma 8 3 2 13" xfId="9488"/>
    <cellStyle name="Comma 8 3 2 13 2" xfId="27449"/>
    <cellStyle name="Comma 8 3 2 14" xfId="9489"/>
    <cellStyle name="Comma 8 3 2 14 2" xfId="9490"/>
    <cellStyle name="Comma 8 3 2 14 2 2" xfId="27451"/>
    <cellStyle name="Comma 8 3 2 14 3" xfId="27450"/>
    <cellStyle name="Comma 8 3 2 15" xfId="9491"/>
    <cellStyle name="Comma 8 3 2 15 2" xfId="27452"/>
    <cellStyle name="Comma 8 3 2 16" xfId="9492"/>
    <cellStyle name="Comma 8 3 2 16 2" xfId="27453"/>
    <cellStyle name="Comma 8 3 2 17" xfId="9493"/>
    <cellStyle name="Comma 8 3 2 17 2" xfId="27454"/>
    <cellStyle name="Comma 8 3 2 18" xfId="9494"/>
    <cellStyle name="Comma 8 3 2 18 2" xfId="27455"/>
    <cellStyle name="Comma 8 3 2 19" xfId="9495"/>
    <cellStyle name="Comma 8 3 2 19 2" xfId="27456"/>
    <cellStyle name="Comma 8 3 2 2" xfId="9496"/>
    <cellStyle name="Comma 8 3 2 2 10" xfId="9497"/>
    <cellStyle name="Comma 8 3 2 2 10 2" xfId="27458"/>
    <cellStyle name="Comma 8 3 2 2 11" xfId="9498"/>
    <cellStyle name="Comma 8 3 2 2 11 2" xfId="27459"/>
    <cellStyle name="Comma 8 3 2 2 12" xfId="9499"/>
    <cellStyle name="Comma 8 3 2 2 12 2" xfId="27460"/>
    <cellStyle name="Comma 8 3 2 2 13" xfId="9500"/>
    <cellStyle name="Comma 8 3 2 2 13 2" xfId="27461"/>
    <cellStyle name="Comma 8 3 2 2 14" xfId="9501"/>
    <cellStyle name="Comma 8 3 2 2 14 2" xfId="27462"/>
    <cellStyle name="Comma 8 3 2 2 15" xfId="27457"/>
    <cellStyle name="Comma 8 3 2 2 2" xfId="9502"/>
    <cellStyle name="Comma 8 3 2 2 2 10" xfId="9503"/>
    <cellStyle name="Comma 8 3 2 2 2 10 2" xfId="27464"/>
    <cellStyle name="Comma 8 3 2 2 2 11" xfId="9504"/>
    <cellStyle name="Comma 8 3 2 2 2 11 2" xfId="27465"/>
    <cellStyle name="Comma 8 3 2 2 2 12" xfId="9505"/>
    <cellStyle name="Comma 8 3 2 2 2 12 2" xfId="27466"/>
    <cellStyle name="Comma 8 3 2 2 2 13" xfId="9506"/>
    <cellStyle name="Comma 8 3 2 2 2 13 2" xfId="27467"/>
    <cellStyle name="Comma 8 3 2 2 2 14" xfId="9507"/>
    <cellStyle name="Comma 8 3 2 2 2 14 2" xfId="27468"/>
    <cellStyle name="Comma 8 3 2 2 2 15" xfId="27463"/>
    <cellStyle name="Comma 8 3 2 2 2 2" xfId="9508"/>
    <cellStyle name="Comma 8 3 2 2 2 2 10" xfId="9509"/>
    <cellStyle name="Comma 8 3 2 2 2 2 10 2" xfId="27470"/>
    <cellStyle name="Comma 8 3 2 2 2 2 11" xfId="9510"/>
    <cellStyle name="Comma 8 3 2 2 2 2 11 2" xfId="27471"/>
    <cellStyle name="Comma 8 3 2 2 2 2 12" xfId="9511"/>
    <cellStyle name="Comma 8 3 2 2 2 2 12 2" xfId="27472"/>
    <cellStyle name="Comma 8 3 2 2 2 2 13" xfId="27469"/>
    <cellStyle name="Comma 8 3 2 2 2 2 2" xfId="9512"/>
    <cellStyle name="Comma 8 3 2 2 2 2 2 2" xfId="9513"/>
    <cellStyle name="Comma 8 3 2 2 2 2 2 2 2" xfId="27474"/>
    <cellStyle name="Comma 8 3 2 2 2 2 2 3" xfId="27473"/>
    <cellStyle name="Comma 8 3 2 2 2 2 3" xfId="9514"/>
    <cellStyle name="Comma 8 3 2 2 2 2 3 2" xfId="27475"/>
    <cellStyle name="Comma 8 3 2 2 2 2 4" xfId="9515"/>
    <cellStyle name="Comma 8 3 2 2 2 2 4 2" xfId="27476"/>
    <cellStyle name="Comma 8 3 2 2 2 2 5" xfId="9516"/>
    <cellStyle name="Comma 8 3 2 2 2 2 5 2" xfId="27477"/>
    <cellStyle name="Comma 8 3 2 2 2 2 6" xfId="9517"/>
    <cellStyle name="Comma 8 3 2 2 2 2 6 2" xfId="27478"/>
    <cellStyle name="Comma 8 3 2 2 2 2 7" xfId="9518"/>
    <cellStyle name="Comma 8 3 2 2 2 2 7 2" xfId="27479"/>
    <cellStyle name="Comma 8 3 2 2 2 2 8" xfId="9519"/>
    <cellStyle name="Comma 8 3 2 2 2 2 8 2" xfId="27480"/>
    <cellStyle name="Comma 8 3 2 2 2 2 9" xfId="9520"/>
    <cellStyle name="Comma 8 3 2 2 2 2 9 2" xfId="27481"/>
    <cellStyle name="Comma 8 3 2 2 2 3" xfId="9521"/>
    <cellStyle name="Comma 8 3 2 2 2 3 2" xfId="9522"/>
    <cellStyle name="Comma 8 3 2 2 2 3 2 2" xfId="27483"/>
    <cellStyle name="Comma 8 3 2 2 2 3 3" xfId="27482"/>
    <cellStyle name="Comma 8 3 2 2 2 4" xfId="9523"/>
    <cellStyle name="Comma 8 3 2 2 2 4 2" xfId="9524"/>
    <cellStyle name="Comma 8 3 2 2 2 4 2 2" xfId="27485"/>
    <cellStyle name="Comma 8 3 2 2 2 4 3" xfId="27484"/>
    <cellStyle name="Comma 8 3 2 2 2 5" xfId="9525"/>
    <cellStyle name="Comma 8 3 2 2 2 5 2" xfId="9526"/>
    <cellStyle name="Comma 8 3 2 2 2 5 2 2" xfId="27487"/>
    <cellStyle name="Comma 8 3 2 2 2 5 3" xfId="27486"/>
    <cellStyle name="Comma 8 3 2 2 2 6" xfId="9527"/>
    <cellStyle name="Comma 8 3 2 2 2 6 2" xfId="27488"/>
    <cellStyle name="Comma 8 3 2 2 2 7" xfId="9528"/>
    <cellStyle name="Comma 8 3 2 2 2 7 2" xfId="27489"/>
    <cellStyle name="Comma 8 3 2 2 2 8" xfId="9529"/>
    <cellStyle name="Comma 8 3 2 2 2 8 2" xfId="27490"/>
    <cellStyle name="Comma 8 3 2 2 2 9" xfId="9530"/>
    <cellStyle name="Comma 8 3 2 2 2 9 2" xfId="27491"/>
    <cellStyle name="Comma 8 3 2 2 3" xfId="9531"/>
    <cellStyle name="Comma 8 3 2 2 3 10" xfId="9532"/>
    <cellStyle name="Comma 8 3 2 2 3 10 2" xfId="27493"/>
    <cellStyle name="Comma 8 3 2 2 3 11" xfId="9533"/>
    <cellStyle name="Comma 8 3 2 2 3 11 2" xfId="27494"/>
    <cellStyle name="Comma 8 3 2 2 3 12" xfId="9534"/>
    <cellStyle name="Comma 8 3 2 2 3 12 2" xfId="27495"/>
    <cellStyle name="Comma 8 3 2 2 3 13" xfId="9535"/>
    <cellStyle name="Comma 8 3 2 2 3 13 2" xfId="27496"/>
    <cellStyle name="Comma 8 3 2 2 3 14" xfId="9536"/>
    <cellStyle name="Comma 8 3 2 2 3 14 2" xfId="27497"/>
    <cellStyle name="Comma 8 3 2 2 3 15" xfId="27492"/>
    <cellStyle name="Comma 8 3 2 2 3 2" xfId="9537"/>
    <cellStyle name="Comma 8 3 2 2 3 2 10" xfId="9538"/>
    <cellStyle name="Comma 8 3 2 2 3 2 10 2" xfId="27499"/>
    <cellStyle name="Comma 8 3 2 2 3 2 11" xfId="9539"/>
    <cellStyle name="Comma 8 3 2 2 3 2 11 2" xfId="27500"/>
    <cellStyle name="Comma 8 3 2 2 3 2 12" xfId="9540"/>
    <cellStyle name="Comma 8 3 2 2 3 2 12 2" xfId="27501"/>
    <cellStyle name="Comma 8 3 2 2 3 2 13" xfId="27498"/>
    <cellStyle name="Comma 8 3 2 2 3 2 2" xfId="9541"/>
    <cellStyle name="Comma 8 3 2 2 3 2 2 2" xfId="9542"/>
    <cellStyle name="Comma 8 3 2 2 3 2 2 2 2" xfId="27503"/>
    <cellStyle name="Comma 8 3 2 2 3 2 2 3" xfId="27502"/>
    <cellStyle name="Comma 8 3 2 2 3 2 3" xfId="9543"/>
    <cellStyle name="Comma 8 3 2 2 3 2 3 2" xfId="27504"/>
    <cellStyle name="Comma 8 3 2 2 3 2 4" xfId="9544"/>
    <cellStyle name="Comma 8 3 2 2 3 2 4 2" xfId="27505"/>
    <cellStyle name="Comma 8 3 2 2 3 2 5" xfId="9545"/>
    <cellStyle name="Comma 8 3 2 2 3 2 5 2" xfId="27506"/>
    <cellStyle name="Comma 8 3 2 2 3 2 6" xfId="9546"/>
    <cellStyle name="Comma 8 3 2 2 3 2 6 2" xfId="27507"/>
    <cellStyle name="Comma 8 3 2 2 3 2 7" xfId="9547"/>
    <cellStyle name="Comma 8 3 2 2 3 2 7 2" xfId="27508"/>
    <cellStyle name="Comma 8 3 2 2 3 2 8" xfId="9548"/>
    <cellStyle name="Comma 8 3 2 2 3 2 8 2" xfId="27509"/>
    <cellStyle name="Comma 8 3 2 2 3 2 9" xfId="9549"/>
    <cellStyle name="Comma 8 3 2 2 3 2 9 2" xfId="27510"/>
    <cellStyle name="Comma 8 3 2 2 3 3" xfId="9550"/>
    <cellStyle name="Comma 8 3 2 2 3 3 2" xfId="9551"/>
    <cellStyle name="Comma 8 3 2 2 3 3 2 2" xfId="27512"/>
    <cellStyle name="Comma 8 3 2 2 3 3 3" xfId="27511"/>
    <cellStyle name="Comma 8 3 2 2 3 4" xfId="9552"/>
    <cellStyle name="Comma 8 3 2 2 3 4 2" xfId="9553"/>
    <cellStyle name="Comma 8 3 2 2 3 4 2 2" xfId="27514"/>
    <cellStyle name="Comma 8 3 2 2 3 4 3" xfId="27513"/>
    <cellStyle name="Comma 8 3 2 2 3 5" xfId="9554"/>
    <cellStyle name="Comma 8 3 2 2 3 5 2" xfId="9555"/>
    <cellStyle name="Comma 8 3 2 2 3 5 2 2" xfId="27516"/>
    <cellStyle name="Comma 8 3 2 2 3 5 3" xfId="27515"/>
    <cellStyle name="Comma 8 3 2 2 3 6" xfId="9556"/>
    <cellStyle name="Comma 8 3 2 2 3 6 2" xfId="27517"/>
    <cellStyle name="Comma 8 3 2 2 3 7" xfId="9557"/>
    <cellStyle name="Comma 8 3 2 2 3 7 2" xfId="27518"/>
    <cellStyle name="Comma 8 3 2 2 3 8" xfId="9558"/>
    <cellStyle name="Comma 8 3 2 2 3 8 2" xfId="27519"/>
    <cellStyle name="Comma 8 3 2 2 3 9" xfId="9559"/>
    <cellStyle name="Comma 8 3 2 2 3 9 2" xfId="27520"/>
    <cellStyle name="Comma 8 3 2 2 4" xfId="9560"/>
    <cellStyle name="Comma 8 3 2 2 4 2" xfId="27521"/>
    <cellStyle name="Comma 8 3 2 2 5" xfId="9561"/>
    <cellStyle name="Comma 8 3 2 2 5 2" xfId="27522"/>
    <cellStyle name="Comma 8 3 2 2 6" xfId="9562"/>
    <cellStyle name="Comma 8 3 2 2 6 2" xfId="27523"/>
    <cellStyle name="Comma 8 3 2 2 7" xfId="9563"/>
    <cellStyle name="Comma 8 3 2 2 7 2" xfId="27524"/>
    <cellStyle name="Comma 8 3 2 2 8" xfId="9564"/>
    <cellStyle name="Comma 8 3 2 2 8 2" xfId="27525"/>
    <cellStyle name="Comma 8 3 2 2 9" xfId="9565"/>
    <cellStyle name="Comma 8 3 2 2 9 2" xfId="27526"/>
    <cellStyle name="Comma 8 3 2 20" xfId="9566"/>
    <cellStyle name="Comma 8 3 2 20 2" xfId="27527"/>
    <cellStyle name="Comma 8 3 2 21" xfId="9567"/>
    <cellStyle name="Comma 8 3 2 21 2" xfId="27528"/>
    <cellStyle name="Comma 8 3 2 22" xfId="9568"/>
    <cellStyle name="Comma 8 3 2 22 2" xfId="27529"/>
    <cellStyle name="Comma 8 3 2 23" xfId="9569"/>
    <cellStyle name="Comma 8 3 2 23 2" xfId="27530"/>
    <cellStyle name="Comma 8 3 2 24" xfId="9570"/>
    <cellStyle name="Comma 8 3 2 24 2" xfId="27531"/>
    <cellStyle name="Comma 8 3 2 25" xfId="9571"/>
    <cellStyle name="Comma 8 3 2 25 2" xfId="27532"/>
    <cellStyle name="Comma 8 3 2 26" xfId="9572"/>
    <cellStyle name="Comma 8 3 2 26 2" xfId="27533"/>
    <cellStyle name="Comma 8 3 2 27" xfId="9573"/>
    <cellStyle name="Comma 8 3 2 27 2" xfId="27534"/>
    <cellStyle name="Comma 8 3 2 28" xfId="27445"/>
    <cellStyle name="Comma 8 3 2 3" xfId="9574"/>
    <cellStyle name="Comma 8 3 2 3 2" xfId="27535"/>
    <cellStyle name="Comma 8 3 2 4" xfId="9575"/>
    <cellStyle name="Comma 8 3 2 4 10" xfId="9576"/>
    <cellStyle name="Comma 8 3 2 4 10 2" xfId="27537"/>
    <cellStyle name="Comma 8 3 2 4 11" xfId="9577"/>
    <cellStyle name="Comma 8 3 2 4 11 2" xfId="27538"/>
    <cellStyle name="Comma 8 3 2 4 12" xfId="9578"/>
    <cellStyle name="Comma 8 3 2 4 12 2" xfId="27539"/>
    <cellStyle name="Comma 8 3 2 4 13" xfId="27536"/>
    <cellStyle name="Comma 8 3 2 4 2" xfId="9579"/>
    <cellStyle name="Comma 8 3 2 4 2 2" xfId="9580"/>
    <cellStyle name="Comma 8 3 2 4 2 2 2" xfId="27541"/>
    <cellStyle name="Comma 8 3 2 4 2 3" xfId="27540"/>
    <cellStyle name="Comma 8 3 2 4 3" xfId="9581"/>
    <cellStyle name="Comma 8 3 2 4 3 2" xfId="27542"/>
    <cellStyle name="Comma 8 3 2 4 4" xfId="9582"/>
    <cellStyle name="Comma 8 3 2 4 4 2" xfId="27543"/>
    <cellStyle name="Comma 8 3 2 4 5" xfId="9583"/>
    <cellStyle name="Comma 8 3 2 4 5 2" xfId="27544"/>
    <cellStyle name="Comma 8 3 2 4 6" xfId="9584"/>
    <cellStyle name="Comma 8 3 2 4 6 2" xfId="27545"/>
    <cellStyle name="Comma 8 3 2 4 7" xfId="9585"/>
    <cellStyle name="Comma 8 3 2 4 7 2" xfId="27546"/>
    <cellStyle name="Comma 8 3 2 4 8" xfId="9586"/>
    <cellStyle name="Comma 8 3 2 4 8 2" xfId="27547"/>
    <cellStyle name="Comma 8 3 2 4 9" xfId="9587"/>
    <cellStyle name="Comma 8 3 2 4 9 2" xfId="27548"/>
    <cellStyle name="Comma 8 3 2 5" xfId="9588"/>
    <cellStyle name="Comma 8 3 2 5 2" xfId="9589"/>
    <cellStyle name="Comma 8 3 2 5 2 2" xfId="27550"/>
    <cellStyle name="Comma 8 3 2 5 3" xfId="27549"/>
    <cellStyle name="Comma 8 3 2 6" xfId="9590"/>
    <cellStyle name="Comma 8 3 2 6 2" xfId="9591"/>
    <cellStyle name="Comma 8 3 2 6 2 2" xfId="27552"/>
    <cellStyle name="Comma 8 3 2 6 3" xfId="27551"/>
    <cellStyle name="Comma 8 3 2 7" xfId="9592"/>
    <cellStyle name="Comma 8 3 2 7 2" xfId="27553"/>
    <cellStyle name="Comma 8 3 2 8" xfId="9593"/>
    <cellStyle name="Comma 8 3 2 8 2" xfId="27554"/>
    <cellStyle name="Comma 8 3 2 9" xfId="9594"/>
    <cellStyle name="Comma 8 3 2 9 2" xfId="27555"/>
    <cellStyle name="Comma 8 3 20" xfId="9595"/>
    <cellStyle name="Comma 8 3 20 2" xfId="27556"/>
    <cellStyle name="Comma 8 3 21" xfId="9596"/>
    <cellStyle name="Comma 8 3 21 2" xfId="27557"/>
    <cellStyle name="Comma 8 3 22" xfId="9597"/>
    <cellStyle name="Comma 8 3 22 2" xfId="27558"/>
    <cellStyle name="Comma 8 3 23" xfId="9598"/>
    <cellStyle name="Comma 8 3 23 2" xfId="27559"/>
    <cellStyle name="Comma 8 3 24" xfId="9599"/>
    <cellStyle name="Comma 8 3 24 2" xfId="27560"/>
    <cellStyle name="Comma 8 3 25" xfId="9600"/>
    <cellStyle name="Comma 8 3 25 2" xfId="27561"/>
    <cellStyle name="Comma 8 3 26" xfId="9601"/>
    <cellStyle name="Comma 8 3 26 2" xfId="27562"/>
    <cellStyle name="Comma 8 3 27" xfId="9602"/>
    <cellStyle name="Comma 8 3 27 2" xfId="27563"/>
    <cellStyle name="Comma 8 3 28" xfId="27183"/>
    <cellStyle name="Comma 8 3 3" xfId="9603"/>
    <cellStyle name="Comma 8 3 3 10" xfId="9604"/>
    <cellStyle name="Comma 8 3 3 10 2" xfId="27565"/>
    <cellStyle name="Comma 8 3 3 11" xfId="9605"/>
    <cellStyle name="Comma 8 3 3 11 2" xfId="27566"/>
    <cellStyle name="Comma 8 3 3 12" xfId="9606"/>
    <cellStyle name="Comma 8 3 3 12 2" xfId="9607"/>
    <cellStyle name="Comma 8 3 3 12 2 2" xfId="27568"/>
    <cellStyle name="Comma 8 3 3 12 3" xfId="27567"/>
    <cellStyle name="Comma 8 3 3 13" xfId="9608"/>
    <cellStyle name="Comma 8 3 3 13 2" xfId="27569"/>
    <cellStyle name="Comma 8 3 3 14" xfId="9609"/>
    <cellStyle name="Comma 8 3 3 14 2" xfId="27570"/>
    <cellStyle name="Comma 8 3 3 15" xfId="9610"/>
    <cellStyle name="Comma 8 3 3 15 2" xfId="27571"/>
    <cellStyle name="Comma 8 3 3 16" xfId="9611"/>
    <cellStyle name="Comma 8 3 3 16 2" xfId="27572"/>
    <cellStyle name="Comma 8 3 3 17" xfId="9612"/>
    <cellStyle name="Comma 8 3 3 17 2" xfId="27573"/>
    <cellStyle name="Comma 8 3 3 18" xfId="9613"/>
    <cellStyle name="Comma 8 3 3 18 2" xfId="27574"/>
    <cellStyle name="Comma 8 3 3 19" xfId="9614"/>
    <cellStyle name="Comma 8 3 3 19 2" xfId="27575"/>
    <cellStyle name="Comma 8 3 3 2" xfId="9615"/>
    <cellStyle name="Comma 8 3 3 2 10" xfId="9616"/>
    <cellStyle name="Comma 8 3 3 2 10 2" xfId="27577"/>
    <cellStyle name="Comma 8 3 3 2 11" xfId="9617"/>
    <cellStyle name="Comma 8 3 3 2 11 2" xfId="27578"/>
    <cellStyle name="Comma 8 3 3 2 12" xfId="9618"/>
    <cellStyle name="Comma 8 3 3 2 12 2" xfId="27579"/>
    <cellStyle name="Comma 8 3 3 2 13" xfId="27576"/>
    <cellStyle name="Comma 8 3 3 2 2" xfId="9619"/>
    <cellStyle name="Comma 8 3 3 2 2 2" xfId="9620"/>
    <cellStyle name="Comma 8 3 3 2 2 2 2" xfId="27581"/>
    <cellStyle name="Comma 8 3 3 2 2 3" xfId="27580"/>
    <cellStyle name="Comma 8 3 3 2 3" xfId="9621"/>
    <cellStyle name="Comma 8 3 3 2 3 2" xfId="27582"/>
    <cellStyle name="Comma 8 3 3 2 4" xfId="9622"/>
    <cellStyle name="Comma 8 3 3 2 4 2" xfId="27583"/>
    <cellStyle name="Comma 8 3 3 2 5" xfId="9623"/>
    <cellStyle name="Comma 8 3 3 2 5 2" xfId="27584"/>
    <cellStyle name="Comma 8 3 3 2 6" xfId="9624"/>
    <cellStyle name="Comma 8 3 3 2 6 2" xfId="27585"/>
    <cellStyle name="Comma 8 3 3 2 7" xfId="9625"/>
    <cellStyle name="Comma 8 3 3 2 7 2" xfId="27586"/>
    <cellStyle name="Comma 8 3 3 2 8" xfId="9626"/>
    <cellStyle name="Comma 8 3 3 2 8 2" xfId="27587"/>
    <cellStyle name="Comma 8 3 3 2 9" xfId="9627"/>
    <cellStyle name="Comma 8 3 3 2 9 2" xfId="27588"/>
    <cellStyle name="Comma 8 3 3 20" xfId="9628"/>
    <cellStyle name="Comma 8 3 3 20 2" xfId="27589"/>
    <cellStyle name="Comma 8 3 3 21" xfId="9629"/>
    <cellStyle name="Comma 8 3 3 21 2" xfId="27590"/>
    <cellStyle name="Comma 8 3 3 22" xfId="9630"/>
    <cellStyle name="Comma 8 3 3 22 2" xfId="27591"/>
    <cellStyle name="Comma 8 3 3 23" xfId="9631"/>
    <cellStyle name="Comma 8 3 3 23 2" xfId="27592"/>
    <cellStyle name="Comma 8 3 3 24" xfId="9632"/>
    <cellStyle name="Comma 8 3 3 24 2" xfId="27593"/>
    <cellStyle name="Comma 8 3 3 25" xfId="9633"/>
    <cellStyle name="Comma 8 3 3 25 2" xfId="27594"/>
    <cellStyle name="Comma 8 3 3 26" xfId="27564"/>
    <cellStyle name="Comma 8 3 3 3" xfId="9634"/>
    <cellStyle name="Comma 8 3 3 3 2" xfId="9635"/>
    <cellStyle name="Comma 8 3 3 3 2 2" xfId="27596"/>
    <cellStyle name="Comma 8 3 3 3 3" xfId="27595"/>
    <cellStyle name="Comma 8 3 3 4" xfId="9636"/>
    <cellStyle name="Comma 8 3 3 4 2" xfId="9637"/>
    <cellStyle name="Comma 8 3 3 4 2 2" xfId="27598"/>
    <cellStyle name="Comma 8 3 3 4 3" xfId="27597"/>
    <cellStyle name="Comma 8 3 3 5" xfId="9638"/>
    <cellStyle name="Comma 8 3 3 5 2" xfId="27599"/>
    <cellStyle name="Comma 8 3 3 6" xfId="9639"/>
    <cellStyle name="Comma 8 3 3 6 2" xfId="27600"/>
    <cellStyle name="Comma 8 3 3 7" xfId="9640"/>
    <cellStyle name="Comma 8 3 3 7 2" xfId="27601"/>
    <cellStyle name="Comma 8 3 3 8" xfId="9641"/>
    <cellStyle name="Comma 8 3 3 8 2" xfId="27602"/>
    <cellStyle name="Comma 8 3 3 9" xfId="9642"/>
    <cellStyle name="Comma 8 3 3 9 2" xfId="27603"/>
    <cellStyle name="Comma 8 3 4" xfId="9643"/>
    <cellStyle name="Comma 8 3 4 10" xfId="9644"/>
    <cellStyle name="Comma 8 3 4 10 2" xfId="27605"/>
    <cellStyle name="Comma 8 3 4 11" xfId="9645"/>
    <cellStyle name="Comma 8 3 4 11 2" xfId="27606"/>
    <cellStyle name="Comma 8 3 4 12" xfId="9646"/>
    <cellStyle name="Comma 8 3 4 12 2" xfId="9647"/>
    <cellStyle name="Comma 8 3 4 12 2 2" xfId="27608"/>
    <cellStyle name="Comma 8 3 4 12 3" xfId="27607"/>
    <cellStyle name="Comma 8 3 4 13" xfId="9648"/>
    <cellStyle name="Comma 8 3 4 13 2" xfId="27609"/>
    <cellStyle name="Comma 8 3 4 14" xfId="9649"/>
    <cellStyle name="Comma 8 3 4 14 2" xfId="27610"/>
    <cellStyle name="Comma 8 3 4 15" xfId="9650"/>
    <cellStyle name="Comma 8 3 4 15 2" xfId="27611"/>
    <cellStyle name="Comma 8 3 4 16" xfId="9651"/>
    <cellStyle name="Comma 8 3 4 16 2" xfId="27612"/>
    <cellStyle name="Comma 8 3 4 17" xfId="9652"/>
    <cellStyle name="Comma 8 3 4 17 2" xfId="27613"/>
    <cellStyle name="Comma 8 3 4 18" xfId="9653"/>
    <cellStyle name="Comma 8 3 4 18 2" xfId="27614"/>
    <cellStyle name="Comma 8 3 4 19" xfId="9654"/>
    <cellStyle name="Comma 8 3 4 19 2" xfId="27615"/>
    <cellStyle name="Comma 8 3 4 2" xfId="9655"/>
    <cellStyle name="Comma 8 3 4 2 10" xfId="9656"/>
    <cellStyle name="Comma 8 3 4 2 10 2" xfId="27617"/>
    <cellStyle name="Comma 8 3 4 2 11" xfId="9657"/>
    <cellStyle name="Comma 8 3 4 2 11 2" xfId="27618"/>
    <cellStyle name="Comma 8 3 4 2 12" xfId="9658"/>
    <cellStyle name="Comma 8 3 4 2 12 2" xfId="27619"/>
    <cellStyle name="Comma 8 3 4 2 13" xfId="27616"/>
    <cellStyle name="Comma 8 3 4 2 2" xfId="9659"/>
    <cellStyle name="Comma 8 3 4 2 2 2" xfId="9660"/>
    <cellStyle name="Comma 8 3 4 2 2 2 2" xfId="27621"/>
    <cellStyle name="Comma 8 3 4 2 2 3" xfId="27620"/>
    <cellStyle name="Comma 8 3 4 2 3" xfId="9661"/>
    <cellStyle name="Comma 8 3 4 2 3 2" xfId="27622"/>
    <cellStyle name="Comma 8 3 4 2 4" xfId="9662"/>
    <cellStyle name="Comma 8 3 4 2 4 2" xfId="27623"/>
    <cellStyle name="Comma 8 3 4 2 5" xfId="9663"/>
    <cellStyle name="Comma 8 3 4 2 5 2" xfId="27624"/>
    <cellStyle name="Comma 8 3 4 2 6" xfId="9664"/>
    <cellStyle name="Comma 8 3 4 2 6 2" xfId="27625"/>
    <cellStyle name="Comma 8 3 4 2 7" xfId="9665"/>
    <cellStyle name="Comma 8 3 4 2 7 2" xfId="27626"/>
    <cellStyle name="Comma 8 3 4 2 8" xfId="9666"/>
    <cellStyle name="Comma 8 3 4 2 8 2" xfId="27627"/>
    <cellStyle name="Comma 8 3 4 2 9" xfId="9667"/>
    <cellStyle name="Comma 8 3 4 2 9 2" xfId="27628"/>
    <cellStyle name="Comma 8 3 4 20" xfId="9668"/>
    <cellStyle name="Comma 8 3 4 20 2" xfId="27629"/>
    <cellStyle name="Comma 8 3 4 21" xfId="9669"/>
    <cellStyle name="Comma 8 3 4 21 2" xfId="27630"/>
    <cellStyle name="Comma 8 3 4 22" xfId="9670"/>
    <cellStyle name="Comma 8 3 4 22 2" xfId="27631"/>
    <cellStyle name="Comma 8 3 4 23" xfId="9671"/>
    <cellStyle name="Comma 8 3 4 23 2" xfId="27632"/>
    <cellStyle name="Comma 8 3 4 24" xfId="9672"/>
    <cellStyle name="Comma 8 3 4 24 2" xfId="27633"/>
    <cellStyle name="Comma 8 3 4 25" xfId="9673"/>
    <cellStyle name="Comma 8 3 4 25 2" xfId="27634"/>
    <cellStyle name="Comma 8 3 4 26" xfId="27604"/>
    <cellStyle name="Comma 8 3 4 3" xfId="9674"/>
    <cellStyle name="Comma 8 3 4 3 2" xfId="9675"/>
    <cellStyle name="Comma 8 3 4 3 2 2" xfId="27636"/>
    <cellStyle name="Comma 8 3 4 3 3" xfId="27635"/>
    <cellStyle name="Comma 8 3 4 4" xfId="9676"/>
    <cellStyle name="Comma 8 3 4 4 2" xfId="9677"/>
    <cellStyle name="Comma 8 3 4 4 2 2" xfId="27638"/>
    <cellStyle name="Comma 8 3 4 4 3" xfId="27637"/>
    <cellStyle name="Comma 8 3 4 5" xfId="9678"/>
    <cellStyle name="Comma 8 3 4 5 2" xfId="27639"/>
    <cellStyle name="Comma 8 3 4 6" xfId="9679"/>
    <cellStyle name="Comma 8 3 4 6 2" xfId="27640"/>
    <cellStyle name="Comma 8 3 4 7" xfId="9680"/>
    <cellStyle name="Comma 8 3 4 7 2" xfId="27641"/>
    <cellStyle name="Comma 8 3 4 8" xfId="9681"/>
    <cellStyle name="Comma 8 3 4 8 2" xfId="27642"/>
    <cellStyle name="Comma 8 3 4 9" xfId="9682"/>
    <cellStyle name="Comma 8 3 4 9 2" xfId="27643"/>
    <cellStyle name="Comma 8 3 5" xfId="9683"/>
    <cellStyle name="Comma 8 3 5 10" xfId="9684"/>
    <cellStyle name="Comma 8 3 5 10 2" xfId="27645"/>
    <cellStyle name="Comma 8 3 5 11" xfId="9685"/>
    <cellStyle name="Comma 8 3 5 11 2" xfId="27646"/>
    <cellStyle name="Comma 8 3 5 12" xfId="9686"/>
    <cellStyle name="Comma 8 3 5 12 2" xfId="9687"/>
    <cellStyle name="Comma 8 3 5 12 2 2" xfId="27648"/>
    <cellStyle name="Comma 8 3 5 12 3" xfId="27647"/>
    <cellStyle name="Comma 8 3 5 13" xfId="9688"/>
    <cellStyle name="Comma 8 3 5 13 2" xfId="27649"/>
    <cellStyle name="Comma 8 3 5 14" xfId="9689"/>
    <cellStyle name="Comma 8 3 5 14 2" xfId="27650"/>
    <cellStyle name="Comma 8 3 5 15" xfId="9690"/>
    <cellStyle name="Comma 8 3 5 15 2" xfId="27651"/>
    <cellStyle name="Comma 8 3 5 16" xfId="9691"/>
    <cellStyle name="Comma 8 3 5 16 2" xfId="27652"/>
    <cellStyle name="Comma 8 3 5 17" xfId="9692"/>
    <cellStyle name="Comma 8 3 5 17 2" xfId="27653"/>
    <cellStyle name="Comma 8 3 5 18" xfId="9693"/>
    <cellStyle name="Comma 8 3 5 18 2" xfId="27654"/>
    <cellStyle name="Comma 8 3 5 19" xfId="9694"/>
    <cellStyle name="Comma 8 3 5 19 2" xfId="27655"/>
    <cellStyle name="Comma 8 3 5 2" xfId="9695"/>
    <cellStyle name="Comma 8 3 5 2 10" xfId="9696"/>
    <cellStyle name="Comma 8 3 5 2 10 2" xfId="27657"/>
    <cellStyle name="Comma 8 3 5 2 11" xfId="9697"/>
    <cellStyle name="Comma 8 3 5 2 11 2" xfId="27658"/>
    <cellStyle name="Comma 8 3 5 2 12" xfId="9698"/>
    <cellStyle name="Comma 8 3 5 2 12 2" xfId="27659"/>
    <cellStyle name="Comma 8 3 5 2 13" xfId="27656"/>
    <cellStyle name="Comma 8 3 5 2 2" xfId="9699"/>
    <cellStyle name="Comma 8 3 5 2 2 2" xfId="9700"/>
    <cellStyle name="Comma 8 3 5 2 2 2 2" xfId="27661"/>
    <cellStyle name="Comma 8 3 5 2 2 3" xfId="27660"/>
    <cellStyle name="Comma 8 3 5 2 3" xfId="9701"/>
    <cellStyle name="Comma 8 3 5 2 3 2" xfId="27662"/>
    <cellStyle name="Comma 8 3 5 2 4" xfId="9702"/>
    <cellStyle name="Comma 8 3 5 2 4 2" xfId="27663"/>
    <cellStyle name="Comma 8 3 5 2 5" xfId="9703"/>
    <cellStyle name="Comma 8 3 5 2 5 2" xfId="27664"/>
    <cellStyle name="Comma 8 3 5 2 6" xfId="9704"/>
    <cellStyle name="Comma 8 3 5 2 6 2" xfId="27665"/>
    <cellStyle name="Comma 8 3 5 2 7" xfId="9705"/>
    <cellStyle name="Comma 8 3 5 2 7 2" xfId="27666"/>
    <cellStyle name="Comma 8 3 5 2 8" xfId="9706"/>
    <cellStyle name="Comma 8 3 5 2 8 2" xfId="27667"/>
    <cellStyle name="Comma 8 3 5 2 9" xfId="9707"/>
    <cellStyle name="Comma 8 3 5 2 9 2" xfId="27668"/>
    <cellStyle name="Comma 8 3 5 20" xfId="9708"/>
    <cellStyle name="Comma 8 3 5 20 2" xfId="27669"/>
    <cellStyle name="Comma 8 3 5 21" xfId="9709"/>
    <cellStyle name="Comma 8 3 5 21 2" xfId="27670"/>
    <cellStyle name="Comma 8 3 5 22" xfId="9710"/>
    <cellStyle name="Comma 8 3 5 22 2" xfId="27671"/>
    <cellStyle name="Comma 8 3 5 23" xfId="9711"/>
    <cellStyle name="Comma 8 3 5 23 2" xfId="27672"/>
    <cellStyle name="Comma 8 3 5 24" xfId="9712"/>
    <cellStyle name="Comma 8 3 5 24 2" xfId="27673"/>
    <cellStyle name="Comma 8 3 5 25" xfId="9713"/>
    <cellStyle name="Comma 8 3 5 25 2" xfId="27674"/>
    <cellStyle name="Comma 8 3 5 26" xfId="27644"/>
    <cellStyle name="Comma 8 3 5 3" xfId="9714"/>
    <cellStyle name="Comma 8 3 5 3 2" xfId="9715"/>
    <cellStyle name="Comma 8 3 5 3 2 2" xfId="27676"/>
    <cellStyle name="Comma 8 3 5 3 3" xfId="27675"/>
    <cellStyle name="Comma 8 3 5 4" xfId="9716"/>
    <cellStyle name="Comma 8 3 5 4 2" xfId="9717"/>
    <cellStyle name="Comma 8 3 5 4 2 2" xfId="27678"/>
    <cellStyle name="Comma 8 3 5 4 3" xfId="27677"/>
    <cellStyle name="Comma 8 3 5 5" xfId="9718"/>
    <cellStyle name="Comma 8 3 5 5 2" xfId="27679"/>
    <cellStyle name="Comma 8 3 5 6" xfId="9719"/>
    <cellStyle name="Comma 8 3 5 6 2" xfId="27680"/>
    <cellStyle name="Comma 8 3 5 7" xfId="9720"/>
    <cellStyle name="Comma 8 3 5 7 2" xfId="27681"/>
    <cellStyle name="Comma 8 3 5 8" xfId="9721"/>
    <cellStyle name="Comma 8 3 5 8 2" xfId="27682"/>
    <cellStyle name="Comma 8 3 5 9" xfId="9722"/>
    <cellStyle name="Comma 8 3 5 9 2" xfId="27683"/>
    <cellStyle name="Comma 8 3 6" xfId="9723"/>
    <cellStyle name="Comma 8 3 6 10" xfId="9724"/>
    <cellStyle name="Comma 8 3 6 10 2" xfId="27685"/>
    <cellStyle name="Comma 8 3 6 11" xfId="9725"/>
    <cellStyle name="Comma 8 3 6 11 2" xfId="27686"/>
    <cellStyle name="Comma 8 3 6 12" xfId="9726"/>
    <cellStyle name="Comma 8 3 6 12 2" xfId="9727"/>
    <cellStyle name="Comma 8 3 6 12 2 2" xfId="27688"/>
    <cellStyle name="Comma 8 3 6 12 3" xfId="27687"/>
    <cellStyle name="Comma 8 3 6 13" xfId="9728"/>
    <cellStyle name="Comma 8 3 6 13 2" xfId="27689"/>
    <cellStyle name="Comma 8 3 6 14" xfId="9729"/>
    <cellStyle name="Comma 8 3 6 14 2" xfId="27690"/>
    <cellStyle name="Comma 8 3 6 15" xfId="9730"/>
    <cellStyle name="Comma 8 3 6 15 2" xfId="27691"/>
    <cellStyle name="Comma 8 3 6 16" xfId="9731"/>
    <cellStyle name="Comma 8 3 6 16 2" xfId="27692"/>
    <cellStyle name="Comma 8 3 6 17" xfId="9732"/>
    <cellStyle name="Comma 8 3 6 17 2" xfId="27693"/>
    <cellStyle name="Comma 8 3 6 18" xfId="9733"/>
    <cellStyle name="Comma 8 3 6 18 2" xfId="27694"/>
    <cellStyle name="Comma 8 3 6 19" xfId="9734"/>
    <cellStyle name="Comma 8 3 6 19 2" xfId="27695"/>
    <cellStyle name="Comma 8 3 6 2" xfId="9735"/>
    <cellStyle name="Comma 8 3 6 2 10" xfId="9736"/>
    <cellStyle name="Comma 8 3 6 2 10 2" xfId="27697"/>
    <cellStyle name="Comma 8 3 6 2 11" xfId="9737"/>
    <cellStyle name="Comma 8 3 6 2 11 2" xfId="27698"/>
    <cellStyle name="Comma 8 3 6 2 12" xfId="9738"/>
    <cellStyle name="Comma 8 3 6 2 12 2" xfId="27699"/>
    <cellStyle name="Comma 8 3 6 2 13" xfId="27696"/>
    <cellStyle name="Comma 8 3 6 2 2" xfId="9739"/>
    <cellStyle name="Comma 8 3 6 2 2 2" xfId="9740"/>
    <cellStyle name="Comma 8 3 6 2 2 2 2" xfId="27701"/>
    <cellStyle name="Comma 8 3 6 2 2 3" xfId="27700"/>
    <cellStyle name="Comma 8 3 6 2 3" xfId="9741"/>
    <cellStyle name="Comma 8 3 6 2 3 2" xfId="27702"/>
    <cellStyle name="Comma 8 3 6 2 4" xfId="9742"/>
    <cellStyle name="Comma 8 3 6 2 4 2" xfId="27703"/>
    <cellStyle name="Comma 8 3 6 2 5" xfId="9743"/>
    <cellStyle name="Comma 8 3 6 2 5 2" xfId="27704"/>
    <cellStyle name="Comma 8 3 6 2 6" xfId="9744"/>
    <cellStyle name="Comma 8 3 6 2 6 2" xfId="27705"/>
    <cellStyle name="Comma 8 3 6 2 7" xfId="9745"/>
    <cellStyle name="Comma 8 3 6 2 7 2" xfId="27706"/>
    <cellStyle name="Comma 8 3 6 2 8" xfId="9746"/>
    <cellStyle name="Comma 8 3 6 2 8 2" xfId="27707"/>
    <cellStyle name="Comma 8 3 6 2 9" xfId="9747"/>
    <cellStyle name="Comma 8 3 6 2 9 2" xfId="27708"/>
    <cellStyle name="Comma 8 3 6 20" xfId="9748"/>
    <cellStyle name="Comma 8 3 6 20 2" xfId="27709"/>
    <cellStyle name="Comma 8 3 6 21" xfId="9749"/>
    <cellStyle name="Comma 8 3 6 21 2" xfId="27710"/>
    <cellStyle name="Comma 8 3 6 22" xfId="9750"/>
    <cellStyle name="Comma 8 3 6 22 2" xfId="27711"/>
    <cellStyle name="Comma 8 3 6 23" xfId="9751"/>
    <cellStyle name="Comma 8 3 6 23 2" xfId="27712"/>
    <cellStyle name="Comma 8 3 6 24" xfId="9752"/>
    <cellStyle name="Comma 8 3 6 24 2" xfId="27713"/>
    <cellStyle name="Comma 8 3 6 25" xfId="9753"/>
    <cellStyle name="Comma 8 3 6 25 2" xfId="27714"/>
    <cellStyle name="Comma 8 3 6 26" xfId="27684"/>
    <cellStyle name="Comma 8 3 6 3" xfId="9754"/>
    <cellStyle name="Comma 8 3 6 3 2" xfId="9755"/>
    <cellStyle name="Comma 8 3 6 3 2 2" xfId="27716"/>
    <cellStyle name="Comma 8 3 6 3 3" xfId="27715"/>
    <cellStyle name="Comma 8 3 6 4" xfId="9756"/>
    <cellStyle name="Comma 8 3 6 4 2" xfId="9757"/>
    <cellStyle name="Comma 8 3 6 4 2 2" xfId="27718"/>
    <cellStyle name="Comma 8 3 6 4 3" xfId="27717"/>
    <cellStyle name="Comma 8 3 6 5" xfId="9758"/>
    <cellStyle name="Comma 8 3 6 5 2" xfId="27719"/>
    <cellStyle name="Comma 8 3 6 6" xfId="9759"/>
    <cellStyle name="Comma 8 3 6 6 2" xfId="27720"/>
    <cellStyle name="Comma 8 3 6 7" xfId="9760"/>
    <cellStyle name="Comma 8 3 6 7 2" xfId="27721"/>
    <cellStyle name="Comma 8 3 6 8" xfId="9761"/>
    <cellStyle name="Comma 8 3 6 8 2" xfId="27722"/>
    <cellStyle name="Comma 8 3 6 9" xfId="9762"/>
    <cellStyle name="Comma 8 3 6 9 2" xfId="27723"/>
    <cellStyle name="Comma 8 3 7" xfId="9763"/>
    <cellStyle name="Comma 8 3 7 10" xfId="9764"/>
    <cellStyle name="Comma 8 3 7 10 2" xfId="27725"/>
    <cellStyle name="Comma 8 3 7 11" xfId="9765"/>
    <cellStyle name="Comma 8 3 7 11 2" xfId="27726"/>
    <cellStyle name="Comma 8 3 7 12" xfId="9766"/>
    <cellStyle name="Comma 8 3 7 12 2" xfId="9767"/>
    <cellStyle name="Comma 8 3 7 12 2 2" xfId="27728"/>
    <cellStyle name="Comma 8 3 7 12 3" xfId="27727"/>
    <cellStyle name="Comma 8 3 7 13" xfId="9768"/>
    <cellStyle name="Comma 8 3 7 13 2" xfId="27729"/>
    <cellStyle name="Comma 8 3 7 14" xfId="9769"/>
    <cellStyle name="Comma 8 3 7 14 2" xfId="27730"/>
    <cellStyle name="Comma 8 3 7 15" xfId="9770"/>
    <cellStyle name="Comma 8 3 7 15 2" xfId="27731"/>
    <cellStyle name="Comma 8 3 7 16" xfId="9771"/>
    <cellStyle name="Comma 8 3 7 16 2" xfId="27732"/>
    <cellStyle name="Comma 8 3 7 17" xfId="9772"/>
    <cellStyle name="Comma 8 3 7 17 2" xfId="27733"/>
    <cellStyle name="Comma 8 3 7 18" xfId="9773"/>
    <cellStyle name="Comma 8 3 7 18 2" xfId="27734"/>
    <cellStyle name="Comma 8 3 7 19" xfId="9774"/>
    <cellStyle name="Comma 8 3 7 19 2" xfId="27735"/>
    <cellStyle name="Comma 8 3 7 2" xfId="9775"/>
    <cellStyle name="Comma 8 3 7 2 10" xfId="9776"/>
    <cellStyle name="Comma 8 3 7 2 10 2" xfId="27737"/>
    <cellStyle name="Comma 8 3 7 2 11" xfId="9777"/>
    <cellStyle name="Comma 8 3 7 2 11 2" xfId="27738"/>
    <cellStyle name="Comma 8 3 7 2 12" xfId="9778"/>
    <cellStyle name="Comma 8 3 7 2 12 2" xfId="27739"/>
    <cellStyle name="Comma 8 3 7 2 13" xfId="27736"/>
    <cellStyle name="Comma 8 3 7 2 2" xfId="9779"/>
    <cellStyle name="Comma 8 3 7 2 2 2" xfId="9780"/>
    <cellStyle name="Comma 8 3 7 2 2 2 2" xfId="27741"/>
    <cellStyle name="Comma 8 3 7 2 2 3" xfId="27740"/>
    <cellStyle name="Comma 8 3 7 2 3" xfId="9781"/>
    <cellStyle name="Comma 8 3 7 2 3 2" xfId="27742"/>
    <cellStyle name="Comma 8 3 7 2 4" xfId="9782"/>
    <cellStyle name="Comma 8 3 7 2 4 2" xfId="27743"/>
    <cellStyle name="Comma 8 3 7 2 5" xfId="9783"/>
    <cellStyle name="Comma 8 3 7 2 5 2" xfId="27744"/>
    <cellStyle name="Comma 8 3 7 2 6" xfId="9784"/>
    <cellStyle name="Comma 8 3 7 2 6 2" xfId="27745"/>
    <cellStyle name="Comma 8 3 7 2 7" xfId="9785"/>
    <cellStyle name="Comma 8 3 7 2 7 2" xfId="27746"/>
    <cellStyle name="Comma 8 3 7 2 8" xfId="9786"/>
    <cellStyle name="Comma 8 3 7 2 8 2" xfId="27747"/>
    <cellStyle name="Comma 8 3 7 2 9" xfId="9787"/>
    <cellStyle name="Comma 8 3 7 2 9 2" xfId="27748"/>
    <cellStyle name="Comma 8 3 7 20" xfId="9788"/>
    <cellStyle name="Comma 8 3 7 20 2" xfId="27749"/>
    <cellStyle name="Comma 8 3 7 21" xfId="9789"/>
    <cellStyle name="Comma 8 3 7 21 2" xfId="27750"/>
    <cellStyle name="Comma 8 3 7 22" xfId="9790"/>
    <cellStyle name="Comma 8 3 7 22 2" xfId="27751"/>
    <cellStyle name="Comma 8 3 7 23" xfId="9791"/>
    <cellStyle name="Comma 8 3 7 23 2" xfId="27752"/>
    <cellStyle name="Comma 8 3 7 24" xfId="9792"/>
    <cellStyle name="Comma 8 3 7 24 2" xfId="27753"/>
    <cellStyle name="Comma 8 3 7 25" xfId="9793"/>
    <cellStyle name="Comma 8 3 7 25 2" xfId="27754"/>
    <cellStyle name="Comma 8 3 7 26" xfId="27724"/>
    <cellStyle name="Comma 8 3 7 3" xfId="9794"/>
    <cellStyle name="Comma 8 3 7 3 2" xfId="9795"/>
    <cellStyle name="Comma 8 3 7 3 2 2" xfId="27756"/>
    <cellStyle name="Comma 8 3 7 3 3" xfId="27755"/>
    <cellStyle name="Comma 8 3 7 4" xfId="9796"/>
    <cellStyle name="Comma 8 3 7 4 2" xfId="9797"/>
    <cellStyle name="Comma 8 3 7 4 2 2" xfId="27758"/>
    <cellStyle name="Comma 8 3 7 4 3" xfId="27757"/>
    <cellStyle name="Comma 8 3 7 5" xfId="9798"/>
    <cellStyle name="Comma 8 3 7 5 2" xfId="27759"/>
    <cellStyle name="Comma 8 3 7 6" xfId="9799"/>
    <cellStyle name="Comma 8 3 7 6 2" xfId="27760"/>
    <cellStyle name="Comma 8 3 7 7" xfId="9800"/>
    <cellStyle name="Comma 8 3 7 7 2" xfId="27761"/>
    <cellStyle name="Comma 8 3 7 8" xfId="9801"/>
    <cellStyle name="Comma 8 3 7 8 2" xfId="27762"/>
    <cellStyle name="Comma 8 3 7 9" xfId="9802"/>
    <cellStyle name="Comma 8 3 7 9 2" xfId="27763"/>
    <cellStyle name="Comma 8 3 8" xfId="9803"/>
    <cellStyle name="Comma 8 3 8 10" xfId="9804"/>
    <cellStyle name="Comma 8 3 8 10 2" xfId="27765"/>
    <cellStyle name="Comma 8 3 8 11" xfId="9805"/>
    <cellStyle name="Comma 8 3 8 11 2" xfId="27766"/>
    <cellStyle name="Comma 8 3 8 12" xfId="9806"/>
    <cellStyle name="Comma 8 3 8 12 2" xfId="9807"/>
    <cellStyle name="Comma 8 3 8 12 2 2" xfId="27768"/>
    <cellStyle name="Comma 8 3 8 12 3" xfId="27767"/>
    <cellStyle name="Comma 8 3 8 13" xfId="9808"/>
    <cellStyle name="Comma 8 3 8 13 2" xfId="27769"/>
    <cellStyle name="Comma 8 3 8 14" xfId="9809"/>
    <cellStyle name="Comma 8 3 8 14 2" xfId="27770"/>
    <cellStyle name="Comma 8 3 8 15" xfId="9810"/>
    <cellStyle name="Comma 8 3 8 15 2" xfId="27771"/>
    <cellStyle name="Comma 8 3 8 16" xfId="9811"/>
    <cellStyle name="Comma 8 3 8 16 2" xfId="27772"/>
    <cellStyle name="Comma 8 3 8 17" xfId="9812"/>
    <cellStyle name="Comma 8 3 8 17 2" xfId="27773"/>
    <cellStyle name="Comma 8 3 8 18" xfId="9813"/>
    <cellStyle name="Comma 8 3 8 18 2" xfId="27774"/>
    <cellStyle name="Comma 8 3 8 19" xfId="9814"/>
    <cellStyle name="Comma 8 3 8 19 2" xfId="27775"/>
    <cellStyle name="Comma 8 3 8 2" xfId="9815"/>
    <cellStyle name="Comma 8 3 8 2 10" xfId="9816"/>
    <cellStyle name="Comma 8 3 8 2 10 2" xfId="27777"/>
    <cellStyle name="Comma 8 3 8 2 11" xfId="9817"/>
    <cellStyle name="Comma 8 3 8 2 11 2" xfId="27778"/>
    <cellStyle name="Comma 8 3 8 2 12" xfId="9818"/>
    <cellStyle name="Comma 8 3 8 2 12 2" xfId="27779"/>
    <cellStyle name="Comma 8 3 8 2 13" xfId="27776"/>
    <cellStyle name="Comma 8 3 8 2 2" xfId="9819"/>
    <cellStyle name="Comma 8 3 8 2 2 2" xfId="9820"/>
    <cellStyle name="Comma 8 3 8 2 2 2 2" xfId="27781"/>
    <cellStyle name="Comma 8 3 8 2 2 3" xfId="27780"/>
    <cellStyle name="Comma 8 3 8 2 3" xfId="9821"/>
    <cellStyle name="Comma 8 3 8 2 3 2" xfId="27782"/>
    <cellStyle name="Comma 8 3 8 2 4" xfId="9822"/>
    <cellStyle name="Comma 8 3 8 2 4 2" xfId="27783"/>
    <cellStyle name="Comma 8 3 8 2 5" xfId="9823"/>
    <cellStyle name="Comma 8 3 8 2 5 2" xfId="27784"/>
    <cellStyle name="Comma 8 3 8 2 6" xfId="9824"/>
    <cellStyle name="Comma 8 3 8 2 6 2" xfId="27785"/>
    <cellStyle name="Comma 8 3 8 2 7" xfId="9825"/>
    <cellStyle name="Comma 8 3 8 2 7 2" xfId="27786"/>
    <cellStyle name="Comma 8 3 8 2 8" xfId="9826"/>
    <cellStyle name="Comma 8 3 8 2 8 2" xfId="27787"/>
    <cellStyle name="Comma 8 3 8 2 9" xfId="9827"/>
    <cellStyle name="Comma 8 3 8 2 9 2" xfId="27788"/>
    <cellStyle name="Comma 8 3 8 20" xfId="9828"/>
    <cellStyle name="Comma 8 3 8 20 2" xfId="27789"/>
    <cellStyle name="Comma 8 3 8 21" xfId="9829"/>
    <cellStyle name="Comma 8 3 8 21 2" xfId="27790"/>
    <cellStyle name="Comma 8 3 8 22" xfId="9830"/>
    <cellStyle name="Comma 8 3 8 22 2" xfId="27791"/>
    <cellStyle name="Comma 8 3 8 23" xfId="9831"/>
    <cellStyle name="Comma 8 3 8 23 2" xfId="27792"/>
    <cellStyle name="Comma 8 3 8 24" xfId="9832"/>
    <cellStyle name="Comma 8 3 8 24 2" xfId="27793"/>
    <cellStyle name="Comma 8 3 8 25" xfId="9833"/>
    <cellStyle name="Comma 8 3 8 25 2" xfId="27794"/>
    <cellStyle name="Comma 8 3 8 26" xfId="27764"/>
    <cellStyle name="Comma 8 3 8 3" xfId="9834"/>
    <cellStyle name="Comma 8 3 8 3 2" xfId="9835"/>
    <cellStyle name="Comma 8 3 8 3 2 2" xfId="27796"/>
    <cellStyle name="Comma 8 3 8 3 3" xfId="27795"/>
    <cellStyle name="Comma 8 3 8 4" xfId="9836"/>
    <cellStyle name="Comma 8 3 8 4 2" xfId="9837"/>
    <cellStyle name="Comma 8 3 8 4 2 2" xfId="27798"/>
    <cellStyle name="Comma 8 3 8 4 3" xfId="27797"/>
    <cellStyle name="Comma 8 3 8 5" xfId="9838"/>
    <cellStyle name="Comma 8 3 8 5 2" xfId="27799"/>
    <cellStyle name="Comma 8 3 8 6" xfId="9839"/>
    <cellStyle name="Comma 8 3 8 6 2" xfId="27800"/>
    <cellStyle name="Comma 8 3 8 7" xfId="9840"/>
    <cellStyle name="Comma 8 3 8 7 2" xfId="27801"/>
    <cellStyle name="Comma 8 3 8 8" xfId="9841"/>
    <cellStyle name="Comma 8 3 8 8 2" xfId="27802"/>
    <cellStyle name="Comma 8 3 8 9" xfId="9842"/>
    <cellStyle name="Comma 8 3 8 9 2" xfId="27803"/>
    <cellStyle name="Comma 8 3 9" xfId="9843"/>
    <cellStyle name="Comma 8 3 9 10" xfId="9844"/>
    <cellStyle name="Comma 8 3 9 10 2" xfId="27805"/>
    <cellStyle name="Comma 8 3 9 11" xfId="9845"/>
    <cellStyle name="Comma 8 3 9 11 2" xfId="27806"/>
    <cellStyle name="Comma 8 3 9 12" xfId="9846"/>
    <cellStyle name="Comma 8 3 9 12 2" xfId="9847"/>
    <cellStyle name="Comma 8 3 9 12 2 2" xfId="27808"/>
    <cellStyle name="Comma 8 3 9 12 3" xfId="27807"/>
    <cellStyle name="Comma 8 3 9 13" xfId="9848"/>
    <cellStyle name="Comma 8 3 9 13 2" xfId="27809"/>
    <cellStyle name="Comma 8 3 9 14" xfId="9849"/>
    <cellStyle name="Comma 8 3 9 14 2" xfId="27810"/>
    <cellStyle name="Comma 8 3 9 15" xfId="9850"/>
    <cellStyle name="Comma 8 3 9 15 2" xfId="27811"/>
    <cellStyle name="Comma 8 3 9 16" xfId="9851"/>
    <cellStyle name="Comma 8 3 9 16 2" xfId="27812"/>
    <cellStyle name="Comma 8 3 9 17" xfId="9852"/>
    <cellStyle name="Comma 8 3 9 17 2" xfId="27813"/>
    <cellStyle name="Comma 8 3 9 18" xfId="9853"/>
    <cellStyle name="Comma 8 3 9 18 2" xfId="27814"/>
    <cellStyle name="Comma 8 3 9 19" xfId="9854"/>
    <cellStyle name="Comma 8 3 9 19 2" xfId="27815"/>
    <cellStyle name="Comma 8 3 9 2" xfId="9855"/>
    <cellStyle name="Comma 8 3 9 2 10" xfId="9856"/>
    <cellStyle name="Comma 8 3 9 2 10 2" xfId="27817"/>
    <cellStyle name="Comma 8 3 9 2 11" xfId="9857"/>
    <cellStyle name="Comma 8 3 9 2 11 2" xfId="27818"/>
    <cellStyle name="Comma 8 3 9 2 12" xfId="9858"/>
    <cellStyle name="Comma 8 3 9 2 12 2" xfId="27819"/>
    <cellStyle name="Comma 8 3 9 2 13" xfId="27816"/>
    <cellStyle name="Comma 8 3 9 2 2" xfId="9859"/>
    <cellStyle name="Comma 8 3 9 2 2 2" xfId="9860"/>
    <cellStyle name="Comma 8 3 9 2 2 2 2" xfId="27821"/>
    <cellStyle name="Comma 8 3 9 2 2 3" xfId="27820"/>
    <cellStyle name="Comma 8 3 9 2 3" xfId="9861"/>
    <cellStyle name="Comma 8 3 9 2 3 2" xfId="27822"/>
    <cellStyle name="Comma 8 3 9 2 4" xfId="9862"/>
    <cellStyle name="Comma 8 3 9 2 4 2" xfId="27823"/>
    <cellStyle name="Comma 8 3 9 2 5" xfId="9863"/>
    <cellStyle name="Comma 8 3 9 2 5 2" xfId="27824"/>
    <cellStyle name="Comma 8 3 9 2 6" xfId="9864"/>
    <cellStyle name="Comma 8 3 9 2 6 2" xfId="27825"/>
    <cellStyle name="Comma 8 3 9 2 7" xfId="9865"/>
    <cellStyle name="Comma 8 3 9 2 7 2" xfId="27826"/>
    <cellStyle name="Comma 8 3 9 2 8" xfId="9866"/>
    <cellStyle name="Comma 8 3 9 2 8 2" xfId="27827"/>
    <cellStyle name="Comma 8 3 9 2 9" xfId="9867"/>
    <cellStyle name="Comma 8 3 9 2 9 2" xfId="27828"/>
    <cellStyle name="Comma 8 3 9 20" xfId="9868"/>
    <cellStyle name="Comma 8 3 9 20 2" xfId="27829"/>
    <cellStyle name="Comma 8 3 9 21" xfId="9869"/>
    <cellStyle name="Comma 8 3 9 21 2" xfId="27830"/>
    <cellStyle name="Comma 8 3 9 22" xfId="9870"/>
    <cellStyle name="Comma 8 3 9 22 2" xfId="27831"/>
    <cellStyle name="Comma 8 3 9 23" xfId="9871"/>
    <cellStyle name="Comma 8 3 9 23 2" xfId="27832"/>
    <cellStyle name="Comma 8 3 9 24" xfId="9872"/>
    <cellStyle name="Comma 8 3 9 24 2" xfId="27833"/>
    <cellStyle name="Comma 8 3 9 25" xfId="9873"/>
    <cellStyle name="Comma 8 3 9 25 2" xfId="27834"/>
    <cellStyle name="Comma 8 3 9 26" xfId="27804"/>
    <cellStyle name="Comma 8 3 9 3" xfId="9874"/>
    <cellStyle name="Comma 8 3 9 3 2" xfId="9875"/>
    <cellStyle name="Comma 8 3 9 3 2 2" xfId="27836"/>
    <cellStyle name="Comma 8 3 9 3 3" xfId="27835"/>
    <cellStyle name="Comma 8 3 9 4" xfId="9876"/>
    <cellStyle name="Comma 8 3 9 4 2" xfId="9877"/>
    <cellStyle name="Comma 8 3 9 4 2 2" xfId="27838"/>
    <cellStyle name="Comma 8 3 9 4 3" xfId="27837"/>
    <cellStyle name="Comma 8 3 9 5" xfId="9878"/>
    <cellStyle name="Comma 8 3 9 5 2" xfId="27839"/>
    <cellStyle name="Comma 8 3 9 6" xfId="9879"/>
    <cellStyle name="Comma 8 3 9 6 2" xfId="27840"/>
    <cellStyle name="Comma 8 3 9 7" xfId="9880"/>
    <cellStyle name="Comma 8 3 9 7 2" xfId="27841"/>
    <cellStyle name="Comma 8 3 9 8" xfId="9881"/>
    <cellStyle name="Comma 8 3 9 8 2" xfId="27842"/>
    <cellStyle name="Comma 8 3 9 9" xfId="9882"/>
    <cellStyle name="Comma 8 3 9 9 2" xfId="27843"/>
    <cellStyle name="Comma 8 4" xfId="9883"/>
    <cellStyle name="Comma 8 4 10" xfId="9884"/>
    <cellStyle name="Comma 8 4 10 2" xfId="27845"/>
    <cellStyle name="Comma 8 4 11" xfId="9885"/>
    <cellStyle name="Comma 8 4 11 2" xfId="27846"/>
    <cellStyle name="Comma 8 4 12" xfId="9886"/>
    <cellStyle name="Comma 8 4 12 2" xfId="9887"/>
    <cellStyle name="Comma 8 4 12 2 2" xfId="27848"/>
    <cellStyle name="Comma 8 4 12 3" xfId="27847"/>
    <cellStyle name="Comma 8 4 13" xfId="9888"/>
    <cellStyle name="Comma 8 4 13 2" xfId="27849"/>
    <cellStyle name="Comma 8 4 14" xfId="9889"/>
    <cellStyle name="Comma 8 4 14 2" xfId="27850"/>
    <cellStyle name="Comma 8 4 15" xfId="9890"/>
    <cellStyle name="Comma 8 4 15 2" xfId="27851"/>
    <cellStyle name="Comma 8 4 16" xfId="9891"/>
    <cellStyle name="Comma 8 4 16 2" xfId="27852"/>
    <cellStyle name="Comma 8 4 17" xfId="9892"/>
    <cellStyle name="Comma 8 4 17 2" xfId="27853"/>
    <cellStyle name="Comma 8 4 18" xfId="9893"/>
    <cellStyle name="Comma 8 4 18 2" xfId="27854"/>
    <cellStyle name="Comma 8 4 19" xfId="9894"/>
    <cellStyle name="Comma 8 4 19 2" xfId="27855"/>
    <cellStyle name="Comma 8 4 2" xfId="9895"/>
    <cellStyle name="Comma 8 4 2 10" xfId="9896"/>
    <cellStyle name="Comma 8 4 2 10 2" xfId="27857"/>
    <cellStyle name="Comma 8 4 2 11" xfId="9897"/>
    <cellStyle name="Comma 8 4 2 11 2" xfId="27858"/>
    <cellStyle name="Comma 8 4 2 12" xfId="9898"/>
    <cellStyle name="Comma 8 4 2 12 2" xfId="27859"/>
    <cellStyle name="Comma 8 4 2 13" xfId="27856"/>
    <cellStyle name="Comma 8 4 2 2" xfId="9899"/>
    <cellStyle name="Comma 8 4 2 2 2" xfId="9900"/>
    <cellStyle name="Comma 8 4 2 2 2 2" xfId="27861"/>
    <cellStyle name="Comma 8 4 2 2 3" xfId="27860"/>
    <cellStyle name="Comma 8 4 2 3" xfId="9901"/>
    <cellStyle name="Comma 8 4 2 3 2" xfId="27862"/>
    <cellStyle name="Comma 8 4 2 4" xfId="9902"/>
    <cellStyle name="Comma 8 4 2 4 2" xfId="27863"/>
    <cellStyle name="Comma 8 4 2 5" xfId="9903"/>
    <cellStyle name="Comma 8 4 2 5 2" xfId="27864"/>
    <cellStyle name="Comma 8 4 2 6" xfId="9904"/>
    <cellStyle name="Comma 8 4 2 6 2" xfId="27865"/>
    <cellStyle name="Comma 8 4 2 7" xfId="9905"/>
    <cellStyle name="Comma 8 4 2 7 2" xfId="27866"/>
    <cellStyle name="Comma 8 4 2 8" xfId="9906"/>
    <cellStyle name="Comma 8 4 2 8 2" xfId="27867"/>
    <cellStyle name="Comma 8 4 2 9" xfId="9907"/>
    <cellStyle name="Comma 8 4 2 9 2" xfId="27868"/>
    <cellStyle name="Comma 8 4 20" xfId="9908"/>
    <cellStyle name="Comma 8 4 20 2" xfId="27869"/>
    <cellStyle name="Comma 8 4 21" xfId="9909"/>
    <cellStyle name="Comma 8 4 21 2" xfId="27870"/>
    <cellStyle name="Comma 8 4 22" xfId="9910"/>
    <cellStyle name="Comma 8 4 22 2" xfId="27871"/>
    <cellStyle name="Comma 8 4 23" xfId="9911"/>
    <cellStyle name="Comma 8 4 23 2" xfId="27872"/>
    <cellStyle name="Comma 8 4 24" xfId="9912"/>
    <cellStyle name="Comma 8 4 24 2" xfId="27873"/>
    <cellStyle name="Comma 8 4 25" xfId="9913"/>
    <cellStyle name="Comma 8 4 25 2" xfId="27874"/>
    <cellStyle name="Comma 8 4 26" xfId="27844"/>
    <cellStyle name="Comma 8 4 3" xfId="9914"/>
    <cellStyle name="Comma 8 4 3 2" xfId="9915"/>
    <cellStyle name="Comma 8 4 3 2 2" xfId="27876"/>
    <cellStyle name="Comma 8 4 3 3" xfId="27875"/>
    <cellStyle name="Comma 8 4 4" xfId="9916"/>
    <cellStyle name="Comma 8 4 4 2" xfId="9917"/>
    <cellStyle name="Comma 8 4 4 2 2" xfId="27878"/>
    <cellStyle name="Comma 8 4 4 3" xfId="27877"/>
    <cellStyle name="Comma 8 4 5" xfId="9918"/>
    <cellStyle name="Comma 8 4 5 2" xfId="27879"/>
    <cellStyle name="Comma 8 4 6" xfId="9919"/>
    <cellStyle name="Comma 8 4 6 2" xfId="27880"/>
    <cellStyle name="Comma 8 4 7" xfId="9920"/>
    <cellStyle name="Comma 8 4 7 2" xfId="27881"/>
    <cellStyle name="Comma 8 4 8" xfId="9921"/>
    <cellStyle name="Comma 8 4 8 2" xfId="27882"/>
    <cellStyle name="Comma 8 4 9" xfId="9922"/>
    <cellStyle name="Comma 8 4 9 2" xfId="27883"/>
    <cellStyle name="Comma 8 5" xfId="9923"/>
    <cellStyle name="Comma 8 5 10" xfId="9924"/>
    <cellStyle name="Comma 8 5 10 2" xfId="27885"/>
    <cellStyle name="Comma 8 5 11" xfId="9925"/>
    <cellStyle name="Comma 8 5 11 2" xfId="27886"/>
    <cellStyle name="Comma 8 5 12" xfId="9926"/>
    <cellStyle name="Comma 8 5 12 2" xfId="9927"/>
    <cellStyle name="Comma 8 5 12 2 2" xfId="27888"/>
    <cellStyle name="Comma 8 5 12 3" xfId="27887"/>
    <cellStyle name="Comma 8 5 13" xfId="9928"/>
    <cellStyle name="Comma 8 5 13 2" xfId="27889"/>
    <cellStyle name="Comma 8 5 14" xfId="9929"/>
    <cellStyle name="Comma 8 5 14 2" xfId="27890"/>
    <cellStyle name="Comma 8 5 15" xfId="9930"/>
    <cellStyle name="Comma 8 5 15 2" xfId="27891"/>
    <cellStyle name="Comma 8 5 16" xfId="9931"/>
    <cellStyle name="Comma 8 5 16 2" xfId="27892"/>
    <cellStyle name="Comma 8 5 17" xfId="9932"/>
    <cellStyle name="Comma 8 5 17 2" xfId="27893"/>
    <cellStyle name="Comma 8 5 18" xfId="9933"/>
    <cellStyle name="Comma 8 5 18 2" xfId="27894"/>
    <cellStyle name="Comma 8 5 19" xfId="9934"/>
    <cellStyle name="Comma 8 5 19 2" xfId="27895"/>
    <cellStyle name="Comma 8 5 2" xfId="9935"/>
    <cellStyle name="Comma 8 5 2 10" xfId="9936"/>
    <cellStyle name="Comma 8 5 2 10 2" xfId="27897"/>
    <cellStyle name="Comma 8 5 2 11" xfId="9937"/>
    <cellStyle name="Comma 8 5 2 11 2" xfId="27898"/>
    <cellStyle name="Comma 8 5 2 12" xfId="9938"/>
    <cellStyle name="Comma 8 5 2 12 2" xfId="27899"/>
    <cellStyle name="Comma 8 5 2 13" xfId="27896"/>
    <cellStyle name="Comma 8 5 2 2" xfId="9939"/>
    <cellStyle name="Comma 8 5 2 2 2" xfId="9940"/>
    <cellStyle name="Comma 8 5 2 2 2 2" xfId="27901"/>
    <cellStyle name="Comma 8 5 2 2 3" xfId="27900"/>
    <cellStyle name="Comma 8 5 2 3" xfId="9941"/>
    <cellStyle name="Comma 8 5 2 3 2" xfId="27902"/>
    <cellStyle name="Comma 8 5 2 4" xfId="9942"/>
    <cellStyle name="Comma 8 5 2 4 2" xfId="27903"/>
    <cellStyle name="Comma 8 5 2 5" xfId="9943"/>
    <cellStyle name="Comma 8 5 2 5 2" xfId="27904"/>
    <cellStyle name="Comma 8 5 2 6" xfId="9944"/>
    <cellStyle name="Comma 8 5 2 6 2" xfId="27905"/>
    <cellStyle name="Comma 8 5 2 7" xfId="9945"/>
    <cellStyle name="Comma 8 5 2 7 2" xfId="27906"/>
    <cellStyle name="Comma 8 5 2 8" xfId="9946"/>
    <cellStyle name="Comma 8 5 2 8 2" xfId="27907"/>
    <cellStyle name="Comma 8 5 2 9" xfId="9947"/>
    <cellStyle name="Comma 8 5 2 9 2" xfId="27908"/>
    <cellStyle name="Comma 8 5 20" xfId="9948"/>
    <cellStyle name="Comma 8 5 20 2" xfId="27909"/>
    <cellStyle name="Comma 8 5 21" xfId="9949"/>
    <cellStyle name="Comma 8 5 21 2" xfId="27910"/>
    <cellStyle name="Comma 8 5 22" xfId="9950"/>
    <cellStyle name="Comma 8 5 22 2" xfId="27911"/>
    <cellStyle name="Comma 8 5 23" xfId="9951"/>
    <cellStyle name="Comma 8 5 23 2" xfId="27912"/>
    <cellStyle name="Comma 8 5 24" xfId="9952"/>
    <cellStyle name="Comma 8 5 24 2" xfId="27913"/>
    <cellStyle name="Comma 8 5 25" xfId="9953"/>
    <cellStyle name="Comma 8 5 25 2" xfId="27914"/>
    <cellStyle name="Comma 8 5 26" xfId="27884"/>
    <cellStyle name="Comma 8 5 3" xfId="9954"/>
    <cellStyle name="Comma 8 5 3 2" xfId="9955"/>
    <cellStyle name="Comma 8 5 3 2 2" xfId="27916"/>
    <cellStyle name="Comma 8 5 3 3" xfId="27915"/>
    <cellStyle name="Comma 8 5 4" xfId="9956"/>
    <cellStyle name="Comma 8 5 4 2" xfId="9957"/>
    <cellStyle name="Comma 8 5 4 2 2" xfId="27918"/>
    <cellStyle name="Comma 8 5 4 3" xfId="27917"/>
    <cellStyle name="Comma 8 5 5" xfId="9958"/>
    <cellStyle name="Comma 8 5 5 2" xfId="27919"/>
    <cellStyle name="Comma 8 5 6" xfId="9959"/>
    <cellStyle name="Comma 8 5 6 2" xfId="27920"/>
    <cellStyle name="Comma 8 5 7" xfId="9960"/>
    <cellStyle name="Comma 8 5 7 2" xfId="27921"/>
    <cellStyle name="Comma 8 5 8" xfId="9961"/>
    <cellStyle name="Comma 8 5 8 2" xfId="27922"/>
    <cellStyle name="Comma 8 5 9" xfId="9962"/>
    <cellStyle name="Comma 8 5 9 2" xfId="27923"/>
    <cellStyle name="Comma 8 6" xfId="9963"/>
    <cellStyle name="Comma 8 6 10" xfId="9964"/>
    <cellStyle name="Comma 8 6 10 2" xfId="27925"/>
    <cellStyle name="Comma 8 6 11" xfId="9965"/>
    <cellStyle name="Comma 8 6 11 2" xfId="27926"/>
    <cellStyle name="Comma 8 6 12" xfId="9966"/>
    <cellStyle name="Comma 8 6 12 2" xfId="9967"/>
    <cellStyle name="Comma 8 6 12 2 2" xfId="27928"/>
    <cellStyle name="Comma 8 6 12 3" xfId="27927"/>
    <cellStyle name="Comma 8 6 13" xfId="9968"/>
    <cellStyle name="Comma 8 6 13 2" xfId="27929"/>
    <cellStyle name="Comma 8 6 14" xfId="9969"/>
    <cellStyle name="Comma 8 6 14 2" xfId="27930"/>
    <cellStyle name="Comma 8 6 15" xfId="9970"/>
    <cellStyle name="Comma 8 6 15 2" xfId="27931"/>
    <cellStyle name="Comma 8 6 16" xfId="9971"/>
    <cellStyle name="Comma 8 6 16 2" xfId="27932"/>
    <cellStyle name="Comma 8 6 17" xfId="9972"/>
    <cellStyle name="Comma 8 6 17 2" xfId="27933"/>
    <cellStyle name="Comma 8 6 18" xfId="9973"/>
    <cellStyle name="Comma 8 6 18 2" xfId="27934"/>
    <cellStyle name="Comma 8 6 19" xfId="9974"/>
    <cellStyle name="Comma 8 6 19 2" xfId="27935"/>
    <cellStyle name="Comma 8 6 2" xfId="9975"/>
    <cellStyle name="Comma 8 6 2 10" xfId="9976"/>
    <cellStyle name="Comma 8 6 2 10 2" xfId="27937"/>
    <cellStyle name="Comma 8 6 2 11" xfId="9977"/>
    <cellStyle name="Comma 8 6 2 11 2" xfId="27938"/>
    <cellStyle name="Comma 8 6 2 12" xfId="9978"/>
    <cellStyle name="Comma 8 6 2 12 2" xfId="27939"/>
    <cellStyle name="Comma 8 6 2 13" xfId="27936"/>
    <cellStyle name="Comma 8 6 2 2" xfId="9979"/>
    <cellStyle name="Comma 8 6 2 2 2" xfId="9980"/>
    <cellStyle name="Comma 8 6 2 2 2 2" xfId="27941"/>
    <cellStyle name="Comma 8 6 2 2 3" xfId="27940"/>
    <cellStyle name="Comma 8 6 2 3" xfId="9981"/>
    <cellStyle name="Comma 8 6 2 3 2" xfId="27942"/>
    <cellStyle name="Comma 8 6 2 4" xfId="9982"/>
    <cellStyle name="Comma 8 6 2 4 2" xfId="27943"/>
    <cellStyle name="Comma 8 6 2 5" xfId="9983"/>
    <cellStyle name="Comma 8 6 2 5 2" xfId="27944"/>
    <cellStyle name="Comma 8 6 2 6" xfId="9984"/>
    <cellStyle name="Comma 8 6 2 6 2" xfId="27945"/>
    <cellStyle name="Comma 8 6 2 7" xfId="9985"/>
    <cellStyle name="Comma 8 6 2 7 2" xfId="27946"/>
    <cellStyle name="Comma 8 6 2 8" xfId="9986"/>
    <cellStyle name="Comma 8 6 2 8 2" xfId="27947"/>
    <cellStyle name="Comma 8 6 2 9" xfId="9987"/>
    <cellStyle name="Comma 8 6 2 9 2" xfId="27948"/>
    <cellStyle name="Comma 8 6 20" xfId="9988"/>
    <cellStyle name="Comma 8 6 20 2" xfId="27949"/>
    <cellStyle name="Comma 8 6 21" xfId="9989"/>
    <cellStyle name="Comma 8 6 21 2" xfId="27950"/>
    <cellStyle name="Comma 8 6 22" xfId="9990"/>
    <cellStyle name="Comma 8 6 22 2" xfId="27951"/>
    <cellStyle name="Comma 8 6 23" xfId="9991"/>
    <cellStyle name="Comma 8 6 23 2" xfId="27952"/>
    <cellStyle name="Comma 8 6 24" xfId="9992"/>
    <cellStyle name="Comma 8 6 24 2" xfId="27953"/>
    <cellStyle name="Comma 8 6 25" xfId="9993"/>
    <cellStyle name="Comma 8 6 25 2" xfId="27954"/>
    <cellStyle name="Comma 8 6 26" xfId="27924"/>
    <cellStyle name="Comma 8 6 3" xfId="9994"/>
    <cellStyle name="Comma 8 6 3 2" xfId="9995"/>
    <cellStyle name="Comma 8 6 3 2 2" xfId="27956"/>
    <cellStyle name="Comma 8 6 3 3" xfId="27955"/>
    <cellStyle name="Comma 8 6 4" xfId="9996"/>
    <cellStyle name="Comma 8 6 4 2" xfId="9997"/>
    <cellStyle name="Comma 8 6 4 2 2" xfId="27958"/>
    <cellStyle name="Comma 8 6 4 3" xfId="27957"/>
    <cellStyle name="Comma 8 6 5" xfId="9998"/>
    <cellStyle name="Comma 8 6 5 2" xfId="27959"/>
    <cellStyle name="Comma 8 6 6" xfId="9999"/>
    <cellStyle name="Comma 8 6 6 2" xfId="27960"/>
    <cellStyle name="Comma 8 6 7" xfId="10000"/>
    <cellStyle name="Comma 8 6 7 2" xfId="27961"/>
    <cellStyle name="Comma 8 6 8" xfId="10001"/>
    <cellStyle name="Comma 8 6 8 2" xfId="27962"/>
    <cellStyle name="Comma 8 6 9" xfId="10002"/>
    <cellStyle name="Comma 8 6 9 2" xfId="27963"/>
    <cellStyle name="Comma 8 7" xfId="26521"/>
    <cellStyle name="Comma 9" xfId="10003"/>
    <cellStyle name="Comma 9 2" xfId="27964"/>
    <cellStyle name="Comment" xfId="10004"/>
    <cellStyle name="Comment 2" xfId="27965"/>
    <cellStyle name="Curren - Style2" xfId="10005"/>
    <cellStyle name="Curren - Style2 2" xfId="27966"/>
    <cellStyle name="Currency 10" xfId="10006"/>
    <cellStyle name="Currency 10 2" xfId="27967"/>
    <cellStyle name="Currency 2" xfId="10007"/>
    <cellStyle name="Currency 2 2" xfId="10008"/>
    <cellStyle name="Currency 2 2 2" xfId="27969"/>
    <cellStyle name="Currency 2 3" xfId="27968"/>
    <cellStyle name="Currency 3" xfId="12"/>
    <cellStyle name="Currency 3 2" xfId="27970"/>
    <cellStyle name="Currency 4" xfId="10009"/>
    <cellStyle name="Currency 4 2" xfId="27971"/>
    <cellStyle name="Currency 5" xfId="10010"/>
    <cellStyle name="Currency 5 2" xfId="27972"/>
    <cellStyle name="Currency 6" xfId="10011"/>
    <cellStyle name="Currency 6 2" xfId="27973"/>
    <cellStyle name="Currency 7" xfId="10012"/>
    <cellStyle name="Currency 7 2" xfId="27974"/>
    <cellStyle name="Currency 8" xfId="10013"/>
    <cellStyle name="Currency 8 2" xfId="27975"/>
    <cellStyle name="Currency 9" xfId="10014"/>
    <cellStyle name="Currency 9 2" xfId="27976"/>
    <cellStyle name="date" xfId="10015"/>
    <cellStyle name="date 2" xfId="10016"/>
    <cellStyle name="date 2 2" xfId="10017"/>
    <cellStyle name="date 2 2 2" xfId="27979"/>
    <cellStyle name="date 2 3" xfId="10018"/>
    <cellStyle name="date 2 3 2" xfId="27980"/>
    <cellStyle name="date 2 4" xfId="27978"/>
    <cellStyle name="date 3" xfId="27977"/>
    <cellStyle name="DateFormat" xfId="10019"/>
    <cellStyle name="DateFormat 10" xfId="10020"/>
    <cellStyle name="DateFormat 10 2" xfId="27982"/>
    <cellStyle name="DateFormat 11" xfId="10021"/>
    <cellStyle name="DateFormat 11 2" xfId="27983"/>
    <cellStyle name="DateFormat 12" xfId="10022"/>
    <cellStyle name="DateFormat 12 2" xfId="27984"/>
    <cellStyle name="DateFormat 13" xfId="10023"/>
    <cellStyle name="DateFormat 13 2" xfId="27985"/>
    <cellStyle name="DateFormat 14" xfId="10024"/>
    <cellStyle name="DateFormat 14 2" xfId="27986"/>
    <cellStyle name="DateFormat 15" xfId="10025"/>
    <cellStyle name="DateFormat 15 2" xfId="27987"/>
    <cellStyle name="DateFormat 16" xfId="10026"/>
    <cellStyle name="DateFormat 16 2" xfId="27988"/>
    <cellStyle name="DateFormat 17" xfId="10027"/>
    <cellStyle name="DateFormat 17 2" xfId="27989"/>
    <cellStyle name="DateFormat 18" xfId="10028"/>
    <cellStyle name="DateFormat 18 2" xfId="27990"/>
    <cellStyle name="DateFormat 19" xfId="10029"/>
    <cellStyle name="DateFormat 19 2" xfId="27991"/>
    <cellStyle name="DateFormat 2" xfId="10030"/>
    <cellStyle name="DateFormat 2 2" xfId="10031"/>
    <cellStyle name="DateFormat 2 2 2" xfId="27993"/>
    <cellStyle name="DateFormat 2 3" xfId="27992"/>
    <cellStyle name="DateFormat 20" xfId="10032"/>
    <cellStyle name="DateFormat 20 2" xfId="27994"/>
    <cellStyle name="DateFormat 21" xfId="10033"/>
    <cellStyle name="DateFormat 21 2" xfId="27995"/>
    <cellStyle name="DateFormat 22" xfId="27981"/>
    <cellStyle name="DateFormat 3" xfId="10034"/>
    <cellStyle name="DateFormat 3 2" xfId="27996"/>
    <cellStyle name="DateFormat 4" xfId="10035"/>
    <cellStyle name="DateFormat 4 2" xfId="27997"/>
    <cellStyle name="DateFormat 5" xfId="10036"/>
    <cellStyle name="DateFormat 5 2" xfId="27998"/>
    <cellStyle name="DateFormat 6" xfId="10037"/>
    <cellStyle name="DateFormat 6 2" xfId="27999"/>
    <cellStyle name="DateFormat 7" xfId="10038"/>
    <cellStyle name="DateFormat 7 2" xfId="28000"/>
    <cellStyle name="DateFormat 8" xfId="10039"/>
    <cellStyle name="DateFormat 8 2" xfId="28001"/>
    <cellStyle name="DateFormat 9" xfId="10040"/>
    <cellStyle name="DateFormat 9 2" xfId="28002"/>
    <cellStyle name="DateFormat_Project Implied LT Financing" xfId="10041"/>
    <cellStyle name="Dezimal [0]_EM_GLOB" xfId="10042"/>
    <cellStyle name="Dezimal_EM_GLOB" xfId="10043"/>
    <cellStyle name="Entries" xfId="10044"/>
    <cellStyle name="Entries 2" xfId="28003"/>
    <cellStyle name="Euro" xfId="10045"/>
    <cellStyle name="Euro 10" xfId="10046"/>
    <cellStyle name="Euro 10 2" xfId="28005"/>
    <cellStyle name="Euro 11" xfId="10047"/>
    <cellStyle name="Euro 11 2" xfId="28006"/>
    <cellStyle name="Euro 12" xfId="10048"/>
    <cellStyle name="Euro 12 2" xfId="28007"/>
    <cellStyle name="Euro 13" xfId="10049"/>
    <cellStyle name="Euro 13 2" xfId="28008"/>
    <cellStyle name="Euro 14" xfId="10050"/>
    <cellStyle name="Euro 14 2" xfId="28009"/>
    <cellStyle name="Euro 15" xfId="10051"/>
    <cellStyle name="Euro 15 2" xfId="28010"/>
    <cellStyle name="Euro 16" xfId="10052"/>
    <cellStyle name="Euro 16 2" xfId="28011"/>
    <cellStyle name="Euro 17" xfId="10053"/>
    <cellStyle name="Euro 17 2" xfId="28012"/>
    <cellStyle name="Euro 18" xfId="10054"/>
    <cellStyle name="Euro 18 2" xfId="28013"/>
    <cellStyle name="Euro 19" xfId="10055"/>
    <cellStyle name="Euro 19 2" xfId="28014"/>
    <cellStyle name="Euro 2" xfId="10056"/>
    <cellStyle name="Euro 2 2" xfId="10057"/>
    <cellStyle name="Euro 2 2 2" xfId="28016"/>
    <cellStyle name="Euro 2 3" xfId="28015"/>
    <cellStyle name="Euro 20" xfId="10058"/>
    <cellStyle name="Euro 20 2" xfId="28017"/>
    <cellStyle name="Euro 21" xfId="10059"/>
    <cellStyle name="Euro 21 2" xfId="28018"/>
    <cellStyle name="Euro 22" xfId="28004"/>
    <cellStyle name="Euro 3" xfId="10060"/>
    <cellStyle name="Euro 3 2" xfId="28019"/>
    <cellStyle name="Euro 4" xfId="10061"/>
    <cellStyle name="Euro 4 2" xfId="28020"/>
    <cellStyle name="Euro 5" xfId="10062"/>
    <cellStyle name="Euro 5 2" xfId="28021"/>
    <cellStyle name="Euro 6" xfId="10063"/>
    <cellStyle name="Euro 6 2" xfId="28022"/>
    <cellStyle name="Euro 7" xfId="10064"/>
    <cellStyle name="Euro 7 2" xfId="28023"/>
    <cellStyle name="Euro 8" xfId="10065"/>
    <cellStyle name="Euro 8 2" xfId="28024"/>
    <cellStyle name="Euro 9" xfId="10066"/>
    <cellStyle name="Euro 9 2" xfId="28025"/>
    <cellStyle name="Explanatory Text 2" xfId="39918"/>
    <cellStyle name="Explanatory Text 2 2" xfId="10067"/>
    <cellStyle name="Explanatory Text 2 2 2" xfId="28026"/>
    <cellStyle name="Explanatory Text 3" xfId="10068"/>
    <cellStyle name="Explanatory Text 3 2" xfId="28027"/>
    <cellStyle name="FillField" xfId="10069"/>
    <cellStyle name="FillField 2" xfId="10070"/>
    <cellStyle name="FillField 2 2" xfId="28029"/>
    <cellStyle name="FillField 3" xfId="28028"/>
    <cellStyle name="Good 2" xfId="39919"/>
    <cellStyle name="Good 2 2" xfId="10071"/>
    <cellStyle name="Good 2 2 2" xfId="28030"/>
    <cellStyle name="Good 3" xfId="10072"/>
    <cellStyle name="Good 3 2" xfId="28031"/>
    <cellStyle name="Grey" xfId="10073"/>
    <cellStyle name="Grey 2" xfId="10074"/>
    <cellStyle name="Grey 2 2" xfId="28033"/>
    <cellStyle name="Grey 3" xfId="28032"/>
    <cellStyle name="Header1" xfId="10075"/>
    <cellStyle name="Header1 2" xfId="28034"/>
    <cellStyle name="Header2" xfId="10076"/>
    <cellStyle name="Header2 2" xfId="28035"/>
    <cellStyle name="Heading" xfId="10077"/>
    <cellStyle name="Heading 1 2" xfId="39920"/>
    <cellStyle name="Heading 1 2 2" xfId="10078"/>
    <cellStyle name="Heading 1 2 2 2" xfId="28037"/>
    <cellStyle name="Heading 1 3" xfId="10079"/>
    <cellStyle name="Heading 1 3 2" xfId="28038"/>
    <cellStyle name="Heading 1 4" xfId="10080"/>
    <cellStyle name="Heading 1 4 2" xfId="28039"/>
    <cellStyle name="Heading 2 2" xfId="39921"/>
    <cellStyle name="Heading 2 2 2" xfId="10081"/>
    <cellStyle name="Heading 2 2 2 2" xfId="28040"/>
    <cellStyle name="Heading 2 3" xfId="10082"/>
    <cellStyle name="Heading 2 3 2" xfId="28041"/>
    <cellStyle name="Heading 2 4" xfId="10083"/>
    <cellStyle name="Heading 2 4 2" xfId="28042"/>
    <cellStyle name="Heading 3 2" xfId="39922"/>
    <cellStyle name="Heading 3 2 2" xfId="10084"/>
    <cellStyle name="Heading 3 2 2 2" xfId="28043"/>
    <cellStyle name="Heading 3 3" xfId="10085"/>
    <cellStyle name="Heading 3 3 2" xfId="28044"/>
    <cellStyle name="Heading 3 4" xfId="10086"/>
    <cellStyle name="Heading 3 4 2" xfId="28045"/>
    <cellStyle name="Heading 4 2" xfId="39923"/>
    <cellStyle name="Heading 4 2 2" xfId="10087"/>
    <cellStyle name="Heading 4 2 2 2" xfId="28046"/>
    <cellStyle name="Heading 4 3" xfId="10088"/>
    <cellStyle name="Heading 4 3 2" xfId="28047"/>
    <cellStyle name="Heading 4 4" xfId="10089"/>
    <cellStyle name="Heading 4 4 2" xfId="28048"/>
    <cellStyle name="Heading 5" xfId="10090"/>
    <cellStyle name="Heading 5 2" xfId="28049"/>
    <cellStyle name="Heading 6" xfId="28036"/>
    <cellStyle name="Heading1" xfId="10091"/>
    <cellStyle name="Heading1 2" xfId="28050"/>
    <cellStyle name="Heading2" xfId="10092"/>
    <cellStyle name="Heading2 2" xfId="28051"/>
    <cellStyle name="Heading3" xfId="10093"/>
    <cellStyle name="Heading3 2" xfId="28052"/>
    <cellStyle name="Heading4" xfId="10094"/>
    <cellStyle name="Heading4 2" xfId="28053"/>
    <cellStyle name="HSBC WK Number 2" xfId="10095"/>
    <cellStyle name="HSBC WK Number 2 2" xfId="28054"/>
    <cellStyle name="Hyperlink 2" xfId="10096"/>
    <cellStyle name="Hyperlink 2 2" xfId="28055"/>
    <cellStyle name="Input [yellow]" xfId="10097"/>
    <cellStyle name="Input [yellow] 2" xfId="10098"/>
    <cellStyle name="Input [yellow] 2 2" xfId="28057"/>
    <cellStyle name="Input [yellow] 3" xfId="28056"/>
    <cellStyle name="Input 2" xfId="39924"/>
    <cellStyle name="Input 2 2" xfId="10099"/>
    <cellStyle name="Input 2 2 2" xfId="28058"/>
    <cellStyle name="Input 3" xfId="10100"/>
    <cellStyle name="Input 3 2" xfId="10101"/>
    <cellStyle name="Input 3 2 2" xfId="28060"/>
    <cellStyle name="Input 3 3" xfId="28059"/>
    <cellStyle name="Input 4" xfId="10102"/>
    <cellStyle name="Input 4 2" xfId="28061"/>
    <cellStyle name="Input 5" xfId="10103"/>
    <cellStyle name="Input 5 2" xfId="28062"/>
    <cellStyle name="Input 6" xfId="10104"/>
    <cellStyle name="Input 6 2" xfId="28063"/>
    <cellStyle name="Instruction" xfId="10105"/>
    <cellStyle name="Instruction 2" xfId="10106"/>
    <cellStyle name="Instruction 2 2" xfId="28065"/>
    <cellStyle name="Instruction 3" xfId="28064"/>
    <cellStyle name="Line on Top" xfId="10107"/>
    <cellStyle name="Line on Top 2" xfId="28066"/>
    <cellStyle name="Linked Cell 2" xfId="39925"/>
    <cellStyle name="Linked Cell 2 2" xfId="10108"/>
    <cellStyle name="Linked Cell 2 2 2" xfId="28067"/>
    <cellStyle name="Linked Cell 3" xfId="10109"/>
    <cellStyle name="Linked Cell 3 2" xfId="28068"/>
    <cellStyle name="Milliers [0]_Basis" xfId="10110"/>
    <cellStyle name="Milliers_Basis" xfId="10111"/>
    <cellStyle name="Monétaire [0]_Basis" xfId="10112"/>
    <cellStyle name="Monétaire_Basis" xfId="10113"/>
    <cellStyle name="Neutral 2" xfId="39926"/>
    <cellStyle name="Neutral 2 2" xfId="10114"/>
    <cellStyle name="Neutral 2 2 2" xfId="28069"/>
    <cellStyle name="Neutral 3" xfId="10115"/>
    <cellStyle name="Neutral 3 2" xfId="28070"/>
    <cellStyle name="no dec" xfId="10116"/>
    <cellStyle name="no dec 2" xfId="10117"/>
    <cellStyle name="no dec 2 2" xfId="10118"/>
    <cellStyle name="no dec 2 2 2" xfId="28073"/>
    <cellStyle name="no dec 2 3" xfId="10119"/>
    <cellStyle name="no dec 2 3 2" xfId="28074"/>
    <cellStyle name="no dec 2 4" xfId="28072"/>
    <cellStyle name="no dec 2_Project Implied LT Financing" xfId="10120"/>
    <cellStyle name="no dec 3" xfId="28071"/>
    <cellStyle name="no dec_Sheet3" xfId="10121"/>
    <cellStyle name="Normal" xfId="0" builtinId="0"/>
    <cellStyle name="Normal - Style1" xfId="10122"/>
    <cellStyle name="Normal - Style1 10" xfId="10123"/>
    <cellStyle name="Normal - Style1 10 2" xfId="28076"/>
    <cellStyle name="Normal - Style1 11" xfId="10124"/>
    <cellStyle name="Normal - Style1 11 2" xfId="28077"/>
    <cellStyle name="Normal - Style1 12" xfId="10125"/>
    <cellStyle name="Normal - Style1 12 2" xfId="28078"/>
    <cellStyle name="Normal - Style1 13" xfId="10126"/>
    <cellStyle name="Normal - Style1 13 2" xfId="28079"/>
    <cellStyle name="Normal - Style1 14" xfId="10127"/>
    <cellStyle name="Normal - Style1 14 2" xfId="28080"/>
    <cellStyle name="Normal - Style1 15" xfId="10128"/>
    <cellStyle name="Normal - Style1 15 2" xfId="28081"/>
    <cellStyle name="Normal - Style1 16" xfId="10129"/>
    <cellStyle name="Normal - Style1 16 2" xfId="28082"/>
    <cellStyle name="Normal - Style1 17" xfId="10130"/>
    <cellStyle name="Normal - Style1 17 2" xfId="28083"/>
    <cellStyle name="Normal - Style1 18" xfId="10131"/>
    <cellStyle name="Normal - Style1 18 2" xfId="28084"/>
    <cellStyle name="Normal - Style1 19" xfId="10132"/>
    <cellStyle name="Normal - Style1 19 2" xfId="28085"/>
    <cellStyle name="Normal - Style1 2" xfId="10133"/>
    <cellStyle name="Normal - Style1 2 2" xfId="10134"/>
    <cellStyle name="Normal - Style1 2 2 2" xfId="28087"/>
    <cellStyle name="Normal - Style1 2 3" xfId="28086"/>
    <cellStyle name="Normal - Style1 20" xfId="10135"/>
    <cellStyle name="Normal - Style1 20 2" xfId="28088"/>
    <cellStyle name="Normal - Style1 21" xfId="10136"/>
    <cellStyle name="Normal - Style1 21 2" xfId="28089"/>
    <cellStyle name="Normal - Style1 22" xfId="28075"/>
    <cellStyle name="Normal - Style1 3" xfId="10137"/>
    <cellStyle name="Normal - Style1 3 2" xfId="28090"/>
    <cellStyle name="Normal - Style1 4" xfId="10138"/>
    <cellStyle name="Normal - Style1 4 2" xfId="28091"/>
    <cellStyle name="Normal - Style1 5" xfId="10139"/>
    <cellStyle name="Normal - Style1 5 2" xfId="28092"/>
    <cellStyle name="Normal - Style1 6" xfId="10140"/>
    <cellStyle name="Normal - Style1 6 2" xfId="28093"/>
    <cellStyle name="Normal - Style1 7" xfId="10141"/>
    <cellStyle name="Normal - Style1 7 2" xfId="28094"/>
    <cellStyle name="Normal - Style1 8" xfId="10142"/>
    <cellStyle name="Normal - Style1 8 2" xfId="28095"/>
    <cellStyle name="Normal - Style1 9" xfId="10143"/>
    <cellStyle name="Normal - Style1 9 2" xfId="28096"/>
    <cellStyle name="Normal - Style1_Project Implied LT Financing" xfId="10144"/>
    <cellStyle name="Normal 10" xfId="10145"/>
    <cellStyle name="Normal 10 10" xfId="28097"/>
    <cellStyle name="Normal 10 2" xfId="10146"/>
    <cellStyle name="Normal 10 2 2" xfId="10147"/>
    <cellStyle name="Normal 10 2 2 2" xfId="28099"/>
    <cellStyle name="Normal 10 2 3" xfId="10148"/>
    <cellStyle name="Normal 10 2 3 2" xfId="28100"/>
    <cellStyle name="Normal 10 2 4" xfId="28098"/>
    <cellStyle name="Normal 10 2_Base Data" xfId="10149"/>
    <cellStyle name="Normal 10 3" xfId="10150"/>
    <cellStyle name="Normal 10 3 2" xfId="28101"/>
    <cellStyle name="Normal 10 4" xfId="10151"/>
    <cellStyle name="Normal 10 4 2" xfId="28102"/>
    <cellStyle name="Normal 10 5" xfId="10152"/>
    <cellStyle name="Normal 10 5 2" xfId="28103"/>
    <cellStyle name="Normal 10 6" xfId="10153"/>
    <cellStyle name="Normal 10 6 2" xfId="28104"/>
    <cellStyle name="Normal 10 7" xfId="10154"/>
    <cellStyle name="Normal 10 7 2" xfId="10155"/>
    <cellStyle name="Normal 10 7 2 2" xfId="28106"/>
    <cellStyle name="Normal 10 7 3" xfId="28105"/>
    <cellStyle name="Normal 10 7_Base Data" xfId="10156"/>
    <cellStyle name="Normal 10 8" xfId="10157"/>
    <cellStyle name="Normal 10 8 2" xfId="28107"/>
    <cellStyle name="Normal 10 9" xfId="10158"/>
    <cellStyle name="Normal 10 9 2" xfId="28108"/>
    <cellStyle name="Normal 10_Base Data" xfId="10159"/>
    <cellStyle name="Normal 11" xfId="10160"/>
    <cellStyle name="Normal 11 2" xfId="10161"/>
    <cellStyle name="Normal 11 2 2" xfId="28110"/>
    <cellStyle name="Normal 11 3" xfId="28109"/>
    <cellStyle name="Normal 12" xfId="10162"/>
    <cellStyle name="Normal 12 10" xfId="10163"/>
    <cellStyle name="Normal 12 10 2" xfId="28112"/>
    <cellStyle name="Normal 12 11" xfId="10164"/>
    <cellStyle name="Normal 12 11 2" xfId="28113"/>
    <cellStyle name="Normal 12 12" xfId="10165"/>
    <cellStyle name="Normal 12 12 2" xfId="28114"/>
    <cellStyle name="Normal 12 13" xfId="10166"/>
    <cellStyle name="Normal 12 13 2" xfId="28115"/>
    <cellStyle name="Normal 12 14" xfId="10167"/>
    <cellStyle name="Normal 12 14 2" xfId="28116"/>
    <cellStyle name="Normal 12 15" xfId="10168"/>
    <cellStyle name="Normal 12 15 2" xfId="28117"/>
    <cellStyle name="Normal 12 16" xfId="10169"/>
    <cellStyle name="Normal 12 16 2" xfId="28118"/>
    <cellStyle name="Normal 12 17" xfId="10170"/>
    <cellStyle name="Normal 12 17 2" xfId="28119"/>
    <cellStyle name="Normal 12 18" xfId="10171"/>
    <cellStyle name="Normal 12 18 2" xfId="28120"/>
    <cellStyle name="Normal 12 19" xfId="10172"/>
    <cellStyle name="Normal 12 19 2" xfId="28121"/>
    <cellStyle name="Normal 12 2" xfId="10173"/>
    <cellStyle name="Normal 12 2 2" xfId="28122"/>
    <cellStyle name="Normal 12 20" xfId="28111"/>
    <cellStyle name="Normal 12 3" xfId="10174"/>
    <cellStyle name="Normal 12 3 2" xfId="10175"/>
    <cellStyle name="Normal 12 3 2 2" xfId="10176"/>
    <cellStyle name="Normal 12 3 2 2 2" xfId="28125"/>
    <cellStyle name="Normal 12 3 2 3" xfId="28124"/>
    <cellStyle name="Normal 12 3 3" xfId="10177"/>
    <cellStyle name="Normal 12 3 3 2" xfId="10178"/>
    <cellStyle name="Normal 12 3 3 2 2" xfId="28127"/>
    <cellStyle name="Normal 12 3 3 3" xfId="28126"/>
    <cellStyle name="Normal 12 3 4" xfId="10179"/>
    <cellStyle name="Normal 12 3 4 2" xfId="10180"/>
    <cellStyle name="Normal 12 3 4 2 2" xfId="28129"/>
    <cellStyle name="Normal 12 3 4 3" xfId="28128"/>
    <cellStyle name="Normal 12 3 5" xfId="10181"/>
    <cellStyle name="Normal 12 3 5 2" xfId="28130"/>
    <cellStyle name="Normal 12 3 6" xfId="28123"/>
    <cellStyle name="Normal 12 4" xfId="10182"/>
    <cellStyle name="Normal 12 4 2" xfId="10183"/>
    <cellStyle name="Normal 12 4 2 2" xfId="10184"/>
    <cellStyle name="Normal 12 4 2 2 2" xfId="28133"/>
    <cellStyle name="Normal 12 4 2 3" xfId="28132"/>
    <cellStyle name="Normal 12 4 3" xfId="10185"/>
    <cellStyle name="Normal 12 4 3 2" xfId="10186"/>
    <cellStyle name="Normal 12 4 3 2 2" xfId="28135"/>
    <cellStyle name="Normal 12 4 3 3" xfId="28134"/>
    <cellStyle name="Normal 12 4 4" xfId="10187"/>
    <cellStyle name="Normal 12 4 4 2" xfId="10188"/>
    <cellStyle name="Normal 12 4 4 2 2" xfId="28137"/>
    <cellStyle name="Normal 12 4 4 3" xfId="28136"/>
    <cellStyle name="Normal 12 4 5" xfId="10189"/>
    <cellStyle name="Normal 12 4 5 2" xfId="28138"/>
    <cellStyle name="Normal 12 4 6" xfId="28131"/>
    <cellStyle name="Normal 12 5" xfId="10190"/>
    <cellStyle name="Normal 12 5 2" xfId="10191"/>
    <cellStyle name="Normal 12 5 2 2" xfId="28140"/>
    <cellStyle name="Normal 12 5 3" xfId="28139"/>
    <cellStyle name="Normal 12 6" xfId="10192"/>
    <cellStyle name="Normal 12 6 2" xfId="10193"/>
    <cellStyle name="Normal 12 6 2 2" xfId="28142"/>
    <cellStyle name="Normal 12 6 3" xfId="28141"/>
    <cellStyle name="Normal 12 7" xfId="10194"/>
    <cellStyle name="Normal 12 7 2" xfId="10195"/>
    <cellStyle name="Normal 12 7 2 2" xfId="28144"/>
    <cellStyle name="Normal 12 7 3" xfId="28143"/>
    <cellStyle name="Normal 12 8" xfId="10196"/>
    <cellStyle name="Normal 12 8 2" xfId="28145"/>
    <cellStyle name="Normal 12 9" xfId="10197"/>
    <cellStyle name="Normal 12 9 2" xfId="28146"/>
    <cellStyle name="Normal 13" xfId="10198"/>
    <cellStyle name="Normal 13 10" xfId="10199"/>
    <cellStyle name="Normal 13 10 2" xfId="28148"/>
    <cellStyle name="Normal 13 11" xfId="10200"/>
    <cellStyle name="Normal 13 11 2" xfId="28149"/>
    <cellStyle name="Normal 13 12" xfId="10201"/>
    <cellStyle name="Normal 13 12 2" xfId="28150"/>
    <cellStyle name="Normal 13 13" xfId="10202"/>
    <cellStyle name="Normal 13 13 2" xfId="28151"/>
    <cellStyle name="Normal 13 14" xfId="10203"/>
    <cellStyle name="Normal 13 14 2" xfId="28152"/>
    <cellStyle name="Normal 13 15" xfId="10204"/>
    <cellStyle name="Normal 13 15 2" xfId="28153"/>
    <cellStyle name="Normal 13 16" xfId="10205"/>
    <cellStyle name="Normal 13 16 2" xfId="28154"/>
    <cellStyle name="Normal 13 17" xfId="10206"/>
    <cellStyle name="Normal 13 17 2" xfId="28155"/>
    <cellStyle name="Normal 13 18" xfId="10207"/>
    <cellStyle name="Normal 13 18 2" xfId="28156"/>
    <cellStyle name="Normal 13 19" xfId="10208"/>
    <cellStyle name="Normal 13 19 2" xfId="28157"/>
    <cellStyle name="Normal 13 2" xfId="10209"/>
    <cellStyle name="Normal 13 2 10" xfId="10210"/>
    <cellStyle name="Normal 13 2 10 2" xfId="28159"/>
    <cellStyle name="Normal 13 2 11" xfId="10211"/>
    <cellStyle name="Normal 13 2 11 2" xfId="28160"/>
    <cellStyle name="Normal 13 2 12" xfId="10212"/>
    <cellStyle name="Normal 13 2 12 2" xfId="28161"/>
    <cellStyle name="Normal 13 2 13" xfId="10213"/>
    <cellStyle name="Normal 13 2 13 2" xfId="28162"/>
    <cellStyle name="Normal 13 2 14" xfId="10214"/>
    <cellStyle name="Normal 13 2 14 2" xfId="28163"/>
    <cellStyle name="Normal 13 2 15" xfId="10215"/>
    <cellStyle name="Normal 13 2 15 2" xfId="28164"/>
    <cellStyle name="Normal 13 2 16" xfId="10216"/>
    <cellStyle name="Normal 13 2 16 2" xfId="28165"/>
    <cellStyle name="Normal 13 2 17" xfId="10217"/>
    <cellStyle name="Normal 13 2 17 2" xfId="28166"/>
    <cellStyle name="Normal 13 2 18" xfId="10218"/>
    <cellStyle name="Normal 13 2 18 2" xfId="28167"/>
    <cellStyle name="Normal 13 2 19" xfId="10219"/>
    <cellStyle name="Normal 13 2 19 2" xfId="28168"/>
    <cellStyle name="Normal 13 2 2" xfId="10220"/>
    <cellStyle name="Normal 13 2 2 10" xfId="10221"/>
    <cellStyle name="Normal 13 2 2 10 2" xfId="28170"/>
    <cellStyle name="Normal 13 2 2 11" xfId="10222"/>
    <cellStyle name="Normal 13 2 2 11 2" xfId="28171"/>
    <cellStyle name="Normal 13 2 2 12" xfId="10223"/>
    <cellStyle name="Normal 13 2 2 12 2" xfId="28172"/>
    <cellStyle name="Normal 13 2 2 13" xfId="10224"/>
    <cellStyle name="Normal 13 2 2 13 2" xfId="28173"/>
    <cellStyle name="Normal 13 2 2 14" xfId="10225"/>
    <cellStyle name="Normal 13 2 2 14 2" xfId="28174"/>
    <cellStyle name="Normal 13 2 2 15" xfId="10226"/>
    <cellStyle name="Normal 13 2 2 15 2" xfId="28175"/>
    <cellStyle name="Normal 13 2 2 16" xfId="10227"/>
    <cellStyle name="Normal 13 2 2 16 2" xfId="28176"/>
    <cellStyle name="Normal 13 2 2 17" xfId="10228"/>
    <cellStyle name="Normal 13 2 2 17 2" xfId="28177"/>
    <cellStyle name="Normal 13 2 2 18" xfId="10229"/>
    <cellStyle name="Normal 13 2 2 18 2" xfId="28178"/>
    <cellStyle name="Normal 13 2 2 19" xfId="28169"/>
    <cellStyle name="Normal 13 2 2 2" xfId="10230"/>
    <cellStyle name="Normal 13 2 2 2 2" xfId="10231"/>
    <cellStyle name="Normal 13 2 2 2 2 2" xfId="10232"/>
    <cellStyle name="Normal 13 2 2 2 2 2 2" xfId="28181"/>
    <cellStyle name="Normal 13 2 2 2 2 3" xfId="28180"/>
    <cellStyle name="Normal 13 2 2 2 3" xfId="10233"/>
    <cellStyle name="Normal 13 2 2 2 3 2" xfId="10234"/>
    <cellStyle name="Normal 13 2 2 2 3 2 2" xfId="28183"/>
    <cellStyle name="Normal 13 2 2 2 3 3" xfId="28182"/>
    <cellStyle name="Normal 13 2 2 2 4" xfId="10235"/>
    <cellStyle name="Normal 13 2 2 2 4 2" xfId="10236"/>
    <cellStyle name="Normal 13 2 2 2 4 2 2" xfId="28185"/>
    <cellStyle name="Normal 13 2 2 2 4 3" xfId="28184"/>
    <cellStyle name="Normal 13 2 2 2 5" xfId="10237"/>
    <cellStyle name="Normal 13 2 2 2 5 2" xfId="28186"/>
    <cellStyle name="Normal 13 2 2 2 6" xfId="28179"/>
    <cellStyle name="Normal 13 2 2 3" xfId="10238"/>
    <cellStyle name="Normal 13 2 2 3 2" xfId="10239"/>
    <cellStyle name="Normal 13 2 2 3 2 2" xfId="10240"/>
    <cellStyle name="Normal 13 2 2 3 2 2 2" xfId="28189"/>
    <cellStyle name="Normal 13 2 2 3 2 3" xfId="28188"/>
    <cellStyle name="Normal 13 2 2 3 3" xfId="10241"/>
    <cellStyle name="Normal 13 2 2 3 3 2" xfId="10242"/>
    <cellStyle name="Normal 13 2 2 3 3 2 2" xfId="28191"/>
    <cellStyle name="Normal 13 2 2 3 3 3" xfId="28190"/>
    <cellStyle name="Normal 13 2 2 3 4" xfId="10243"/>
    <cellStyle name="Normal 13 2 2 3 4 2" xfId="10244"/>
    <cellStyle name="Normal 13 2 2 3 4 2 2" xfId="28193"/>
    <cellStyle name="Normal 13 2 2 3 4 3" xfId="28192"/>
    <cellStyle name="Normal 13 2 2 3 5" xfId="10245"/>
    <cellStyle name="Normal 13 2 2 3 5 2" xfId="28194"/>
    <cellStyle name="Normal 13 2 2 3 6" xfId="28187"/>
    <cellStyle name="Normal 13 2 2 4" xfId="10246"/>
    <cellStyle name="Normal 13 2 2 4 2" xfId="10247"/>
    <cellStyle name="Normal 13 2 2 4 2 2" xfId="28196"/>
    <cellStyle name="Normal 13 2 2 4 3" xfId="28195"/>
    <cellStyle name="Normal 13 2 2 5" xfId="10248"/>
    <cellStyle name="Normal 13 2 2 5 2" xfId="10249"/>
    <cellStyle name="Normal 13 2 2 5 2 2" xfId="28198"/>
    <cellStyle name="Normal 13 2 2 5 3" xfId="28197"/>
    <cellStyle name="Normal 13 2 2 6" xfId="10250"/>
    <cellStyle name="Normal 13 2 2 6 2" xfId="10251"/>
    <cellStyle name="Normal 13 2 2 6 2 2" xfId="28200"/>
    <cellStyle name="Normal 13 2 2 6 3" xfId="28199"/>
    <cellStyle name="Normal 13 2 2 7" xfId="10252"/>
    <cellStyle name="Normal 13 2 2 7 2" xfId="28201"/>
    <cellStyle name="Normal 13 2 2 8" xfId="10253"/>
    <cellStyle name="Normal 13 2 2 8 2" xfId="28202"/>
    <cellStyle name="Normal 13 2 2 9" xfId="10254"/>
    <cellStyle name="Normal 13 2 2 9 2" xfId="28203"/>
    <cellStyle name="Normal 13 2 20" xfId="28158"/>
    <cellStyle name="Normal 13 2 3" xfId="10255"/>
    <cellStyle name="Normal 13 2 3 2" xfId="10256"/>
    <cellStyle name="Normal 13 2 3 2 2" xfId="10257"/>
    <cellStyle name="Normal 13 2 3 2 2 2" xfId="28206"/>
    <cellStyle name="Normal 13 2 3 2 3" xfId="28205"/>
    <cellStyle name="Normal 13 2 3 3" xfId="10258"/>
    <cellStyle name="Normal 13 2 3 3 2" xfId="10259"/>
    <cellStyle name="Normal 13 2 3 3 2 2" xfId="28208"/>
    <cellStyle name="Normal 13 2 3 3 3" xfId="28207"/>
    <cellStyle name="Normal 13 2 3 4" xfId="10260"/>
    <cellStyle name="Normal 13 2 3 4 2" xfId="10261"/>
    <cellStyle name="Normal 13 2 3 4 2 2" xfId="28210"/>
    <cellStyle name="Normal 13 2 3 4 3" xfId="28209"/>
    <cellStyle name="Normal 13 2 3 5" xfId="10262"/>
    <cellStyle name="Normal 13 2 3 5 2" xfId="28211"/>
    <cellStyle name="Normal 13 2 3 6" xfId="28204"/>
    <cellStyle name="Normal 13 2 4" xfId="10263"/>
    <cellStyle name="Normal 13 2 4 2" xfId="10264"/>
    <cellStyle name="Normal 13 2 4 2 2" xfId="10265"/>
    <cellStyle name="Normal 13 2 4 2 2 2" xfId="28214"/>
    <cellStyle name="Normal 13 2 4 2 3" xfId="28213"/>
    <cellStyle name="Normal 13 2 4 3" xfId="10266"/>
    <cellStyle name="Normal 13 2 4 3 2" xfId="10267"/>
    <cellStyle name="Normal 13 2 4 3 2 2" xfId="28216"/>
    <cellStyle name="Normal 13 2 4 3 3" xfId="28215"/>
    <cellStyle name="Normal 13 2 4 4" xfId="10268"/>
    <cellStyle name="Normal 13 2 4 4 2" xfId="10269"/>
    <cellStyle name="Normal 13 2 4 4 2 2" xfId="28218"/>
    <cellStyle name="Normal 13 2 4 4 3" xfId="28217"/>
    <cellStyle name="Normal 13 2 4 5" xfId="10270"/>
    <cellStyle name="Normal 13 2 4 5 2" xfId="28219"/>
    <cellStyle name="Normal 13 2 4 6" xfId="28212"/>
    <cellStyle name="Normal 13 2 5" xfId="10271"/>
    <cellStyle name="Normal 13 2 5 2" xfId="10272"/>
    <cellStyle name="Normal 13 2 5 2 2" xfId="28221"/>
    <cellStyle name="Normal 13 2 5 3" xfId="28220"/>
    <cellStyle name="Normal 13 2 6" xfId="10273"/>
    <cellStyle name="Normal 13 2 6 2" xfId="10274"/>
    <cellStyle name="Normal 13 2 6 2 2" xfId="28223"/>
    <cellStyle name="Normal 13 2 6 3" xfId="28222"/>
    <cellStyle name="Normal 13 2 7" xfId="10275"/>
    <cellStyle name="Normal 13 2 7 2" xfId="10276"/>
    <cellStyle name="Normal 13 2 7 2 2" xfId="28225"/>
    <cellStyle name="Normal 13 2 7 3" xfId="28224"/>
    <cellStyle name="Normal 13 2 8" xfId="10277"/>
    <cellStyle name="Normal 13 2 8 2" xfId="28226"/>
    <cellStyle name="Normal 13 2 9" xfId="10278"/>
    <cellStyle name="Normal 13 2 9 2" xfId="28227"/>
    <cellStyle name="Normal 13 20" xfId="28147"/>
    <cellStyle name="Normal 13 3" xfId="10279"/>
    <cellStyle name="Normal 13 3 2" xfId="10280"/>
    <cellStyle name="Normal 13 3 2 2" xfId="10281"/>
    <cellStyle name="Normal 13 3 2 2 2" xfId="28230"/>
    <cellStyle name="Normal 13 3 2 3" xfId="28229"/>
    <cellStyle name="Normal 13 3 3" xfId="10282"/>
    <cellStyle name="Normal 13 3 3 2" xfId="10283"/>
    <cellStyle name="Normal 13 3 3 2 2" xfId="28232"/>
    <cellStyle name="Normal 13 3 3 3" xfId="28231"/>
    <cellStyle name="Normal 13 3 4" xfId="10284"/>
    <cellStyle name="Normal 13 3 4 2" xfId="10285"/>
    <cellStyle name="Normal 13 3 4 2 2" xfId="28234"/>
    <cellStyle name="Normal 13 3 4 3" xfId="28233"/>
    <cellStyle name="Normal 13 3 5" xfId="10286"/>
    <cellStyle name="Normal 13 3 5 2" xfId="28235"/>
    <cellStyle name="Normal 13 3 6" xfId="28228"/>
    <cellStyle name="Normal 13 4" xfId="10287"/>
    <cellStyle name="Normal 13 4 2" xfId="10288"/>
    <cellStyle name="Normal 13 4 2 2" xfId="10289"/>
    <cellStyle name="Normal 13 4 2 2 2" xfId="28238"/>
    <cellStyle name="Normal 13 4 2 3" xfId="28237"/>
    <cellStyle name="Normal 13 4 3" xfId="10290"/>
    <cellStyle name="Normal 13 4 3 2" xfId="10291"/>
    <cellStyle name="Normal 13 4 3 2 2" xfId="28240"/>
    <cellStyle name="Normal 13 4 3 3" xfId="28239"/>
    <cellStyle name="Normal 13 4 4" xfId="10292"/>
    <cellStyle name="Normal 13 4 4 2" xfId="10293"/>
    <cellStyle name="Normal 13 4 4 2 2" xfId="28242"/>
    <cellStyle name="Normal 13 4 4 3" xfId="28241"/>
    <cellStyle name="Normal 13 4 5" xfId="10294"/>
    <cellStyle name="Normal 13 4 5 2" xfId="28243"/>
    <cellStyle name="Normal 13 4 6" xfId="28236"/>
    <cellStyle name="Normal 13 5" xfId="10295"/>
    <cellStyle name="Normal 13 5 2" xfId="10296"/>
    <cellStyle name="Normal 13 5 2 2" xfId="28245"/>
    <cellStyle name="Normal 13 5 3" xfId="28244"/>
    <cellStyle name="Normal 13 6" xfId="10297"/>
    <cellStyle name="Normal 13 6 2" xfId="10298"/>
    <cellStyle name="Normal 13 6 2 2" xfId="28247"/>
    <cellStyle name="Normal 13 6 3" xfId="28246"/>
    <cellStyle name="Normal 13 7" xfId="10299"/>
    <cellStyle name="Normal 13 7 2" xfId="10300"/>
    <cellStyle name="Normal 13 7 2 2" xfId="28249"/>
    <cellStyle name="Normal 13 7 3" xfId="28248"/>
    <cellStyle name="Normal 13 8" xfId="10301"/>
    <cellStyle name="Normal 13 8 2" xfId="28250"/>
    <cellStyle name="Normal 13 9" xfId="10302"/>
    <cellStyle name="Normal 13 9 2" xfId="28251"/>
    <cellStyle name="Normal 14" xfId="10303"/>
    <cellStyle name="Normal 14 2" xfId="28252"/>
    <cellStyle name="Normal 15" xfId="10304"/>
    <cellStyle name="Normal 15 10" xfId="10305"/>
    <cellStyle name="Normal 15 10 2" xfId="28254"/>
    <cellStyle name="Normal 15 11" xfId="10306"/>
    <cellStyle name="Normal 15 11 2" xfId="28255"/>
    <cellStyle name="Normal 15 12" xfId="10307"/>
    <cellStyle name="Normal 15 12 2" xfId="28256"/>
    <cellStyle name="Normal 15 13" xfId="10308"/>
    <cellStyle name="Normal 15 13 2" xfId="28257"/>
    <cellStyle name="Normal 15 14" xfId="10309"/>
    <cellStyle name="Normal 15 14 2" xfId="28258"/>
    <cellStyle name="Normal 15 15" xfId="10310"/>
    <cellStyle name="Normal 15 15 2" xfId="28259"/>
    <cellStyle name="Normal 15 16" xfId="10311"/>
    <cellStyle name="Normal 15 16 2" xfId="28260"/>
    <cellStyle name="Normal 15 17" xfId="10312"/>
    <cellStyle name="Normal 15 17 2" xfId="28261"/>
    <cellStyle name="Normal 15 18" xfId="10313"/>
    <cellStyle name="Normal 15 18 2" xfId="28262"/>
    <cellStyle name="Normal 15 19" xfId="28253"/>
    <cellStyle name="Normal 15 2" xfId="10314"/>
    <cellStyle name="Normal 15 2 2" xfId="10315"/>
    <cellStyle name="Normal 15 2 2 2" xfId="10316"/>
    <cellStyle name="Normal 15 2 2 2 2" xfId="28265"/>
    <cellStyle name="Normal 15 2 2 3" xfId="28264"/>
    <cellStyle name="Normal 15 2 3" xfId="10317"/>
    <cellStyle name="Normal 15 2 3 2" xfId="10318"/>
    <cellStyle name="Normal 15 2 3 2 2" xfId="28267"/>
    <cellStyle name="Normal 15 2 3 3" xfId="28266"/>
    <cellStyle name="Normal 15 2 4" xfId="10319"/>
    <cellStyle name="Normal 15 2 4 2" xfId="10320"/>
    <cellStyle name="Normal 15 2 4 2 2" xfId="28269"/>
    <cellStyle name="Normal 15 2 4 3" xfId="28268"/>
    <cellStyle name="Normal 15 2 5" xfId="10321"/>
    <cellStyle name="Normal 15 2 5 2" xfId="28270"/>
    <cellStyle name="Normal 15 2 6" xfId="28263"/>
    <cellStyle name="Normal 15 3" xfId="10322"/>
    <cellStyle name="Normal 15 3 2" xfId="10323"/>
    <cellStyle name="Normal 15 3 2 2" xfId="10324"/>
    <cellStyle name="Normal 15 3 2 2 2" xfId="28273"/>
    <cellStyle name="Normal 15 3 2 3" xfId="28272"/>
    <cellStyle name="Normal 15 3 3" xfId="10325"/>
    <cellStyle name="Normal 15 3 3 2" xfId="10326"/>
    <cellStyle name="Normal 15 3 3 2 2" xfId="28275"/>
    <cellStyle name="Normal 15 3 3 3" xfId="28274"/>
    <cellStyle name="Normal 15 3 4" xfId="10327"/>
    <cellStyle name="Normal 15 3 4 2" xfId="10328"/>
    <cellStyle name="Normal 15 3 4 2 2" xfId="28277"/>
    <cellStyle name="Normal 15 3 4 3" xfId="28276"/>
    <cellStyle name="Normal 15 3 5" xfId="10329"/>
    <cellStyle name="Normal 15 3 5 2" xfId="28278"/>
    <cellStyle name="Normal 15 3 6" xfId="28271"/>
    <cellStyle name="Normal 15 4" xfId="10330"/>
    <cellStyle name="Normal 15 4 2" xfId="10331"/>
    <cellStyle name="Normal 15 4 2 2" xfId="28280"/>
    <cellStyle name="Normal 15 4 3" xfId="28279"/>
    <cellStyle name="Normal 15 5" xfId="10332"/>
    <cellStyle name="Normal 15 5 2" xfId="10333"/>
    <cellStyle name="Normal 15 5 2 2" xfId="28282"/>
    <cellStyle name="Normal 15 5 3" xfId="28281"/>
    <cellStyle name="Normal 15 6" xfId="10334"/>
    <cellStyle name="Normal 15 6 2" xfId="10335"/>
    <cellStyle name="Normal 15 6 2 2" xfId="28284"/>
    <cellStyle name="Normal 15 6 3" xfId="28283"/>
    <cellStyle name="Normal 15 7" xfId="10336"/>
    <cellStyle name="Normal 15 7 2" xfId="28285"/>
    <cellStyle name="Normal 15 8" xfId="10337"/>
    <cellStyle name="Normal 15 8 2" xfId="28286"/>
    <cellStyle name="Normal 15 9" xfId="10338"/>
    <cellStyle name="Normal 15 9 2" xfId="28287"/>
    <cellStyle name="Normal 16" xfId="10339"/>
    <cellStyle name="Normal 16 10" xfId="10340"/>
    <cellStyle name="Normal 16 10 2" xfId="28289"/>
    <cellStyle name="Normal 16 11" xfId="10341"/>
    <cellStyle name="Normal 16 11 2" xfId="28290"/>
    <cellStyle name="Normal 16 12" xfId="10342"/>
    <cellStyle name="Normal 16 12 2" xfId="28291"/>
    <cellStyle name="Normal 16 13" xfId="10343"/>
    <cellStyle name="Normal 16 13 2" xfId="28292"/>
    <cellStyle name="Normal 16 14" xfId="10344"/>
    <cellStyle name="Normal 16 14 2" xfId="28293"/>
    <cellStyle name="Normal 16 15" xfId="10345"/>
    <cellStyle name="Normal 16 15 2" xfId="28294"/>
    <cellStyle name="Normal 16 16" xfId="10346"/>
    <cellStyle name="Normal 16 16 2" xfId="28295"/>
    <cellStyle name="Normal 16 17" xfId="10347"/>
    <cellStyle name="Normal 16 17 2" xfId="28296"/>
    <cellStyle name="Normal 16 18" xfId="10348"/>
    <cellStyle name="Normal 16 18 2" xfId="28297"/>
    <cellStyle name="Normal 16 19" xfId="28288"/>
    <cellStyle name="Normal 16 2" xfId="10349"/>
    <cellStyle name="Normal 16 2 2" xfId="10350"/>
    <cellStyle name="Normal 16 2 2 2" xfId="10351"/>
    <cellStyle name="Normal 16 2 2 2 2" xfId="28300"/>
    <cellStyle name="Normal 16 2 2 3" xfId="28299"/>
    <cellStyle name="Normal 16 2 3" xfId="10352"/>
    <cellStyle name="Normal 16 2 3 2" xfId="10353"/>
    <cellStyle name="Normal 16 2 3 2 2" xfId="28302"/>
    <cellStyle name="Normal 16 2 3 3" xfId="28301"/>
    <cellStyle name="Normal 16 2 4" xfId="10354"/>
    <cellStyle name="Normal 16 2 4 2" xfId="10355"/>
    <cellStyle name="Normal 16 2 4 2 2" xfId="28304"/>
    <cellStyle name="Normal 16 2 4 3" xfId="28303"/>
    <cellStyle name="Normal 16 2 5" xfId="10356"/>
    <cellStyle name="Normal 16 2 5 2" xfId="28305"/>
    <cellStyle name="Normal 16 2 6" xfId="28298"/>
    <cellStyle name="Normal 16 3" xfId="10357"/>
    <cellStyle name="Normal 16 3 2" xfId="10358"/>
    <cellStyle name="Normal 16 3 2 2" xfId="10359"/>
    <cellStyle name="Normal 16 3 2 2 2" xfId="28308"/>
    <cellStyle name="Normal 16 3 2 3" xfId="28307"/>
    <cellStyle name="Normal 16 3 3" xfId="10360"/>
    <cellStyle name="Normal 16 3 3 2" xfId="10361"/>
    <cellStyle name="Normal 16 3 3 2 2" xfId="28310"/>
    <cellStyle name="Normal 16 3 3 3" xfId="28309"/>
    <cellStyle name="Normal 16 3 4" xfId="10362"/>
    <cellStyle name="Normal 16 3 4 2" xfId="10363"/>
    <cellStyle name="Normal 16 3 4 2 2" xfId="28312"/>
    <cellStyle name="Normal 16 3 4 3" xfId="28311"/>
    <cellStyle name="Normal 16 3 5" xfId="10364"/>
    <cellStyle name="Normal 16 3 5 2" xfId="28313"/>
    <cellStyle name="Normal 16 3 6" xfId="28306"/>
    <cellStyle name="Normal 16 4" xfId="10365"/>
    <cellStyle name="Normal 16 4 2" xfId="10366"/>
    <cellStyle name="Normal 16 4 2 2" xfId="28315"/>
    <cellStyle name="Normal 16 4 3" xfId="28314"/>
    <cellStyle name="Normal 16 5" xfId="10367"/>
    <cellStyle name="Normal 16 5 2" xfId="10368"/>
    <cellStyle name="Normal 16 5 2 2" xfId="28317"/>
    <cellStyle name="Normal 16 5 3" xfId="28316"/>
    <cellStyle name="Normal 16 6" xfId="10369"/>
    <cellStyle name="Normal 16 6 2" xfId="10370"/>
    <cellStyle name="Normal 16 6 2 2" xfId="28319"/>
    <cellStyle name="Normal 16 6 3" xfId="28318"/>
    <cellStyle name="Normal 16 7" xfId="10371"/>
    <cellStyle name="Normal 16 7 2" xfId="28320"/>
    <cellStyle name="Normal 16 8" xfId="10372"/>
    <cellStyle name="Normal 16 8 2" xfId="28321"/>
    <cellStyle name="Normal 16 9" xfId="10373"/>
    <cellStyle name="Normal 16 9 2" xfId="28322"/>
    <cellStyle name="Normal 17" xfId="10374"/>
    <cellStyle name="Normal 17 10" xfId="10375"/>
    <cellStyle name="Normal 17 10 2" xfId="28324"/>
    <cellStyle name="Normal 17 11" xfId="10376"/>
    <cellStyle name="Normal 17 11 2" xfId="28325"/>
    <cellStyle name="Normal 17 12" xfId="10377"/>
    <cellStyle name="Normal 17 12 2" xfId="28326"/>
    <cellStyle name="Normal 17 13" xfId="10378"/>
    <cellStyle name="Normal 17 13 2" xfId="28327"/>
    <cellStyle name="Normal 17 14" xfId="10379"/>
    <cellStyle name="Normal 17 14 2" xfId="28328"/>
    <cellStyle name="Normal 17 15" xfId="10380"/>
    <cellStyle name="Normal 17 15 2" xfId="28329"/>
    <cellStyle name="Normal 17 16" xfId="10381"/>
    <cellStyle name="Normal 17 16 2" xfId="28330"/>
    <cellStyle name="Normal 17 17" xfId="10382"/>
    <cellStyle name="Normal 17 17 2" xfId="28331"/>
    <cellStyle name="Normal 17 18" xfId="10383"/>
    <cellStyle name="Normal 17 18 2" xfId="28332"/>
    <cellStyle name="Normal 17 19" xfId="28323"/>
    <cellStyle name="Normal 17 2" xfId="10384"/>
    <cellStyle name="Normal 17 2 2" xfId="10385"/>
    <cellStyle name="Normal 17 2 2 2" xfId="10386"/>
    <cellStyle name="Normal 17 2 2 2 2" xfId="28335"/>
    <cellStyle name="Normal 17 2 2 3" xfId="28334"/>
    <cellStyle name="Normal 17 2 3" xfId="10387"/>
    <cellStyle name="Normal 17 2 3 2" xfId="10388"/>
    <cellStyle name="Normal 17 2 3 2 2" xfId="28337"/>
    <cellStyle name="Normal 17 2 3 3" xfId="28336"/>
    <cellStyle name="Normal 17 2 4" xfId="10389"/>
    <cellStyle name="Normal 17 2 4 2" xfId="10390"/>
    <cellStyle name="Normal 17 2 4 2 2" xfId="28339"/>
    <cellStyle name="Normal 17 2 4 3" xfId="28338"/>
    <cellStyle name="Normal 17 2 5" xfId="10391"/>
    <cellStyle name="Normal 17 2 5 2" xfId="28340"/>
    <cellStyle name="Normal 17 2 6" xfId="28333"/>
    <cellStyle name="Normal 17 3" xfId="10392"/>
    <cellStyle name="Normal 17 3 2" xfId="10393"/>
    <cellStyle name="Normal 17 3 2 2" xfId="10394"/>
    <cellStyle name="Normal 17 3 2 2 2" xfId="28343"/>
    <cellStyle name="Normal 17 3 2 3" xfId="28342"/>
    <cellStyle name="Normal 17 3 3" xfId="10395"/>
    <cellStyle name="Normal 17 3 3 2" xfId="10396"/>
    <cellStyle name="Normal 17 3 3 2 2" xfId="28345"/>
    <cellStyle name="Normal 17 3 3 3" xfId="28344"/>
    <cellStyle name="Normal 17 3 4" xfId="10397"/>
    <cellStyle name="Normal 17 3 4 2" xfId="10398"/>
    <cellStyle name="Normal 17 3 4 2 2" xfId="28347"/>
    <cellStyle name="Normal 17 3 4 3" xfId="28346"/>
    <cellStyle name="Normal 17 3 5" xfId="10399"/>
    <cellStyle name="Normal 17 3 5 2" xfId="28348"/>
    <cellStyle name="Normal 17 3 6" xfId="28341"/>
    <cellStyle name="Normal 17 4" xfId="10400"/>
    <cellStyle name="Normal 17 4 2" xfId="10401"/>
    <cellStyle name="Normal 17 4 2 2" xfId="28350"/>
    <cellStyle name="Normal 17 4 3" xfId="28349"/>
    <cellStyle name="Normal 17 5" xfId="10402"/>
    <cellStyle name="Normal 17 5 2" xfId="10403"/>
    <cellStyle name="Normal 17 5 2 2" xfId="28352"/>
    <cellStyle name="Normal 17 5 3" xfId="28351"/>
    <cellStyle name="Normal 17 6" xfId="10404"/>
    <cellStyle name="Normal 17 6 2" xfId="10405"/>
    <cellStyle name="Normal 17 6 2 2" xfId="28354"/>
    <cellStyle name="Normal 17 6 3" xfId="28353"/>
    <cellStyle name="Normal 17 7" xfId="10406"/>
    <cellStyle name="Normal 17 7 2" xfId="28355"/>
    <cellStyle name="Normal 17 8" xfId="10407"/>
    <cellStyle name="Normal 17 8 2" xfId="28356"/>
    <cellStyle name="Normal 17 9" xfId="10408"/>
    <cellStyle name="Normal 17 9 2" xfId="28357"/>
    <cellStyle name="Normal 18" xfId="10409"/>
    <cellStyle name="Normal 18 2" xfId="28358"/>
    <cellStyle name="Normal 19" xfId="10410"/>
    <cellStyle name="Normal 19 2" xfId="28359"/>
    <cellStyle name="Normal 2" xfId="3"/>
    <cellStyle name="Normal 2 10" xfId="10411"/>
    <cellStyle name="Normal 2 10 2" xfId="10412"/>
    <cellStyle name="Normal 2 10 2 2" xfId="28361"/>
    <cellStyle name="Normal 2 10 3" xfId="28360"/>
    <cellStyle name="Normal 2 100" xfId="10413"/>
    <cellStyle name="Normal 2 100 2" xfId="28362"/>
    <cellStyle name="Normal 2 101" xfId="10414"/>
    <cellStyle name="Normal 2 101 2" xfId="28363"/>
    <cellStyle name="Normal 2 102" xfId="10415"/>
    <cellStyle name="Normal 2 102 10" xfId="10416"/>
    <cellStyle name="Normal 2 102 10 2" xfId="28365"/>
    <cellStyle name="Normal 2 102 11" xfId="10417"/>
    <cellStyle name="Normal 2 102 11 2" xfId="28366"/>
    <cellStyle name="Normal 2 102 12" xfId="10418"/>
    <cellStyle name="Normal 2 102 12 2" xfId="28367"/>
    <cellStyle name="Normal 2 102 13" xfId="10419"/>
    <cellStyle name="Normal 2 102 13 2" xfId="28368"/>
    <cellStyle name="Normal 2 102 14" xfId="28364"/>
    <cellStyle name="Normal 2 102 2" xfId="10420"/>
    <cellStyle name="Normal 2 102 2 10" xfId="10421"/>
    <cellStyle name="Normal 2 102 2 10 2" xfId="28370"/>
    <cellStyle name="Normal 2 102 2 11" xfId="10422"/>
    <cellStyle name="Normal 2 102 2 11 2" xfId="28371"/>
    <cellStyle name="Normal 2 102 2 12" xfId="10423"/>
    <cellStyle name="Normal 2 102 2 12 2" xfId="28372"/>
    <cellStyle name="Normal 2 102 2 13" xfId="28369"/>
    <cellStyle name="Normal 2 102 2 2" xfId="10424"/>
    <cellStyle name="Normal 2 102 2 2 2" xfId="10425"/>
    <cellStyle name="Normal 2 102 2 2 2 2" xfId="28374"/>
    <cellStyle name="Normal 2 102 2 2 3" xfId="28373"/>
    <cellStyle name="Normal 2 102 2 3" xfId="10426"/>
    <cellStyle name="Normal 2 102 2 3 2" xfId="28375"/>
    <cellStyle name="Normal 2 102 2 4" xfId="10427"/>
    <cellStyle name="Normal 2 102 2 4 2" xfId="28376"/>
    <cellStyle name="Normal 2 102 2 5" xfId="10428"/>
    <cellStyle name="Normal 2 102 2 5 2" xfId="28377"/>
    <cellStyle name="Normal 2 102 2 6" xfId="10429"/>
    <cellStyle name="Normal 2 102 2 6 2" xfId="28378"/>
    <cellStyle name="Normal 2 102 2 7" xfId="10430"/>
    <cellStyle name="Normal 2 102 2 7 2" xfId="28379"/>
    <cellStyle name="Normal 2 102 2 8" xfId="10431"/>
    <cellStyle name="Normal 2 102 2 8 2" xfId="28380"/>
    <cellStyle name="Normal 2 102 2 9" xfId="10432"/>
    <cellStyle name="Normal 2 102 2 9 2" xfId="28381"/>
    <cellStyle name="Normal 2 102 3" xfId="10433"/>
    <cellStyle name="Normal 2 102 3 2" xfId="28382"/>
    <cellStyle name="Normal 2 102 4" xfId="10434"/>
    <cellStyle name="Normal 2 102 4 2" xfId="10435"/>
    <cellStyle name="Normal 2 102 4 2 2" xfId="28384"/>
    <cellStyle name="Normal 2 102 4 3" xfId="28383"/>
    <cellStyle name="Normal 2 102 5" xfId="10436"/>
    <cellStyle name="Normal 2 102 5 2" xfId="28385"/>
    <cellStyle name="Normal 2 102 6" xfId="10437"/>
    <cellStyle name="Normal 2 102 6 2" xfId="28386"/>
    <cellStyle name="Normal 2 102 7" xfId="10438"/>
    <cellStyle name="Normal 2 102 7 2" xfId="28387"/>
    <cellStyle name="Normal 2 102 8" xfId="10439"/>
    <cellStyle name="Normal 2 102 8 2" xfId="28388"/>
    <cellStyle name="Normal 2 102 9" xfId="10440"/>
    <cellStyle name="Normal 2 102 9 2" xfId="28389"/>
    <cellStyle name="Normal 2 103" xfId="10441"/>
    <cellStyle name="Normal 2 103 2" xfId="28390"/>
    <cellStyle name="Normal 2 104" xfId="10442"/>
    <cellStyle name="Normal 2 104 10" xfId="10443"/>
    <cellStyle name="Normal 2 104 10 2" xfId="28392"/>
    <cellStyle name="Normal 2 104 11" xfId="10444"/>
    <cellStyle name="Normal 2 104 11 2" xfId="28393"/>
    <cellStyle name="Normal 2 104 12" xfId="10445"/>
    <cellStyle name="Normal 2 104 12 2" xfId="28394"/>
    <cellStyle name="Normal 2 104 13" xfId="28391"/>
    <cellStyle name="Normal 2 104 2" xfId="10446"/>
    <cellStyle name="Normal 2 104 2 2" xfId="10447"/>
    <cellStyle name="Normal 2 104 2 2 2" xfId="28396"/>
    <cellStyle name="Normal 2 104 2 3" xfId="28395"/>
    <cellStyle name="Normal 2 104 3" xfId="10448"/>
    <cellStyle name="Normal 2 104 3 2" xfId="28397"/>
    <cellStyle name="Normal 2 104 4" xfId="10449"/>
    <cellStyle name="Normal 2 104 4 2" xfId="28398"/>
    <cellStyle name="Normal 2 104 5" xfId="10450"/>
    <cellStyle name="Normal 2 104 5 2" xfId="28399"/>
    <cellStyle name="Normal 2 104 6" xfId="10451"/>
    <cellStyle name="Normal 2 104 6 2" xfId="28400"/>
    <cellStyle name="Normal 2 104 7" xfId="10452"/>
    <cellStyle name="Normal 2 104 7 2" xfId="28401"/>
    <cellStyle name="Normal 2 104 8" xfId="10453"/>
    <cellStyle name="Normal 2 104 8 2" xfId="28402"/>
    <cellStyle name="Normal 2 104 9" xfId="10454"/>
    <cellStyle name="Normal 2 104 9 2" xfId="28403"/>
    <cellStyle name="Normal 2 105" xfId="10455"/>
    <cellStyle name="Normal 2 105 2" xfId="10456"/>
    <cellStyle name="Normal 2 105 2 2" xfId="28405"/>
    <cellStyle name="Normal 2 105 3" xfId="28404"/>
    <cellStyle name="Normal 2 106" xfId="10457"/>
    <cellStyle name="Normal 2 106 2" xfId="28406"/>
    <cellStyle name="Normal 2 107" xfId="10458"/>
    <cellStyle name="Normal 2 107 2" xfId="28407"/>
    <cellStyle name="Normal 2 108" xfId="10459"/>
    <cellStyle name="Normal 2 108 2" xfId="28408"/>
    <cellStyle name="Normal 2 109" xfId="10460"/>
    <cellStyle name="Normal 2 109 2" xfId="28409"/>
    <cellStyle name="Normal 2 11" xfId="10461"/>
    <cellStyle name="Normal 2 11 2" xfId="28410"/>
    <cellStyle name="Normal 2 110" xfId="10462"/>
    <cellStyle name="Normal 2 110 2" xfId="28411"/>
    <cellStyle name="Normal 2 111" xfId="10463"/>
    <cellStyle name="Normal 2 111 2" xfId="28412"/>
    <cellStyle name="Normal 2 112" xfId="10464"/>
    <cellStyle name="Normal 2 112 2" xfId="28413"/>
    <cellStyle name="Normal 2 113" xfId="10465"/>
    <cellStyle name="Normal 2 113 2" xfId="28414"/>
    <cellStyle name="Normal 2 114" xfId="10466"/>
    <cellStyle name="Normal 2 114 2" xfId="28415"/>
    <cellStyle name="Normal 2 115" xfId="39927"/>
    <cellStyle name="Normal 2 116" xfId="6"/>
    <cellStyle name="Normal 2 12" xfId="10467"/>
    <cellStyle name="Normal 2 12 2" xfId="28416"/>
    <cellStyle name="Normal 2 13" xfId="10468"/>
    <cellStyle name="Normal 2 13 2" xfId="28417"/>
    <cellStyle name="Normal 2 14" xfId="10469"/>
    <cellStyle name="Normal 2 14 2" xfId="28418"/>
    <cellStyle name="Normal 2 15" xfId="10470"/>
    <cellStyle name="Normal 2 15 2" xfId="28419"/>
    <cellStyle name="Normal 2 16" xfId="10471"/>
    <cellStyle name="Normal 2 16 2" xfId="28420"/>
    <cellStyle name="Normal 2 17" xfId="10472"/>
    <cellStyle name="Normal 2 17 2" xfId="28421"/>
    <cellStyle name="Normal 2 18" xfId="10473"/>
    <cellStyle name="Normal 2 18 2" xfId="28422"/>
    <cellStyle name="Normal 2 19" xfId="10474"/>
    <cellStyle name="Normal 2 19 2" xfId="28423"/>
    <cellStyle name="Normal 2 2" xfId="10"/>
    <cellStyle name="Normal 2 2 10" xfId="10475"/>
    <cellStyle name="Normal 2 2 10 2" xfId="28424"/>
    <cellStyle name="Normal 2 2 11" xfId="10476"/>
    <cellStyle name="Normal 2 2 11 2" xfId="28425"/>
    <cellStyle name="Normal 2 2 12" xfId="10477"/>
    <cellStyle name="Normal 2 2 12 2" xfId="28426"/>
    <cellStyle name="Normal 2 2 13" xfId="10478"/>
    <cellStyle name="Normal 2 2 13 2" xfId="28427"/>
    <cellStyle name="Normal 2 2 14" xfId="10479"/>
    <cellStyle name="Normal 2 2 14 2" xfId="28428"/>
    <cellStyle name="Normal 2 2 15" xfId="10480"/>
    <cellStyle name="Normal 2 2 15 2" xfId="28429"/>
    <cellStyle name="Normal 2 2 16" xfId="10481"/>
    <cellStyle name="Normal 2 2 16 2" xfId="28430"/>
    <cellStyle name="Normal 2 2 17" xfId="10482"/>
    <cellStyle name="Normal 2 2 17 2" xfId="28431"/>
    <cellStyle name="Normal 2 2 18" xfId="10483"/>
    <cellStyle name="Normal 2 2 18 2" xfId="28432"/>
    <cellStyle name="Normal 2 2 19" xfId="10484"/>
    <cellStyle name="Normal 2 2 19 2" xfId="28433"/>
    <cellStyle name="Normal 2 2 2" xfId="10485"/>
    <cellStyle name="Normal 2 2 2 10" xfId="10486"/>
    <cellStyle name="Normal 2 2 2 10 2" xfId="28435"/>
    <cellStyle name="Normal 2 2 2 11" xfId="10487"/>
    <cellStyle name="Normal 2 2 2 11 2" xfId="28436"/>
    <cellStyle name="Normal 2 2 2 12" xfId="10488"/>
    <cellStyle name="Normal 2 2 2 12 2" xfId="28437"/>
    <cellStyle name="Normal 2 2 2 13" xfId="10489"/>
    <cellStyle name="Normal 2 2 2 13 2" xfId="28438"/>
    <cellStyle name="Normal 2 2 2 14" xfId="10490"/>
    <cellStyle name="Normal 2 2 2 14 2" xfId="28439"/>
    <cellStyle name="Normal 2 2 2 15" xfId="28434"/>
    <cellStyle name="Normal 2 2 2 2" xfId="10491"/>
    <cellStyle name="Normal 2 2 2 2 10" xfId="10492"/>
    <cellStyle name="Normal 2 2 2 2 10 2" xfId="28441"/>
    <cellStyle name="Normal 2 2 2 2 11" xfId="10493"/>
    <cellStyle name="Normal 2 2 2 2 11 2" xfId="28442"/>
    <cellStyle name="Normal 2 2 2 2 12" xfId="10494"/>
    <cellStyle name="Normal 2 2 2 2 12 2" xfId="28443"/>
    <cellStyle name="Normal 2 2 2 2 13" xfId="10495"/>
    <cellStyle name="Normal 2 2 2 2 13 2" xfId="28444"/>
    <cellStyle name="Normal 2 2 2 2 14" xfId="10496"/>
    <cellStyle name="Normal 2 2 2 2 14 2" xfId="28445"/>
    <cellStyle name="Normal 2 2 2 2 15" xfId="28440"/>
    <cellStyle name="Normal 2 2 2 2 2" xfId="10497"/>
    <cellStyle name="Normal 2 2 2 2 2 2" xfId="28446"/>
    <cellStyle name="Normal 2 2 2 2 3" xfId="10498"/>
    <cellStyle name="Normal 2 2 2 2 3 2" xfId="28447"/>
    <cellStyle name="Normal 2 2 2 2 4" xfId="10499"/>
    <cellStyle name="Normal 2 2 2 2 4 2" xfId="28448"/>
    <cellStyle name="Normal 2 2 2 2 5" xfId="10500"/>
    <cellStyle name="Normal 2 2 2 2 5 2" xfId="28449"/>
    <cellStyle name="Normal 2 2 2 2 6" xfId="10501"/>
    <cellStyle name="Normal 2 2 2 2 6 2" xfId="28450"/>
    <cellStyle name="Normal 2 2 2 2 7" xfId="10502"/>
    <cellStyle name="Normal 2 2 2 2 7 2" xfId="28451"/>
    <cellStyle name="Normal 2 2 2 2 8" xfId="10503"/>
    <cellStyle name="Normal 2 2 2 2 8 2" xfId="28452"/>
    <cellStyle name="Normal 2 2 2 2 9" xfId="10504"/>
    <cellStyle name="Normal 2 2 2 2 9 2" xfId="28453"/>
    <cellStyle name="Normal 2 2 2 3" xfId="10505"/>
    <cellStyle name="Normal 2 2 2 3 2" xfId="28454"/>
    <cellStyle name="Normal 2 2 2 4" xfId="10506"/>
    <cellStyle name="Normal 2 2 2 4 2" xfId="28455"/>
    <cellStyle name="Normal 2 2 2 5" xfId="10507"/>
    <cellStyle name="Normal 2 2 2 5 2" xfId="28456"/>
    <cellStyle name="Normal 2 2 2 6" xfId="10508"/>
    <cellStyle name="Normal 2 2 2 6 2" xfId="28457"/>
    <cellStyle name="Normal 2 2 2 7" xfId="10509"/>
    <cellStyle name="Normal 2 2 2 7 2" xfId="28458"/>
    <cellStyle name="Normal 2 2 2 8" xfId="10510"/>
    <cellStyle name="Normal 2 2 2 8 2" xfId="28459"/>
    <cellStyle name="Normal 2 2 2 9" xfId="10511"/>
    <cellStyle name="Normal 2 2 2 9 2" xfId="28460"/>
    <cellStyle name="Normal 2 2 20" xfId="10512"/>
    <cellStyle name="Normal 2 2 20 2" xfId="28461"/>
    <cellStyle name="Normal 2 2 21" xfId="10513"/>
    <cellStyle name="Normal 2 2 21 2" xfId="28462"/>
    <cellStyle name="Normal 2 2 22" xfId="10514"/>
    <cellStyle name="Normal 2 2 22 2" xfId="28463"/>
    <cellStyle name="Normal 2 2 23" xfId="10515"/>
    <cellStyle name="Normal 2 2 23 2" xfId="28464"/>
    <cellStyle name="Normal 2 2 24" xfId="10516"/>
    <cellStyle name="Normal 2 2 24 2" xfId="28465"/>
    <cellStyle name="Normal 2 2 25" xfId="10517"/>
    <cellStyle name="Normal 2 2 25 2" xfId="28466"/>
    <cellStyle name="Normal 2 2 26" xfId="10518"/>
    <cellStyle name="Normal 2 2 26 2" xfId="28467"/>
    <cellStyle name="Normal 2 2 27" xfId="10519"/>
    <cellStyle name="Normal 2 2 27 2" xfId="28468"/>
    <cellStyle name="Normal 2 2 28" xfId="10520"/>
    <cellStyle name="Normal 2 2 28 2" xfId="28469"/>
    <cellStyle name="Normal 2 2 29" xfId="10521"/>
    <cellStyle name="Normal 2 2 29 2" xfId="28470"/>
    <cellStyle name="Normal 2 2 3" xfId="10522"/>
    <cellStyle name="Normal 2 2 3 2" xfId="28471"/>
    <cellStyle name="Normal 2 2 30" xfId="10523"/>
    <cellStyle name="Normal 2 2 30 2" xfId="28472"/>
    <cellStyle name="Normal 2 2 4" xfId="10524"/>
    <cellStyle name="Normal 2 2 4 2" xfId="28473"/>
    <cellStyle name="Normal 2 2 5" xfId="10525"/>
    <cellStyle name="Normal 2 2 5 2" xfId="28474"/>
    <cellStyle name="Normal 2 2 6" xfId="10526"/>
    <cellStyle name="Normal 2 2 6 2" xfId="28475"/>
    <cellStyle name="Normal 2 2 7" xfId="10527"/>
    <cellStyle name="Normal 2 2 7 2" xfId="28476"/>
    <cellStyle name="Normal 2 2 8" xfId="10528"/>
    <cellStyle name="Normal 2 2 8 2" xfId="28477"/>
    <cellStyle name="Normal 2 2 9" xfId="10529"/>
    <cellStyle name="Normal 2 2 9 2" xfId="28478"/>
    <cellStyle name="Normal 2 20" xfId="10530"/>
    <cellStyle name="Normal 2 20 2" xfId="28479"/>
    <cellStyle name="Normal 2 21" xfId="10531"/>
    <cellStyle name="Normal 2 21 2" xfId="28480"/>
    <cellStyle name="Normal 2 22" xfId="10532"/>
    <cellStyle name="Normal 2 22 2" xfId="28481"/>
    <cellStyle name="Normal 2 23" xfId="10533"/>
    <cellStyle name="Normal 2 23 2" xfId="28482"/>
    <cellStyle name="Normal 2 24" xfId="10534"/>
    <cellStyle name="Normal 2 24 2" xfId="28483"/>
    <cellStyle name="Normal 2 25" xfId="10535"/>
    <cellStyle name="Normal 2 25 2" xfId="28484"/>
    <cellStyle name="Normal 2 26" xfId="10536"/>
    <cellStyle name="Normal 2 26 2" xfId="28485"/>
    <cellStyle name="Normal 2 27" xfId="10537"/>
    <cellStyle name="Normal 2 27 2" xfId="28486"/>
    <cellStyle name="Normal 2 28" xfId="10538"/>
    <cellStyle name="Normal 2 28 2" xfId="28487"/>
    <cellStyle name="Normal 2 29" xfId="10539"/>
    <cellStyle name="Normal 2 29 2" xfId="28488"/>
    <cellStyle name="Normal 2 3" xfId="10540"/>
    <cellStyle name="Normal 2 3 10" xfId="10541"/>
    <cellStyle name="Normal 2 3 10 2" xfId="28490"/>
    <cellStyle name="Normal 2 3 11" xfId="10542"/>
    <cellStyle name="Normal 2 3 11 2" xfId="28491"/>
    <cellStyle name="Normal 2 3 12" xfId="10543"/>
    <cellStyle name="Normal 2 3 12 10" xfId="10544"/>
    <cellStyle name="Normal 2 3 12 10 2" xfId="28493"/>
    <cellStyle name="Normal 2 3 12 11" xfId="10545"/>
    <cellStyle name="Normal 2 3 12 11 2" xfId="28494"/>
    <cellStyle name="Normal 2 3 12 12" xfId="10546"/>
    <cellStyle name="Normal 2 3 12 12 2" xfId="28495"/>
    <cellStyle name="Normal 2 3 12 13" xfId="10547"/>
    <cellStyle name="Normal 2 3 12 13 2" xfId="28496"/>
    <cellStyle name="Normal 2 3 12 14" xfId="10548"/>
    <cellStyle name="Normal 2 3 12 14 2" xfId="28497"/>
    <cellStyle name="Normal 2 3 12 15" xfId="10549"/>
    <cellStyle name="Normal 2 3 12 15 2" xfId="28498"/>
    <cellStyle name="Normal 2 3 12 16" xfId="10550"/>
    <cellStyle name="Normal 2 3 12 16 2" xfId="28499"/>
    <cellStyle name="Normal 2 3 12 17" xfId="10551"/>
    <cellStyle name="Normal 2 3 12 17 2" xfId="28500"/>
    <cellStyle name="Normal 2 3 12 18" xfId="10552"/>
    <cellStyle name="Normal 2 3 12 18 2" xfId="28501"/>
    <cellStyle name="Normal 2 3 12 19" xfId="10553"/>
    <cellStyle name="Normal 2 3 12 19 2" xfId="28502"/>
    <cellStyle name="Normal 2 3 12 2" xfId="10554"/>
    <cellStyle name="Normal 2 3 12 2 10" xfId="10555"/>
    <cellStyle name="Normal 2 3 12 2 10 2" xfId="28504"/>
    <cellStyle name="Normal 2 3 12 2 11" xfId="10556"/>
    <cellStyle name="Normal 2 3 12 2 11 2" xfId="28505"/>
    <cellStyle name="Normal 2 3 12 2 12" xfId="10557"/>
    <cellStyle name="Normal 2 3 12 2 12 2" xfId="28506"/>
    <cellStyle name="Normal 2 3 12 2 13" xfId="10558"/>
    <cellStyle name="Normal 2 3 12 2 13 2" xfId="28507"/>
    <cellStyle name="Normal 2 3 12 2 14" xfId="10559"/>
    <cellStyle name="Normal 2 3 12 2 14 2" xfId="28508"/>
    <cellStyle name="Normal 2 3 12 2 15" xfId="28503"/>
    <cellStyle name="Normal 2 3 12 2 2" xfId="10560"/>
    <cellStyle name="Normal 2 3 12 2 2 10" xfId="10561"/>
    <cellStyle name="Normal 2 3 12 2 2 10 2" xfId="28510"/>
    <cellStyle name="Normal 2 3 12 2 2 11" xfId="10562"/>
    <cellStyle name="Normal 2 3 12 2 2 11 2" xfId="28511"/>
    <cellStyle name="Normal 2 3 12 2 2 12" xfId="10563"/>
    <cellStyle name="Normal 2 3 12 2 2 12 2" xfId="28512"/>
    <cellStyle name="Normal 2 3 12 2 2 13" xfId="10564"/>
    <cellStyle name="Normal 2 3 12 2 2 13 2" xfId="28513"/>
    <cellStyle name="Normal 2 3 12 2 2 14" xfId="10565"/>
    <cellStyle name="Normal 2 3 12 2 2 14 2" xfId="28514"/>
    <cellStyle name="Normal 2 3 12 2 2 15" xfId="28509"/>
    <cellStyle name="Normal 2 3 12 2 2 2" xfId="10566"/>
    <cellStyle name="Normal 2 3 12 2 2 2 10" xfId="10567"/>
    <cellStyle name="Normal 2 3 12 2 2 2 10 2" xfId="28516"/>
    <cellStyle name="Normal 2 3 12 2 2 2 11" xfId="10568"/>
    <cellStyle name="Normal 2 3 12 2 2 2 11 2" xfId="28517"/>
    <cellStyle name="Normal 2 3 12 2 2 2 12" xfId="10569"/>
    <cellStyle name="Normal 2 3 12 2 2 2 12 2" xfId="28518"/>
    <cellStyle name="Normal 2 3 12 2 2 2 13" xfId="10570"/>
    <cellStyle name="Normal 2 3 12 2 2 2 13 2" xfId="28519"/>
    <cellStyle name="Normal 2 3 12 2 2 2 14" xfId="28515"/>
    <cellStyle name="Normal 2 3 12 2 2 2 2" xfId="10571"/>
    <cellStyle name="Normal 2 3 12 2 2 2 2 10" xfId="10572"/>
    <cellStyle name="Normal 2 3 12 2 2 2 2 10 2" xfId="28521"/>
    <cellStyle name="Normal 2 3 12 2 2 2 2 11" xfId="10573"/>
    <cellStyle name="Normal 2 3 12 2 2 2 2 11 2" xfId="28522"/>
    <cellStyle name="Normal 2 3 12 2 2 2 2 12" xfId="10574"/>
    <cellStyle name="Normal 2 3 12 2 2 2 2 12 2" xfId="28523"/>
    <cellStyle name="Normal 2 3 12 2 2 2 2 13" xfId="28520"/>
    <cellStyle name="Normal 2 3 12 2 2 2 2 2" xfId="10575"/>
    <cellStyle name="Normal 2 3 12 2 2 2 2 2 2" xfId="10576"/>
    <cellStyle name="Normal 2 3 12 2 2 2 2 2 2 2" xfId="28525"/>
    <cellStyle name="Normal 2 3 12 2 2 2 2 2 3" xfId="28524"/>
    <cellStyle name="Normal 2 3 12 2 2 2 2 3" xfId="10577"/>
    <cellStyle name="Normal 2 3 12 2 2 2 2 3 2" xfId="28526"/>
    <cellStyle name="Normal 2 3 12 2 2 2 2 4" xfId="10578"/>
    <cellStyle name="Normal 2 3 12 2 2 2 2 4 2" xfId="28527"/>
    <cellStyle name="Normal 2 3 12 2 2 2 2 5" xfId="10579"/>
    <cellStyle name="Normal 2 3 12 2 2 2 2 5 2" xfId="28528"/>
    <cellStyle name="Normal 2 3 12 2 2 2 2 6" xfId="10580"/>
    <cellStyle name="Normal 2 3 12 2 2 2 2 6 2" xfId="28529"/>
    <cellStyle name="Normal 2 3 12 2 2 2 2 7" xfId="10581"/>
    <cellStyle name="Normal 2 3 12 2 2 2 2 7 2" xfId="28530"/>
    <cellStyle name="Normal 2 3 12 2 2 2 2 8" xfId="10582"/>
    <cellStyle name="Normal 2 3 12 2 2 2 2 8 2" xfId="28531"/>
    <cellStyle name="Normal 2 3 12 2 2 2 2 9" xfId="10583"/>
    <cellStyle name="Normal 2 3 12 2 2 2 2 9 2" xfId="28532"/>
    <cellStyle name="Normal 2 3 12 2 2 2 3" xfId="10584"/>
    <cellStyle name="Normal 2 3 12 2 2 2 3 2" xfId="28533"/>
    <cellStyle name="Normal 2 3 12 2 2 2 4" xfId="10585"/>
    <cellStyle name="Normal 2 3 12 2 2 2 4 2" xfId="10586"/>
    <cellStyle name="Normal 2 3 12 2 2 2 4 2 2" xfId="28535"/>
    <cellStyle name="Normal 2 3 12 2 2 2 4 3" xfId="28534"/>
    <cellStyle name="Normal 2 3 12 2 2 2 5" xfId="10587"/>
    <cellStyle name="Normal 2 3 12 2 2 2 5 2" xfId="28536"/>
    <cellStyle name="Normal 2 3 12 2 2 2 6" xfId="10588"/>
    <cellStyle name="Normal 2 3 12 2 2 2 6 2" xfId="28537"/>
    <cellStyle name="Normal 2 3 12 2 2 2 7" xfId="10589"/>
    <cellStyle name="Normal 2 3 12 2 2 2 7 2" xfId="28538"/>
    <cellStyle name="Normal 2 3 12 2 2 2 8" xfId="10590"/>
    <cellStyle name="Normal 2 3 12 2 2 2 8 2" xfId="28539"/>
    <cellStyle name="Normal 2 3 12 2 2 2 9" xfId="10591"/>
    <cellStyle name="Normal 2 3 12 2 2 2 9 2" xfId="28540"/>
    <cellStyle name="Normal 2 3 12 2 2 3" xfId="10592"/>
    <cellStyle name="Normal 2 3 12 2 2 3 2" xfId="28541"/>
    <cellStyle name="Normal 2 3 12 2 2 4" xfId="10593"/>
    <cellStyle name="Normal 2 3 12 2 2 4 10" xfId="10594"/>
    <cellStyle name="Normal 2 3 12 2 2 4 10 2" xfId="28543"/>
    <cellStyle name="Normal 2 3 12 2 2 4 11" xfId="10595"/>
    <cellStyle name="Normal 2 3 12 2 2 4 11 2" xfId="28544"/>
    <cellStyle name="Normal 2 3 12 2 2 4 12" xfId="10596"/>
    <cellStyle name="Normal 2 3 12 2 2 4 12 2" xfId="28545"/>
    <cellStyle name="Normal 2 3 12 2 2 4 13" xfId="28542"/>
    <cellStyle name="Normal 2 3 12 2 2 4 2" xfId="10597"/>
    <cellStyle name="Normal 2 3 12 2 2 4 2 2" xfId="10598"/>
    <cellStyle name="Normal 2 3 12 2 2 4 2 2 2" xfId="28547"/>
    <cellStyle name="Normal 2 3 12 2 2 4 2 3" xfId="28546"/>
    <cellStyle name="Normal 2 3 12 2 2 4 3" xfId="10599"/>
    <cellStyle name="Normal 2 3 12 2 2 4 3 2" xfId="28548"/>
    <cellStyle name="Normal 2 3 12 2 2 4 4" xfId="10600"/>
    <cellStyle name="Normal 2 3 12 2 2 4 4 2" xfId="28549"/>
    <cellStyle name="Normal 2 3 12 2 2 4 5" xfId="10601"/>
    <cellStyle name="Normal 2 3 12 2 2 4 5 2" xfId="28550"/>
    <cellStyle name="Normal 2 3 12 2 2 4 6" xfId="10602"/>
    <cellStyle name="Normal 2 3 12 2 2 4 6 2" xfId="28551"/>
    <cellStyle name="Normal 2 3 12 2 2 4 7" xfId="10603"/>
    <cellStyle name="Normal 2 3 12 2 2 4 7 2" xfId="28552"/>
    <cellStyle name="Normal 2 3 12 2 2 4 8" xfId="10604"/>
    <cellStyle name="Normal 2 3 12 2 2 4 8 2" xfId="28553"/>
    <cellStyle name="Normal 2 3 12 2 2 4 9" xfId="10605"/>
    <cellStyle name="Normal 2 3 12 2 2 4 9 2" xfId="28554"/>
    <cellStyle name="Normal 2 3 12 2 2 5" xfId="10606"/>
    <cellStyle name="Normal 2 3 12 2 2 5 2" xfId="10607"/>
    <cellStyle name="Normal 2 3 12 2 2 5 2 2" xfId="28556"/>
    <cellStyle name="Normal 2 3 12 2 2 5 3" xfId="28555"/>
    <cellStyle name="Normal 2 3 12 2 2 6" xfId="10608"/>
    <cellStyle name="Normal 2 3 12 2 2 6 2" xfId="28557"/>
    <cellStyle name="Normal 2 3 12 2 2 7" xfId="10609"/>
    <cellStyle name="Normal 2 3 12 2 2 7 2" xfId="28558"/>
    <cellStyle name="Normal 2 3 12 2 2 8" xfId="10610"/>
    <cellStyle name="Normal 2 3 12 2 2 8 2" xfId="28559"/>
    <cellStyle name="Normal 2 3 12 2 2 9" xfId="10611"/>
    <cellStyle name="Normal 2 3 12 2 2 9 2" xfId="28560"/>
    <cellStyle name="Normal 2 3 12 2 3" xfId="10612"/>
    <cellStyle name="Normal 2 3 12 2 3 10" xfId="10613"/>
    <cellStyle name="Normal 2 3 12 2 3 10 2" xfId="28562"/>
    <cellStyle name="Normal 2 3 12 2 3 11" xfId="10614"/>
    <cellStyle name="Normal 2 3 12 2 3 11 2" xfId="28563"/>
    <cellStyle name="Normal 2 3 12 2 3 12" xfId="10615"/>
    <cellStyle name="Normal 2 3 12 2 3 12 2" xfId="28564"/>
    <cellStyle name="Normal 2 3 12 2 3 13" xfId="10616"/>
    <cellStyle name="Normal 2 3 12 2 3 13 2" xfId="28565"/>
    <cellStyle name="Normal 2 3 12 2 3 14" xfId="28561"/>
    <cellStyle name="Normal 2 3 12 2 3 2" xfId="10617"/>
    <cellStyle name="Normal 2 3 12 2 3 2 10" xfId="10618"/>
    <cellStyle name="Normal 2 3 12 2 3 2 10 2" xfId="28567"/>
    <cellStyle name="Normal 2 3 12 2 3 2 11" xfId="10619"/>
    <cellStyle name="Normal 2 3 12 2 3 2 11 2" xfId="28568"/>
    <cellStyle name="Normal 2 3 12 2 3 2 12" xfId="10620"/>
    <cellStyle name="Normal 2 3 12 2 3 2 12 2" xfId="28569"/>
    <cellStyle name="Normal 2 3 12 2 3 2 13" xfId="28566"/>
    <cellStyle name="Normal 2 3 12 2 3 2 2" xfId="10621"/>
    <cellStyle name="Normal 2 3 12 2 3 2 2 2" xfId="10622"/>
    <cellStyle name="Normal 2 3 12 2 3 2 2 2 2" xfId="28571"/>
    <cellStyle name="Normal 2 3 12 2 3 2 2 3" xfId="28570"/>
    <cellStyle name="Normal 2 3 12 2 3 2 3" xfId="10623"/>
    <cellStyle name="Normal 2 3 12 2 3 2 3 2" xfId="28572"/>
    <cellStyle name="Normal 2 3 12 2 3 2 4" xfId="10624"/>
    <cellStyle name="Normal 2 3 12 2 3 2 4 2" xfId="28573"/>
    <cellStyle name="Normal 2 3 12 2 3 2 5" xfId="10625"/>
    <cellStyle name="Normal 2 3 12 2 3 2 5 2" xfId="28574"/>
    <cellStyle name="Normal 2 3 12 2 3 2 6" xfId="10626"/>
    <cellStyle name="Normal 2 3 12 2 3 2 6 2" xfId="28575"/>
    <cellStyle name="Normal 2 3 12 2 3 2 7" xfId="10627"/>
    <cellStyle name="Normal 2 3 12 2 3 2 7 2" xfId="28576"/>
    <cellStyle name="Normal 2 3 12 2 3 2 8" xfId="10628"/>
    <cellStyle name="Normal 2 3 12 2 3 2 8 2" xfId="28577"/>
    <cellStyle name="Normal 2 3 12 2 3 2 9" xfId="10629"/>
    <cellStyle name="Normal 2 3 12 2 3 2 9 2" xfId="28578"/>
    <cellStyle name="Normal 2 3 12 2 3 3" xfId="10630"/>
    <cellStyle name="Normal 2 3 12 2 3 3 2" xfId="28579"/>
    <cellStyle name="Normal 2 3 12 2 3 4" xfId="10631"/>
    <cellStyle name="Normal 2 3 12 2 3 4 2" xfId="10632"/>
    <cellStyle name="Normal 2 3 12 2 3 4 2 2" xfId="28581"/>
    <cellStyle name="Normal 2 3 12 2 3 4 3" xfId="28580"/>
    <cellStyle name="Normal 2 3 12 2 3 5" xfId="10633"/>
    <cellStyle name="Normal 2 3 12 2 3 5 2" xfId="28582"/>
    <cellStyle name="Normal 2 3 12 2 3 6" xfId="10634"/>
    <cellStyle name="Normal 2 3 12 2 3 6 2" xfId="28583"/>
    <cellStyle name="Normal 2 3 12 2 3 7" xfId="10635"/>
    <cellStyle name="Normal 2 3 12 2 3 7 2" xfId="28584"/>
    <cellStyle name="Normal 2 3 12 2 3 8" xfId="10636"/>
    <cellStyle name="Normal 2 3 12 2 3 8 2" xfId="28585"/>
    <cellStyle name="Normal 2 3 12 2 3 9" xfId="10637"/>
    <cellStyle name="Normal 2 3 12 2 3 9 2" xfId="28586"/>
    <cellStyle name="Normal 2 3 12 2 4" xfId="10638"/>
    <cellStyle name="Normal 2 3 12 2 4 10" xfId="10639"/>
    <cellStyle name="Normal 2 3 12 2 4 10 2" xfId="28588"/>
    <cellStyle name="Normal 2 3 12 2 4 11" xfId="10640"/>
    <cellStyle name="Normal 2 3 12 2 4 11 2" xfId="28589"/>
    <cellStyle name="Normal 2 3 12 2 4 12" xfId="10641"/>
    <cellStyle name="Normal 2 3 12 2 4 12 2" xfId="28590"/>
    <cellStyle name="Normal 2 3 12 2 4 13" xfId="28587"/>
    <cellStyle name="Normal 2 3 12 2 4 2" xfId="10642"/>
    <cellStyle name="Normal 2 3 12 2 4 2 2" xfId="10643"/>
    <cellStyle name="Normal 2 3 12 2 4 2 2 2" xfId="28592"/>
    <cellStyle name="Normal 2 3 12 2 4 2 3" xfId="28591"/>
    <cellStyle name="Normal 2 3 12 2 4 3" xfId="10644"/>
    <cellStyle name="Normal 2 3 12 2 4 3 2" xfId="28593"/>
    <cellStyle name="Normal 2 3 12 2 4 4" xfId="10645"/>
    <cellStyle name="Normal 2 3 12 2 4 4 2" xfId="28594"/>
    <cellStyle name="Normal 2 3 12 2 4 5" xfId="10646"/>
    <cellStyle name="Normal 2 3 12 2 4 5 2" xfId="28595"/>
    <cellStyle name="Normal 2 3 12 2 4 6" xfId="10647"/>
    <cellStyle name="Normal 2 3 12 2 4 6 2" xfId="28596"/>
    <cellStyle name="Normal 2 3 12 2 4 7" xfId="10648"/>
    <cellStyle name="Normal 2 3 12 2 4 7 2" xfId="28597"/>
    <cellStyle name="Normal 2 3 12 2 4 8" xfId="10649"/>
    <cellStyle name="Normal 2 3 12 2 4 8 2" xfId="28598"/>
    <cellStyle name="Normal 2 3 12 2 4 9" xfId="10650"/>
    <cellStyle name="Normal 2 3 12 2 4 9 2" xfId="28599"/>
    <cellStyle name="Normal 2 3 12 2 5" xfId="10651"/>
    <cellStyle name="Normal 2 3 12 2 5 2" xfId="10652"/>
    <cellStyle name="Normal 2 3 12 2 5 2 2" xfId="28601"/>
    <cellStyle name="Normal 2 3 12 2 5 3" xfId="28600"/>
    <cellStyle name="Normal 2 3 12 2 6" xfId="10653"/>
    <cellStyle name="Normal 2 3 12 2 6 2" xfId="28602"/>
    <cellStyle name="Normal 2 3 12 2 7" xfId="10654"/>
    <cellStyle name="Normal 2 3 12 2 7 2" xfId="28603"/>
    <cellStyle name="Normal 2 3 12 2 8" xfId="10655"/>
    <cellStyle name="Normal 2 3 12 2 8 2" xfId="28604"/>
    <cellStyle name="Normal 2 3 12 2 9" xfId="10656"/>
    <cellStyle name="Normal 2 3 12 2 9 2" xfId="28605"/>
    <cellStyle name="Normal 2 3 12 20" xfId="10657"/>
    <cellStyle name="Normal 2 3 12 20 2" xfId="28606"/>
    <cellStyle name="Normal 2 3 12 21" xfId="10658"/>
    <cellStyle name="Normal 2 3 12 21 2" xfId="28607"/>
    <cellStyle name="Normal 2 3 12 22" xfId="10659"/>
    <cellStyle name="Normal 2 3 12 22 2" xfId="28608"/>
    <cellStyle name="Normal 2 3 12 23" xfId="10660"/>
    <cellStyle name="Normal 2 3 12 23 2" xfId="28609"/>
    <cellStyle name="Normal 2 3 12 24" xfId="10661"/>
    <cellStyle name="Normal 2 3 12 24 2" xfId="28610"/>
    <cellStyle name="Normal 2 3 12 25" xfId="10662"/>
    <cellStyle name="Normal 2 3 12 25 2" xfId="28611"/>
    <cellStyle name="Normal 2 3 12 26" xfId="10663"/>
    <cellStyle name="Normal 2 3 12 26 2" xfId="28612"/>
    <cellStyle name="Normal 2 3 12 27" xfId="10664"/>
    <cellStyle name="Normal 2 3 12 27 2" xfId="28613"/>
    <cellStyle name="Normal 2 3 12 28" xfId="10665"/>
    <cellStyle name="Normal 2 3 12 28 2" xfId="28614"/>
    <cellStyle name="Normal 2 3 12 29" xfId="10666"/>
    <cellStyle name="Normal 2 3 12 29 2" xfId="28615"/>
    <cellStyle name="Normal 2 3 12 3" xfId="10667"/>
    <cellStyle name="Normal 2 3 12 3 2" xfId="28616"/>
    <cellStyle name="Normal 2 3 12 30" xfId="10668"/>
    <cellStyle name="Normal 2 3 12 30 2" xfId="28617"/>
    <cellStyle name="Normal 2 3 12 31" xfId="10669"/>
    <cellStyle name="Normal 2 3 12 31 2" xfId="28618"/>
    <cellStyle name="Normal 2 3 12 32" xfId="10670"/>
    <cellStyle name="Normal 2 3 12 32 2" xfId="28619"/>
    <cellStyle name="Normal 2 3 12 33" xfId="10671"/>
    <cellStyle name="Normal 2 3 12 33 2" xfId="28620"/>
    <cellStyle name="Normal 2 3 12 34" xfId="10672"/>
    <cellStyle name="Normal 2 3 12 34 2" xfId="28621"/>
    <cellStyle name="Normal 2 3 12 35" xfId="10673"/>
    <cellStyle name="Normal 2 3 12 35 10" xfId="10674"/>
    <cellStyle name="Normal 2 3 12 35 10 2" xfId="28623"/>
    <cellStyle name="Normal 2 3 12 35 11" xfId="10675"/>
    <cellStyle name="Normal 2 3 12 35 11 2" xfId="28624"/>
    <cellStyle name="Normal 2 3 12 35 12" xfId="10676"/>
    <cellStyle name="Normal 2 3 12 35 12 2" xfId="28625"/>
    <cellStyle name="Normal 2 3 12 35 13" xfId="10677"/>
    <cellStyle name="Normal 2 3 12 35 13 2" xfId="28626"/>
    <cellStyle name="Normal 2 3 12 35 14" xfId="28622"/>
    <cellStyle name="Normal 2 3 12 35 2" xfId="10678"/>
    <cellStyle name="Normal 2 3 12 35 2 10" xfId="10679"/>
    <cellStyle name="Normal 2 3 12 35 2 10 2" xfId="28628"/>
    <cellStyle name="Normal 2 3 12 35 2 11" xfId="10680"/>
    <cellStyle name="Normal 2 3 12 35 2 11 2" xfId="28629"/>
    <cellStyle name="Normal 2 3 12 35 2 12" xfId="10681"/>
    <cellStyle name="Normal 2 3 12 35 2 12 2" xfId="28630"/>
    <cellStyle name="Normal 2 3 12 35 2 13" xfId="28627"/>
    <cellStyle name="Normal 2 3 12 35 2 2" xfId="10682"/>
    <cellStyle name="Normal 2 3 12 35 2 2 2" xfId="10683"/>
    <cellStyle name="Normal 2 3 12 35 2 2 2 2" xfId="28632"/>
    <cellStyle name="Normal 2 3 12 35 2 2 3" xfId="28631"/>
    <cellStyle name="Normal 2 3 12 35 2 3" xfId="10684"/>
    <cellStyle name="Normal 2 3 12 35 2 3 2" xfId="28633"/>
    <cellStyle name="Normal 2 3 12 35 2 4" xfId="10685"/>
    <cellStyle name="Normal 2 3 12 35 2 4 2" xfId="28634"/>
    <cellStyle name="Normal 2 3 12 35 2 5" xfId="10686"/>
    <cellStyle name="Normal 2 3 12 35 2 5 2" xfId="28635"/>
    <cellStyle name="Normal 2 3 12 35 2 6" xfId="10687"/>
    <cellStyle name="Normal 2 3 12 35 2 6 2" xfId="28636"/>
    <cellStyle name="Normal 2 3 12 35 2 7" xfId="10688"/>
    <cellStyle name="Normal 2 3 12 35 2 7 2" xfId="28637"/>
    <cellStyle name="Normal 2 3 12 35 2 8" xfId="10689"/>
    <cellStyle name="Normal 2 3 12 35 2 8 2" xfId="28638"/>
    <cellStyle name="Normal 2 3 12 35 2 9" xfId="10690"/>
    <cellStyle name="Normal 2 3 12 35 2 9 2" xfId="28639"/>
    <cellStyle name="Normal 2 3 12 35 3" xfId="10691"/>
    <cellStyle name="Normal 2 3 12 35 3 2" xfId="28640"/>
    <cellStyle name="Normal 2 3 12 35 4" xfId="10692"/>
    <cellStyle name="Normal 2 3 12 35 4 2" xfId="10693"/>
    <cellStyle name="Normal 2 3 12 35 4 2 2" xfId="28642"/>
    <cellStyle name="Normal 2 3 12 35 4 3" xfId="28641"/>
    <cellStyle name="Normal 2 3 12 35 5" xfId="10694"/>
    <cellStyle name="Normal 2 3 12 35 5 2" xfId="28643"/>
    <cellStyle name="Normal 2 3 12 35 6" xfId="10695"/>
    <cellStyle name="Normal 2 3 12 35 6 2" xfId="28644"/>
    <cellStyle name="Normal 2 3 12 35 7" xfId="10696"/>
    <cellStyle name="Normal 2 3 12 35 7 2" xfId="28645"/>
    <cellStyle name="Normal 2 3 12 35 8" xfId="10697"/>
    <cellStyle name="Normal 2 3 12 35 8 2" xfId="28646"/>
    <cellStyle name="Normal 2 3 12 35 9" xfId="10698"/>
    <cellStyle name="Normal 2 3 12 35 9 2" xfId="28647"/>
    <cellStyle name="Normal 2 3 12 36" xfId="10699"/>
    <cellStyle name="Normal 2 3 12 36 2" xfId="28648"/>
    <cellStyle name="Normal 2 3 12 37" xfId="10700"/>
    <cellStyle name="Normal 2 3 12 37 10" xfId="10701"/>
    <cellStyle name="Normal 2 3 12 37 10 2" xfId="28650"/>
    <cellStyle name="Normal 2 3 12 37 11" xfId="10702"/>
    <cellStyle name="Normal 2 3 12 37 11 2" xfId="28651"/>
    <cellStyle name="Normal 2 3 12 37 12" xfId="10703"/>
    <cellStyle name="Normal 2 3 12 37 12 2" xfId="28652"/>
    <cellStyle name="Normal 2 3 12 37 13" xfId="28649"/>
    <cellStyle name="Normal 2 3 12 37 2" xfId="10704"/>
    <cellStyle name="Normal 2 3 12 37 2 2" xfId="10705"/>
    <cellStyle name="Normal 2 3 12 37 2 2 2" xfId="28654"/>
    <cellStyle name="Normal 2 3 12 37 2 3" xfId="28653"/>
    <cellStyle name="Normal 2 3 12 37 3" xfId="10706"/>
    <cellStyle name="Normal 2 3 12 37 3 2" xfId="28655"/>
    <cellStyle name="Normal 2 3 12 37 4" xfId="10707"/>
    <cellStyle name="Normal 2 3 12 37 4 2" xfId="28656"/>
    <cellStyle name="Normal 2 3 12 37 5" xfId="10708"/>
    <cellStyle name="Normal 2 3 12 37 5 2" xfId="28657"/>
    <cellStyle name="Normal 2 3 12 37 6" xfId="10709"/>
    <cellStyle name="Normal 2 3 12 37 6 2" xfId="28658"/>
    <cellStyle name="Normal 2 3 12 37 7" xfId="10710"/>
    <cellStyle name="Normal 2 3 12 37 7 2" xfId="28659"/>
    <cellStyle name="Normal 2 3 12 37 8" xfId="10711"/>
    <cellStyle name="Normal 2 3 12 37 8 2" xfId="28660"/>
    <cellStyle name="Normal 2 3 12 37 9" xfId="10712"/>
    <cellStyle name="Normal 2 3 12 37 9 2" xfId="28661"/>
    <cellStyle name="Normal 2 3 12 38" xfId="10713"/>
    <cellStyle name="Normal 2 3 12 38 2" xfId="10714"/>
    <cellStyle name="Normal 2 3 12 38 2 2" xfId="28663"/>
    <cellStyle name="Normal 2 3 12 38 3" xfId="28662"/>
    <cellStyle name="Normal 2 3 12 39" xfId="10715"/>
    <cellStyle name="Normal 2 3 12 39 2" xfId="28664"/>
    <cellStyle name="Normal 2 3 12 4" xfId="10716"/>
    <cellStyle name="Normal 2 3 12 4 2" xfId="28665"/>
    <cellStyle name="Normal 2 3 12 40" xfId="10717"/>
    <cellStyle name="Normal 2 3 12 40 2" xfId="28666"/>
    <cellStyle name="Normal 2 3 12 41" xfId="10718"/>
    <cellStyle name="Normal 2 3 12 41 2" xfId="28667"/>
    <cellStyle name="Normal 2 3 12 42" xfId="10719"/>
    <cellStyle name="Normal 2 3 12 42 2" xfId="28668"/>
    <cellStyle name="Normal 2 3 12 43" xfId="10720"/>
    <cellStyle name="Normal 2 3 12 43 2" xfId="28669"/>
    <cellStyle name="Normal 2 3 12 44" xfId="10721"/>
    <cellStyle name="Normal 2 3 12 44 2" xfId="28670"/>
    <cellStyle name="Normal 2 3 12 45" xfId="10722"/>
    <cellStyle name="Normal 2 3 12 45 2" xfId="28671"/>
    <cellStyle name="Normal 2 3 12 46" xfId="10723"/>
    <cellStyle name="Normal 2 3 12 46 2" xfId="28672"/>
    <cellStyle name="Normal 2 3 12 47" xfId="10724"/>
    <cellStyle name="Normal 2 3 12 47 2" xfId="28673"/>
    <cellStyle name="Normal 2 3 12 48" xfId="28492"/>
    <cellStyle name="Normal 2 3 12 5" xfId="10725"/>
    <cellStyle name="Normal 2 3 12 5 2" xfId="28674"/>
    <cellStyle name="Normal 2 3 12 6" xfId="10726"/>
    <cellStyle name="Normal 2 3 12 6 2" xfId="28675"/>
    <cellStyle name="Normal 2 3 12 7" xfId="10727"/>
    <cellStyle name="Normal 2 3 12 7 2" xfId="28676"/>
    <cellStyle name="Normal 2 3 12 8" xfId="10728"/>
    <cellStyle name="Normal 2 3 12 8 2" xfId="28677"/>
    <cellStyle name="Normal 2 3 12 9" xfId="10729"/>
    <cellStyle name="Normal 2 3 12 9 2" xfId="28678"/>
    <cellStyle name="Normal 2 3 13" xfId="10730"/>
    <cellStyle name="Normal 2 3 13 10" xfId="10731"/>
    <cellStyle name="Normal 2 3 13 10 2" xfId="28680"/>
    <cellStyle name="Normal 2 3 13 11" xfId="10732"/>
    <cellStyle name="Normal 2 3 13 11 2" xfId="28681"/>
    <cellStyle name="Normal 2 3 13 12" xfId="10733"/>
    <cellStyle name="Normal 2 3 13 12 2" xfId="28682"/>
    <cellStyle name="Normal 2 3 13 13" xfId="10734"/>
    <cellStyle name="Normal 2 3 13 13 2" xfId="28683"/>
    <cellStyle name="Normal 2 3 13 14" xfId="10735"/>
    <cellStyle name="Normal 2 3 13 14 2" xfId="28684"/>
    <cellStyle name="Normal 2 3 13 15" xfId="28679"/>
    <cellStyle name="Normal 2 3 13 2" xfId="10736"/>
    <cellStyle name="Normal 2 3 13 2 10" xfId="10737"/>
    <cellStyle name="Normal 2 3 13 2 10 2" xfId="28686"/>
    <cellStyle name="Normal 2 3 13 2 11" xfId="10738"/>
    <cellStyle name="Normal 2 3 13 2 11 2" xfId="28687"/>
    <cellStyle name="Normal 2 3 13 2 12" xfId="10739"/>
    <cellStyle name="Normal 2 3 13 2 12 2" xfId="28688"/>
    <cellStyle name="Normal 2 3 13 2 13" xfId="10740"/>
    <cellStyle name="Normal 2 3 13 2 13 2" xfId="28689"/>
    <cellStyle name="Normal 2 3 13 2 14" xfId="10741"/>
    <cellStyle name="Normal 2 3 13 2 14 2" xfId="28690"/>
    <cellStyle name="Normal 2 3 13 2 15" xfId="28685"/>
    <cellStyle name="Normal 2 3 13 2 2" xfId="10742"/>
    <cellStyle name="Normal 2 3 13 2 2 10" xfId="10743"/>
    <cellStyle name="Normal 2 3 13 2 2 10 2" xfId="28692"/>
    <cellStyle name="Normal 2 3 13 2 2 11" xfId="10744"/>
    <cellStyle name="Normal 2 3 13 2 2 11 2" xfId="28693"/>
    <cellStyle name="Normal 2 3 13 2 2 12" xfId="10745"/>
    <cellStyle name="Normal 2 3 13 2 2 12 2" xfId="28694"/>
    <cellStyle name="Normal 2 3 13 2 2 13" xfId="10746"/>
    <cellStyle name="Normal 2 3 13 2 2 13 2" xfId="28695"/>
    <cellStyle name="Normal 2 3 13 2 2 14" xfId="28691"/>
    <cellStyle name="Normal 2 3 13 2 2 2" xfId="10747"/>
    <cellStyle name="Normal 2 3 13 2 2 2 10" xfId="10748"/>
    <cellStyle name="Normal 2 3 13 2 2 2 10 2" xfId="28697"/>
    <cellStyle name="Normal 2 3 13 2 2 2 11" xfId="10749"/>
    <cellStyle name="Normal 2 3 13 2 2 2 11 2" xfId="28698"/>
    <cellStyle name="Normal 2 3 13 2 2 2 12" xfId="10750"/>
    <cellStyle name="Normal 2 3 13 2 2 2 12 2" xfId="28699"/>
    <cellStyle name="Normal 2 3 13 2 2 2 13" xfId="28696"/>
    <cellStyle name="Normal 2 3 13 2 2 2 2" xfId="10751"/>
    <cellStyle name="Normal 2 3 13 2 2 2 2 2" xfId="10752"/>
    <cellStyle name="Normal 2 3 13 2 2 2 2 2 2" xfId="28701"/>
    <cellStyle name="Normal 2 3 13 2 2 2 2 3" xfId="28700"/>
    <cellStyle name="Normal 2 3 13 2 2 2 3" xfId="10753"/>
    <cellStyle name="Normal 2 3 13 2 2 2 3 2" xfId="28702"/>
    <cellStyle name="Normal 2 3 13 2 2 2 4" xfId="10754"/>
    <cellStyle name="Normal 2 3 13 2 2 2 4 2" xfId="28703"/>
    <cellStyle name="Normal 2 3 13 2 2 2 5" xfId="10755"/>
    <cellStyle name="Normal 2 3 13 2 2 2 5 2" xfId="28704"/>
    <cellStyle name="Normal 2 3 13 2 2 2 6" xfId="10756"/>
    <cellStyle name="Normal 2 3 13 2 2 2 6 2" xfId="28705"/>
    <cellStyle name="Normal 2 3 13 2 2 2 7" xfId="10757"/>
    <cellStyle name="Normal 2 3 13 2 2 2 7 2" xfId="28706"/>
    <cellStyle name="Normal 2 3 13 2 2 2 8" xfId="10758"/>
    <cellStyle name="Normal 2 3 13 2 2 2 8 2" xfId="28707"/>
    <cellStyle name="Normal 2 3 13 2 2 2 9" xfId="10759"/>
    <cellStyle name="Normal 2 3 13 2 2 2 9 2" xfId="28708"/>
    <cellStyle name="Normal 2 3 13 2 2 3" xfId="10760"/>
    <cellStyle name="Normal 2 3 13 2 2 3 2" xfId="28709"/>
    <cellStyle name="Normal 2 3 13 2 2 4" xfId="10761"/>
    <cellStyle name="Normal 2 3 13 2 2 4 2" xfId="10762"/>
    <cellStyle name="Normal 2 3 13 2 2 4 2 2" xfId="28711"/>
    <cellStyle name="Normal 2 3 13 2 2 4 3" xfId="28710"/>
    <cellStyle name="Normal 2 3 13 2 2 5" xfId="10763"/>
    <cellStyle name="Normal 2 3 13 2 2 5 2" xfId="28712"/>
    <cellStyle name="Normal 2 3 13 2 2 6" xfId="10764"/>
    <cellStyle name="Normal 2 3 13 2 2 6 2" xfId="28713"/>
    <cellStyle name="Normal 2 3 13 2 2 7" xfId="10765"/>
    <cellStyle name="Normal 2 3 13 2 2 7 2" xfId="28714"/>
    <cellStyle name="Normal 2 3 13 2 2 8" xfId="10766"/>
    <cellStyle name="Normal 2 3 13 2 2 8 2" xfId="28715"/>
    <cellStyle name="Normal 2 3 13 2 2 9" xfId="10767"/>
    <cellStyle name="Normal 2 3 13 2 2 9 2" xfId="28716"/>
    <cellStyle name="Normal 2 3 13 2 3" xfId="10768"/>
    <cellStyle name="Normal 2 3 13 2 3 2" xfId="28717"/>
    <cellStyle name="Normal 2 3 13 2 4" xfId="10769"/>
    <cellStyle name="Normal 2 3 13 2 4 10" xfId="10770"/>
    <cellStyle name="Normal 2 3 13 2 4 10 2" xfId="28719"/>
    <cellStyle name="Normal 2 3 13 2 4 11" xfId="10771"/>
    <cellStyle name="Normal 2 3 13 2 4 11 2" xfId="28720"/>
    <cellStyle name="Normal 2 3 13 2 4 12" xfId="10772"/>
    <cellStyle name="Normal 2 3 13 2 4 12 2" xfId="28721"/>
    <cellStyle name="Normal 2 3 13 2 4 13" xfId="28718"/>
    <cellStyle name="Normal 2 3 13 2 4 2" xfId="10773"/>
    <cellStyle name="Normal 2 3 13 2 4 2 2" xfId="10774"/>
    <cellStyle name="Normal 2 3 13 2 4 2 2 2" xfId="28723"/>
    <cellStyle name="Normal 2 3 13 2 4 2 3" xfId="28722"/>
    <cellStyle name="Normal 2 3 13 2 4 3" xfId="10775"/>
    <cellStyle name="Normal 2 3 13 2 4 3 2" xfId="28724"/>
    <cellStyle name="Normal 2 3 13 2 4 4" xfId="10776"/>
    <cellStyle name="Normal 2 3 13 2 4 4 2" xfId="28725"/>
    <cellStyle name="Normal 2 3 13 2 4 5" xfId="10777"/>
    <cellStyle name="Normal 2 3 13 2 4 5 2" xfId="28726"/>
    <cellStyle name="Normal 2 3 13 2 4 6" xfId="10778"/>
    <cellStyle name="Normal 2 3 13 2 4 6 2" xfId="28727"/>
    <cellStyle name="Normal 2 3 13 2 4 7" xfId="10779"/>
    <cellStyle name="Normal 2 3 13 2 4 7 2" xfId="28728"/>
    <cellStyle name="Normal 2 3 13 2 4 8" xfId="10780"/>
    <cellStyle name="Normal 2 3 13 2 4 8 2" xfId="28729"/>
    <cellStyle name="Normal 2 3 13 2 4 9" xfId="10781"/>
    <cellStyle name="Normal 2 3 13 2 4 9 2" xfId="28730"/>
    <cellStyle name="Normal 2 3 13 2 5" xfId="10782"/>
    <cellStyle name="Normal 2 3 13 2 5 2" xfId="10783"/>
    <cellStyle name="Normal 2 3 13 2 5 2 2" xfId="28732"/>
    <cellStyle name="Normal 2 3 13 2 5 3" xfId="28731"/>
    <cellStyle name="Normal 2 3 13 2 6" xfId="10784"/>
    <cellStyle name="Normal 2 3 13 2 6 2" xfId="28733"/>
    <cellStyle name="Normal 2 3 13 2 7" xfId="10785"/>
    <cellStyle name="Normal 2 3 13 2 7 2" xfId="28734"/>
    <cellStyle name="Normal 2 3 13 2 8" xfId="10786"/>
    <cellStyle name="Normal 2 3 13 2 8 2" xfId="28735"/>
    <cellStyle name="Normal 2 3 13 2 9" xfId="10787"/>
    <cellStyle name="Normal 2 3 13 2 9 2" xfId="28736"/>
    <cellStyle name="Normal 2 3 13 3" xfId="10788"/>
    <cellStyle name="Normal 2 3 13 3 10" xfId="10789"/>
    <cellStyle name="Normal 2 3 13 3 10 2" xfId="28738"/>
    <cellStyle name="Normal 2 3 13 3 11" xfId="10790"/>
    <cellStyle name="Normal 2 3 13 3 11 2" xfId="28739"/>
    <cellStyle name="Normal 2 3 13 3 12" xfId="10791"/>
    <cellStyle name="Normal 2 3 13 3 12 2" xfId="28740"/>
    <cellStyle name="Normal 2 3 13 3 13" xfId="10792"/>
    <cellStyle name="Normal 2 3 13 3 13 2" xfId="28741"/>
    <cellStyle name="Normal 2 3 13 3 14" xfId="28737"/>
    <cellStyle name="Normal 2 3 13 3 2" xfId="10793"/>
    <cellStyle name="Normal 2 3 13 3 2 10" xfId="10794"/>
    <cellStyle name="Normal 2 3 13 3 2 10 2" xfId="28743"/>
    <cellStyle name="Normal 2 3 13 3 2 11" xfId="10795"/>
    <cellStyle name="Normal 2 3 13 3 2 11 2" xfId="28744"/>
    <cellStyle name="Normal 2 3 13 3 2 12" xfId="10796"/>
    <cellStyle name="Normal 2 3 13 3 2 12 2" xfId="28745"/>
    <cellStyle name="Normal 2 3 13 3 2 13" xfId="28742"/>
    <cellStyle name="Normal 2 3 13 3 2 2" xfId="10797"/>
    <cellStyle name="Normal 2 3 13 3 2 2 2" xfId="10798"/>
    <cellStyle name="Normal 2 3 13 3 2 2 2 2" xfId="28747"/>
    <cellStyle name="Normal 2 3 13 3 2 2 3" xfId="28746"/>
    <cellStyle name="Normal 2 3 13 3 2 3" xfId="10799"/>
    <cellStyle name="Normal 2 3 13 3 2 3 2" xfId="28748"/>
    <cellStyle name="Normal 2 3 13 3 2 4" xfId="10800"/>
    <cellStyle name="Normal 2 3 13 3 2 4 2" xfId="28749"/>
    <cellStyle name="Normal 2 3 13 3 2 5" xfId="10801"/>
    <cellStyle name="Normal 2 3 13 3 2 5 2" xfId="28750"/>
    <cellStyle name="Normal 2 3 13 3 2 6" xfId="10802"/>
    <cellStyle name="Normal 2 3 13 3 2 6 2" xfId="28751"/>
    <cellStyle name="Normal 2 3 13 3 2 7" xfId="10803"/>
    <cellStyle name="Normal 2 3 13 3 2 7 2" xfId="28752"/>
    <cellStyle name="Normal 2 3 13 3 2 8" xfId="10804"/>
    <cellStyle name="Normal 2 3 13 3 2 8 2" xfId="28753"/>
    <cellStyle name="Normal 2 3 13 3 2 9" xfId="10805"/>
    <cellStyle name="Normal 2 3 13 3 2 9 2" xfId="28754"/>
    <cellStyle name="Normal 2 3 13 3 3" xfId="10806"/>
    <cellStyle name="Normal 2 3 13 3 3 2" xfId="28755"/>
    <cellStyle name="Normal 2 3 13 3 4" xfId="10807"/>
    <cellStyle name="Normal 2 3 13 3 4 2" xfId="10808"/>
    <cellStyle name="Normal 2 3 13 3 4 2 2" xfId="28757"/>
    <cellStyle name="Normal 2 3 13 3 4 3" xfId="28756"/>
    <cellStyle name="Normal 2 3 13 3 5" xfId="10809"/>
    <cellStyle name="Normal 2 3 13 3 5 2" xfId="28758"/>
    <cellStyle name="Normal 2 3 13 3 6" xfId="10810"/>
    <cellStyle name="Normal 2 3 13 3 6 2" xfId="28759"/>
    <cellStyle name="Normal 2 3 13 3 7" xfId="10811"/>
    <cellStyle name="Normal 2 3 13 3 7 2" xfId="28760"/>
    <cellStyle name="Normal 2 3 13 3 8" xfId="10812"/>
    <cellStyle name="Normal 2 3 13 3 8 2" xfId="28761"/>
    <cellStyle name="Normal 2 3 13 3 9" xfId="10813"/>
    <cellStyle name="Normal 2 3 13 3 9 2" xfId="28762"/>
    <cellStyle name="Normal 2 3 13 4" xfId="10814"/>
    <cellStyle name="Normal 2 3 13 4 10" xfId="10815"/>
    <cellStyle name="Normal 2 3 13 4 10 2" xfId="28764"/>
    <cellStyle name="Normal 2 3 13 4 11" xfId="10816"/>
    <cellStyle name="Normal 2 3 13 4 11 2" xfId="28765"/>
    <cellStyle name="Normal 2 3 13 4 12" xfId="10817"/>
    <cellStyle name="Normal 2 3 13 4 12 2" xfId="28766"/>
    <cellStyle name="Normal 2 3 13 4 13" xfId="28763"/>
    <cellStyle name="Normal 2 3 13 4 2" xfId="10818"/>
    <cellStyle name="Normal 2 3 13 4 2 2" xfId="10819"/>
    <cellStyle name="Normal 2 3 13 4 2 2 2" xfId="28768"/>
    <cellStyle name="Normal 2 3 13 4 2 3" xfId="28767"/>
    <cellStyle name="Normal 2 3 13 4 3" xfId="10820"/>
    <cellStyle name="Normal 2 3 13 4 3 2" xfId="28769"/>
    <cellStyle name="Normal 2 3 13 4 4" xfId="10821"/>
    <cellStyle name="Normal 2 3 13 4 4 2" xfId="28770"/>
    <cellStyle name="Normal 2 3 13 4 5" xfId="10822"/>
    <cellStyle name="Normal 2 3 13 4 5 2" xfId="28771"/>
    <cellStyle name="Normal 2 3 13 4 6" xfId="10823"/>
    <cellStyle name="Normal 2 3 13 4 6 2" xfId="28772"/>
    <cellStyle name="Normal 2 3 13 4 7" xfId="10824"/>
    <cellStyle name="Normal 2 3 13 4 7 2" xfId="28773"/>
    <cellStyle name="Normal 2 3 13 4 8" xfId="10825"/>
    <cellStyle name="Normal 2 3 13 4 8 2" xfId="28774"/>
    <cellStyle name="Normal 2 3 13 4 9" xfId="10826"/>
    <cellStyle name="Normal 2 3 13 4 9 2" xfId="28775"/>
    <cellStyle name="Normal 2 3 13 5" xfId="10827"/>
    <cellStyle name="Normal 2 3 13 5 2" xfId="10828"/>
    <cellStyle name="Normal 2 3 13 5 2 2" xfId="28777"/>
    <cellStyle name="Normal 2 3 13 5 3" xfId="28776"/>
    <cellStyle name="Normal 2 3 13 6" xfId="10829"/>
    <cellStyle name="Normal 2 3 13 6 2" xfId="28778"/>
    <cellStyle name="Normal 2 3 13 7" xfId="10830"/>
    <cellStyle name="Normal 2 3 13 7 2" xfId="28779"/>
    <cellStyle name="Normal 2 3 13 8" xfId="10831"/>
    <cellStyle name="Normal 2 3 13 8 2" xfId="28780"/>
    <cellStyle name="Normal 2 3 13 9" xfId="10832"/>
    <cellStyle name="Normal 2 3 13 9 2" xfId="28781"/>
    <cellStyle name="Normal 2 3 14" xfId="10833"/>
    <cellStyle name="Normal 2 3 14 2" xfId="28782"/>
    <cellStyle name="Normal 2 3 15" xfId="10834"/>
    <cellStyle name="Normal 2 3 15 2" xfId="28783"/>
    <cellStyle name="Normal 2 3 16" xfId="10835"/>
    <cellStyle name="Normal 2 3 16 2" xfId="28784"/>
    <cellStyle name="Normal 2 3 17" xfId="10836"/>
    <cellStyle name="Normal 2 3 17 2" xfId="28785"/>
    <cellStyle name="Normal 2 3 18" xfId="10837"/>
    <cellStyle name="Normal 2 3 18 2" xfId="28786"/>
    <cellStyle name="Normal 2 3 19" xfId="10838"/>
    <cellStyle name="Normal 2 3 19 2" xfId="28787"/>
    <cellStyle name="Normal 2 3 2" xfId="10839"/>
    <cellStyle name="Normal 2 3 2 10" xfId="10840"/>
    <cellStyle name="Normal 2 3 2 10 2" xfId="28789"/>
    <cellStyle name="Normal 2 3 2 11" xfId="10841"/>
    <cellStyle name="Normal 2 3 2 11 2" xfId="28790"/>
    <cellStyle name="Normal 2 3 2 12" xfId="10842"/>
    <cellStyle name="Normal 2 3 2 12 2" xfId="28791"/>
    <cellStyle name="Normal 2 3 2 13" xfId="10843"/>
    <cellStyle name="Normal 2 3 2 13 2" xfId="28792"/>
    <cellStyle name="Normal 2 3 2 14" xfId="10844"/>
    <cellStyle name="Normal 2 3 2 14 2" xfId="28793"/>
    <cellStyle name="Normal 2 3 2 15" xfId="10845"/>
    <cellStyle name="Normal 2 3 2 15 2" xfId="28794"/>
    <cellStyle name="Normal 2 3 2 16" xfId="10846"/>
    <cellStyle name="Normal 2 3 2 16 2" xfId="28795"/>
    <cellStyle name="Normal 2 3 2 17" xfId="10847"/>
    <cellStyle name="Normal 2 3 2 17 2" xfId="28796"/>
    <cellStyle name="Normal 2 3 2 18" xfId="10848"/>
    <cellStyle name="Normal 2 3 2 18 2" xfId="28797"/>
    <cellStyle name="Normal 2 3 2 19" xfId="10849"/>
    <cellStyle name="Normal 2 3 2 19 2" xfId="28798"/>
    <cellStyle name="Normal 2 3 2 2" xfId="10850"/>
    <cellStyle name="Normal 2 3 2 2 10" xfId="10851"/>
    <cellStyle name="Normal 2 3 2 2 10 2" xfId="28800"/>
    <cellStyle name="Normal 2 3 2 2 11" xfId="10852"/>
    <cellStyle name="Normal 2 3 2 2 11 2" xfId="28801"/>
    <cellStyle name="Normal 2 3 2 2 12" xfId="10853"/>
    <cellStyle name="Normal 2 3 2 2 12 2" xfId="28802"/>
    <cellStyle name="Normal 2 3 2 2 13" xfId="10854"/>
    <cellStyle name="Normal 2 3 2 2 13 2" xfId="28803"/>
    <cellStyle name="Normal 2 3 2 2 14" xfId="10855"/>
    <cellStyle name="Normal 2 3 2 2 14 2" xfId="28804"/>
    <cellStyle name="Normal 2 3 2 2 15" xfId="10856"/>
    <cellStyle name="Normal 2 3 2 2 15 2" xfId="28805"/>
    <cellStyle name="Normal 2 3 2 2 16" xfId="10857"/>
    <cellStyle name="Normal 2 3 2 2 16 2" xfId="28806"/>
    <cellStyle name="Normal 2 3 2 2 17" xfId="10858"/>
    <cellStyle name="Normal 2 3 2 2 17 2" xfId="28807"/>
    <cellStyle name="Normal 2 3 2 2 18" xfId="10859"/>
    <cellStyle name="Normal 2 3 2 2 18 2" xfId="28808"/>
    <cellStyle name="Normal 2 3 2 2 19" xfId="10860"/>
    <cellStyle name="Normal 2 3 2 2 19 2" xfId="28809"/>
    <cellStyle name="Normal 2 3 2 2 2" xfId="10861"/>
    <cellStyle name="Normal 2 3 2 2 2 10" xfId="10862"/>
    <cellStyle name="Normal 2 3 2 2 2 10 2" xfId="28811"/>
    <cellStyle name="Normal 2 3 2 2 2 11" xfId="10863"/>
    <cellStyle name="Normal 2 3 2 2 2 11 2" xfId="28812"/>
    <cellStyle name="Normal 2 3 2 2 2 12" xfId="10864"/>
    <cellStyle name="Normal 2 3 2 2 2 12 2" xfId="28813"/>
    <cellStyle name="Normal 2 3 2 2 2 13" xfId="10865"/>
    <cellStyle name="Normal 2 3 2 2 2 13 2" xfId="28814"/>
    <cellStyle name="Normal 2 3 2 2 2 14" xfId="10866"/>
    <cellStyle name="Normal 2 3 2 2 2 14 2" xfId="28815"/>
    <cellStyle name="Normal 2 3 2 2 2 15" xfId="28810"/>
    <cellStyle name="Normal 2 3 2 2 2 2" xfId="10867"/>
    <cellStyle name="Normal 2 3 2 2 2 2 10" xfId="10868"/>
    <cellStyle name="Normal 2 3 2 2 2 2 10 2" xfId="28817"/>
    <cellStyle name="Normal 2 3 2 2 2 2 11" xfId="10869"/>
    <cellStyle name="Normal 2 3 2 2 2 2 11 2" xfId="28818"/>
    <cellStyle name="Normal 2 3 2 2 2 2 12" xfId="10870"/>
    <cellStyle name="Normal 2 3 2 2 2 2 12 2" xfId="28819"/>
    <cellStyle name="Normal 2 3 2 2 2 2 13" xfId="10871"/>
    <cellStyle name="Normal 2 3 2 2 2 2 13 2" xfId="28820"/>
    <cellStyle name="Normal 2 3 2 2 2 2 14" xfId="10872"/>
    <cellStyle name="Normal 2 3 2 2 2 2 14 2" xfId="28821"/>
    <cellStyle name="Normal 2 3 2 2 2 2 15" xfId="28816"/>
    <cellStyle name="Normal 2 3 2 2 2 2 2" xfId="10873"/>
    <cellStyle name="Normal 2 3 2 2 2 2 2 10" xfId="10874"/>
    <cellStyle name="Normal 2 3 2 2 2 2 2 10 2" xfId="28823"/>
    <cellStyle name="Normal 2 3 2 2 2 2 2 11" xfId="10875"/>
    <cellStyle name="Normal 2 3 2 2 2 2 2 11 2" xfId="28824"/>
    <cellStyle name="Normal 2 3 2 2 2 2 2 12" xfId="10876"/>
    <cellStyle name="Normal 2 3 2 2 2 2 2 12 2" xfId="28825"/>
    <cellStyle name="Normal 2 3 2 2 2 2 2 13" xfId="10877"/>
    <cellStyle name="Normal 2 3 2 2 2 2 2 13 2" xfId="28826"/>
    <cellStyle name="Normal 2 3 2 2 2 2 2 14" xfId="28822"/>
    <cellStyle name="Normal 2 3 2 2 2 2 2 2" xfId="10878"/>
    <cellStyle name="Normal 2 3 2 2 2 2 2 2 10" xfId="10879"/>
    <cellStyle name="Normal 2 3 2 2 2 2 2 2 10 2" xfId="28828"/>
    <cellStyle name="Normal 2 3 2 2 2 2 2 2 11" xfId="10880"/>
    <cellStyle name="Normal 2 3 2 2 2 2 2 2 11 2" xfId="28829"/>
    <cellStyle name="Normal 2 3 2 2 2 2 2 2 12" xfId="10881"/>
    <cellStyle name="Normal 2 3 2 2 2 2 2 2 12 2" xfId="28830"/>
    <cellStyle name="Normal 2 3 2 2 2 2 2 2 13" xfId="28827"/>
    <cellStyle name="Normal 2 3 2 2 2 2 2 2 2" xfId="10882"/>
    <cellStyle name="Normal 2 3 2 2 2 2 2 2 2 2" xfId="10883"/>
    <cellStyle name="Normal 2 3 2 2 2 2 2 2 2 2 2" xfId="28832"/>
    <cellStyle name="Normal 2 3 2 2 2 2 2 2 2 3" xfId="28831"/>
    <cellStyle name="Normal 2 3 2 2 2 2 2 2 3" xfId="10884"/>
    <cellStyle name="Normal 2 3 2 2 2 2 2 2 3 2" xfId="28833"/>
    <cellStyle name="Normal 2 3 2 2 2 2 2 2 4" xfId="10885"/>
    <cellStyle name="Normal 2 3 2 2 2 2 2 2 4 2" xfId="28834"/>
    <cellStyle name="Normal 2 3 2 2 2 2 2 2 5" xfId="10886"/>
    <cellStyle name="Normal 2 3 2 2 2 2 2 2 5 2" xfId="28835"/>
    <cellStyle name="Normal 2 3 2 2 2 2 2 2 6" xfId="10887"/>
    <cellStyle name="Normal 2 3 2 2 2 2 2 2 6 2" xfId="28836"/>
    <cellStyle name="Normal 2 3 2 2 2 2 2 2 7" xfId="10888"/>
    <cellStyle name="Normal 2 3 2 2 2 2 2 2 7 2" xfId="28837"/>
    <cellStyle name="Normal 2 3 2 2 2 2 2 2 8" xfId="10889"/>
    <cellStyle name="Normal 2 3 2 2 2 2 2 2 8 2" xfId="28838"/>
    <cellStyle name="Normal 2 3 2 2 2 2 2 2 9" xfId="10890"/>
    <cellStyle name="Normal 2 3 2 2 2 2 2 2 9 2" xfId="28839"/>
    <cellStyle name="Normal 2 3 2 2 2 2 2 3" xfId="10891"/>
    <cellStyle name="Normal 2 3 2 2 2 2 2 3 2" xfId="28840"/>
    <cellStyle name="Normal 2 3 2 2 2 2 2 4" xfId="10892"/>
    <cellStyle name="Normal 2 3 2 2 2 2 2 4 2" xfId="10893"/>
    <cellStyle name="Normal 2 3 2 2 2 2 2 4 2 2" xfId="28842"/>
    <cellStyle name="Normal 2 3 2 2 2 2 2 4 3" xfId="28841"/>
    <cellStyle name="Normal 2 3 2 2 2 2 2 5" xfId="10894"/>
    <cellStyle name="Normal 2 3 2 2 2 2 2 5 2" xfId="28843"/>
    <cellStyle name="Normal 2 3 2 2 2 2 2 6" xfId="10895"/>
    <cellStyle name="Normal 2 3 2 2 2 2 2 6 2" xfId="28844"/>
    <cellStyle name="Normal 2 3 2 2 2 2 2 7" xfId="10896"/>
    <cellStyle name="Normal 2 3 2 2 2 2 2 7 2" xfId="28845"/>
    <cellStyle name="Normal 2 3 2 2 2 2 2 8" xfId="10897"/>
    <cellStyle name="Normal 2 3 2 2 2 2 2 8 2" xfId="28846"/>
    <cellStyle name="Normal 2 3 2 2 2 2 2 9" xfId="10898"/>
    <cellStyle name="Normal 2 3 2 2 2 2 2 9 2" xfId="28847"/>
    <cellStyle name="Normal 2 3 2 2 2 2 3" xfId="10899"/>
    <cellStyle name="Normal 2 3 2 2 2 2 3 2" xfId="28848"/>
    <cellStyle name="Normal 2 3 2 2 2 2 4" xfId="10900"/>
    <cellStyle name="Normal 2 3 2 2 2 2 4 10" xfId="10901"/>
    <cellStyle name="Normal 2 3 2 2 2 2 4 10 2" xfId="28850"/>
    <cellStyle name="Normal 2 3 2 2 2 2 4 11" xfId="10902"/>
    <cellStyle name="Normal 2 3 2 2 2 2 4 11 2" xfId="28851"/>
    <cellStyle name="Normal 2 3 2 2 2 2 4 12" xfId="10903"/>
    <cellStyle name="Normal 2 3 2 2 2 2 4 12 2" xfId="28852"/>
    <cellStyle name="Normal 2 3 2 2 2 2 4 13" xfId="28849"/>
    <cellStyle name="Normal 2 3 2 2 2 2 4 2" xfId="10904"/>
    <cellStyle name="Normal 2 3 2 2 2 2 4 2 2" xfId="10905"/>
    <cellStyle name="Normal 2 3 2 2 2 2 4 2 2 2" xfId="28854"/>
    <cellStyle name="Normal 2 3 2 2 2 2 4 2 3" xfId="28853"/>
    <cellStyle name="Normal 2 3 2 2 2 2 4 3" xfId="10906"/>
    <cellStyle name="Normal 2 3 2 2 2 2 4 3 2" xfId="28855"/>
    <cellStyle name="Normal 2 3 2 2 2 2 4 4" xfId="10907"/>
    <cellStyle name="Normal 2 3 2 2 2 2 4 4 2" xfId="28856"/>
    <cellStyle name="Normal 2 3 2 2 2 2 4 5" xfId="10908"/>
    <cellStyle name="Normal 2 3 2 2 2 2 4 5 2" xfId="28857"/>
    <cellStyle name="Normal 2 3 2 2 2 2 4 6" xfId="10909"/>
    <cellStyle name="Normal 2 3 2 2 2 2 4 6 2" xfId="28858"/>
    <cellStyle name="Normal 2 3 2 2 2 2 4 7" xfId="10910"/>
    <cellStyle name="Normal 2 3 2 2 2 2 4 7 2" xfId="28859"/>
    <cellStyle name="Normal 2 3 2 2 2 2 4 8" xfId="10911"/>
    <cellStyle name="Normal 2 3 2 2 2 2 4 8 2" xfId="28860"/>
    <cellStyle name="Normal 2 3 2 2 2 2 4 9" xfId="10912"/>
    <cellStyle name="Normal 2 3 2 2 2 2 4 9 2" xfId="28861"/>
    <cellStyle name="Normal 2 3 2 2 2 2 5" xfId="10913"/>
    <cellStyle name="Normal 2 3 2 2 2 2 5 2" xfId="10914"/>
    <cellStyle name="Normal 2 3 2 2 2 2 5 2 2" xfId="28863"/>
    <cellStyle name="Normal 2 3 2 2 2 2 5 3" xfId="28862"/>
    <cellStyle name="Normal 2 3 2 2 2 2 6" xfId="10915"/>
    <cellStyle name="Normal 2 3 2 2 2 2 6 2" xfId="28864"/>
    <cellStyle name="Normal 2 3 2 2 2 2 7" xfId="10916"/>
    <cellStyle name="Normal 2 3 2 2 2 2 7 2" xfId="28865"/>
    <cellStyle name="Normal 2 3 2 2 2 2 8" xfId="10917"/>
    <cellStyle name="Normal 2 3 2 2 2 2 8 2" xfId="28866"/>
    <cellStyle name="Normal 2 3 2 2 2 2 9" xfId="10918"/>
    <cellStyle name="Normal 2 3 2 2 2 2 9 2" xfId="28867"/>
    <cellStyle name="Normal 2 3 2 2 2 3" xfId="10919"/>
    <cellStyle name="Normal 2 3 2 2 2 3 10" xfId="10920"/>
    <cellStyle name="Normal 2 3 2 2 2 3 10 2" xfId="28869"/>
    <cellStyle name="Normal 2 3 2 2 2 3 11" xfId="10921"/>
    <cellStyle name="Normal 2 3 2 2 2 3 11 2" xfId="28870"/>
    <cellStyle name="Normal 2 3 2 2 2 3 12" xfId="10922"/>
    <cellStyle name="Normal 2 3 2 2 2 3 12 2" xfId="28871"/>
    <cellStyle name="Normal 2 3 2 2 2 3 13" xfId="10923"/>
    <cellStyle name="Normal 2 3 2 2 2 3 13 2" xfId="28872"/>
    <cellStyle name="Normal 2 3 2 2 2 3 14" xfId="28868"/>
    <cellStyle name="Normal 2 3 2 2 2 3 2" xfId="10924"/>
    <cellStyle name="Normal 2 3 2 2 2 3 2 10" xfId="10925"/>
    <cellStyle name="Normal 2 3 2 2 2 3 2 10 2" xfId="28874"/>
    <cellStyle name="Normal 2 3 2 2 2 3 2 11" xfId="10926"/>
    <cellStyle name="Normal 2 3 2 2 2 3 2 11 2" xfId="28875"/>
    <cellStyle name="Normal 2 3 2 2 2 3 2 12" xfId="10927"/>
    <cellStyle name="Normal 2 3 2 2 2 3 2 12 2" xfId="28876"/>
    <cellStyle name="Normal 2 3 2 2 2 3 2 13" xfId="28873"/>
    <cellStyle name="Normal 2 3 2 2 2 3 2 2" xfId="10928"/>
    <cellStyle name="Normal 2 3 2 2 2 3 2 2 2" xfId="10929"/>
    <cellStyle name="Normal 2 3 2 2 2 3 2 2 2 2" xfId="28878"/>
    <cellStyle name="Normal 2 3 2 2 2 3 2 2 3" xfId="28877"/>
    <cellStyle name="Normal 2 3 2 2 2 3 2 3" xfId="10930"/>
    <cellStyle name="Normal 2 3 2 2 2 3 2 3 2" xfId="28879"/>
    <cellStyle name="Normal 2 3 2 2 2 3 2 4" xfId="10931"/>
    <cellStyle name="Normal 2 3 2 2 2 3 2 4 2" xfId="28880"/>
    <cellStyle name="Normal 2 3 2 2 2 3 2 5" xfId="10932"/>
    <cellStyle name="Normal 2 3 2 2 2 3 2 5 2" xfId="28881"/>
    <cellStyle name="Normal 2 3 2 2 2 3 2 6" xfId="10933"/>
    <cellStyle name="Normal 2 3 2 2 2 3 2 6 2" xfId="28882"/>
    <cellStyle name="Normal 2 3 2 2 2 3 2 7" xfId="10934"/>
    <cellStyle name="Normal 2 3 2 2 2 3 2 7 2" xfId="28883"/>
    <cellStyle name="Normal 2 3 2 2 2 3 2 8" xfId="10935"/>
    <cellStyle name="Normal 2 3 2 2 2 3 2 8 2" xfId="28884"/>
    <cellStyle name="Normal 2 3 2 2 2 3 2 9" xfId="10936"/>
    <cellStyle name="Normal 2 3 2 2 2 3 2 9 2" xfId="28885"/>
    <cellStyle name="Normal 2 3 2 2 2 3 3" xfId="10937"/>
    <cellStyle name="Normal 2 3 2 2 2 3 3 2" xfId="28886"/>
    <cellStyle name="Normal 2 3 2 2 2 3 4" xfId="10938"/>
    <cellStyle name="Normal 2 3 2 2 2 3 4 2" xfId="10939"/>
    <cellStyle name="Normal 2 3 2 2 2 3 4 2 2" xfId="28888"/>
    <cellStyle name="Normal 2 3 2 2 2 3 4 3" xfId="28887"/>
    <cellStyle name="Normal 2 3 2 2 2 3 5" xfId="10940"/>
    <cellStyle name="Normal 2 3 2 2 2 3 5 2" xfId="28889"/>
    <cellStyle name="Normal 2 3 2 2 2 3 6" xfId="10941"/>
    <cellStyle name="Normal 2 3 2 2 2 3 6 2" xfId="28890"/>
    <cellStyle name="Normal 2 3 2 2 2 3 7" xfId="10942"/>
    <cellStyle name="Normal 2 3 2 2 2 3 7 2" xfId="28891"/>
    <cellStyle name="Normal 2 3 2 2 2 3 8" xfId="10943"/>
    <cellStyle name="Normal 2 3 2 2 2 3 8 2" xfId="28892"/>
    <cellStyle name="Normal 2 3 2 2 2 3 9" xfId="10944"/>
    <cellStyle name="Normal 2 3 2 2 2 3 9 2" xfId="28893"/>
    <cellStyle name="Normal 2 3 2 2 2 4" xfId="10945"/>
    <cellStyle name="Normal 2 3 2 2 2 4 10" xfId="10946"/>
    <cellStyle name="Normal 2 3 2 2 2 4 10 2" xfId="28895"/>
    <cellStyle name="Normal 2 3 2 2 2 4 11" xfId="10947"/>
    <cellStyle name="Normal 2 3 2 2 2 4 11 2" xfId="28896"/>
    <cellStyle name="Normal 2 3 2 2 2 4 12" xfId="10948"/>
    <cellStyle name="Normal 2 3 2 2 2 4 12 2" xfId="28897"/>
    <cellStyle name="Normal 2 3 2 2 2 4 13" xfId="28894"/>
    <cellStyle name="Normal 2 3 2 2 2 4 2" xfId="10949"/>
    <cellStyle name="Normal 2 3 2 2 2 4 2 2" xfId="10950"/>
    <cellStyle name="Normal 2 3 2 2 2 4 2 2 2" xfId="28899"/>
    <cellStyle name="Normal 2 3 2 2 2 4 2 3" xfId="28898"/>
    <cellStyle name="Normal 2 3 2 2 2 4 3" xfId="10951"/>
    <cellStyle name="Normal 2 3 2 2 2 4 3 2" xfId="28900"/>
    <cellStyle name="Normal 2 3 2 2 2 4 4" xfId="10952"/>
    <cellStyle name="Normal 2 3 2 2 2 4 4 2" xfId="28901"/>
    <cellStyle name="Normal 2 3 2 2 2 4 5" xfId="10953"/>
    <cellStyle name="Normal 2 3 2 2 2 4 5 2" xfId="28902"/>
    <cellStyle name="Normal 2 3 2 2 2 4 6" xfId="10954"/>
    <cellStyle name="Normal 2 3 2 2 2 4 6 2" xfId="28903"/>
    <cellStyle name="Normal 2 3 2 2 2 4 7" xfId="10955"/>
    <cellStyle name="Normal 2 3 2 2 2 4 7 2" xfId="28904"/>
    <cellStyle name="Normal 2 3 2 2 2 4 8" xfId="10956"/>
    <cellStyle name="Normal 2 3 2 2 2 4 8 2" xfId="28905"/>
    <cellStyle name="Normal 2 3 2 2 2 4 9" xfId="10957"/>
    <cellStyle name="Normal 2 3 2 2 2 4 9 2" xfId="28906"/>
    <cellStyle name="Normal 2 3 2 2 2 5" xfId="10958"/>
    <cellStyle name="Normal 2 3 2 2 2 5 2" xfId="10959"/>
    <cellStyle name="Normal 2 3 2 2 2 5 2 2" xfId="28908"/>
    <cellStyle name="Normal 2 3 2 2 2 5 3" xfId="28907"/>
    <cellStyle name="Normal 2 3 2 2 2 6" xfId="10960"/>
    <cellStyle name="Normal 2 3 2 2 2 6 2" xfId="28909"/>
    <cellStyle name="Normal 2 3 2 2 2 7" xfId="10961"/>
    <cellStyle name="Normal 2 3 2 2 2 7 2" xfId="28910"/>
    <cellStyle name="Normal 2 3 2 2 2 8" xfId="10962"/>
    <cellStyle name="Normal 2 3 2 2 2 8 2" xfId="28911"/>
    <cellStyle name="Normal 2 3 2 2 2 9" xfId="10963"/>
    <cellStyle name="Normal 2 3 2 2 2 9 2" xfId="28912"/>
    <cellStyle name="Normal 2 3 2 2 20" xfId="10964"/>
    <cellStyle name="Normal 2 3 2 2 20 2" xfId="28913"/>
    <cellStyle name="Normal 2 3 2 2 21" xfId="10965"/>
    <cellStyle name="Normal 2 3 2 2 21 2" xfId="28914"/>
    <cellStyle name="Normal 2 3 2 2 22" xfId="10966"/>
    <cellStyle name="Normal 2 3 2 2 22 2" xfId="28915"/>
    <cellStyle name="Normal 2 3 2 2 23" xfId="10967"/>
    <cellStyle name="Normal 2 3 2 2 23 2" xfId="28916"/>
    <cellStyle name="Normal 2 3 2 2 24" xfId="10968"/>
    <cellStyle name="Normal 2 3 2 2 24 2" xfId="28917"/>
    <cellStyle name="Normal 2 3 2 2 25" xfId="10969"/>
    <cellStyle name="Normal 2 3 2 2 25 2" xfId="28918"/>
    <cellStyle name="Normal 2 3 2 2 26" xfId="10970"/>
    <cellStyle name="Normal 2 3 2 2 26 2" xfId="28919"/>
    <cellStyle name="Normal 2 3 2 2 27" xfId="10971"/>
    <cellStyle name="Normal 2 3 2 2 27 2" xfId="28920"/>
    <cellStyle name="Normal 2 3 2 2 28" xfId="10972"/>
    <cellStyle name="Normal 2 3 2 2 28 2" xfId="28921"/>
    <cellStyle name="Normal 2 3 2 2 29" xfId="10973"/>
    <cellStyle name="Normal 2 3 2 2 29 2" xfId="28922"/>
    <cellStyle name="Normal 2 3 2 2 3" xfId="10974"/>
    <cellStyle name="Normal 2 3 2 2 3 2" xfId="28923"/>
    <cellStyle name="Normal 2 3 2 2 30" xfId="10975"/>
    <cellStyle name="Normal 2 3 2 2 30 2" xfId="28924"/>
    <cellStyle name="Normal 2 3 2 2 31" xfId="10976"/>
    <cellStyle name="Normal 2 3 2 2 31 2" xfId="28925"/>
    <cellStyle name="Normal 2 3 2 2 32" xfId="10977"/>
    <cellStyle name="Normal 2 3 2 2 32 2" xfId="28926"/>
    <cellStyle name="Normal 2 3 2 2 33" xfId="10978"/>
    <cellStyle name="Normal 2 3 2 2 33 2" xfId="28927"/>
    <cellStyle name="Normal 2 3 2 2 34" xfId="10979"/>
    <cellStyle name="Normal 2 3 2 2 34 2" xfId="28928"/>
    <cellStyle name="Normal 2 3 2 2 35" xfId="10980"/>
    <cellStyle name="Normal 2 3 2 2 35 10" xfId="10981"/>
    <cellStyle name="Normal 2 3 2 2 35 10 2" xfId="28930"/>
    <cellStyle name="Normal 2 3 2 2 35 11" xfId="10982"/>
    <cellStyle name="Normal 2 3 2 2 35 11 2" xfId="28931"/>
    <cellStyle name="Normal 2 3 2 2 35 12" xfId="10983"/>
    <cellStyle name="Normal 2 3 2 2 35 12 2" xfId="28932"/>
    <cellStyle name="Normal 2 3 2 2 35 13" xfId="10984"/>
    <cellStyle name="Normal 2 3 2 2 35 13 2" xfId="28933"/>
    <cellStyle name="Normal 2 3 2 2 35 14" xfId="28929"/>
    <cellStyle name="Normal 2 3 2 2 35 2" xfId="10985"/>
    <cellStyle name="Normal 2 3 2 2 35 2 10" xfId="10986"/>
    <cellStyle name="Normal 2 3 2 2 35 2 10 2" xfId="28935"/>
    <cellStyle name="Normal 2 3 2 2 35 2 11" xfId="10987"/>
    <cellStyle name="Normal 2 3 2 2 35 2 11 2" xfId="28936"/>
    <cellStyle name="Normal 2 3 2 2 35 2 12" xfId="10988"/>
    <cellStyle name="Normal 2 3 2 2 35 2 12 2" xfId="28937"/>
    <cellStyle name="Normal 2 3 2 2 35 2 13" xfId="28934"/>
    <cellStyle name="Normal 2 3 2 2 35 2 2" xfId="10989"/>
    <cellStyle name="Normal 2 3 2 2 35 2 2 2" xfId="10990"/>
    <cellStyle name="Normal 2 3 2 2 35 2 2 2 2" xfId="28939"/>
    <cellStyle name="Normal 2 3 2 2 35 2 2 3" xfId="28938"/>
    <cellStyle name="Normal 2 3 2 2 35 2 3" xfId="10991"/>
    <cellStyle name="Normal 2 3 2 2 35 2 3 2" xfId="28940"/>
    <cellStyle name="Normal 2 3 2 2 35 2 4" xfId="10992"/>
    <cellStyle name="Normal 2 3 2 2 35 2 4 2" xfId="28941"/>
    <cellStyle name="Normal 2 3 2 2 35 2 5" xfId="10993"/>
    <cellStyle name="Normal 2 3 2 2 35 2 5 2" xfId="28942"/>
    <cellStyle name="Normal 2 3 2 2 35 2 6" xfId="10994"/>
    <cellStyle name="Normal 2 3 2 2 35 2 6 2" xfId="28943"/>
    <cellStyle name="Normal 2 3 2 2 35 2 7" xfId="10995"/>
    <cellStyle name="Normal 2 3 2 2 35 2 7 2" xfId="28944"/>
    <cellStyle name="Normal 2 3 2 2 35 2 8" xfId="10996"/>
    <cellStyle name="Normal 2 3 2 2 35 2 8 2" xfId="28945"/>
    <cellStyle name="Normal 2 3 2 2 35 2 9" xfId="10997"/>
    <cellStyle name="Normal 2 3 2 2 35 2 9 2" xfId="28946"/>
    <cellStyle name="Normal 2 3 2 2 35 3" xfId="10998"/>
    <cellStyle name="Normal 2 3 2 2 35 3 2" xfId="28947"/>
    <cellStyle name="Normal 2 3 2 2 35 4" xfId="10999"/>
    <cellStyle name="Normal 2 3 2 2 35 4 2" xfId="11000"/>
    <cellStyle name="Normal 2 3 2 2 35 4 2 2" xfId="28949"/>
    <cellStyle name="Normal 2 3 2 2 35 4 3" xfId="28948"/>
    <cellStyle name="Normal 2 3 2 2 35 5" xfId="11001"/>
    <cellStyle name="Normal 2 3 2 2 35 5 2" xfId="28950"/>
    <cellStyle name="Normal 2 3 2 2 35 6" xfId="11002"/>
    <cellStyle name="Normal 2 3 2 2 35 6 2" xfId="28951"/>
    <cellStyle name="Normal 2 3 2 2 35 7" xfId="11003"/>
    <cellStyle name="Normal 2 3 2 2 35 7 2" xfId="28952"/>
    <cellStyle name="Normal 2 3 2 2 35 8" xfId="11004"/>
    <cellStyle name="Normal 2 3 2 2 35 8 2" xfId="28953"/>
    <cellStyle name="Normal 2 3 2 2 35 9" xfId="11005"/>
    <cellStyle name="Normal 2 3 2 2 35 9 2" xfId="28954"/>
    <cellStyle name="Normal 2 3 2 2 36" xfId="11006"/>
    <cellStyle name="Normal 2 3 2 2 36 2" xfId="28955"/>
    <cellStyle name="Normal 2 3 2 2 37" xfId="11007"/>
    <cellStyle name="Normal 2 3 2 2 37 10" xfId="11008"/>
    <cellStyle name="Normal 2 3 2 2 37 10 2" xfId="28957"/>
    <cellStyle name="Normal 2 3 2 2 37 11" xfId="11009"/>
    <cellStyle name="Normal 2 3 2 2 37 11 2" xfId="28958"/>
    <cellStyle name="Normal 2 3 2 2 37 12" xfId="11010"/>
    <cellStyle name="Normal 2 3 2 2 37 12 2" xfId="28959"/>
    <cellStyle name="Normal 2 3 2 2 37 13" xfId="28956"/>
    <cellStyle name="Normal 2 3 2 2 37 2" xfId="11011"/>
    <cellStyle name="Normal 2 3 2 2 37 2 2" xfId="11012"/>
    <cellStyle name="Normal 2 3 2 2 37 2 2 2" xfId="28961"/>
    <cellStyle name="Normal 2 3 2 2 37 2 3" xfId="28960"/>
    <cellStyle name="Normal 2 3 2 2 37 3" xfId="11013"/>
    <cellStyle name="Normal 2 3 2 2 37 3 2" xfId="28962"/>
    <cellStyle name="Normal 2 3 2 2 37 4" xfId="11014"/>
    <cellStyle name="Normal 2 3 2 2 37 4 2" xfId="28963"/>
    <cellStyle name="Normal 2 3 2 2 37 5" xfId="11015"/>
    <cellStyle name="Normal 2 3 2 2 37 5 2" xfId="28964"/>
    <cellStyle name="Normal 2 3 2 2 37 6" xfId="11016"/>
    <cellStyle name="Normal 2 3 2 2 37 6 2" xfId="28965"/>
    <cellStyle name="Normal 2 3 2 2 37 7" xfId="11017"/>
    <cellStyle name="Normal 2 3 2 2 37 7 2" xfId="28966"/>
    <cellStyle name="Normal 2 3 2 2 37 8" xfId="11018"/>
    <cellStyle name="Normal 2 3 2 2 37 8 2" xfId="28967"/>
    <cellStyle name="Normal 2 3 2 2 37 9" xfId="11019"/>
    <cellStyle name="Normal 2 3 2 2 37 9 2" xfId="28968"/>
    <cellStyle name="Normal 2 3 2 2 38" xfId="11020"/>
    <cellStyle name="Normal 2 3 2 2 38 2" xfId="11021"/>
    <cellStyle name="Normal 2 3 2 2 38 2 2" xfId="28970"/>
    <cellStyle name="Normal 2 3 2 2 38 3" xfId="28969"/>
    <cellStyle name="Normal 2 3 2 2 39" xfId="11022"/>
    <cellStyle name="Normal 2 3 2 2 39 2" xfId="28971"/>
    <cellStyle name="Normal 2 3 2 2 4" xfId="11023"/>
    <cellStyle name="Normal 2 3 2 2 4 2" xfId="28972"/>
    <cellStyle name="Normal 2 3 2 2 40" xfId="11024"/>
    <cellStyle name="Normal 2 3 2 2 40 2" xfId="28973"/>
    <cellStyle name="Normal 2 3 2 2 41" xfId="11025"/>
    <cellStyle name="Normal 2 3 2 2 41 2" xfId="28974"/>
    <cellStyle name="Normal 2 3 2 2 42" xfId="11026"/>
    <cellStyle name="Normal 2 3 2 2 42 2" xfId="28975"/>
    <cellStyle name="Normal 2 3 2 2 43" xfId="11027"/>
    <cellStyle name="Normal 2 3 2 2 43 2" xfId="28976"/>
    <cellStyle name="Normal 2 3 2 2 44" xfId="11028"/>
    <cellStyle name="Normal 2 3 2 2 44 2" xfId="28977"/>
    <cellStyle name="Normal 2 3 2 2 45" xfId="11029"/>
    <cellStyle name="Normal 2 3 2 2 45 2" xfId="28978"/>
    <cellStyle name="Normal 2 3 2 2 46" xfId="11030"/>
    <cellStyle name="Normal 2 3 2 2 46 2" xfId="28979"/>
    <cellStyle name="Normal 2 3 2 2 47" xfId="11031"/>
    <cellStyle name="Normal 2 3 2 2 47 2" xfId="28980"/>
    <cellStyle name="Normal 2 3 2 2 48" xfId="28799"/>
    <cellStyle name="Normal 2 3 2 2 5" xfId="11032"/>
    <cellStyle name="Normal 2 3 2 2 5 2" xfId="28981"/>
    <cellStyle name="Normal 2 3 2 2 6" xfId="11033"/>
    <cellStyle name="Normal 2 3 2 2 6 2" xfId="28982"/>
    <cellStyle name="Normal 2 3 2 2 7" xfId="11034"/>
    <cellStyle name="Normal 2 3 2 2 7 2" xfId="28983"/>
    <cellStyle name="Normal 2 3 2 2 8" xfId="11035"/>
    <cellStyle name="Normal 2 3 2 2 8 2" xfId="28984"/>
    <cellStyle name="Normal 2 3 2 2 9" xfId="11036"/>
    <cellStyle name="Normal 2 3 2 2 9 2" xfId="28985"/>
    <cellStyle name="Normal 2 3 2 20" xfId="11037"/>
    <cellStyle name="Normal 2 3 2 20 2" xfId="28986"/>
    <cellStyle name="Normal 2 3 2 21" xfId="11038"/>
    <cellStyle name="Normal 2 3 2 21 2" xfId="28987"/>
    <cellStyle name="Normal 2 3 2 22" xfId="11039"/>
    <cellStyle name="Normal 2 3 2 22 2" xfId="28988"/>
    <cellStyle name="Normal 2 3 2 23" xfId="11040"/>
    <cellStyle name="Normal 2 3 2 23 2" xfId="28989"/>
    <cellStyle name="Normal 2 3 2 24" xfId="11041"/>
    <cellStyle name="Normal 2 3 2 24 2" xfId="28990"/>
    <cellStyle name="Normal 2 3 2 25" xfId="11042"/>
    <cellStyle name="Normal 2 3 2 25 2" xfId="28991"/>
    <cellStyle name="Normal 2 3 2 26" xfId="11043"/>
    <cellStyle name="Normal 2 3 2 26 2" xfId="28992"/>
    <cellStyle name="Normal 2 3 2 27" xfId="11044"/>
    <cellStyle name="Normal 2 3 2 27 2" xfId="28993"/>
    <cellStyle name="Normal 2 3 2 28" xfId="11045"/>
    <cellStyle name="Normal 2 3 2 28 2" xfId="28994"/>
    <cellStyle name="Normal 2 3 2 29" xfId="11046"/>
    <cellStyle name="Normal 2 3 2 29 2" xfId="28995"/>
    <cellStyle name="Normal 2 3 2 3" xfId="11047"/>
    <cellStyle name="Normal 2 3 2 3 2" xfId="28996"/>
    <cellStyle name="Normal 2 3 2 30" xfId="11048"/>
    <cellStyle name="Normal 2 3 2 30 2" xfId="28997"/>
    <cellStyle name="Normal 2 3 2 31" xfId="11049"/>
    <cellStyle name="Normal 2 3 2 31 2" xfId="28998"/>
    <cellStyle name="Normal 2 3 2 32" xfId="11050"/>
    <cellStyle name="Normal 2 3 2 32 2" xfId="28999"/>
    <cellStyle name="Normal 2 3 2 33" xfId="11051"/>
    <cellStyle name="Normal 2 3 2 33 2" xfId="29000"/>
    <cellStyle name="Normal 2 3 2 34" xfId="11052"/>
    <cellStyle name="Normal 2 3 2 34 2" xfId="29001"/>
    <cellStyle name="Normal 2 3 2 35" xfId="11053"/>
    <cellStyle name="Normal 2 3 2 35 2" xfId="29002"/>
    <cellStyle name="Normal 2 3 2 36" xfId="11054"/>
    <cellStyle name="Normal 2 3 2 36 10" xfId="11055"/>
    <cellStyle name="Normal 2 3 2 36 10 2" xfId="29004"/>
    <cellStyle name="Normal 2 3 2 36 11" xfId="11056"/>
    <cellStyle name="Normal 2 3 2 36 11 2" xfId="29005"/>
    <cellStyle name="Normal 2 3 2 36 12" xfId="11057"/>
    <cellStyle name="Normal 2 3 2 36 12 2" xfId="29006"/>
    <cellStyle name="Normal 2 3 2 36 13" xfId="11058"/>
    <cellStyle name="Normal 2 3 2 36 13 2" xfId="29007"/>
    <cellStyle name="Normal 2 3 2 36 14" xfId="29003"/>
    <cellStyle name="Normal 2 3 2 36 2" xfId="11059"/>
    <cellStyle name="Normal 2 3 2 36 2 10" xfId="11060"/>
    <cellStyle name="Normal 2 3 2 36 2 10 2" xfId="29009"/>
    <cellStyle name="Normal 2 3 2 36 2 11" xfId="11061"/>
    <cellStyle name="Normal 2 3 2 36 2 11 2" xfId="29010"/>
    <cellStyle name="Normal 2 3 2 36 2 12" xfId="11062"/>
    <cellStyle name="Normal 2 3 2 36 2 12 2" xfId="29011"/>
    <cellStyle name="Normal 2 3 2 36 2 13" xfId="29008"/>
    <cellStyle name="Normal 2 3 2 36 2 2" xfId="11063"/>
    <cellStyle name="Normal 2 3 2 36 2 2 2" xfId="11064"/>
    <cellStyle name="Normal 2 3 2 36 2 2 2 2" xfId="29013"/>
    <cellStyle name="Normal 2 3 2 36 2 2 3" xfId="29012"/>
    <cellStyle name="Normal 2 3 2 36 2 3" xfId="11065"/>
    <cellStyle name="Normal 2 3 2 36 2 3 2" xfId="29014"/>
    <cellStyle name="Normal 2 3 2 36 2 4" xfId="11066"/>
    <cellStyle name="Normal 2 3 2 36 2 4 2" xfId="29015"/>
    <cellStyle name="Normal 2 3 2 36 2 5" xfId="11067"/>
    <cellStyle name="Normal 2 3 2 36 2 5 2" xfId="29016"/>
    <cellStyle name="Normal 2 3 2 36 2 6" xfId="11068"/>
    <cellStyle name="Normal 2 3 2 36 2 6 2" xfId="29017"/>
    <cellStyle name="Normal 2 3 2 36 2 7" xfId="11069"/>
    <cellStyle name="Normal 2 3 2 36 2 7 2" xfId="29018"/>
    <cellStyle name="Normal 2 3 2 36 2 8" xfId="11070"/>
    <cellStyle name="Normal 2 3 2 36 2 8 2" xfId="29019"/>
    <cellStyle name="Normal 2 3 2 36 2 9" xfId="11071"/>
    <cellStyle name="Normal 2 3 2 36 2 9 2" xfId="29020"/>
    <cellStyle name="Normal 2 3 2 36 3" xfId="11072"/>
    <cellStyle name="Normal 2 3 2 36 3 2" xfId="29021"/>
    <cellStyle name="Normal 2 3 2 36 4" xfId="11073"/>
    <cellStyle name="Normal 2 3 2 36 4 2" xfId="11074"/>
    <cellStyle name="Normal 2 3 2 36 4 2 2" xfId="29023"/>
    <cellStyle name="Normal 2 3 2 36 4 3" xfId="29022"/>
    <cellStyle name="Normal 2 3 2 36 5" xfId="11075"/>
    <cellStyle name="Normal 2 3 2 36 5 2" xfId="29024"/>
    <cellStyle name="Normal 2 3 2 36 6" xfId="11076"/>
    <cellStyle name="Normal 2 3 2 36 6 2" xfId="29025"/>
    <cellStyle name="Normal 2 3 2 36 7" xfId="11077"/>
    <cellStyle name="Normal 2 3 2 36 7 2" xfId="29026"/>
    <cellStyle name="Normal 2 3 2 36 8" xfId="11078"/>
    <cellStyle name="Normal 2 3 2 36 8 2" xfId="29027"/>
    <cellStyle name="Normal 2 3 2 36 9" xfId="11079"/>
    <cellStyle name="Normal 2 3 2 36 9 2" xfId="29028"/>
    <cellStyle name="Normal 2 3 2 37" xfId="11080"/>
    <cellStyle name="Normal 2 3 2 37 2" xfId="29029"/>
    <cellStyle name="Normal 2 3 2 38" xfId="11081"/>
    <cellStyle name="Normal 2 3 2 38 10" xfId="11082"/>
    <cellStyle name="Normal 2 3 2 38 10 2" xfId="29031"/>
    <cellStyle name="Normal 2 3 2 38 11" xfId="11083"/>
    <cellStyle name="Normal 2 3 2 38 11 2" xfId="29032"/>
    <cellStyle name="Normal 2 3 2 38 12" xfId="11084"/>
    <cellStyle name="Normal 2 3 2 38 12 2" xfId="29033"/>
    <cellStyle name="Normal 2 3 2 38 13" xfId="29030"/>
    <cellStyle name="Normal 2 3 2 38 2" xfId="11085"/>
    <cellStyle name="Normal 2 3 2 38 2 2" xfId="11086"/>
    <cellStyle name="Normal 2 3 2 38 2 2 2" xfId="29035"/>
    <cellStyle name="Normal 2 3 2 38 2 3" xfId="29034"/>
    <cellStyle name="Normal 2 3 2 38 3" xfId="11087"/>
    <cellStyle name="Normal 2 3 2 38 3 2" xfId="29036"/>
    <cellStyle name="Normal 2 3 2 38 4" xfId="11088"/>
    <cellStyle name="Normal 2 3 2 38 4 2" xfId="29037"/>
    <cellStyle name="Normal 2 3 2 38 5" xfId="11089"/>
    <cellStyle name="Normal 2 3 2 38 5 2" xfId="29038"/>
    <cellStyle name="Normal 2 3 2 38 6" xfId="11090"/>
    <cellStyle name="Normal 2 3 2 38 6 2" xfId="29039"/>
    <cellStyle name="Normal 2 3 2 38 7" xfId="11091"/>
    <cellStyle name="Normal 2 3 2 38 7 2" xfId="29040"/>
    <cellStyle name="Normal 2 3 2 38 8" xfId="11092"/>
    <cellStyle name="Normal 2 3 2 38 8 2" xfId="29041"/>
    <cellStyle name="Normal 2 3 2 38 9" xfId="11093"/>
    <cellStyle name="Normal 2 3 2 38 9 2" xfId="29042"/>
    <cellStyle name="Normal 2 3 2 39" xfId="11094"/>
    <cellStyle name="Normal 2 3 2 39 2" xfId="11095"/>
    <cellStyle name="Normal 2 3 2 39 2 2" xfId="29044"/>
    <cellStyle name="Normal 2 3 2 39 3" xfId="29043"/>
    <cellStyle name="Normal 2 3 2 4" xfId="11096"/>
    <cellStyle name="Normal 2 3 2 4 10" xfId="11097"/>
    <cellStyle name="Normal 2 3 2 4 10 2" xfId="29046"/>
    <cellStyle name="Normal 2 3 2 4 11" xfId="11098"/>
    <cellStyle name="Normal 2 3 2 4 11 2" xfId="29047"/>
    <cellStyle name="Normal 2 3 2 4 12" xfId="11099"/>
    <cellStyle name="Normal 2 3 2 4 12 2" xfId="29048"/>
    <cellStyle name="Normal 2 3 2 4 13" xfId="11100"/>
    <cellStyle name="Normal 2 3 2 4 13 2" xfId="29049"/>
    <cellStyle name="Normal 2 3 2 4 14" xfId="11101"/>
    <cellStyle name="Normal 2 3 2 4 14 2" xfId="29050"/>
    <cellStyle name="Normal 2 3 2 4 15" xfId="29045"/>
    <cellStyle name="Normal 2 3 2 4 2" xfId="11102"/>
    <cellStyle name="Normal 2 3 2 4 2 10" xfId="11103"/>
    <cellStyle name="Normal 2 3 2 4 2 10 2" xfId="29052"/>
    <cellStyle name="Normal 2 3 2 4 2 11" xfId="11104"/>
    <cellStyle name="Normal 2 3 2 4 2 11 2" xfId="29053"/>
    <cellStyle name="Normal 2 3 2 4 2 12" xfId="11105"/>
    <cellStyle name="Normal 2 3 2 4 2 12 2" xfId="29054"/>
    <cellStyle name="Normal 2 3 2 4 2 13" xfId="11106"/>
    <cellStyle name="Normal 2 3 2 4 2 13 2" xfId="29055"/>
    <cellStyle name="Normal 2 3 2 4 2 14" xfId="11107"/>
    <cellStyle name="Normal 2 3 2 4 2 14 2" xfId="29056"/>
    <cellStyle name="Normal 2 3 2 4 2 15" xfId="29051"/>
    <cellStyle name="Normal 2 3 2 4 2 2" xfId="11108"/>
    <cellStyle name="Normal 2 3 2 4 2 2 10" xfId="11109"/>
    <cellStyle name="Normal 2 3 2 4 2 2 10 2" xfId="29058"/>
    <cellStyle name="Normal 2 3 2 4 2 2 11" xfId="11110"/>
    <cellStyle name="Normal 2 3 2 4 2 2 11 2" xfId="29059"/>
    <cellStyle name="Normal 2 3 2 4 2 2 12" xfId="11111"/>
    <cellStyle name="Normal 2 3 2 4 2 2 12 2" xfId="29060"/>
    <cellStyle name="Normal 2 3 2 4 2 2 13" xfId="11112"/>
    <cellStyle name="Normal 2 3 2 4 2 2 13 2" xfId="29061"/>
    <cellStyle name="Normal 2 3 2 4 2 2 14" xfId="29057"/>
    <cellStyle name="Normal 2 3 2 4 2 2 2" xfId="11113"/>
    <cellStyle name="Normal 2 3 2 4 2 2 2 10" xfId="11114"/>
    <cellStyle name="Normal 2 3 2 4 2 2 2 10 2" xfId="29063"/>
    <cellStyle name="Normal 2 3 2 4 2 2 2 11" xfId="11115"/>
    <cellStyle name="Normal 2 3 2 4 2 2 2 11 2" xfId="29064"/>
    <cellStyle name="Normal 2 3 2 4 2 2 2 12" xfId="11116"/>
    <cellStyle name="Normal 2 3 2 4 2 2 2 12 2" xfId="29065"/>
    <cellStyle name="Normal 2 3 2 4 2 2 2 13" xfId="29062"/>
    <cellStyle name="Normal 2 3 2 4 2 2 2 2" xfId="11117"/>
    <cellStyle name="Normal 2 3 2 4 2 2 2 2 2" xfId="11118"/>
    <cellStyle name="Normal 2 3 2 4 2 2 2 2 2 2" xfId="29067"/>
    <cellStyle name="Normal 2 3 2 4 2 2 2 2 3" xfId="29066"/>
    <cellStyle name="Normal 2 3 2 4 2 2 2 3" xfId="11119"/>
    <cellStyle name="Normal 2 3 2 4 2 2 2 3 2" xfId="29068"/>
    <cellStyle name="Normal 2 3 2 4 2 2 2 4" xfId="11120"/>
    <cellStyle name="Normal 2 3 2 4 2 2 2 4 2" xfId="29069"/>
    <cellStyle name="Normal 2 3 2 4 2 2 2 5" xfId="11121"/>
    <cellStyle name="Normal 2 3 2 4 2 2 2 5 2" xfId="29070"/>
    <cellStyle name="Normal 2 3 2 4 2 2 2 6" xfId="11122"/>
    <cellStyle name="Normal 2 3 2 4 2 2 2 6 2" xfId="29071"/>
    <cellStyle name="Normal 2 3 2 4 2 2 2 7" xfId="11123"/>
    <cellStyle name="Normal 2 3 2 4 2 2 2 7 2" xfId="29072"/>
    <cellStyle name="Normal 2 3 2 4 2 2 2 8" xfId="11124"/>
    <cellStyle name="Normal 2 3 2 4 2 2 2 8 2" xfId="29073"/>
    <cellStyle name="Normal 2 3 2 4 2 2 2 9" xfId="11125"/>
    <cellStyle name="Normal 2 3 2 4 2 2 2 9 2" xfId="29074"/>
    <cellStyle name="Normal 2 3 2 4 2 2 3" xfId="11126"/>
    <cellStyle name="Normal 2 3 2 4 2 2 3 2" xfId="29075"/>
    <cellStyle name="Normal 2 3 2 4 2 2 4" xfId="11127"/>
    <cellStyle name="Normal 2 3 2 4 2 2 4 2" xfId="11128"/>
    <cellStyle name="Normal 2 3 2 4 2 2 4 2 2" xfId="29077"/>
    <cellStyle name="Normal 2 3 2 4 2 2 4 3" xfId="29076"/>
    <cellStyle name="Normal 2 3 2 4 2 2 5" xfId="11129"/>
    <cellStyle name="Normal 2 3 2 4 2 2 5 2" xfId="29078"/>
    <cellStyle name="Normal 2 3 2 4 2 2 6" xfId="11130"/>
    <cellStyle name="Normal 2 3 2 4 2 2 6 2" xfId="29079"/>
    <cellStyle name="Normal 2 3 2 4 2 2 7" xfId="11131"/>
    <cellStyle name="Normal 2 3 2 4 2 2 7 2" xfId="29080"/>
    <cellStyle name="Normal 2 3 2 4 2 2 8" xfId="11132"/>
    <cellStyle name="Normal 2 3 2 4 2 2 8 2" xfId="29081"/>
    <cellStyle name="Normal 2 3 2 4 2 2 9" xfId="11133"/>
    <cellStyle name="Normal 2 3 2 4 2 2 9 2" xfId="29082"/>
    <cellStyle name="Normal 2 3 2 4 2 3" xfId="11134"/>
    <cellStyle name="Normal 2 3 2 4 2 3 2" xfId="29083"/>
    <cellStyle name="Normal 2 3 2 4 2 4" xfId="11135"/>
    <cellStyle name="Normal 2 3 2 4 2 4 10" xfId="11136"/>
    <cellStyle name="Normal 2 3 2 4 2 4 10 2" xfId="29085"/>
    <cellStyle name="Normal 2 3 2 4 2 4 11" xfId="11137"/>
    <cellStyle name="Normal 2 3 2 4 2 4 11 2" xfId="29086"/>
    <cellStyle name="Normal 2 3 2 4 2 4 12" xfId="11138"/>
    <cellStyle name="Normal 2 3 2 4 2 4 12 2" xfId="29087"/>
    <cellStyle name="Normal 2 3 2 4 2 4 13" xfId="29084"/>
    <cellStyle name="Normal 2 3 2 4 2 4 2" xfId="11139"/>
    <cellStyle name="Normal 2 3 2 4 2 4 2 2" xfId="11140"/>
    <cellStyle name="Normal 2 3 2 4 2 4 2 2 2" xfId="29089"/>
    <cellStyle name="Normal 2 3 2 4 2 4 2 3" xfId="29088"/>
    <cellStyle name="Normal 2 3 2 4 2 4 3" xfId="11141"/>
    <cellStyle name="Normal 2 3 2 4 2 4 3 2" xfId="29090"/>
    <cellStyle name="Normal 2 3 2 4 2 4 4" xfId="11142"/>
    <cellStyle name="Normal 2 3 2 4 2 4 4 2" xfId="29091"/>
    <cellStyle name="Normal 2 3 2 4 2 4 5" xfId="11143"/>
    <cellStyle name="Normal 2 3 2 4 2 4 5 2" xfId="29092"/>
    <cellStyle name="Normal 2 3 2 4 2 4 6" xfId="11144"/>
    <cellStyle name="Normal 2 3 2 4 2 4 6 2" xfId="29093"/>
    <cellStyle name="Normal 2 3 2 4 2 4 7" xfId="11145"/>
    <cellStyle name="Normal 2 3 2 4 2 4 7 2" xfId="29094"/>
    <cellStyle name="Normal 2 3 2 4 2 4 8" xfId="11146"/>
    <cellStyle name="Normal 2 3 2 4 2 4 8 2" xfId="29095"/>
    <cellStyle name="Normal 2 3 2 4 2 4 9" xfId="11147"/>
    <cellStyle name="Normal 2 3 2 4 2 4 9 2" xfId="29096"/>
    <cellStyle name="Normal 2 3 2 4 2 5" xfId="11148"/>
    <cellStyle name="Normal 2 3 2 4 2 5 2" xfId="11149"/>
    <cellStyle name="Normal 2 3 2 4 2 5 2 2" xfId="29098"/>
    <cellStyle name="Normal 2 3 2 4 2 5 3" xfId="29097"/>
    <cellStyle name="Normal 2 3 2 4 2 6" xfId="11150"/>
    <cellStyle name="Normal 2 3 2 4 2 6 2" xfId="29099"/>
    <cellStyle name="Normal 2 3 2 4 2 7" xfId="11151"/>
    <cellStyle name="Normal 2 3 2 4 2 7 2" xfId="29100"/>
    <cellStyle name="Normal 2 3 2 4 2 8" xfId="11152"/>
    <cellStyle name="Normal 2 3 2 4 2 8 2" xfId="29101"/>
    <cellStyle name="Normal 2 3 2 4 2 9" xfId="11153"/>
    <cellStyle name="Normal 2 3 2 4 2 9 2" xfId="29102"/>
    <cellStyle name="Normal 2 3 2 4 3" xfId="11154"/>
    <cellStyle name="Normal 2 3 2 4 3 10" xfId="11155"/>
    <cellStyle name="Normal 2 3 2 4 3 10 2" xfId="29104"/>
    <cellStyle name="Normal 2 3 2 4 3 11" xfId="11156"/>
    <cellStyle name="Normal 2 3 2 4 3 11 2" xfId="29105"/>
    <cellStyle name="Normal 2 3 2 4 3 12" xfId="11157"/>
    <cellStyle name="Normal 2 3 2 4 3 12 2" xfId="29106"/>
    <cellStyle name="Normal 2 3 2 4 3 13" xfId="11158"/>
    <cellStyle name="Normal 2 3 2 4 3 13 2" xfId="29107"/>
    <cellStyle name="Normal 2 3 2 4 3 14" xfId="29103"/>
    <cellStyle name="Normal 2 3 2 4 3 2" xfId="11159"/>
    <cellStyle name="Normal 2 3 2 4 3 2 10" xfId="11160"/>
    <cellStyle name="Normal 2 3 2 4 3 2 10 2" xfId="29109"/>
    <cellStyle name="Normal 2 3 2 4 3 2 11" xfId="11161"/>
    <cellStyle name="Normal 2 3 2 4 3 2 11 2" xfId="29110"/>
    <cellStyle name="Normal 2 3 2 4 3 2 12" xfId="11162"/>
    <cellStyle name="Normal 2 3 2 4 3 2 12 2" xfId="29111"/>
    <cellStyle name="Normal 2 3 2 4 3 2 13" xfId="29108"/>
    <cellStyle name="Normal 2 3 2 4 3 2 2" xfId="11163"/>
    <cellStyle name="Normal 2 3 2 4 3 2 2 2" xfId="11164"/>
    <cellStyle name="Normal 2 3 2 4 3 2 2 2 2" xfId="29113"/>
    <cellStyle name="Normal 2 3 2 4 3 2 2 3" xfId="29112"/>
    <cellStyle name="Normal 2 3 2 4 3 2 3" xfId="11165"/>
    <cellStyle name="Normal 2 3 2 4 3 2 3 2" xfId="29114"/>
    <cellStyle name="Normal 2 3 2 4 3 2 4" xfId="11166"/>
    <cellStyle name="Normal 2 3 2 4 3 2 4 2" xfId="29115"/>
    <cellStyle name="Normal 2 3 2 4 3 2 5" xfId="11167"/>
    <cellStyle name="Normal 2 3 2 4 3 2 5 2" xfId="29116"/>
    <cellStyle name="Normal 2 3 2 4 3 2 6" xfId="11168"/>
    <cellStyle name="Normal 2 3 2 4 3 2 6 2" xfId="29117"/>
    <cellStyle name="Normal 2 3 2 4 3 2 7" xfId="11169"/>
    <cellStyle name="Normal 2 3 2 4 3 2 7 2" xfId="29118"/>
    <cellStyle name="Normal 2 3 2 4 3 2 8" xfId="11170"/>
    <cellStyle name="Normal 2 3 2 4 3 2 8 2" xfId="29119"/>
    <cellStyle name="Normal 2 3 2 4 3 2 9" xfId="11171"/>
    <cellStyle name="Normal 2 3 2 4 3 2 9 2" xfId="29120"/>
    <cellStyle name="Normal 2 3 2 4 3 3" xfId="11172"/>
    <cellStyle name="Normal 2 3 2 4 3 3 2" xfId="29121"/>
    <cellStyle name="Normal 2 3 2 4 3 4" xfId="11173"/>
    <cellStyle name="Normal 2 3 2 4 3 4 2" xfId="11174"/>
    <cellStyle name="Normal 2 3 2 4 3 4 2 2" xfId="29123"/>
    <cellStyle name="Normal 2 3 2 4 3 4 3" xfId="29122"/>
    <cellStyle name="Normal 2 3 2 4 3 5" xfId="11175"/>
    <cellStyle name="Normal 2 3 2 4 3 5 2" xfId="29124"/>
    <cellStyle name="Normal 2 3 2 4 3 6" xfId="11176"/>
    <cellStyle name="Normal 2 3 2 4 3 6 2" xfId="29125"/>
    <cellStyle name="Normal 2 3 2 4 3 7" xfId="11177"/>
    <cellStyle name="Normal 2 3 2 4 3 7 2" xfId="29126"/>
    <cellStyle name="Normal 2 3 2 4 3 8" xfId="11178"/>
    <cellStyle name="Normal 2 3 2 4 3 8 2" xfId="29127"/>
    <cellStyle name="Normal 2 3 2 4 3 9" xfId="11179"/>
    <cellStyle name="Normal 2 3 2 4 3 9 2" xfId="29128"/>
    <cellStyle name="Normal 2 3 2 4 4" xfId="11180"/>
    <cellStyle name="Normal 2 3 2 4 4 10" xfId="11181"/>
    <cellStyle name="Normal 2 3 2 4 4 10 2" xfId="29130"/>
    <cellStyle name="Normal 2 3 2 4 4 11" xfId="11182"/>
    <cellStyle name="Normal 2 3 2 4 4 11 2" xfId="29131"/>
    <cellStyle name="Normal 2 3 2 4 4 12" xfId="11183"/>
    <cellStyle name="Normal 2 3 2 4 4 12 2" xfId="29132"/>
    <cellStyle name="Normal 2 3 2 4 4 13" xfId="29129"/>
    <cellStyle name="Normal 2 3 2 4 4 2" xfId="11184"/>
    <cellStyle name="Normal 2 3 2 4 4 2 2" xfId="11185"/>
    <cellStyle name="Normal 2 3 2 4 4 2 2 2" xfId="29134"/>
    <cellStyle name="Normal 2 3 2 4 4 2 3" xfId="29133"/>
    <cellStyle name="Normal 2 3 2 4 4 3" xfId="11186"/>
    <cellStyle name="Normal 2 3 2 4 4 3 2" xfId="29135"/>
    <cellStyle name="Normal 2 3 2 4 4 4" xfId="11187"/>
    <cellStyle name="Normal 2 3 2 4 4 4 2" xfId="29136"/>
    <cellStyle name="Normal 2 3 2 4 4 5" xfId="11188"/>
    <cellStyle name="Normal 2 3 2 4 4 5 2" xfId="29137"/>
    <cellStyle name="Normal 2 3 2 4 4 6" xfId="11189"/>
    <cellStyle name="Normal 2 3 2 4 4 6 2" xfId="29138"/>
    <cellStyle name="Normal 2 3 2 4 4 7" xfId="11190"/>
    <cellStyle name="Normal 2 3 2 4 4 7 2" xfId="29139"/>
    <cellStyle name="Normal 2 3 2 4 4 8" xfId="11191"/>
    <cellStyle name="Normal 2 3 2 4 4 8 2" xfId="29140"/>
    <cellStyle name="Normal 2 3 2 4 4 9" xfId="11192"/>
    <cellStyle name="Normal 2 3 2 4 4 9 2" xfId="29141"/>
    <cellStyle name="Normal 2 3 2 4 5" xfId="11193"/>
    <cellStyle name="Normal 2 3 2 4 5 2" xfId="11194"/>
    <cellStyle name="Normal 2 3 2 4 5 2 2" xfId="29143"/>
    <cellStyle name="Normal 2 3 2 4 5 3" xfId="29142"/>
    <cellStyle name="Normal 2 3 2 4 6" xfId="11195"/>
    <cellStyle name="Normal 2 3 2 4 6 2" xfId="29144"/>
    <cellStyle name="Normal 2 3 2 4 7" xfId="11196"/>
    <cellStyle name="Normal 2 3 2 4 7 2" xfId="29145"/>
    <cellStyle name="Normal 2 3 2 4 8" xfId="11197"/>
    <cellStyle name="Normal 2 3 2 4 8 2" xfId="29146"/>
    <cellStyle name="Normal 2 3 2 4 9" xfId="11198"/>
    <cellStyle name="Normal 2 3 2 4 9 2" xfId="29147"/>
    <cellStyle name="Normal 2 3 2 40" xfId="11199"/>
    <cellStyle name="Normal 2 3 2 40 2" xfId="29148"/>
    <cellStyle name="Normal 2 3 2 41" xfId="11200"/>
    <cellStyle name="Normal 2 3 2 41 2" xfId="29149"/>
    <cellStyle name="Normal 2 3 2 42" xfId="11201"/>
    <cellStyle name="Normal 2 3 2 42 2" xfId="29150"/>
    <cellStyle name="Normal 2 3 2 43" xfId="11202"/>
    <cellStyle name="Normal 2 3 2 43 2" xfId="29151"/>
    <cellStyle name="Normal 2 3 2 44" xfId="11203"/>
    <cellStyle name="Normal 2 3 2 44 2" xfId="29152"/>
    <cellStyle name="Normal 2 3 2 45" xfId="11204"/>
    <cellStyle name="Normal 2 3 2 45 2" xfId="29153"/>
    <cellStyle name="Normal 2 3 2 46" xfId="11205"/>
    <cellStyle name="Normal 2 3 2 46 2" xfId="29154"/>
    <cellStyle name="Normal 2 3 2 47" xfId="11206"/>
    <cellStyle name="Normal 2 3 2 47 2" xfId="29155"/>
    <cellStyle name="Normal 2 3 2 48" xfId="11207"/>
    <cellStyle name="Normal 2 3 2 48 2" xfId="29156"/>
    <cellStyle name="Normal 2 3 2 49" xfId="28788"/>
    <cellStyle name="Normal 2 3 2 5" xfId="11208"/>
    <cellStyle name="Normal 2 3 2 5 2" xfId="29157"/>
    <cellStyle name="Normal 2 3 2 6" xfId="11209"/>
    <cellStyle name="Normal 2 3 2 6 2" xfId="29158"/>
    <cellStyle name="Normal 2 3 2 7" xfId="11210"/>
    <cellStyle name="Normal 2 3 2 7 2" xfId="29159"/>
    <cellStyle name="Normal 2 3 2 8" xfId="11211"/>
    <cellStyle name="Normal 2 3 2 8 2" xfId="29160"/>
    <cellStyle name="Normal 2 3 2 9" xfId="11212"/>
    <cellStyle name="Normal 2 3 2 9 2" xfId="29161"/>
    <cellStyle name="Normal 2 3 20" xfId="11213"/>
    <cellStyle name="Normal 2 3 20 2" xfId="29162"/>
    <cellStyle name="Normal 2 3 21" xfId="11214"/>
    <cellStyle name="Normal 2 3 21 2" xfId="29163"/>
    <cellStyle name="Normal 2 3 22" xfId="11215"/>
    <cellStyle name="Normal 2 3 22 2" xfId="29164"/>
    <cellStyle name="Normal 2 3 23" xfId="11216"/>
    <cellStyle name="Normal 2 3 23 2" xfId="29165"/>
    <cellStyle name="Normal 2 3 24" xfId="11217"/>
    <cellStyle name="Normal 2 3 24 2" xfId="29166"/>
    <cellStyle name="Normal 2 3 25" xfId="11218"/>
    <cellStyle name="Normal 2 3 25 2" xfId="29167"/>
    <cellStyle name="Normal 2 3 26" xfId="11219"/>
    <cellStyle name="Normal 2 3 26 2" xfId="29168"/>
    <cellStyle name="Normal 2 3 27" xfId="11220"/>
    <cellStyle name="Normal 2 3 27 2" xfId="29169"/>
    <cellStyle name="Normal 2 3 28" xfId="11221"/>
    <cellStyle name="Normal 2 3 28 2" xfId="29170"/>
    <cellStyle name="Normal 2 3 29" xfId="11222"/>
    <cellStyle name="Normal 2 3 29 2" xfId="29171"/>
    <cellStyle name="Normal 2 3 3" xfId="11223"/>
    <cellStyle name="Normal 2 3 3 2" xfId="29172"/>
    <cellStyle name="Normal 2 3 30" xfId="11224"/>
    <cellStyle name="Normal 2 3 30 2" xfId="29173"/>
    <cellStyle name="Normal 2 3 31" xfId="11225"/>
    <cellStyle name="Normal 2 3 31 2" xfId="29174"/>
    <cellStyle name="Normal 2 3 32" xfId="11226"/>
    <cellStyle name="Normal 2 3 32 2" xfId="29175"/>
    <cellStyle name="Normal 2 3 33" xfId="11227"/>
    <cellStyle name="Normal 2 3 33 2" xfId="29176"/>
    <cellStyle name="Normal 2 3 34" xfId="11228"/>
    <cellStyle name="Normal 2 3 34 2" xfId="29177"/>
    <cellStyle name="Normal 2 3 35" xfId="11229"/>
    <cellStyle name="Normal 2 3 35 2" xfId="29178"/>
    <cellStyle name="Normal 2 3 36" xfId="11230"/>
    <cellStyle name="Normal 2 3 36 2" xfId="29179"/>
    <cellStyle name="Normal 2 3 37" xfId="11231"/>
    <cellStyle name="Normal 2 3 37 2" xfId="29180"/>
    <cellStyle name="Normal 2 3 38" xfId="11232"/>
    <cellStyle name="Normal 2 3 38 2" xfId="29181"/>
    <cellStyle name="Normal 2 3 39" xfId="11233"/>
    <cellStyle name="Normal 2 3 39 2" xfId="29182"/>
    <cellStyle name="Normal 2 3 4" xfId="11234"/>
    <cellStyle name="Normal 2 3 4 2" xfId="29183"/>
    <cellStyle name="Normal 2 3 40" xfId="11235"/>
    <cellStyle name="Normal 2 3 40 2" xfId="29184"/>
    <cellStyle name="Normal 2 3 41" xfId="11236"/>
    <cellStyle name="Normal 2 3 41 2" xfId="29185"/>
    <cellStyle name="Normal 2 3 42" xfId="11237"/>
    <cellStyle name="Normal 2 3 42 2" xfId="29186"/>
    <cellStyle name="Normal 2 3 43" xfId="11238"/>
    <cellStyle name="Normal 2 3 43 2" xfId="29187"/>
    <cellStyle name="Normal 2 3 44" xfId="11239"/>
    <cellStyle name="Normal 2 3 44 2" xfId="29188"/>
    <cellStyle name="Normal 2 3 45" xfId="11240"/>
    <cellStyle name="Normal 2 3 45 10" xfId="11241"/>
    <cellStyle name="Normal 2 3 45 10 2" xfId="29190"/>
    <cellStyle name="Normal 2 3 45 11" xfId="11242"/>
    <cellStyle name="Normal 2 3 45 11 2" xfId="29191"/>
    <cellStyle name="Normal 2 3 45 12" xfId="11243"/>
    <cellStyle name="Normal 2 3 45 12 2" xfId="29192"/>
    <cellStyle name="Normal 2 3 45 13" xfId="11244"/>
    <cellStyle name="Normal 2 3 45 13 2" xfId="29193"/>
    <cellStyle name="Normal 2 3 45 14" xfId="29189"/>
    <cellStyle name="Normal 2 3 45 2" xfId="11245"/>
    <cellStyle name="Normal 2 3 45 2 10" xfId="11246"/>
    <cellStyle name="Normal 2 3 45 2 10 2" xfId="29195"/>
    <cellStyle name="Normal 2 3 45 2 11" xfId="11247"/>
    <cellStyle name="Normal 2 3 45 2 11 2" xfId="29196"/>
    <cellStyle name="Normal 2 3 45 2 12" xfId="11248"/>
    <cellStyle name="Normal 2 3 45 2 12 2" xfId="29197"/>
    <cellStyle name="Normal 2 3 45 2 13" xfId="29194"/>
    <cellStyle name="Normal 2 3 45 2 2" xfId="11249"/>
    <cellStyle name="Normal 2 3 45 2 2 2" xfId="11250"/>
    <cellStyle name="Normal 2 3 45 2 2 2 2" xfId="29199"/>
    <cellStyle name="Normal 2 3 45 2 2 3" xfId="29198"/>
    <cellStyle name="Normal 2 3 45 2 3" xfId="11251"/>
    <cellStyle name="Normal 2 3 45 2 3 2" xfId="29200"/>
    <cellStyle name="Normal 2 3 45 2 4" xfId="11252"/>
    <cellStyle name="Normal 2 3 45 2 4 2" xfId="29201"/>
    <cellStyle name="Normal 2 3 45 2 5" xfId="11253"/>
    <cellStyle name="Normal 2 3 45 2 5 2" xfId="29202"/>
    <cellStyle name="Normal 2 3 45 2 6" xfId="11254"/>
    <cellStyle name="Normal 2 3 45 2 6 2" xfId="29203"/>
    <cellStyle name="Normal 2 3 45 2 7" xfId="11255"/>
    <cellStyle name="Normal 2 3 45 2 7 2" xfId="29204"/>
    <cellStyle name="Normal 2 3 45 2 8" xfId="11256"/>
    <cellStyle name="Normal 2 3 45 2 8 2" xfId="29205"/>
    <cellStyle name="Normal 2 3 45 2 9" xfId="11257"/>
    <cellStyle name="Normal 2 3 45 2 9 2" xfId="29206"/>
    <cellStyle name="Normal 2 3 45 3" xfId="11258"/>
    <cellStyle name="Normal 2 3 45 3 2" xfId="29207"/>
    <cellStyle name="Normal 2 3 45 4" xfId="11259"/>
    <cellStyle name="Normal 2 3 45 4 2" xfId="11260"/>
    <cellStyle name="Normal 2 3 45 4 2 2" xfId="29209"/>
    <cellStyle name="Normal 2 3 45 4 3" xfId="29208"/>
    <cellStyle name="Normal 2 3 45 5" xfId="11261"/>
    <cellStyle name="Normal 2 3 45 5 2" xfId="29210"/>
    <cellStyle name="Normal 2 3 45 6" xfId="11262"/>
    <cellStyle name="Normal 2 3 45 6 2" xfId="29211"/>
    <cellStyle name="Normal 2 3 45 7" xfId="11263"/>
    <cellStyle name="Normal 2 3 45 7 2" xfId="29212"/>
    <cellStyle name="Normal 2 3 45 8" xfId="11264"/>
    <cellStyle name="Normal 2 3 45 8 2" xfId="29213"/>
    <cellStyle name="Normal 2 3 45 9" xfId="11265"/>
    <cellStyle name="Normal 2 3 45 9 2" xfId="29214"/>
    <cellStyle name="Normal 2 3 46" xfId="11266"/>
    <cellStyle name="Normal 2 3 46 2" xfId="29215"/>
    <cellStyle name="Normal 2 3 47" xfId="11267"/>
    <cellStyle name="Normal 2 3 47 10" xfId="11268"/>
    <cellStyle name="Normal 2 3 47 10 2" xfId="29217"/>
    <cellStyle name="Normal 2 3 47 11" xfId="11269"/>
    <cellStyle name="Normal 2 3 47 11 2" xfId="29218"/>
    <cellStyle name="Normal 2 3 47 12" xfId="11270"/>
    <cellStyle name="Normal 2 3 47 12 2" xfId="29219"/>
    <cellStyle name="Normal 2 3 47 13" xfId="29216"/>
    <cellStyle name="Normal 2 3 47 2" xfId="11271"/>
    <cellStyle name="Normal 2 3 47 2 2" xfId="11272"/>
    <cellStyle name="Normal 2 3 47 2 2 2" xfId="29221"/>
    <cellStyle name="Normal 2 3 47 2 3" xfId="29220"/>
    <cellStyle name="Normal 2 3 47 3" xfId="11273"/>
    <cellStyle name="Normal 2 3 47 3 2" xfId="29222"/>
    <cellStyle name="Normal 2 3 47 4" xfId="11274"/>
    <cellStyle name="Normal 2 3 47 4 2" xfId="29223"/>
    <cellStyle name="Normal 2 3 47 5" xfId="11275"/>
    <cellStyle name="Normal 2 3 47 5 2" xfId="29224"/>
    <cellStyle name="Normal 2 3 47 6" xfId="11276"/>
    <cellStyle name="Normal 2 3 47 6 2" xfId="29225"/>
    <cellStyle name="Normal 2 3 47 7" xfId="11277"/>
    <cellStyle name="Normal 2 3 47 7 2" xfId="29226"/>
    <cellStyle name="Normal 2 3 47 8" xfId="11278"/>
    <cellStyle name="Normal 2 3 47 8 2" xfId="29227"/>
    <cellStyle name="Normal 2 3 47 9" xfId="11279"/>
    <cellStyle name="Normal 2 3 47 9 2" xfId="29228"/>
    <cellStyle name="Normal 2 3 48" xfId="11280"/>
    <cellStyle name="Normal 2 3 48 2" xfId="11281"/>
    <cellStyle name="Normal 2 3 48 2 2" xfId="29230"/>
    <cellStyle name="Normal 2 3 48 3" xfId="29229"/>
    <cellStyle name="Normal 2 3 49" xfId="11282"/>
    <cellStyle name="Normal 2 3 49 2" xfId="29231"/>
    <cellStyle name="Normal 2 3 5" xfId="11283"/>
    <cellStyle name="Normal 2 3 5 2" xfId="29232"/>
    <cellStyle name="Normal 2 3 50" xfId="11284"/>
    <cellStyle name="Normal 2 3 50 2" xfId="29233"/>
    <cellStyle name="Normal 2 3 51" xfId="11285"/>
    <cellStyle name="Normal 2 3 51 2" xfId="29234"/>
    <cellStyle name="Normal 2 3 52" xfId="11286"/>
    <cellStyle name="Normal 2 3 52 2" xfId="29235"/>
    <cellStyle name="Normal 2 3 53" xfId="11287"/>
    <cellStyle name="Normal 2 3 53 2" xfId="29236"/>
    <cellStyle name="Normal 2 3 54" xfId="11288"/>
    <cellStyle name="Normal 2 3 54 2" xfId="29237"/>
    <cellStyle name="Normal 2 3 55" xfId="11289"/>
    <cellStyle name="Normal 2 3 55 2" xfId="29238"/>
    <cellStyle name="Normal 2 3 56" xfId="11290"/>
    <cellStyle name="Normal 2 3 56 2" xfId="29239"/>
    <cellStyle name="Normal 2 3 57" xfId="11291"/>
    <cellStyle name="Normal 2 3 57 2" xfId="29240"/>
    <cellStyle name="Normal 2 3 58" xfId="28489"/>
    <cellStyle name="Normal 2 3 6" xfId="11292"/>
    <cellStyle name="Normal 2 3 6 2" xfId="29241"/>
    <cellStyle name="Normal 2 3 7" xfId="11293"/>
    <cellStyle name="Normal 2 3 7 2" xfId="29242"/>
    <cellStyle name="Normal 2 3 8" xfId="11294"/>
    <cellStyle name="Normal 2 3 8 2" xfId="29243"/>
    <cellStyle name="Normal 2 3 9" xfId="11295"/>
    <cellStyle name="Normal 2 3 9 2" xfId="29244"/>
    <cellStyle name="Normal 2 30" xfId="11296"/>
    <cellStyle name="Normal 2 30 2" xfId="29245"/>
    <cellStyle name="Normal 2 31" xfId="11297"/>
    <cellStyle name="Normal 2 31 2" xfId="29246"/>
    <cellStyle name="Normal 2 32" xfId="11298"/>
    <cellStyle name="Normal 2 32 2" xfId="29247"/>
    <cellStyle name="Normal 2 33" xfId="11299"/>
    <cellStyle name="Normal 2 33 2" xfId="29248"/>
    <cellStyle name="Normal 2 34" xfId="11300"/>
    <cellStyle name="Normal 2 34 2" xfId="29249"/>
    <cellStyle name="Normal 2 35" xfId="11301"/>
    <cellStyle name="Normal 2 35 2" xfId="29250"/>
    <cellStyle name="Normal 2 36" xfId="11302"/>
    <cellStyle name="Normal 2 36 2" xfId="29251"/>
    <cellStyle name="Normal 2 37" xfId="11303"/>
    <cellStyle name="Normal 2 37 2" xfId="29252"/>
    <cellStyle name="Normal 2 38" xfId="11304"/>
    <cellStyle name="Normal 2 38 2" xfId="29253"/>
    <cellStyle name="Normal 2 39" xfId="11305"/>
    <cellStyle name="Normal 2 39 2" xfId="29254"/>
    <cellStyle name="Normal 2 4" xfId="11306"/>
    <cellStyle name="Normal 2 4 10" xfId="11307"/>
    <cellStyle name="Normal 2 4 10 2" xfId="29256"/>
    <cellStyle name="Normal 2 4 11" xfId="11308"/>
    <cellStyle name="Normal 2 4 11 2" xfId="29257"/>
    <cellStyle name="Normal 2 4 12" xfId="11309"/>
    <cellStyle name="Normal 2 4 12 2" xfId="29258"/>
    <cellStyle name="Normal 2 4 13" xfId="11310"/>
    <cellStyle name="Normal 2 4 13 2" xfId="29259"/>
    <cellStyle name="Normal 2 4 14" xfId="11311"/>
    <cellStyle name="Normal 2 4 14 2" xfId="29260"/>
    <cellStyle name="Normal 2 4 15" xfId="11312"/>
    <cellStyle name="Normal 2 4 15 2" xfId="29261"/>
    <cellStyle name="Normal 2 4 16" xfId="11313"/>
    <cellStyle name="Normal 2 4 16 2" xfId="29262"/>
    <cellStyle name="Normal 2 4 17" xfId="11314"/>
    <cellStyle name="Normal 2 4 17 2" xfId="29263"/>
    <cellStyle name="Normal 2 4 18" xfId="11315"/>
    <cellStyle name="Normal 2 4 18 2" xfId="29264"/>
    <cellStyle name="Normal 2 4 19" xfId="11316"/>
    <cellStyle name="Normal 2 4 19 2" xfId="29265"/>
    <cellStyle name="Normal 2 4 2" xfId="11317"/>
    <cellStyle name="Normal 2 4 2 10" xfId="11318"/>
    <cellStyle name="Normal 2 4 2 10 2" xfId="29267"/>
    <cellStyle name="Normal 2 4 2 11" xfId="11319"/>
    <cellStyle name="Normal 2 4 2 11 2" xfId="29268"/>
    <cellStyle name="Normal 2 4 2 12" xfId="11320"/>
    <cellStyle name="Normal 2 4 2 12 2" xfId="29269"/>
    <cellStyle name="Normal 2 4 2 13" xfId="11321"/>
    <cellStyle name="Normal 2 4 2 13 2" xfId="29270"/>
    <cellStyle name="Normal 2 4 2 14" xfId="11322"/>
    <cellStyle name="Normal 2 4 2 14 2" xfId="29271"/>
    <cellStyle name="Normal 2 4 2 15" xfId="11323"/>
    <cellStyle name="Normal 2 4 2 15 2" xfId="29272"/>
    <cellStyle name="Normal 2 4 2 16" xfId="11324"/>
    <cellStyle name="Normal 2 4 2 16 2" xfId="29273"/>
    <cellStyle name="Normal 2 4 2 17" xfId="11325"/>
    <cellStyle name="Normal 2 4 2 17 2" xfId="29274"/>
    <cellStyle name="Normal 2 4 2 18" xfId="11326"/>
    <cellStyle name="Normal 2 4 2 18 2" xfId="29275"/>
    <cellStyle name="Normal 2 4 2 19" xfId="11327"/>
    <cellStyle name="Normal 2 4 2 19 2" xfId="29276"/>
    <cellStyle name="Normal 2 4 2 2" xfId="11328"/>
    <cellStyle name="Normal 2 4 2 2 10" xfId="11329"/>
    <cellStyle name="Normal 2 4 2 2 10 2" xfId="29278"/>
    <cellStyle name="Normal 2 4 2 2 11" xfId="11330"/>
    <cellStyle name="Normal 2 4 2 2 11 2" xfId="29279"/>
    <cellStyle name="Normal 2 4 2 2 12" xfId="11331"/>
    <cellStyle name="Normal 2 4 2 2 12 2" xfId="29280"/>
    <cellStyle name="Normal 2 4 2 2 13" xfId="11332"/>
    <cellStyle name="Normal 2 4 2 2 13 2" xfId="29281"/>
    <cellStyle name="Normal 2 4 2 2 14" xfId="11333"/>
    <cellStyle name="Normal 2 4 2 2 14 2" xfId="29282"/>
    <cellStyle name="Normal 2 4 2 2 15" xfId="11334"/>
    <cellStyle name="Normal 2 4 2 2 15 2" xfId="29283"/>
    <cellStyle name="Normal 2 4 2 2 16" xfId="11335"/>
    <cellStyle name="Normal 2 4 2 2 16 2" xfId="29284"/>
    <cellStyle name="Normal 2 4 2 2 17" xfId="11336"/>
    <cellStyle name="Normal 2 4 2 2 17 2" xfId="29285"/>
    <cellStyle name="Normal 2 4 2 2 18" xfId="11337"/>
    <cellStyle name="Normal 2 4 2 2 18 2" xfId="29286"/>
    <cellStyle name="Normal 2 4 2 2 19" xfId="11338"/>
    <cellStyle name="Normal 2 4 2 2 19 2" xfId="29287"/>
    <cellStyle name="Normal 2 4 2 2 2" xfId="11339"/>
    <cellStyle name="Normal 2 4 2 2 2 10" xfId="11340"/>
    <cellStyle name="Normal 2 4 2 2 2 10 2" xfId="29289"/>
    <cellStyle name="Normal 2 4 2 2 2 11" xfId="11341"/>
    <cellStyle name="Normal 2 4 2 2 2 11 2" xfId="29290"/>
    <cellStyle name="Normal 2 4 2 2 2 12" xfId="11342"/>
    <cellStyle name="Normal 2 4 2 2 2 12 2" xfId="29291"/>
    <cellStyle name="Normal 2 4 2 2 2 13" xfId="11343"/>
    <cellStyle name="Normal 2 4 2 2 2 13 2" xfId="29292"/>
    <cellStyle name="Normal 2 4 2 2 2 14" xfId="11344"/>
    <cellStyle name="Normal 2 4 2 2 2 14 2" xfId="29293"/>
    <cellStyle name="Normal 2 4 2 2 2 15" xfId="29288"/>
    <cellStyle name="Normal 2 4 2 2 2 2" xfId="11345"/>
    <cellStyle name="Normal 2 4 2 2 2 2 10" xfId="11346"/>
    <cellStyle name="Normal 2 4 2 2 2 2 10 2" xfId="29295"/>
    <cellStyle name="Normal 2 4 2 2 2 2 11" xfId="11347"/>
    <cellStyle name="Normal 2 4 2 2 2 2 11 2" xfId="29296"/>
    <cellStyle name="Normal 2 4 2 2 2 2 12" xfId="11348"/>
    <cellStyle name="Normal 2 4 2 2 2 2 12 2" xfId="29297"/>
    <cellStyle name="Normal 2 4 2 2 2 2 13" xfId="11349"/>
    <cellStyle name="Normal 2 4 2 2 2 2 13 2" xfId="29298"/>
    <cellStyle name="Normal 2 4 2 2 2 2 14" xfId="11350"/>
    <cellStyle name="Normal 2 4 2 2 2 2 14 2" xfId="29299"/>
    <cellStyle name="Normal 2 4 2 2 2 2 15" xfId="29294"/>
    <cellStyle name="Normal 2 4 2 2 2 2 2" xfId="11351"/>
    <cellStyle name="Normal 2 4 2 2 2 2 2 10" xfId="11352"/>
    <cellStyle name="Normal 2 4 2 2 2 2 2 10 2" xfId="29301"/>
    <cellStyle name="Normal 2 4 2 2 2 2 2 11" xfId="11353"/>
    <cellStyle name="Normal 2 4 2 2 2 2 2 11 2" xfId="29302"/>
    <cellStyle name="Normal 2 4 2 2 2 2 2 12" xfId="11354"/>
    <cellStyle name="Normal 2 4 2 2 2 2 2 12 2" xfId="29303"/>
    <cellStyle name="Normal 2 4 2 2 2 2 2 13" xfId="11355"/>
    <cellStyle name="Normal 2 4 2 2 2 2 2 13 2" xfId="29304"/>
    <cellStyle name="Normal 2 4 2 2 2 2 2 14" xfId="29300"/>
    <cellStyle name="Normal 2 4 2 2 2 2 2 2" xfId="11356"/>
    <cellStyle name="Normal 2 4 2 2 2 2 2 2 10" xfId="11357"/>
    <cellStyle name="Normal 2 4 2 2 2 2 2 2 10 2" xfId="29306"/>
    <cellStyle name="Normal 2 4 2 2 2 2 2 2 11" xfId="11358"/>
    <cellStyle name="Normal 2 4 2 2 2 2 2 2 11 2" xfId="29307"/>
    <cellStyle name="Normal 2 4 2 2 2 2 2 2 12" xfId="11359"/>
    <cellStyle name="Normal 2 4 2 2 2 2 2 2 12 2" xfId="29308"/>
    <cellStyle name="Normal 2 4 2 2 2 2 2 2 13" xfId="29305"/>
    <cellStyle name="Normal 2 4 2 2 2 2 2 2 2" xfId="11360"/>
    <cellStyle name="Normal 2 4 2 2 2 2 2 2 2 2" xfId="11361"/>
    <cellStyle name="Normal 2 4 2 2 2 2 2 2 2 2 2" xfId="29310"/>
    <cellStyle name="Normal 2 4 2 2 2 2 2 2 2 3" xfId="29309"/>
    <cellStyle name="Normal 2 4 2 2 2 2 2 2 3" xfId="11362"/>
    <cellStyle name="Normal 2 4 2 2 2 2 2 2 3 2" xfId="29311"/>
    <cellStyle name="Normal 2 4 2 2 2 2 2 2 4" xfId="11363"/>
    <cellStyle name="Normal 2 4 2 2 2 2 2 2 4 2" xfId="29312"/>
    <cellStyle name="Normal 2 4 2 2 2 2 2 2 5" xfId="11364"/>
    <cellStyle name="Normal 2 4 2 2 2 2 2 2 5 2" xfId="29313"/>
    <cellStyle name="Normal 2 4 2 2 2 2 2 2 6" xfId="11365"/>
    <cellStyle name="Normal 2 4 2 2 2 2 2 2 6 2" xfId="29314"/>
    <cellStyle name="Normal 2 4 2 2 2 2 2 2 7" xfId="11366"/>
    <cellStyle name="Normal 2 4 2 2 2 2 2 2 7 2" xfId="29315"/>
    <cellStyle name="Normal 2 4 2 2 2 2 2 2 8" xfId="11367"/>
    <cellStyle name="Normal 2 4 2 2 2 2 2 2 8 2" xfId="29316"/>
    <cellStyle name="Normal 2 4 2 2 2 2 2 2 9" xfId="11368"/>
    <cellStyle name="Normal 2 4 2 2 2 2 2 2 9 2" xfId="29317"/>
    <cellStyle name="Normal 2 4 2 2 2 2 2 3" xfId="11369"/>
    <cellStyle name="Normal 2 4 2 2 2 2 2 3 2" xfId="29318"/>
    <cellStyle name="Normal 2 4 2 2 2 2 2 4" xfId="11370"/>
    <cellStyle name="Normal 2 4 2 2 2 2 2 4 2" xfId="11371"/>
    <cellStyle name="Normal 2 4 2 2 2 2 2 4 2 2" xfId="29320"/>
    <cellStyle name="Normal 2 4 2 2 2 2 2 4 3" xfId="29319"/>
    <cellStyle name="Normal 2 4 2 2 2 2 2 5" xfId="11372"/>
    <cellStyle name="Normal 2 4 2 2 2 2 2 5 2" xfId="29321"/>
    <cellStyle name="Normal 2 4 2 2 2 2 2 6" xfId="11373"/>
    <cellStyle name="Normal 2 4 2 2 2 2 2 6 2" xfId="29322"/>
    <cellStyle name="Normal 2 4 2 2 2 2 2 7" xfId="11374"/>
    <cellStyle name="Normal 2 4 2 2 2 2 2 7 2" xfId="29323"/>
    <cellStyle name="Normal 2 4 2 2 2 2 2 8" xfId="11375"/>
    <cellStyle name="Normal 2 4 2 2 2 2 2 8 2" xfId="29324"/>
    <cellStyle name="Normal 2 4 2 2 2 2 2 9" xfId="11376"/>
    <cellStyle name="Normal 2 4 2 2 2 2 2 9 2" xfId="29325"/>
    <cellStyle name="Normal 2 4 2 2 2 2 3" xfId="11377"/>
    <cellStyle name="Normal 2 4 2 2 2 2 3 2" xfId="29326"/>
    <cellStyle name="Normal 2 4 2 2 2 2 4" xfId="11378"/>
    <cellStyle name="Normal 2 4 2 2 2 2 4 10" xfId="11379"/>
    <cellStyle name="Normal 2 4 2 2 2 2 4 10 2" xfId="29328"/>
    <cellStyle name="Normal 2 4 2 2 2 2 4 11" xfId="11380"/>
    <cellStyle name="Normal 2 4 2 2 2 2 4 11 2" xfId="29329"/>
    <cellStyle name="Normal 2 4 2 2 2 2 4 12" xfId="11381"/>
    <cellStyle name="Normal 2 4 2 2 2 2 4 12 2" xfId="29330"/>
    <cellStyle name="Normal 2 4 2 2 2 2 4 13" xfId="29327"/>
    <cellStyle name="Normal 2 4 2 2 2 2 4 2" xfId="11382"/>
    <cellStyle name="Normal 2 4 2 2 2 2 4 2 2" xfId="11383"/>
    <cellStyle name="Normal 2 4 2 2 2 2 4 2 2 2" xfId="29332"/>
    <cellStyle name="Normal 2 4 2 2 2 2 4 2 3" xfId="29331"/>
    <cellStyle name="Normal 2 4 2 2 2 2 4 3" xfId="11384"/>
    <cellStyle name="Normal 2 4 2 2 2 2 4 3 2" xfId="29333"/>
    <cellStyle name="Normal 2 4 2 2 2 2 4 4" xfId="11385"/>
    <cellStyle name="Normal 2 4 2 2 2 2 4 4 2" xfId="29334"/>
    <cellStyle name="Normal 2 4 2 2 2 2 4 5" xfId="11386"/>
    <cellStyle name="Normal 2 4 2 2 2 2 4 5 2" xfId="29335"/>
    <cellStyle name="Normal 2 4 2 2 2 2 4 6" xfId="11387"/>
    <cellStyle name="Normal 2 4 2 2 2 2 4 6 2" xfId="29336"/>
    <cellStyle name="Normal 2 4 2 2 2 2 4 7" xfId="11388"/>
    <cellStyle name="Normal 2 4 2 2 2 2 4 7 2" xfId="29337"/>
    <cellStyle name="Normal 2 4 2 2 2 2 4 8" xfId="11389"/>
    <cellStyle name="Normal 2 4 2 2 2 2 4 8 2" xfId="29338"/>
    <cellStyle name="Normal 2 4 2 2 2 2 4 9" xfId="11390"/>
    <cellStyle name="Normal 2 4 2 2 2 2 4 9 2" xfId="29339"/>
    <cellStyle name="Normal 2 4 2 2 2 2 5" xfId="11391"/>
    <cellStyle name="Normal 2 4 2 2 2 2 5 2" xfId="11392"/>
    <cellStyle name="Normal 2 4 2 2 2 2 5 2 2" xfId="29341"/>
    <cellStyle name="Normal 2 4 2 2 2 2 5 3" xfId="29340"/>
    <cellStyle name="Normal 2 4 2 2 2 2 6" xfId="11393"/>
    <cellStyle name="Normal 2 4 2 2 2 2 6 2" xfId="29342"/>
    <cellStyle name="Normal 2 4 2 2 2 2 7" xfId="11394"/>
    <cellStyle name="Normal 2 4 2 2 2 2 7 2" xfId="29343"/>
    <cellStyle name="Normal 2 4 2 2 2 2 8" xfId="11395"/>
    <cellStyle name="Normal 2 4 2 2 2 2 8 2" xfId="29344"/>
    <cellStyle name="Normal 2 4 2 2 2 2 9" xfId="11396"/>
    <cellStyle name="Normal 2 4 2 2 2 2 9 2" xfId="29345"/>
    <cellStyle name="Normal 2 4 2 2 2 3" xfId="11397"/>
    <cellStyle name="Normal 2 4 2 2 2 3 10" xfId="11398"/>
    <cellStyle name="Normal 2 4 2 2 2 3 10 2" xfId="29347"/>
    <cellStyle name="Normal 2 4 2 2 2 3 11" xfId="11399"/>
    <cellStyle name="Normal 2 4 2 2 2 3 11 2" xfId="29348"/>
    <cellStyle name="Normal 2 4 2 2 2 3 12" xfId="11400"/>
    <cellStyle name="Normal 2 4 2 2 2 3 12 2" xfId="29349"/>
    <cellStyle name="Normal 2 4 2 2 2 3 13" xfId="11401"/>
    <cellStyle name="Normal 2 4 2 2 2 3 13 2" xfId="29350"/>
    <cellStyle name="Normal 2 4 2 2 2 3 14" xfId="29346"/>
    <cellStyle name="Normal 2 4 2 2 2 3 2" xfId="11402"/>
    <cellStyle name="Normal 2 4 2 2 2 3 2 10" xfId="11403"/>
    <cellStyle name="Normal 2 4 2 2 2 3 2 10 2" xfId="29352"/>
    <cellStyle name="Normal 2 4 2 2 2 3 2 11" xfId="11404"/>
    <cellStyle name="Normal 2 4 2 2 2 3 2 11 2" xfId="29353"/>
    <cellStyle name="Normal 2 4 2 2 2 3 2 12" xfId="11405"/>
    <cellStyle name="Normal 2 4 2 2 2 3 2 12 2" xfId="29354"/>
    <cellStyle name="Normal 2 4 2 2 2 3 2 13" xfId="29351"/>
    <cellStyle name="Normal 2 4 2 2 2 3 2 2" xfId="11406"/>
    <cellStyle name="Normal 2 4 2 2 2 3 2 2 2" xfId="11407"/>
    <cellStyle name="Normal 2 4 2 2 2 3 2 2 2 2" xfId="29356"/>
    <cellStyle name="Normal 2 4 2 2 2 3 2 2 3" xfId="29355"/>
    <cellStyle name="Normal 2 4 2 2 2 3 2 3" xfId="11408"/>
    <cellStyle name="Normal 2 4 2 2 2 3 2 3 2" xfId="29357"/>
    <cellStyle name="Normal 2 4 2 2 2 3 2 4" xfId="11409"/>
    <cellStyle name="Normal 2 4 2 2 2 3 2 4 2" xfId="29358"/>
    <cellStyle name="Normal 2 4 2 2 2 3 2 5" xfId="11410"/>
    <cellStyle name="Normal 2 4 2 2 2 3 2 5 2" xfId="29359"/>
    <cellStyle name="Normal 2 4 2 2 2 3 2 6" xfId="11411"/>
    <cellStyle name="Normal 2 4 2 2 2 3 2 6 2" xfId="29360"/>
    <cellStyle name="Normal 2 4 2 2 2 3 2 7" xfId="11412"/>
    <cellStyle name="Normal 2 4 2 2 2 3 2 7 2" xfId="29361"/>
    <cellStyle name="Normal 2 4 2 2 2 3 2 8" xfId="11413"/>
    <cellStyle name="Normal 2 4 2 2 2 3 2 8 2" xfId="29362"/>
    <cellStyle name="Normal 2 4 2 2 2 3 2 9" xfId="11414"/>
    <cellStyle name="Normal 2 4 2 2 2 3 2 9 2" xfId="29363"/>
    <cellStyle name="Normal 2 4 2 2 2 3 3" xfId="11415"/>
    <cellStyle name="Normal 2 4 2 2 2 3 3 2" xfId="29364"/>
    <cellStyle name="Normal 2 4 2 2 2 3 4" xfId="11416"/>
    <cellStyle name="Normal 2 4 2 2 2 3 4 2" xfId="11417"/>
    <cellStyle name="Normal 2 4 2 2 2 3 4 2 2" xfId="29366"/>
    <cellStyle name="Normal 2 4 2 2 2 3 4 3" xfId="29365"/>
    <cellStyle name="Normal 2 4 2 2 2 3 5" xfId="11418"/>
    <cellStyle name="Normal 2 4 2 2 2 3 5 2" xfId="29367"/>
    <cellStyle name="Normal 2 4 2 2 2 3 6" xfId="11419"/>
    <cellStyle name="Normal 2 4 2 2 2 3 6 2" xfId="29368"/>
    <cellStyle name="Normal 2 4 2 2 2 3 7" xfId="11420"/>
    <cellStyle name="Normal 2 4 2 2 2 3 7 2" xfId="29369"/>
    <cellStyle name="Normal 2 4 2 2 2 3 8" xfId="11421"/>
    <cellStyle name="Normal 2 4 2 2 2 3 8 2" xfId="29370"/>
    <cellStyle name="Normal 2 4 2 2 2 3 9" xfId="11422"/>
    <cellStyle name="Normal 2 4 2 2 2 3 9 2" xfId="29371"/>
    <cellStyle name="Normal 2 4 2 2 2 4" xfId="11423"/>
    <cellStyle name="Normal 2 4 2 2 2 4 10" xfId="11424"/>
    <cellStyle name="Normal 2 4 2 2 2 4 10 2" xfId="29373"/>
    <cellStyle name="Normal 2 4 2 2 2 4 11" xfId="11425"/>
    <cellStyle name="Normal 2 4 2 2 2 4 11 2" xfId="29374"/>
    <cellStyle name="Normal 2 4 2 2 2 4 12" xfId="11426"/>
    <cellStyle name="Normal 2 4 2 2 2 4 12 2" xfId="29375"/>
    <cellStyle name="Normal 2 4 2 2 2 4 13" xfId="29372"/>
    <cellStyle name="Normal 2 4 2 2 2 4 2" xfId="11427"/>
    <cellStyle name="Normal 2 4 2 2 2 4 2 2" xfId="11428"/>
    <cellStyle name="Normal 2 4 2 2 2 4 2 2 2" xfId="29377"/>
    <cellStyle name="Normal 2 4 2 2 2 4 2 3" xfId="29376"/>
    <cellStyle name="Normal 2 4 2 2 2 4 3" xfId="11429"/>
    <cellStyle name="Normal 2 4 2 2 2 4 3 2" xfId="29378"/>
    <cellStyle name="Normal 2 4 2 2 2 4 4" xfId="11430"/>
    <cellStyle name="Normal 2 4 2 2 2 4 4 2" xfId="29379"/>
    <cellStyle name="Normal 2 4 2 2 2 4 5" xfId="11431"/>
    <cellStyle name="Normal 2 4 2 2 2 4 5 2" xfId="29380"/>
    <cellStyle name="Normal 2 4 2 2 2 4 6" xfId="11432"/>
    <cellStyle name="Normal 2 4 2 2 2 4 6 2" xfId="29381"/>
    <cellStyle name="Normal 2 4 2 2 2 4 7" xfId="11433"/>
    <cellStyle name="Normal 2 4 2 2 2 4 7 2" xfId="29382"/>
    <cellStyle name="Normal 2 4 2 2 2 4 8" xfId="11434"/>
    <cellStyle name="Normal 2 4 2 2 2 4 8 2" xfId="29383"/>
    <cellStyle name="Normal 2 4 2 2 2 4 9" xfId="11435"/>
    <cellStyle name="Normal 2 4 2 2 2 4 9 2" xfId="29384"/>
    <cellStyle name="Normal 2 4 2 2 2 5" xfId="11436"/>
    <cellStyle name="Normal 2 4 2 2 2 5 2" xfId="11437"/>
    <cellStyle name="Normal 2 4 2 2 2 5 2 2" xfId="29386"/>
    <cellStyle name="Normal 2 4 2 2 2 5 3" xfId="29385"/>
    <cellStyle name="Normal 2 4 2 2 2 6" xfId="11438"/>
    <cellStyle name="Normal 2 4 2 2 2 6 2" xfId="29387"/>
    <cellStyle name="Normal 2 4 2 2 2 7" xfId="11439"/>
    <cellStyle name="Normal 2 4 2 2 2 7 2" xfId="29388"/>
    <cellStyle name="Normal 2 4 2 2 2 8" xfId="11440"/>
    <cellStyle name="Normal 2 4 2 2 2 8 2" xfId="29389"/>
    <cellStyle name="Normal 2 4 2 2 2 9" xfId="11441"/>
    <cellStyle name="Normal 2 4 2 2 2 9 2" xfId="29390"/>
    <cellStyle name="Normal 2 4 2 2 20" xfId="11442"/>
    <cellStyle name="Normal 2 4 2 2 20 2" xfId="29391"/>
    <cellStyle name="Normal 2 4 2 2 21" xfId="11443"/>
    <cellStyle name="Normal 2 4 2 2 21 2" xfId="29392"/>
    <cellStyle name="Normal 2 4 2 2 22" xfId="11444"/>
    <cellStyle name="Normal 2 4 2 2 22 2" xfId="29393"/>
    <cellStyle name="Normal 2 4 2 2 23" xfId="11445"/>
    <cellStyle name="Normal 2 4 2 2 23 2" xfId="29394"/>
    <cellStyle name="Normal 2 4 2 2 24" xfId="11446"/>
    <cellStyle name="Normal 2 4 2 2 24 2" xfId="29395"/>
    <cellStyle name="Normal 2 4 2 2 25" xfId="11447"/>
    <cellStyle name="Normal 2 4 2 2 25 2" xfId="29396"/>
    <cellStyle name="Normal 2 4 2 2 26" xfId="11448"/>
    <cellStyle name="Normal 2 4 2 2 26 2" xfId="29397"/>
    <cellStyle name="Normal 2 4 2 2 27" xfId="11449"/>
    <cellStyle name="Normal 2 4 2 2 27 2" xfId="29398"/>
    <cellStyle name="Normal 2 4 2 2 28" xfId="11450"/>
    <cellStyle name="Normal 2 4 2 2 28 2" xfId="29399"/>
    <cellStyle name="Normal 2 4 2 2 29" xfId="11451"/>
    <cellStyle name="Normal 2 4 2 2 29 2" xfId="29400"/>
    <cellStyle name="Normal 2 4 2 2 3" xfId="11452"/>
    <cellStyle name="Normal 2 4 2 2 3 2" xfId="29401"/>
    <cellStyle name="Normal 2 4 2 2 30" xfId="11453"/>
    <cellStyle name="Normal 2 4 2 2 30 2" xfId="29402"/>
    <cellStyle name="Normal 2 4 2 2 31" xfId="11454"/>
    <cellStyle name="Normal 2 4 2 2 31 2" xfId="29403"/>
    <cellStyle name="Normal 2 4 2 2 32" xfId="11455"/>
    <cellStyle name="Normal 2 4 2 2 32 2" xfId="29404"/>
    <cellStyle name="Normal 2 4 2 2 33" xfId="11456"/>
    <cellStyle name="Normal 2 4 2 2 33 2" xfId="29405"/>
    <cellStyle name="Normal 2 4 2 2 34" xfId="11457"/>
    <cellStyle name="Normal 2 4 2 2 34 2" xfId="29406"/>
    <cellStyle name="Normal 2 4 2 2 35" xfId="11458"/>
    <cellStyle name="Normal 2 4 2 2 35 10" xfId="11459"/>
    <cellStyle name="Normal 2 4 2 2 35 10 2" xfId="29408"/>
    <cellStyle name="Normal 2 4 2 2 35 11" xfId="11460"/>
    <cellStyle name="Normal 2 4 2 2 35 11 2" xfId="29409"/>
    <cellStyle name="Normal 2 4 2 2 35 12" xfId="11461"/>
    <cellStyle name="Normal 2 4 2 2 35 12 2" xfId="29410"/>
    <cellStyle name="Normal 2 4 2 2 35 13" xfId="11462"/>
    <cellStyle name="Normal 2 4 2 2 35 13 2" xfId="29411"/>
    <cellStyle name="Normal 2 4 2 2 35 14" xfId="29407"/>
    <cellStyle name="Normal 2 4 2 2 35 2" xfId="11463"/>
    <cellStyle name="Normal 2 4 2 2 35 2 10" xfId="11464"/>
    <cellStyle name="Normal 2 4 2 2 35 2 10 2" xfId="29413"/>
    <cellStyle name="Normal 2 4 2 2 35 2 11" xfId="11465"/>
    <cellStyle name="Normal 2 4 2 2 35 2 11 2" xfId="29414"/>
    <cellStyle name="Normal 2 4 2 2 35 2 12" xfId="11466"/>
    <cellStyle name="Normal 2 4 2 2 35 2 12 2" xfId="29415"/>
    <cellStyle name="Normal 2 4 2 2 35 2 13" xfId="29412"/>
    <cellStyle name="Normal 2 4 2 2 35 2 2" xfId="11467"/>
    <cellStyle name="Normal 2 4 2 2 35 2 2 2" xfId="11468"/>
    <cellStyle name="Normal 2 4 2 2 35 2 2 2 2" xfId="29417"/>
    <cellStyle name="Normal 2 4 2 2 35 2 2 3" xfId="29416"/>
    <cellStyle name="Normal 2 4 2 2 35 2 3" xfId="11469"/>
    <cellStyle name="Normal 2 4 2 2 35 2 3 2" xfId="29418"/>
    <cellStyle name="Normal 2 4 2 2 35 2 4" xfId="11470"/>
    <cellStyle name="Normal 2 4 2 2 35 2 4 2" xfId="29419"/>
    <cellStyle name="Normal 2 4 2 2 35 2 5" xfId="11471"/>
    <cellStyle name="Normal 2 4 2 2 35 2 5 2" xfId="29420"/>
    <cellStyle name="Normal 2 4 2 2 35 2 6" xfId="11472"/>
    <cellStyle name="Normal 2 4 2 2 35 2 6 2" xfId="29421"/>
    <cellStyle name="Normal 2 4 2 2 35 2 7" xfId="11473"/>
    <cellStyle name="Normal 2 4 2 2 35 2 7 2" xfId="29422"/>
    <cellStyle name="Normal 2 4 2 2 35 2 8" xfId="11474"/>
    <cellStyle name="Normal 2 4 2 2 35 2 8 2" xfId="29423"/>
    <cellStyle name="Normal 2 4 2 2 35 2 9" xfId="11475"/>
    <cellStyle name="Normal 2 4 2 2 35 2 9 2" xfId="29424"/>
    <cellStyle name="Normal 2 4 2 2 35 3" xfId="11476"/>
    <cellStyle name="Normal 2 4 2 2 35 3 2" xfId="29425"/>
    <cellStyle name="Normal 2 4 2 2 35 4" xfId="11477"/>
    <cellStyle name="Normal 2 4 2 2 35 4 2" xfId="11478"/>
    <cellStyle name="Normal 2 4 2 2 35 4 2 2" xfId="29427"/>
    <cellStyle name="Normal 2 4 2 2 35 4 3" xfId="29426"/>
    <cellStyle name="Normal 2 4 2 2 35 5" xfId="11479"/>
    <cellStyle name="Normal 2 4 2 2 35 5 2" xfId="29428"/>
    <cellStyle name="Normal 2 4 2 2 35 6" xfId="11480"/>
    <cellStyle name="Normal 2 4 2 2 35 6 2" xfId="29429"/>
    <cellStyle name="Normal 2 4 2 2 35 7" xfId="11481"/>
    <cellStyle name="Normal 2 4 2 2 35 7 2" xfId="29430"/>
    <cellStyle name="Normal 2 4 2 2 35 8" xfId="11482"/>
    <cellStyle name="Normal 2 4 2 2 35 8 2" xfId="29431"/>
    <cellStyle name="Normal 2 4 2 2 35 9" xfId="11483"/>
    <cellStyle name="Normal 2 4 2 2 35 9 2" xfId="29432"/>
    <cellStyle name="Normal 2 4 2 2 36" xfId="11484"/>
    <cellStyle name="Normal 2 4 2 2 36 2" xfId="29433"/>
    <cellStyle name="Normal 2 4 2 2 37" xfId="11485"/>
    <cellStyle name="Normal 2 4 2 2 37 10" xfId="11486"/>
    <cellStyle name="Normal 2 4 2 2 37 10 2" xfId="29435"/>
    <cellStyle name="Normal 2 4 2 2 37 11" xfId="11487"/>
    <cellStyle name="Normal 2 4 2 2 37 11 2" xfId="29436"/>
    <cellStyle name="Normal 2 4 2 2 37 12" xfId="11488"/>
    <cellStyle name="Normal 2 4 2 2 37 12 2" xfId="29437"/>
    <cellStyle name="Normal 2 4 2 2 37 13" xfId="29434"/>
    <cellStyle name="Normal 2 4 2 2 37 2" xfId="11489"/>
    <cellStyle name="Normal 2 4 2 2 37 2 2" xfId="11490"/>
    <cellStyle name="Normal 2 4 2 2 37 2 2 2" xfId="29439"/>
    <cellStyle name="Normal 2 4 2 2 37 2 3" xfId="29438"/>
    <cellStyle name="Normal 2 4 2 2 37 3" xfId="11491"/>
    <cellStyle name="Normal 2 4 2 2 37 3 2" xfId="29440"/>
    <cellStyle name="Normal 2 4 2 2 37 4" xfId="11492"/>
    <cellStyle name="Normal 2 4 2 2 37 4 2" xfId="29441"/>
    <cellStyle name="Normal 2 4 2 2 37 5" xfId="11493"/>
    <cellStyle name="Normal 2 4 2 2 37 5 2" xfId="29442"/>
    <cellStyle name="Normal 2 4 2 2 37 6" xfId="11494"/>
    <cellStyle name="Normal 2 4 2 2 37 6 2" xfId="29443"/>
    <cellStyle name="Normal 2 4 2 2 37 7" xfId="11495"/>
    <cellStyle name="Normal 2 4 2 2 37 7 2" xfId="29444"/>
    <cellStyle name="Normal 2 4 2 2 37 8" xfId="11496"/>
    <cellStyle name="Normal 2 4 2 2 37 8 2" xfId="29445"/>
    <cellStyle name="Normal 2 4 2 2 37 9" xfId="11497"/>
    <cellStyle name="Normal 2 4 2 2 37 9 2" xfId="29446"/>
    <cellStyle name="Normal 2 4 2 2 38" xfId="11498"/>
    <cellStyle name="Normal 2 4 2 2 38 2" xfId="11499"/>
    <cellStyle name="Normal 2 4 2 2 38 2 2" xfId="29448"/>
    <cellStyle name="Normal 2 4 2 2 38 3" xfId="29447"/>
    <cellStyle name="Normal 2 4 2 2 39" xfId="11500"/>
    <cellStyle name="Normal 2 4 2 2 39 2" xfId="29449"/>
    <cellStyle name="Normal 2 4 2 2 4" xfId="11501"/>
    <cellStyle name="Normal 2 4 2 2 4 2" xfId="29450"/>
    <cellStyle name="Normal 2 4 2 2 40" xfId="11502"/>
    <cellStyle name="Normal 2 4 2 2 40 2" xfId="29451"/>
    <cellStyle name="Normal 2 4 2 2 41" xfId="11503"/>
    <cellStyle name="Normal 2 4 2 2 41 2" xfId="29452"/>
    <cellStyle name="Normal 2 4 2 2 42" xfId="11504"/>
    <cellStyle name="Normal 2 4 2 2 42 2" xfId="29453"/>
    <cellStyle name="Normal 2 4 2 2 43" xfId="11505"/>
    <cellStyle name="Normal 2 4 2 2 43 2" xfId="29454"/>
    <cellStyle name="Normal 2 4 2 2 44" xfId="11506"/>
    <cellStyle name="Normal 2 4 2 2 44 2" xfId="29455"/>
    <cellStyle name="Normal 2 4 2 2 45" xfId="11507"/>
    <cellStyle name="Normal 2 4 2 2 45 2" xfId="29456"/>
    <cellStyle name="Normal 2 4 2 2 46" xfId="11508"/>
    <cellStyle name="Normal 2 4 2 2 46 2" xfId="29457"/>
    <cellStyle name="Normal 2 4 2 2 47" xfId="11509"/>
    <cellStyle name="Normal 2 4 2 2 47 2" xfId="29458"/>
    <cellStyle name="Normal 2 4 2 2 48" xfId="29277"/>
    <cellStyle name="Normal 2 4 2 2 5" xfId="11510"/>
    <cellStyle name="Normal 2 4 2 2 5 2" xfId="29459"/>
    <cellStyle name="Normal 2 4 2 2 6" xfId="11511"/>
    <cellStyle name="Normal 2 4 2 2 6 2" xfId="29460"/>
    <cellStyle name="Normal 2 4 2 2 7" xfId="11512"/>
    <cellStyle name="Normal 2 4 2 2 7 2" xfId="29461"/>
    <cellStyle name="Normal 2 4 2 2 8" xfId="11513"/>
    <cellStyle name="Normal 2 4 2 2 8 2" xfId="29462"/>
    <cellStyle name="Normal 2 4 2 2 9" xfId="11514"/>
    <cellStyle name="Normal 2 4 2 2 9 2" xfId="29463"/>
    <cellStyle name="Normal 2 4 2 20" xfId="11515"/>
    <cellStyle name="Normal 2 4 2 20 2" xfId="29464"/>
    <cellStyle name="Normal 2 4 2 21" xfId="11516"/>
    <cellStyle name="Normal 2 4 2 21 2" xfId="29465"/>
    <cellStyle name="Normal 2 4 2 22" xfId="11517"/>
    <cellStyle name="Normal 2 4 2 22 2" xfId="29466"/>
    <cellStyle name="Normal 2 4 2 23" xfId="11518"/>
    <cellStyle name="Normal 2 4 2 23 2" xfId="29467"/>
    <cellStyle name="Normal 2 4 2 24" xfId="11519"/>
    <cellStyle name="Normal 2 4 2 24 2" xfId="29468"/>
    <cellStyle name="Normal 2 4 2 25" xfId="11520"/>
    <cellStyle name="Normal 2 4 2 25 2" xfId="29469"/>
    <cellStyle name="Normal 2 4 2 26" xfId="11521"/>
    <cellStyle name="Normal 2 4 2 26 2" xfId="29470"/>
    <cellStyle name="Normal 2 4 2 27" xfId="11522"/>
    <cellStyle name="Normal 2 4 2 27 2" xfId="29471"/>
    <cellStyle name="Normal 2 4 2 28" xfId="11523"/>
    <cellStyle name="Normal 2 4 2 28 2" xfId="29472"/>
    <cellStyle name="Normal 2 4 2 29" xfId="11524"/>
    <cellStyle name="Normal 2 4 2 29 2" xfId="29473"/>
    <cellStyle name="Normal 2 4 2 3" xfId="11525"/>
    <cellStyle name="Normal 2 4 2 3 2" xfId="29474"/>
    <cellStyle name="Normal 2 4 2 30" xfId="11526"/>
    <cellStyle name="Normal 2 4 2 30 2" xfId="29475"/>
    <cellStyle name="Normal 2 4 2 31" xfId="11527"/>
    <cellStyle name="Normal 2 4 2 31 2" xfId="29476"/>
    <cellStyle name="Normal 2 4 2 32" xfId="11528"/>
    <cellStyle name="Normal 2 4 2 32 2" xfId="29477"/>
    <cellStyle name="Normal 2 4 2 33" xfId="11529"/>
    <cellStyle name="Normal 2 4 2 33 2" xfId="29478"/>
    <cellStyle name="Normal 2 4 2 34" xfId="11530"/>
    <cellStyle name="Normal 2 4 2 34 2" xfId="29479"/>
    <cellStyle name="Normal 2 4 2 35" xfId="11531"/>
    <cellStyle name="Normal 2 4 2 35 2" xfId="29480"/>
    <cellStyle name="Normal 2 4 2 36" xfId="11532"/>
    <cellStyle name="Normal 2 4 2 36 10" xfId="11533"/>
    <cellStyle name="Normal 2 4 2 36 10 2" xfId="29482"/>
    <cellStyle name="Normal 2 4 2 36 11" xfId="11534"/>
    <cellStyle name="Normal 2 4 2 36 11 2" xfId="29483"/>
    <cellStyle name="Normal 2 4 2 36 12" xfId="11535"/>
    <cellStyle name="Normal 2 4 2 36 12 2" xfId="29484"/>
    <cellStyle name="Normal 2 4 2 36 13" xfId="11536"/>
    <cellStyle name="Normal 2 4 2 36 13 2" xfId="29485"/>
    <cellStyle name="Normal 2 4 2 36 14" xfId="29481"/>
    <cellStyle name="Normal 2 4 2 36 2" xfId="11537"/>
    <cellStyle name="Normal 2 4 2 36 2 10" xfId="11538"/>
    <cellStyle name="Normal 2 4 2 36 2 10 2" xfId="29487"/>
    <cellStyle name="Normal 2 4 2 36 2 11" xfId="11539"/>
    <cellStyle name="Normal 2 4 2 36 2 11 2" xfId="29488"/>
    <cellStyle name="Normal 2 4 2 36 2 12" xfId="11540"/>
    <cellStyle name="Normal 2 4 2 36 2 12 2" xfId="29489"/>
    <cellStyle name="Normal 2 4 2 36 2 13" xfId="29486"/>
    <cellStyle name="Normal 2 4 2 36 2 2" xfId="11541"/>
    <cellStyle name="Normal 2 4 2 36 2 2 2" xfId="11542"/>
    <cellStyle name="Normal 2 4 2 36 2 2 2 2" xfId="29491"/>
    <cellStyle name="Normal 2 4 2 36 2 2 3" xfId="29490"/>
    <cellStyle name="Normal 2 4 2 36 2 3" xfId="11543"/>
    <cellStyle name="Normal 2 4 2 36 2 3 2" xfId="29492"/>
    <cellStyle name="Normal 2 4 2 36 2 4" xfId="11544"/>
    <cellStyle name="Normal 2 4 2 36 2 4 2" xfId="29493"/>
    <cellStyle name="Normal 2 4 2 36 2 5" xfId="11545"/>
    <cellStyle name="Normal 2 4 2 36 2 5 2" xfId="29494"/>
    <cellStyle name="Normal 2 4 2 36 2 6" xfId="11546"/>
    <cellStyle name="Normal 2 4 2 36 2 6 2" xfId="29495"/>
    <cellStyle name="Normal 2 4 2 36 2 7" xfId="11547"/>
    <cellStyle name="Normal 2 4 2 36 2 7 2" xfId="29496"/>
    <cellStyle name="Normal 2 4 2 36 2 8" xfId="11548"/>
    <cellStyle name="Normal 2 4 2 36 2 8 2" xfId="29497"/>
    <cellStyle name="Normal 2 4 2 36 2 9" xfId="11549"/>
    <cellStyle name="Normal 2 4 2 36 2 9 2" xfId="29498"/>
    <cellStyle name="Normal 2 4 2 36 3" xfId="11550"/>
    <cellStyle name="Normal 2 4 2 36 3 2" xfId="29499"/>
    <cellStyle name="Normal 2 4 2 36 4" xfId="11551"/>
    <cellStyle name="Normal 2 4 2 36 4 2" xfId="11552"/>
    <cellStyle name="Normal 2 4 2 36 4 2 2" xfId="29501"/>
    <cellStyle name="Normal 2 4 2 36 4 3" xfId="29500"/>
    <cellStyle name="Normal 2 4 2 36 5" xfId="11553"/>
    <cellStyle name="Normal 2 4 2 36 5 2" xfId="29502"/>
    <cellStyle name="Normal 2 4 2 36 6" xfId="11554"/>
    <cellStyle name="Normal 2 4 2 36 6 2" xfId="29503"/>
    <cellStyle name="Normal 2 4 2 36 7" xfId="11555"/>
    <cellStyle name="Normal 2 4 2 36 7 2" xfId="29504"/>
    <cellStyle name="Normal 2 4 2 36 8" xfId="11556"/>
    <cellStyle name="Normal 2 4 2 36 8 2" xfId="29505"/>
    <cellStyle name="Normal 2 4 2 36 9" xfId="11557"/>
    <cellStyle name="Normal 2 4 2 36 9 2" xfId="29506"/>
    <cellStyle name="Normal 2 4 2 37" xfId="11558"/>
    <cellStyle name="Normal 2 4 2 37 2" xfId="29507"/>
    <cellStyle name="Normal 2 4 2 38" xfId="11559"/>
    <cellStyle name="Normal 2 4 2 38 10" xfId="11560"/>
    <cellStyle name="Normal 2 4 2 38 10 2" xfId="29509"/>
    <cellStyle name="Normal 2 4 2 38 11" xfId="11561"/>
    <cellStyle name="Normal 2 4 2 38 11 2" xfId="29510"/>
    <cellStyle name="Normal 2 4 2 38 12" xfId="11562"/>
    <cellStyle name="Normal 2 4 2 38 12 2" xfId="29511"/>
    <cellStyle name="Normal 2 4 2 38 13" xfId="29508"/>
    <cellStyle name="Normal 2 4 2 38 2" xfId="11563"/>
    <cellStyle name="Normal 2 4 2 38 2 2" xfId="11564"/>
    <cellStyle name="Normal 2 4 2 38 2 2 2" xfId="29513"/>
    <cellStyle name="Normal 2 4 2 38 2 3" xfId="29512"/>
    <cellStyle name="Normal 2 4 2 38 3" xfId="11565"/>
    <cellStyle name="Normal 2 4 2 38 3 2" xfId="29514"/>
    <cellStyle name="Normal 2 4 2 38 4" xfId="11566"/>
    <cellStyle name="Normal 2 4 2 38 4 2" xfId="29515"/>
    <cellStyle name="Normal 2 4 2 38 5" xfId="11567"/>
    <cellStyle name="Normal 2 4 2 38 5 2" xfId="29516"/>
    <cellStyle name="Normal 2 4 2 38 6" xfId="11568"/>
    <cellStyle name="Normal 2 4 2 38 6 2" xfId="29517"/>
    <cellStyle name="Normal 2 4 2 38 7" xfId="11569"/>
    <cellStyle name="Normal 2 4 2 38 7 2" xfId="29518"/>
    <cellStyle name="Normal 2 4 2 38 8" xfId="11570"/>
    <cellStyle name="Normal 2 4 2 38 8 2" xfId="29519"/>
    <cellStyle name="Normal 2 4 2 38 9" xfId="11571"/>
    <cellStyle name="Normal 2 4 2 38 9 2" xfId="29520"/>
    <cellStyle name="Normal 2 4 2 39" xfId="11572"/>
    <cellStyle name="Normal 2 4 2 39 2" xfId="11573"/>
    <cellStyle name="Normal 2 4 2 39 2 2" xfId="29522"/>
    <cellStyle name="Normal 2 4 2 39 3" xfId="29521"/>
    <cellStyle name="Normal 2 4 2 4" xfId="11574"/>
    <cellStyle name="Normal 2 4 2 4 10" xfId="11575"/>
    <cellStyle name="Normal 2 4 2 4 10 2" xfId="29524"/>
    <cellStyle name="Normal 2 4 2 4 11" xfId="11576"/>
    <cellStyle name="Normal 2 4 2 4 11 2" xfId="29525"/>
    <cellStyle name="Normal 2 4 2 4 12" xfId="11577"/>
    <cellStyle name="Normal 2 4 2 4 12 2" xfId="29526"/>
    <cellStyle name="Normal 2 4 2 4 13" xfId="11578"/>
    <cellStyle name="Normal 2 4 2 4 13 2" xfId="29527"/>
    <cellStyle name="Normal 2 4 2 4 14" xfId="11579"/>
    <cellStyle name="Normal 2 4 2 4 14 2" xfId="29528"/>
    <cellStyle name="Normal 2 4 2 4 15" xfId="29523"/>
    <cellStyle name="Normal 2 4 2 4 2" xfId="11580"/>
    <cellStyle name="Normal 2 4 2 4 2 10" xfId="11581"/>
    <cellStyle name="Normal 2 4 2 4 2 10 2" xfId="29530"/>
    <cellStyle name="Normal 2 4 2 4 2 11" xfId="11582"/>
    <cellStyle name="Normal 2 4 2 4 2 11 2" xfId="29531"/>
    <cellStyle name="Normal 2 4 2 4 2 12" xfId="11583"/>
    <cellStyle name="Normal 2 4 2 4 2 12 2" xfId="29532"/>
    <cellStyle name="Normal 2 4 2 4 2 13" xfId="11584"/>
    <cellStyle name="Normal 2 4 2 4 2 13 2" xfId="29533"/>
    <cellStyle name="Normal 2 4 2 4 2 14" xfId="11585"/>
    <cellStyle name="Normal 2 4 2 4 2 14 2" xfId="29534"/>
    <cellStyle name="Normal 2 4 2 4 2 15" xfId="29529"/>
    <cellStyle name="Normal 2 4 2 4 2 2" xfId="11586"/>
    <cellStyle name="Normal 2 4 2 4 2 2 10" xfId="11587"/>
    <cellStyle name="Normal 2 4 2 4 2 2 10 2" xfId="29536"/>
    <cellStyle name="Normal 2 4 2 4 2 2 11" xfId="11588"/>
    <cellStyle name="Normal 2 4 2 4 2 2 11 2" xfId="29537"/>
    <cellStyle name="Normal 2 4 2 4 2 2 12" xfId="11589"/>
    <cellStyle name="Normal 2 4 2 4 2 2 12 2" xfId="29538"/>
    <cellStyle name="Normal 2 4 2 4 2 2 13" xfId="11590"/>
    <cellStyle name="Normal 2 4 2 4 2 2 13 2" xfId="29539"/>
    <cellStyle name="Normal 2 4 2 4 2 2 14" xfId="29535"/>
    <cellStyle name="Normal 2 4 2 4 2 2 2" xfId="11591"/>
    <cellStyle name="Normal 2 4 2 4 2 2 2 10" xfId="11592"/>
    <cellStyle name="Normal 2 4 2 4 2 2 2 10 2" xfId="29541"/>
    <cellStyle name="Normal 2 4 2 4 2 2 2 11" xfId="11593"/>
    <cellStyle name="Normal 2 4 2 4 2 2 2 11 2" xfId="29542"/>
    <cellStyle name="Normal 2 4 2 4 2 2 2 12" xfId="11594"/>
    <cellStyle name="Normal 2 4 2 4 2 2 2 12 2" xfId="29543"/>
    <cellStyle name="Normal 2 4 2 4 2 2 2 13" xfId="29540"/>
    <cellStyle name="Normal 2 4 2 4 2 2 2 2" xfId="11595"/>
    <cellStyle name="Normal 2 4 2 4 2 2 2 2 2" xfId="11596"/>
    <cellStyle name="Normal 2 4 2 4 2 2 2 2 2 2" xfId="29545"/>
    <cellStyle name="Normal 2 4 2 4 2 2 2 2 3" xfId="29544"/>
    <cellStyle name="Normal 2 4 2 4 2 2 2 3" xfId="11597"/>
    <cellStyle name="Normal 2 4 2 4 2 2 2 3 2" xfId="29546"/>
    <cellStyle name="Normal 2 4 2 4 2 2 2 4" xfId="11598"/>
    <cellStyle name="Normal 2 4 2 4 2 2 2 4 2" xfId="29547"/>
    <cellStyle name="Normal 2 4 2 4 2 2 2 5" xfId="11599"/>
    <cellStyle name="Normal 2 4 2 4 2 2 2 5 2" xfId="29548"/>
    <cellStyle name="Normal 2 4 2 4 2 2 2 6" xfId="11600"/>
    <cellStyle name="Normal 2 4 2 4 2 2 2 6 2" xfId="29549"/>
    <cellStyle name="Normal 2 4 2 4 2 2 2 7" xfId="11601"/>
    <cellStyle name="Normal 2 4 2 4 2 2 2 7 2" xfId="29550"/>
    <cellStyle name="Normal 2 4 2 4 2 2 2 8" xfId="11602"/>
    <cellStyle name="Normal 2 4 2 4 2 2 2 8 2" xfId="29551"/>
    <cellStyle name="Normal 2 4 2 4 2 2 2 9" xfId="11603"/>
    <cellStyle name="Normal 2 4 2 4 2 2 2 9 2" xfId="29552"/>
    <cellStyle name="Normal 2 4 2 4 2 2 3" xfId="11604"/>
    <cellStyle name="Normal 2 4 2 4 2 2 3 2" xfId="29553"/>
    <cellStyle name="Normal 2 4 2 4 2 2 4" xfId="11605"/>
    <cellStyle name="Normal 2 4 2 4 2 2 4 2" xfId="11606"/>
    <cellStyle name="Normal 2 4 2 4 2 2 4 2 2" xfId="29555"/>
    <cellStyle name="Normal 2 4 2 4 2 2 4 3" xfId="29554"/>
    <cellStyle name="Normal 2 4 2 4 2 2 5" xfId="11607"/>
    <cellStyle name="Normal 2 4 2 4 2 2 5 2" xfId="29556"/>
    <cellStyle name="Normal 2 4 2 4 2 2 6" xfId="11608"/>
    <cellStyle name="Normal 2 4 2 4 2 2 6 2" xfId="29557"/>
    <cellStyle name="Normal 2 4 2 4 2 2 7" xfId="11609"/>
    <cellStyle name="Normal 2 4 2 4 2 2 7 2" xfId="29558"/>
    <cellStyle name="Normal 2 4 2 4 2 2 8" xfId="11610"/>
    <cellStyle name="Normal 2 4 2 4 2 2 8 2" xfId="29559"/>
    <cellStyle name="Normal 2 4 2 4 2 2 9" xfId="11611"/>
    <cellStyle name="Normal 2 4 2 4 2 2 9 2" xfId="29560"/>
    <cellStyle name="Normal 2 4 2 4 2 3" xfId="11612"/>
    <cellStyle name="Normal 2 4 2 4 2 3 2" xfId="29561"/>
    <cellStyle name="Normal 2 4 2 4 2 4" xfId="11613"/>
    <cellStyle name="Normal 2 4 2 4 2 4 10" xfId="11614"/>
    <cellStyle name="Normal 2 4 2 4 2 4 10 2" xfId="29563"/>
    <cellStyle name="Normal 2 4 2 4 2 4 11" xfId="11615"/>
    <cellStyle name="Normal 2 4 2 4 2 4 11 2" xfId="29564"/>
    <cellStyle name="Normal 2 4 2 4 2 4 12" xfId="11616"/>
    <cellStyle name="Normal 2 4 2 4 2 4 12 2" xfId="29565"/>
    <cellStyle name="Normal 2 4 2 4 2 4 13" xfId="29562"/>
    <cellStyle name="Normal 2 4 2 4 2 4 2" xfId="11617"/>
    <cellStyle name="Normal 2 4 2 4 2 4 2 2" xfId="11618"/>
    <cellStyle name="Normal 2 4 2 4 2 4 2 2 2" xfId="29567"/>
    <cellStyle name="Normal 2 4 2 4 2 4 2 3" xfId="29566"/>
    <cellStyle name="Normal 2 4 2 4 2 4 3" xfId="11619"/>
    <cellStyle name="Normal 2 4 2 4 2 4 3 2" xfId="29568"/>
    <cellStyle name="Normal 2 4 2 4 2 4 4" xfId="11620"/>
    <cellStyle name="Normal 2 4 2 4 2 4 4 2" xfId="29569"/>
    <cellStyle name="Normal 2 4 2 4 2 4 5" xfId="11621"/>
    <cellStyle name="Normal 2 4 2 4 2 4 5 2" xfId="29570"/>
    <cellStyle name="Normal 2 4 2 4 2 4 6" xfId="11622"/>
    <cellStyle name="Normal 2 4 2 4 2 4 6 2" xfId="29571"/>
    <cellStyle name="Normal 2 4 2 4 2 4 7" xfId="11623"/>
    <cellStyle name="Normal 2 4 2 4 2 4 7 2" xfId="29572"/>
    <cellStyle name="Normal 2 4 2 4 2 4 8" xfId="11624"/>
    <cellStyle name="Normal 2 4 2 4 2 4 8 2" xfId="29573"/>
    <cellStyle name="Normal 2 4 2 4 2 4 9" xfId="11625"/>
    <cellStyle name="Normal 2 4 2 4 2 4 9 2" xfId="29574"/>
    <cellStyle name="Normal 2 4 2 4 2 5" xfId="11626"/>
    <cellStyle name="Normal 2 4 2 4 2 5 2" xfId="11627"/>
    <cellStyle name="Normal 2 4 2 4 2 5 2 2" xfId="29576"/>
    <cellStyle name="Normal 2 4 2 4 2 5 3" xfId="29575"/>
    <cellStyle name="Normal 2 4 2 4 2 6" xfId="11628"/>
    <cellStyle name="Normal 2 4 2 4 2 6 2" xfId="29577"/>
    <cellStyle name="Normal 2 4 2 4 2 7" xfId="11629"/>
    <cellStyle name="Normal 2 4 2 4 2 7 2" xfId="29578"/>
    <cellStyle name="Normal 2 4 2 4 2 8" xfId="11630"/>
    <cellStyle name="Normal 2 4 2 4 2 8 2" xfId="29579"/>
    <cellStyle name="Normal 2 4 2 4 2 9" xfId="11631"/>
    <cellStyle name="Normal 2 4 2 4 2 9 2" xfId="29580"/>
    <cellStyle name="Normal 2 4 2 4 3" xfId="11632"/>
    <cellStyle name="Normal 2 4 2 4 3 10" xfId="11633"/>
    <cellStyle name="Normal 2 4 2 4 3 10 2" xfId="29582"/>
    <cellStyle name="Normal 2 4 2 4 3 11" xfId="11634"/>
    <cellStyle name="Normal 2 4 2 4 3 11 2" xfId="29583"/>
    <cellStyle name="Normal 2 4 2 4 3 12" xfId="11635"/>
    <cellStyle name="Normal 2 4 2 4 3 12 2" xfId="29584"/>
    <cellStyle name="Normal 2 4 2 4 3 13" xfId="11636"/>
    <cellStyle name="Normal 2 4 2 4 3 13 2" xfId="29585"/>
    <cellStyle name="Normal 2 4 2 4 3 14" xfId="29581"/>
    <cellStyle name="Normal 2 4 2 4 3 2" xfId="11637"/>
    <cellStyle name="Normal 2 4 2 4 3 2 10" xfId="11638"/>
    <cellStyle name="Normal 2 4 2 4 3 2 10 2" xfId="29587"/>
    <cellStyle name="Normal 2 4 2 4 3 2 11" xfId="11639"/>
    <cellStyle name="Normal 2 4 2 4 3 2 11 2" xfId="29588"/>
    <cellStyle name="Normal 2 4 2 4 3 2 12" xfId="11640"/>
    <cellStyle name="Normal 2 4 2 4 3 2 12 2" xfId="29589"/>
    <cellStyle name="Normal 2 4 2 4 3 2 13" xfId="29586"/>
    <cellStyle name="Normal 2 4 2 4 3 2 2" xfId="11641"/>
    <cellStyle name="Normal 2 4 2 4 3 2 2 2" xfId="11642"/>
    <cellStyle name="Normal 2 4 2 4 3 2 2 2 2" xfId="29591"/>
    <cellStyle name="Normal 2 4 2 4 3 2 2 3" xfId="29590"/>
    <cellStyle name="Normal 2 4 2 4 3 2 3" xfId="11643"/>
    <cellStyle name="Normal 2 4 2 4 3 2 3 2" xfId="29592"/>
    <cellStyle name="Normal 2 4 2 4 3 2 4" xfId="11644"/>
    <cellStyle name="Normal 2 4 2 4 3 2 4 2" xfId="29593"/>
    <cellStyle name="Normal 2 4 2 4 3 2 5" xfId="11645"/>
    <cellStyle name="Normal 2 4 2 4 3 2 5 2" xfId="29594"/>
    <cellStyle name="Normal 2 4 2 4 3 2 6" xfId="11646"/>
    <cellStyle name="Normal 2 4 2 4 3 2 6 2" xfId="29595"/>
    <cellStyle name="Normal 2 4 2 4 3 2 7" xfId="11647"/>
    <cellStyle name="Normal 2 4 2 4 3 2 7 2" xfId="29596"/>
    <cellStyle name="Normal 2 4 2 4 3 2 8" xfId="11648"/>
    <cellStyle name="Normal 2 4 2 4 3 2 8 2" xfId="29597"/>
    <cellStyle name="Normal 2 4 2 4 3 2 9" xfId="11649"/>
    <cellStyle name="Normal 2 4 2 4 3 2 9 2" xfId="29598"/>
    <cellStyle name="Normal 2 4 2 4 3 3" xfId="11650"/>
    <cellStyle name="Normal 2 4 2 4 3 3 2" xfId="29599"/>
    <cellStyle name="Normal 2 4 2 4 3 4" xfId="11651"/>
    <cellStyle name="Normal 2 4 2 4 3 4 2" xfId="11652"/>
    <cellStyle name="Normal 2 4 2 4 3 4 2 2" xfId="29601"/>
    <cellStyle name="Normal 2 4 2 4 3 4 3" xfId="29600"/>
    <cellStyle name="Normal 2 4 2 4 3 5" xfId="11653"/>
    <cellStyle name="Normal 2 4 2 4 3 5 2" xfId="29602"/>
    <cellStyle name="Normal 2 4 2 4 3 6" xfId="11654"/>
    <cellStyle name="Normal 2 4 2 4 3 6 2" xfId="29603"/>
    <cellStyle name="Normal 2 4 2 4 3 7" xfId="11655"/>
    <cellStyle name="Normal 2 4 2 4 3 7 2" xfId="29604"/>
    <cellStyle name="Normal 2 4 2 4 3 8" xfId="11656"/>
    <cellStyle name="Normal 2 4 2 4 3 8 2" xfId="29605"/>
    <cellStyle name="Normal 2 4 2 4 3 9" xfId="11657"/>
    <cellStyle name="Normal 2 4 2 4 3 9 2" xfId="29606"/>
    <cellStyle name="Normal 2 4 2 4 4" xfId="11658"/>
    <cellStyle name="Normal 2 4 2 4 4 10" xfId="11659"/>
    <cellStyle name="Normal 2 4 2 4 4 10 2" xfId="29608"/>
    <cellStyle name="Normal 2 4 2 4 4 11" xfId="11660"/>
    <cellStyle name="Normal 2 4 2 4 4 11 2" xfId="29609"/>
    <cellStyle name="Normal 2 4 2 4 4 12" xfId="11661"/>
    <cellStyle name="Normal 2 4 2 4 4 12 2" xfId="29610"/>
    <cellStyle name="Normal 2 4 2 4 4 13" xfId="29607"/>
    <cellStyle name="Normal 2 4 2 4 4 2" xfId="11662"/>
    <cellStyle name="Normal 2 4 2 4 4 2 2" xfId="11663"/>
    <cellStyle name="Normal 2 4 2 4 4 2 2 2" xfId="29612"/>
    <cellStyle name="Normal 2 4 2 4 4 2 3" xfId="29611"/>
    <cellStyle name="Normal 2 4 2 4 4 3" xfId="11664"/>
    <cellStyle name="Normal 2 4 2 4 4 3 2" xfId="29613"/>
    <cellStyle name="Normal 2 4 2 4 4 4" xfId="11665"/>
    <cellStyle name="Normal 2 4 2 4 4 4 2" xfId="29614"/>
    <cellStyle name="Normal 2 4 2 4 4 5" xfId="11666"/>
    <cellStyle name="Normal 2 4 2 4 4 5 2" xfId="29615"/>
    <cellStyle name="Normal 2 4 2 4 4 6" xfId="11667"/>
    <cellStyle name="Normal 2 4 2 4 4 6 2" xfId="29616"/>
    <cellStyle name="Normal 2 4 2 4 4 7" xfId="11668"/>
    <cellStyle name="Normal 2 4 2 4 4 7 2" xfId="29617"/>
    <cellStyle name="Normal 2 4 2 4 4 8" xfId="11669"/>
    <cellStyle name="Normal 2 4 2 4 4 8 2" xfId="29618"/>
    <cellStyle name="Normal 2 4 2 4 4 9" xfId="11670"/>
    <cellStyle name="Normal 2 4 2 4 4 9 2" xfId="29619"/>
    <cellStyle name="Normal 2 4 2 4 5" xfId="11671"/>
    <cellStyle name="Normal 2 4 2 4 5 2" xfId="11672"/>
    <cellStyle name="Normal 2 4 2 4 5 2 2" xfId="29621"/>
    <cellStyle name="Normal 2 4 2 4 5 3" xfId="29620"/>
    <cellStyle name="Normal 2 4 2 4 6" xfId="11673"/>
    <cellStyle name="Normal 2 4 2 4 6 2" xfId="29622"/>
    <cellStyle name="Normal 2 4 2 4 7" xfId="11674"/>
    <cellStyle name="Normal 2 4 2 4 7 2" xfId="29623"/>
    <cellStyle name="Normal 2 4 2 4 8" xfId="11675"/>
    <cellStyle name="Normal 2 4 2 4 8 2" xfId="29624"/>
    <cellStyle name="Normal 2 4 2 4 9" xfId="11676"/>
    <cellStyle name="Normal 2 4 2 4 9 2" xfId="29625"/>
    <cellStyle name="Normal 2 4 2 40" xfId="11677"/>
    <cellStyle name="Normal 2 4 2 40 2" xfId="29626"/>
    <cellStyle name="Normal 2 4 2 41" xfId="11678"/>
    <cellStyle name="Normal 2 4 2 41 2" xfId="29627"/>
    <cellStyle name="Normal 2 4 2 42" xfId="11679"/>
    <cellStyle name="Normal 2 4 2 42 2" xfId="29628"/>
    <cellStyle name="Normal 2 4 2 43" xfId="11680"/>
    <cellStyle name="Normal 2 4 2 43 2" xfId="29629"/>
    <cellStyle name="Normal 2 4 2 44" xfId="11681"/>
    <cellStyle name="Normal 2 4 2 44 2" xfId="29630"/>
    <cellStyle name="Normal 2 4 2 45" xfId="11682"/>
    <cellStyle name="Normal 2 4 2 45 2" xfId="29631"/>
    <cellStyle name="Normal 2 4 2 46" xfId="11683"/>
    <cellStyle name="Normal 2 4 2 46 2" xfId="29632"/>
    <cellStyle name="Normal 2 4 2 47" xfId="11684"/>
    <cellStyle name="Normal 2 4 2 47 2" xfId="29633"/>
    <cellStyle name="Normal 2 4 2 48" xfId="11685"/>
    <cellStyle name="Normal 2 4 2 48 2" xfId="29634"/>
    <cellStyle name="Normal 2 4 2 49" xfId="29266"/>
    <cellStyle name="Normal 2 4 2 5" xfId="11686"/>
    <cellStyle name="Normal 2 4 2 5 2" xfId="29635"/>
    <cellStyle name="Normal 2 4 2 6" xfId="11687"/>
    <cellStyle name="Normal 2 4 2 6 2" xfId="29636"/>
    <cellStyle name="Normal 2 4 2 7" xfId="11688"/>
    <cellStyle name="Normal 2 4 2 7 2" xfId="29637"/>
    <cellStyle name="Normal 2 4 2 8" xfId="11689"/>
    <cellStyle name="Normal 2 4 2 8 2" xfId="29638"/>
    <cellStyle name="Normal 2 4 2 9" xfId="11690"/>
    <cellStyle name="Normal 2 4 2 9 2" xfId="29639"/>
    <cellStyle name="Normal 2 4 20" xfId="11691"/>
    <cellStyle name="Normal 2 4 20 2" xfId="29640"/>
    <cellStyle name="Normal 2 4 21" xfId="11692"/>
    <cellStyle name="Normal 2 4 21 2" xfId="29641"/>
    <cellStyle name="Normal 2 4 22" xfId="11693"/>
    <cellStyle name="Normal 2 4 22 2" xfId="29642"/>
    <cellStyle name="Normal 2 4 23" xfId="11694"/>
    <cellStyle name="Normal 2 4 23 2" xfId="29643"/>
    <cellStyle name="Normal 2 4 24" xfId="11695"/>
    <cellStyle name="Normal 2 4 24 2" xfId="29644"/>
    <cellStyle name="Normal 2 4 25" xfId="11696"/>
    <cellStyle name="Normal 2 4 25 2" xfId="29645"/>
    <cellStyle name="Normal 2 4 26" xfId="11697"/>
    <cellStyle name="Normal 2 4 26 2" xfId="29646"/>
    <cellStyle name="Normal 2 4 27" xfId="11698"/>
    <cellStyle name="Normal 2 4 27 2" xfId="29647"/>
    <cellStyle name="Normal 2 4 28" xfId="11699"/>
    <cellStyle name="Normal 2 4 28 2" xfId="29648"/>
    <cellStyle name="Normal 2 4 29" xfId="11700"/>
    <cellStyle name="Normal 2 4 29 2" xfId="29649"/>
    <cellStyle name="Normal 2 4 3" xfId="11701"/>
    <cellStyle name="Normal 2 4 3 10" xfId="11702"/>
    <cellStyle name="Normal 2 4 3 10 2" xfId="29651"/>
    <cellStyle name="Normal 2 4 3 11" xfId="11703"/>
    <cellStyle name="Normal 2 4 3 11 2" xfId="29652"/>
    <cellStyle name="Normal 2 4 3 12" xfId="11704"/>
    <cellStyle name="Normal 2 4 3 12 2" xfId="29653"/>
    <cellStyle name="Normal 2 4 3 13" xfId="11705"/>
    <cellStyle name="Normal 2 4 3 13 2" xfId="29654"/>
    <cellStyle name="Normal 2 4 3 14" xfId="11706"/>
    <cellStyle name="Normal 2 4 3 14 2" xfId="29655"/>
    <cellStyle name="Normal 2 4 3 15" xfId="11707"/>
    <cellStyle name="Normal 2 4 3 15 2" xfId="29656"/>
    <cellStyle name="Normal 2 4 3 16" xfId="11708"/>
    <cellStyle name="Normal 2 4 3 16 2" xfId="29657"/>
    <cellStyle name="Normal 2 4 3 17" xfId="11709"/>
    <cellStyle name="Normal 2 4 3 17 2" xfId="29658"/>
    <cellStyle name="Normal 2 4 3 18" xfId="11710"/>
    <cellStyle name="Normal 2 4 3 18 2" xfId="29659"/>
    <cellStyle name="Normal 2 4 3 19" xfId="11711"/>
    <cellStyle name="Normal 2 4 3 19 2" xfId="29660"/>
    <cellStyle name="Normal 2 4 3 2" xfId="11712"/>
    <cellStyle name="Normal 2 4 3 2 10" xfId="11713"/>
    <cellStyle name="Normal 2 4 3 2 10 2" xfId="29662"/>
    <cellStyle name="Normal 2 4 3 2 11" xfId="11714"/>
    <cellStyle name="Normal 2 4 3 2 11 2" xfId="29663"/>
    <cellStyle name="Normal 2 4 3 2 12" xfId="11715"/>
    <cellStyle name="Normal 2 4 3 2 12 2" xfId="29664"/>
    <cellStyle name="Normal 2 4 3 2 13" xfId="11716"/>
    <cellStyle name="Normal 2 4 3 2 13 2" xfId="29665"/>
    <cellStyle name="Normal 2 4 3 2 14" xfId="11717"/>
    <cellStyle name="Normal 2 4 3 2 14 2" xfId="29666"/>
    <cellStyle name="Normal 2 4 3 2 15" xfId="29661"/>
    <cellStyle name="Normal 2 4 3 2 2" xfId="11718"/>
    <cellStyle name="Normal 2 4 3 2 2 10" xfId="11719"/>
    <cellStyle name="Normal 2 4 3 2 2 10 2" xfId="29668"/>
    <cellStyle name="Normal 2 4 3 2 2 11" xfId="11720"/>
    <cellStyle name="Normal 2 4 3 2 2 11 2" xfId="29669"/>
    <cellStyle name="Normal 2 4 3 2 2 12" xfId="11721"/>
    <cellStyle name="Normal 2 4 3 2 2 12 2" xfId="29670"/>
    <cellStyle name="Normal 2 4 3 2 2 13" xfId="11722"/>
    <cellStyle name="Normal 2 4 3 2 2 13 2" xfId="29671"/>
    <cellStyle name="Normal 2 4 3 2 2 14" xfId="11723"/>
    <cellStyle name="Normal 2 4 3 2 2 14 2" xfId="29672"/>
    <cellStyle name="Normal 2 4 3 2 2 15" xfId="29667"/>
    <cellStyle name="Normal 2 4 3 2 2 2" xfId="11724"/>
    <cellStyle name="Normal 2 4 3 2 2 2 10" xfId="11725"/>
    <cellStyle name="Normal 2 4 3 2 2 2 10 2" xfId="29674"/>
    <cellStyle name="Normal 2 4 3 2 2 2 11" xfId="11726"/>
    <cellStyle name="Normal 2 4 3 2 2 2 11 2" xfId="29675"/>
    <cellStyle name="Normal 2 4 3 2 2 2 12" xfId="11727"/>
    <cellStyle name="Normal 2 4 3 2 2 2 12 2" xfId="29676"/>
    <cellStyle name="Normal 2 4 3 2 2 2 13" xfId="11728"/>
    <cellStyle name="Normal 2 4 3 2 2 2 13 2" xfId="29677"/>
    <cellStyle name="Normal 2 4 3 2 2 2 14" xfId="29673"/>
    <cellStyle name="Normal 2 4 3 2 2 2 2" xfId="11729"/>
    <cellStyle name="Normal 2 4 3 2 2 2 2 10" xfId="11730"/>
    <cellStyle name="Normal 2 4 3 2 2 2 2 10 2" xfId="29679"/>
    <cellStyle name="Normal 2 4 3 2 2 2 2 11" xfId="11731"/>
    <cellStyle name="Normal 2 4 3 2 2 2 2 11 2" xfId="29680"/>
    <cellStyle name="Normal 2 4 3 2 2 2 2 12" xfId="11732"/>
    <cellStyle name="Normal 2 4 3 2 2 2 2 12 2" xfId="29681"/>
    <cellStyle name="Normal 2 4 3 2 2 2 2 13" xfId="29678"/>
    <cellStyle name="Normal 2 4 3 2 2 2 2 2" xfId="11733"/>
    <cellStyle name="Normal 2 4 3 2 2 2 2 2 2" xfId="11734"/>
    <cellStyle name="Normal 2 4 3 2 2 2 2 2 2 2" xfId="29683"/>
    <cellStyle name="Normal 2 4 3 2 2 2 2 2 3" xfId="29682"/>
    <cellStyle name="Normal 2 4 3 2 2 2 2 3" xfId="11735"/>
    <cellStyle name="Normal 2 4 3 2 2 2 2 3 2" xfId="29684"/>
    <cellStyle name="Normal 2 4 3 2 2 2 2 4" xfId="11736"/>
    <cellStyle name="Normal 2 4 3 2 2 2 2 4 2" xfId="29685"/>
    <cellStyle name="Normal 2 4 3 2 2 2 2 5" xfId="11737"/>
    <cellStyle name="Normal 2 4 3 2 2 2 2 5 2" xfId="29686"/>
    <cellStyle name="Normal 2 4 3 2 2 2 2 6" xfId="11738"/>
    <cellStyle name="Normal 2 4 3 2 2 2 2 6 2" xfId="29687"/>
    <cellStyle name="Normal 2 4 3 2 2 2 2 7" xfId="11739"/>
    <cellStyle name="Normal 2 4 3 2 2 2 2 7 2" xfId="29688"/>
    <cellStyle name="Normal 2 4 3 2 2 2 2 8" xfId="11740"/>
    <cellStyle name="Normal 2 4 3 2 2 2 2 8 2" xfId="29689"/>
    <cellStyle name="Normal 2 4 3 2 2 2 2 9" xfId="11741"/>
    <cellStyle name="Normal 2 4 3 2 2 2 2 9 2" xfId="29690"/>
    <cellStyle name="Normal 2 4 3 2 2 2 3" xfId="11742"/>
    <cellStyle name="Normal 2 4 3 2 2 2 3 2" xfId="29691"/>
    <cellStyle name="Normal 2 4 3 2 2 2 4" xfId="11743"/>
    <cellStyle name="Normal 2 4 3 2 2 2 4 2" xfId="11744"/>
    <cellStyle name="Normal 2 4 3 2 2 2 4 2 2" xfId="29693"/>
    <cellStyle name="Normal 2 4 3 2 2 2 4 3" xfId="29692"/>
    <cellStyle name="Normal 2 4 3 2 2 2 5" xfId="11745"/>
    <cellStyle name="Normal 2 4 3 2 2 2 5 2" xfId="29694"/>
    <cellStyle name="Normal 2 4 3 2 2 2 6" xfId="11746"/>
    <cellStyle name="Normal 2 4 3 2 2 2 6 2" xfId="29695"/>
    <cellStyle name="Normal 2 4 3 2 2 2 7" xfId="11747"/>
    <cellStyle name="Normal 2 4 3 2 2 2 7 2" xfId="29696"/>
    <cellStyle name="Normal 2 4 3 2 2 2 8" xfId="11748"/>
    <cellStyle name="Normal 2 4 3 2 2 2 8 2" xfId="29697"/>
    <cellStyle name="Normal 2 4 3 2 2 2 9" xfId="11749"/>
    <cellStyle name="Normal 2 4 3 2 2 2 9 2" xfId="29698"/>
    <cellStyle name="Normal 2 4 3 2 2 3" xfId="11750"/>
    <cellStyle name="Normal 2 4 3 2 2 3 2" xfId="29699"/>
    <cellStyle name="Normal 2 4 3 2 2 4" xfId="11751"/>
    <cellStyle name="Normal 2 4 3 2 2 4 10" xfId="11752"/>
    <cellStyle name="Normal 2 4 3 2 2 4 10 2" xfId="29701"/>
    <cellStyle name="Normal 2 4 3 2 2 4 11" xfId="11753"/>
    <cellStyle name="Normal 2 4 3 2 2 4 11 2" xfId="29702"/>
    <cellStyle name="Normal 2 4 3 2 2 4 12" xfId="11754"/>
    <cellStyle name="Normal 2 4 3 2 2 4 12 2" xfId="29703"/>
    <cellStyle name="Normal 2 4 3 2 2 4 13" xfId="29700"/>
    <cellStyle name="Normal 2 4 3 2 2 4 2" xfId="11755"/>
    <cellStyle name="Normal 2 4 3 2 2 4 2 2" xfId="11756"/>
    <cellStyle name="Normal 2 4 3 2 2 4 2 2 2" xfId="29705"/>
    <cellStyle name="Normal 2 4 3 2 2 4 2 3" xfId="29704"/>
    <cellStyle name="Normal 2 4 3 2 2 4 3" xfId="11757"/>
    <cellStyle name="Normal 2 4 3 2 2 4 3 2" xfId="29706"/>
    <cellStyle name="Normal 2 4 3 2 2 4 4" xfId="11758"/>
    <cellStyle name="Normal 2 4 3 2 2 4 4 2" xfId="29707"/>
    <cellStyle name="Normal 2 4 3 2 2 4 5" xfId="11759"/>
    <cellStyle name="Normal 2 4 3 2 2 4 5 2" xfId="29708"/>
    <cellStyle name="Normal 2 4 3 2 2 4 6" xfId="11760"/>
    <cellStyle name="Normal 2 4 3 2 2 4 6 2" xfId="29709"/>
    <cellStyle name="Normal 2 4 3 2 2 4 7" xfId="11761"/>
    <cellStyle name="Normal 2 4 3 2 2 4 7 2" xfId="29710"/>
    <cellStyle name="Normal 2 4 3 2 2 4 8" xfId="11762"/>
    <cellStyle name="Normal 2 4 3 2 2 4 8 2" xfId="29711"/>
    <cellStyle name="Normal 2 4 3 2 2 4 9" xfId="11763"/>
    <cellStyle name="Normal 2 4 3 2 2 4 9 2" xfId="29712"/>
    <cellStyle name="Normal 2 4 3 2 2 5" xfId="11764"/>
    <cellStyle name="Normal 2 4 3 2 2 5 2" xfId="11765"/>
    <cellStyle name="Normal 2 4 3 2 2 5 2 2" xfId="29714"/>
    <cellStyle name="Normal 2 4 3 2 2 5 3" xfId="29713"/>
    <cellStyle name="Normal 2 4 3 2 2 6" xfId="11766"/>
    <cellStyle name="Normal 2 4 3 2 2 6 2" xfId="29715"/>
    <cellStyle name="Normal 2 4 3 2 2 7" xfId="11767"/>
    <cellStyle name="Normal 2 4 3 2 2 7 2" xfId="29716"/>
    <cellStyle name="Normal 2 4 3 2 2 8" xfId="11768"/>
    <cellStyle name="Normal 2 4 3 2 2 8 2" xfId="29717"/>
    <cellStyle name="Normal 2 4 3 2 2 9" xfId="11769"/>
    <cellStyle name="Normal 2 4 3 2 2 9 2" xfId="29718"/>
    <cellStyle name="Normal 2 4 3 2 3" xfId="11770"/>
    <cellStyle name="Normal 2 4 3 2 3 10" xfId="11771"/>
    <cellStyle name="Normal 2 4 3 2 3 10 2" xfId="29720"/>
    <cellStyle name="Normal 2 4 3 2 3 11" xfId="11772"/>
    <cellStyle name="Normal 2 4 3 2 3 11 2" xfId="29721"/>
    <cellStyle name="Normal 2 4 3 2 3 12" xfId="11773"/>
    <cellStyle name="Normal 2 4 3 2 3 12 2" xfId="29722"/>
    <cellStyle name="Normal 2 4 3 2 3 13" xfId="11774"/>
    <cellStyle name="Normal 2 4 3 2 3 13 2" xfId="29723"/>
    <cellStyle name="Normal 2 4 3 2 3 14" xfId="29719"/>
    <cellStyle name="Normal 2 4 3 2 3 2" xfId="11775"/>
    <cellStyle name="Normal 2 4 3 2 3 2 10" xfId="11776"/>
    <cellStyle name="Normal 2 4 3 2 3 2 10 2" xfId="29725"/>
    <cellStyle name="Normal 2 4 3 2 3 2 11" xfId="11777"/>
    <cellStyle name="Normal 2 4 3 2 3 2 11 2" xfId="29726"/>
    <cellStyle name="Normal 2 4 3 2 3 2 12" xfId="11778"/>
    <cellStyle name="Normal 2 4 3 2 3 2 12 2" xfId="29727"/>
    <cellStyle name="Normal 2 4 3 2 3 2 13" xfId="29724"/>
    <cellStyle name="Normal 2 4 3 2 3 2 2" xfId="11779"/>
    <cellStyle name="Normal 2 4 3 2 3 2 2 2" xfId="11780"/>
    <cellStyle name="Normal 2 4 3 2 3 2 2 2 2" xfId="29729"/>
    <cellStyle name="Normal 2 4 3 2 3 2 2 3" xfId="29728"/>
    <cellStyle name="Normal 2 4 3 2 3 2 3" xfId="11781"/>
    <cellStyle name="Normal 2 4 3 2 3 2 3 2" xfId="29730"/>
    <cellStyle name="Normal 2 4 3 2 3 2 4" xfId="11782"/>
    <cellStyle name="Normal 2 4 3 2 3 2 4 2" xfId="29731"/>
    <cellStyle name="Normal 2 4 3 2 3 2 5" xfId="11783"/>
    <cellStyle name="Normal 2 4 3 2 3 2 5 2" xfId="29732"/>
    <cellStyle name="Normal 2 4 3 2 3 2 6" xfId="11784"/>
    <cellStyle name="Normal 2 4 3 2 3 2 6 2" xfId="29733"/>
    <cellStyle name="Normal 2 4 3 2 3 2 7" xfId="11785"/>
    <cellStyle name="Normal 2 4 3 2 3 2 7 2" xfId="29734"/>
    <cellStyle name="Normal 2 4 3 2 3 2 8" xfId="11786"/>
    <cellStyle name="Normal 2 4 3 2 3 2 8 2" xfId="29735"/>
    <cellStyle name="Normal 2 4 3 2 3 2 9" xfId="11787"/>
    <cellStyle name="Normal 2 4 3 2 3 2 9 2" xfId="29736"/>
    <cellStyle name="Normal 2 4 3 2 3 3" xfId="11788"/>
    <cellStyle name="Normal 2 4 3 2 3 3 2" xfId="29737"/>
    <cellStyle name="Normal 2 4 3 2 3 4" xfId="11789"/>
    <cellStyle name="Normal 2 4 3 2 3 4 2" xfId="11790"/>
    <cellStyle name="Normal 2 4 3 2 3 4 2 2" xfId="29739"/>
    <cellStyle name="Normal 2 4 3 2 3 4 3" xfId="29738"/>
    <cellStyle name="Normal 2 4 3 2 3 5" xfId="11791"/>
    <cellStyle name="Normal 2 4 3 2 3 5 2" xfId="29740"/>
    <cellStyle name="Normal 2 4 3 2 3 6" xfId="11792"/>
    <cellStyle name="Normal 2 4 3 2 3 6 2" xfId="29741"/>
    <cellStyle name="Normal 2 4 3 2 3 7" xfId="11793"/>
    <cellStyle name="Normal 2 4 3 2 3 7 2" xfId="29742"/>
    <cellStyle name="Normal 2 4 3 2 3 8" xfId="11794"/>
    <cellStyle name="Normal 2 4 3 2 3 8 2" xfId="29743"/>
    <cellStyle name="Normal 2 4 3 2 3 9" xfId="11795"/>
    <cellStyle name="Normal 2 4 3 2 3 9 2" xfId="29744"/>
    <cellStyle name="Normal 2 4 3 2 4" xfId="11796"/>
    <cellStyle name="Normal 2 4 3 2 4 10" xfId="11797"/>
    <cellStyle name="Normal 2 4 3 2 4 10 2" xfId="29746"/>
    <cellStyle name="Normal 2 4 3 2 4 11" xfId="11798"/>
    <cellStyle name="Normal 2 4 3 2 4 11 2" xfId="29747"/>
    <cellStyle name="Normal 2 4 3 2 4 12" xfId="11799"/>
    <cellStyle name="Normal 2 4 3 2 4 12 2" xfId="29748"/>
    <cellStyle name="Normal 2 4 3 2 4 13" xfId="29745"/>
    <cellStyle name="Normal 2 4 3 2 4 2" xfId="11800"/>
    <cellStyle name="Normal 2 4 3 2 4 2 2" xfId="11801"/>
    <cellStyle name="Normal 2 4 3 2 4 2 2 2" xfId="29750"/>
    <cellStyle name="Normal 2 4 3 2 4 2 3" xfId="29749"/>
    <cellStyle name="Normal 2 4 3 2 4 3" xfId="11802"/>
    <cellStyle name="Normal 2 4 3 2 4 3 2" xfId="29751"/>
    <cellStyle name="Normal 2 4 3 2 4 4" xfId="11803"/>
    <cellStyle name="Normal 2 4 3 2 4 4 2" xfId="29752"/>
    <cellStyle name="Normal 2 4 3 2 4 5" xfId="11804"/>
    <cellStyle name="Normal 2 4 3 2 4 5 2" xfId="29753"/>
    <cellStyle name="Normal 2 4 3 2 4 6" xfId="11805"/>
    <cellStyle name="Normal 2 4 3 2 4 6 2" xfId="29754"/>
    <cellStyle name="Normal 2 4 3 2 4 7" xfId="11806"/>
    <cellStyle name="Normal 2 4 3 2 4 7 2" xfId="29755"/>
    <cellStyle name="Normal 2 4 3 2 4 8" xfId="11807"/>
    <cellStyle name="Normal 2 4 3 2 4 8 2" xfId="29756"/>
    <cellStyle name="Normal 2 4 3 2 4 9" xfId="11808"/>
    <cellStyle name="Normal 2 4 3 2 4 9 2" xfId="29757"/>
    <cellStyle name="Normal 2 4 3 2 5" xfId="11809"/>
    <cellStyle name="Normal 2 4 3 2 5 2" xfId="11810"/>
    <cellStyle name="Normal 2 4 3 2 5 2 2" xfId="29759"/>
    <cellStyle name="Normal 2 4 3 2 5 3" xfId="29758"/>
    <cellStyle name="Normal 2 4 3 2 6" xfId="11811"/>
    <cellStyle name="Normal 2 4 3 2 6 2" xfId="29760"/>
    <cellStyle name="Normal 2 4 3 2 7" xfId="11812"/>
    <cellStyle name="Normal 2 4 3 2 7 2" xfId="29761"/>
    <cellStyle name="Normal 2 4 3 2 8" xfId="11813"/>
    <cellStyle name="Normal 2 4 3 2 8 2" xfId="29762"/>
    <cellStyle name="Normal 2 4 3 2 9" xfId="11814"/>
    <cellStyle name="Normal 2 4 3 2 9 2" xfId="29763"/>
    <cellStyle name="Normal 2 4 3 20" xfId="11815"/>
    <cellStyle name="Normal 2 4 3 20 2" xfId="29764"/>
    <cellStyle name="Normal 2 4 3 21" xfId="11816"/>
    <cellStyle name="Normal 2 4 3 21 2" xfId="29765"/>
    <cellStyle name="Normal 2 4 3 22" xfId="11817"/>
    <cellStyle name="Normal 2 4 3 22 2" xfId="29766"/>
    <cellStyle name="Normal 2 4 3 23" xfId="11818"/>
    <cellStyle name="Normal 2 4 3 23 2" xfId="29767"/>
    <cellStyle name="Normal 2 4 3 24" xfId="11819"/>
    <cellStyle name="Normal 2 4 3 24 2" xfId="29768"/>
    <cellStyle name="Normal 2 4 3 25" xfId="11820"/>
    <cellStyle name="Normal 2 4 3 25 2" xfId="29769"/>
    <cellStyle name="Normal 2 4 3 26" xfId="11821"/>
    <cellStyle name="Normal 2 4 3 26 2" xfId="29770"/>
    <cellStyle name="Normal 2 4 3 27" xfId="11822"/>
    <cellStyle name="Normal 2 4 3 27 2" xfId="29771"/>
    <cellStyle name="Normal 2 4 3 28" xfId="11823"/>
    <cellStyle name="Normal 2 4 3 28 2" xfId="29772"/>
    <cellStyle name="Normal 2 4 3 29" xfId="11824"/>
    <cellStyle name="Normal 2 4 3 29 2" xfId="29773"/>
    <cellStyle name="Normal 2 4 3 3" xfId="11825"/>
    <cellStyle name="Normal 2 4 3 3 2" xfId="29774"/>
    <cellStyle name="Normal 2 4 3 30" xfId="11826"/>
    <cellStyle name="Normal 2 4 3 30 2" xfId="29775"/>
    <cellStyle name="Normal 2 4 3 31" xfId="11827"/>
    <cellStyle name="Normal 2 4 3 31 2" xfId="29776"/>
    <cellStyle name="Normal 2 4 3 32" xfId="11828"/>
    <cellStyle name="Normal 2 4 3 32 2" xfId="29777"/>
    <cellStyle name="Normal 2 4 3 33" xfId="11829"/>
    <cellStyle name="Normal 2 4 3 33 2" xfId="29778"/>
    <cellStyle name="Normal 2 4 3 34" xfId="11830"/>
    <cellStyle name="Normal 2 4 3 34 2" xfId="29779"/>
    <cellStyle name="Normal 2 4 3 35" xfId="11831"/>
    <cellStyle name="Normal 2 4 3 35 10" xfId="11832"/>
    <cellStyle name="Normal 2 4 3 35 10 2" xfId="29781"/>
    <cellStyle name="Normal 2 4 3 35 11" xfId="11833"/>
    <cellStyle name="Normal 2 4 3 35 11 2" xfId="29782"/>
    <cellStyle name="Normal 2 4 3 35 12" xfId="11834"/>
    <cellStyle name="Normal 2 4 3 35 12 2" xfId="29783"/>
    <cellStyle name="Normal 2 4 3 35 13" xfId="11835"/>
    <cellStyle name="Normal 2 4 3 35 13 2" xfId="29784"/>
    <cellStyle name="Normal 2 4 3 35 14" xfId="29780"/>
    <cellStyle name="Normal 2 4 3 35 2" xfId="11836"/>
    <cellStyle name="Normal 2 4 3 35 2 10" xfId="11837"/>
    <cellStyle name="Normal 2 4 3 35 2 10 2" xfId="29786"/>
    <cellStyle name="Normal 2 4 3 35 2 11" xfId="11838"/>
    <cellStyle name="Normal 2 4 3 35 2 11 2" xfId="29787"/>
    <cellStyle name="Normal 2 4 3 35 2 12" xfId="11839"/>
    <cellStyle name="Normal 2 4 3 35 2 12 2" xfId="29788"/>
    <cellStyle name="Normal 2 4 3 35 2 13" xfId="29785"/>
    <cellStyle name="Normal 2 4 3 35 2 2" xfId="11840"/>
    <cellStyle name="Normal 2 4 3 35 2 2 2" xfId="11841"/>
    <cellStyle name="Normal 2 4 3 35 2 2 2 2" xfId="29790"/>
    <cellStyle name="Normal 2 4 3 35 2 2 3" xfId="29789"/>
    <cellStyle name="Normal 2 4 3 35 2 3" xfId="11842"/>
    <cellStyle name="Normal 2 4 3 35 2 3 2" xfId="29791"/>
    <cellStyle name="Normal 2 4 3 35 2 4" xfId="11843"/>
    <cellStyle name="Normal 2 4 3 35 2 4 2" xfId="29792"/>
    <cellStyle name="Normal 2 4 3 35 2 5" xfId="11844"/>
    <cellStyle name="Normal 2 4 3 35 2 5 2" xfId="29793"/>
    <cellStyle name="Normal 2 4 3 35 2 6" xfId="11845"/>
    <cellStyle name="Normal 2 4 3 35 2 6 2" xfId="29794"/>
    <cellStyle name="Normal 2 4 3 35 2 7" xfId="11846"/>
    <cellStyle name="Normal 2 4 3 35 2 7 2" xfId="29795"/>
    <cellStyle name="Normal 2 4 3 35 2 8" xfId="11847"/>
    <cellStyle name="Normal 2 4 3 35 2 8 2" xfId="29796"/>
    <cellStyle name="Normal 2 4 3 35 2 9" xfId="11848"/>
    <cellStyle name="Normal 2 4 3 35 2 9 2" xfId="29797"/>
    <cellStyle name="Normal 2 4 3 35 3" xfId="11849"/>
    <cellStyle name="Normal 2 4 3 35 3 2" xfId="29798"/>
    <cellStyle name="Normal 2 4 3 35 4" xfId="11850"/>
    <cellStyle name="Normal 2 4 3 35 4 2" xfId="11851"/>
    <cellStyle name="Normal 2 4 3 35 4 2 2" xfId="29800"/>
    <cellStyle name="Normal 2 4 3 35 4 3" xfId="29799"/>
    <cellStyle name="Normal 2 4 3 35 5" xfId="11852"/>
    <cellStyle name="Normal 2 4 3 35 5 2" xfId="29801"/>
    <cellStyle name="Normal 2 4 3 35 6" xfId="11853"/>
    <cellStyle name="Normal 2 4 3 35 6 2" xfId="29802"/>
    <cellStyle name="Normal 2 4 3 35 7" xfId="11854"/>
    <cellStyle name="Normal 2 4 3 35 7 2" xfId="29803"/>
    <cellStyle name="Normal 2 4 3 35 8" xfId="11855"/>
    <cellStyle name="Normal 2 4 3 35 8 2" xfId="29804"/>
    <cellStyle name="Normal 2 4 3 35 9" xfId="11856"/>
    <cellStyle name="Normal 2 4 3 35 9 2" xfId="29805"/>
    <cellStyle name="Normal 2 4 3 36" xfId="11857"/>
    <cellStyle name="Normal 2 4 3 36 2" xfId="29806"/>
    <cellStyle name="Normal 2 4 3 37" xfId="11858"/>
    <cellStyle name="Normal 2 4 3 37 10" xfId="11859"/>
    <cellStyle name="Normal 2 4 3 37 10 2" xfId="29808"/>
    <cellStyle name="Normal 2 4 3 37 11" xfId="11860"/>
    <cellStyle name="Normal 2 4 3 37 11 2" xfId="29809"/>
    <cellStyle name="Normal 2 4 3 37 12" xfId="11861"/>
    <cellStyle name="Normal 2 4 3 37 12 2" xfId="29810"/>
    <cellStyle name="Normal 2 4 3 37 13" xfId="29807"/>
    <cellStyle name="Normal 2 4 3 37 2" xfId="11862"/>
    <cellStyle name="Normal 2 4 3 37 2 2" xfId="11863"/>
    <cellStyle name="Normal 2 4 3 37 2 2 2" xfId="29812"/>
    <cellStyle name="Normal 2 4 3 37 2 3" xfId="29811"/>
    <cellStyle name="Normal 2 4 3 37 3" xfId="11864"/>
    <cellStyle name="Normal 2 4 3 37 3 2" xfId="29813"/>
    <cellStyle name="Normal 2 4 3 37 4" xfId="11865"/>
    <cellStyle name="Normal 2 4 3 37 4 2" xfId="29814"/>
    <cellStyle name="Normal 2 4 3 37 5" xfId="11866"/>
    <cellStyle name="Normal 2 4 3 37 5 2" xfId="29815"/>
    <cellStyle name="Normal 2 4 3 37 6" xfId="11867"/>
    <cellStyle name="Normal 2 4 3 37 6 2" xfId="29816"/>
    <cellStyle name="Normal 2 4 3 37 7" xfId="11868"/>
    <cellStyle name="Normal 2 4 3 37 7 2" xfId="29817"/>
    <cellStyle name="Normal 2 4 3 37 8" xfId="11869"/>
    <cellStyle name="Normal 2 4 3 37 8 2" xfId="29818"/>
    <cellStyle name="Normal 2 4 3 37 9" xfId="11870"/>
    <cellStyle name="Normal 2 4 3 37 9 2" xfId="29819"/>
    <cellStyle name="Normal 2 4 3 38" xfId="11871"/>
    <cellStyle name="Normal 2 4 3 38 2" xfId="11872"/>
    <cellStyle name="Normal 2 4 3 38 2 2" xfId="29821"/>
    <cellStyle name="Normal 2 4 3 38 3" xfId="29820"/>
    <cellStyle name="Normal 2 4 3 39" xfId="11873"/>
    <cellStyle name="Normal 2 4 3 39 2" xfId="29822"/>
    <cellStyle name="Normal 2 4 3 4" xfId="11874"/>
    <cellStyle name="Normal 2 4 3 4 2" xfId="29823"/>
    <cellStyle name="Normal 2 4 3 40" xfId="11875"/>
    <cellStyle name="Normal 2 4 3 40 2" xfId="29824"/>
    <cellStyle name="Normal 2 4 3 41" xfId="11876"/>
    <cellStyle name="Normal 2 4 3 41 2" xfId="29825"/>
    <cellStyle name="Normal 2 4 3 42" xfId="11877"/>
    <cellStyle name="Normal 2 4 3 42 2" xfId="29826"/>
    <cellStyle name="Normal 2 4 3 43" xfId="11878"/>
    <cellStyle name="Normal 2 4 3 43 2" xfId="29827"/>
    <cellStyle name="Normal 2 4 3 44" xfId="11879"/>
    <cellStyle name="Normal 2 4 3 44 2" xfId="29828"/>
    <cellStyle name="Normal 2 4 3 45" xfId="11880"/>
    <cellStyle name="Normal 2 4 3 45 2" xfId="29829"/>
    <cellStyle name="Normal 2 4 3 46" xfId="11881"/>
    <cellStyle name="Normal 2 4 3 46 2" xfId="29830"/>
    <cellStyle name="Normal 2 4 3 47" xfId="11882"/>
    <cellStyle name="Normal 2 4 3 47 2" xfId="29831"/>
    <cellStyle name="Normal 2 4 3 48" xfId="29650"/>
    <cellStyle name="Normal 2 4 3 5" xfId="11883"/>
    <cellStyle name="Normal 2 4 3 5 2" xfId="29832"/>
    <cellStyle name="Normal 2 4 3 6" xfId="11884"/>
    <cellStyle name="Normal 2 4 3 6 2" xfId="29833"/>
    <cellStyle name="Normal 2 4 3 7" xfId="11885"/>
    <cellStyle name="Normal 2 4 3 7 2" xfId="29834"/>
    <cellStyle name="Normal 2 4 3 8" xfId="11886"/>
    <cellStyle name="Normal 2 4 3 8 2" xfId="29835"/>
    <cellStyle name="Normal 2 4 3 9" xfId="11887"/>
    <cellStyle name="Normal 2 4 3 9 2" xfId="29836"/>
    <cellStyle name="Normal 2 4 30" xfId="11888"/>
    <cellStyle name="Normal 2 4 30 2" xfId="29837"/>
    <cellStyle name="Normal 2 4 31" xfId="11889"/>
    <cellStyle name="Normal 2 4 31 2" xfId="29838"/>
    <cellStyle name="Normal 2 4 32" xfId="11890"/>
    <cellStyle name="Normal 2 4 32 2" xfId="29839"/>
    <cellStyle name="Normal 2 4 33" xfId="11891"/>
    <cellStyle name="Normal 2 4 33 2" xfId="29840"/>
    <cellStyle name="Normal 2 4 34" xfId="11892"/>
    <cellStyle name="Normal 2 4 34 2" xfId="29841"/>
    <cellStyle name="Normal 2 4 35" xfId="11893"/>
    <cellStyle name="Normal 2 4 35 2" xfId="29842"/>
    <cellStyle name="Normal 2 4 36" xfId="11894"/>
    <cellStyle name="Normal 2 4 36 10" xfId="11895"/>
    <cellStyle name="Normal 2 4 36 10 2" xfId="29844"/>
    <cellStyle name="Normal 2 4 36 11" xfId="11896"/>
    <cellStyle name="Normal 2 4 36 11 2" xfId="29845"/>
    <cellStyle name="Normal 2 4 36 12" xfId="11897"/>
    <cellStyle name="Normal 2 4 36 12 2" xfId="29846"/>
    <cellStyle name="Normal 2 4 36 13" xfId="11898"/>
    <cellStyle name="Normal 2 4 36 13 2" xfId="29847"/>
    <cellStyle name="Normal 2 4 36 14" xfId="29843"/>
    <cellStyle name="Normal 2 4 36 2" xfId="11899"/>
    <cellStyle name="Normal 2 4 36 2 10" xfId="11900"/>
    <cellStyle name="Normal 2 4 36 2 10 2" xfId="29849"/>
    <cellStyle name="Normal 2 4 36 2 11" xfId="11901"/>
    <cellStyle name="Normal 2 4 36 2 11 2" xfId="29850"/>
    <cellStyle name="Normal 2 4 36 2 12" xfId="11902"/>
    <cellStyle name="Normal 2 4 36 2 12 2" xfId="29851"/>
    <cellStyle name="Normal 2 4 36 2 13" xfId="29848"/>
    <cellStyle name="Normal 2 4 36 2 2" xfId="11903"/>
    <cellStyle name="Normal 2 4 36 2 2 2" xfId="11904"/>
    <cellStyle name="Normal 2 4 36 2 2 2 2" xfId="29853"/>
    <cellStyle name="Normal 2 4 36 2 2 3" xfId="29852"/>
    <cellStyle name="Normal 2 4 36 2 3" xfId="11905"/>
    <cellStyle name="Normal 2 4 36 2 3 2" xfId="29854"/>
    <cellStyle name="Normal 2 4 36 2 4" xfId="11906"/>
    <cellStyle name="Normal 2 4 36 2 4 2" xfId="29855"/>
    <cellStyle name="Normal 2 4 36 2 5" xfId="11907"/>
    <cellStyle name="Normal 2 4 36 2 5 2" xfId="29856"/>
    <cellStyle name="Normal 2 4 36 2 6" xfId="11908"/>
    <cellStyle name="Normal 2 4 36 2 6 2" xfId="29857"/>
    <cellStyle name="Normal 2 4 36 2 7" xfId="11909"/>
    <cellStyle name="Normal 2 4 36 2 7 2" xfId="29858"/>
    <cellStyle name="Normal 2 4 36 2 8" xfId="11910"/>
    <cellStyle name="Normal 2 4 36 2 8 2" xfId="29859"/>
    <cellStyle name="Normal 2 4 36 2 9" xfId="11911"/>
    <cellStyle name="Normal 2 4 36 2 9 2" xfId="29860"/>
    <cellStyle name="Normal 2 4 36 3" xfId="11912"/>
    <cellStyle name="Normal 2 4 36 3 2" xfId="29861"/>
    <cellStyle name="Normal 2 4 36 4" xfId="11913"/>
    <cellStyle name="Normal 2 4 36 4 2" xfId="11914"/>
    <cellStyle name="Normal 2 4 36 4 2 2" xfId="29863"/>
    <cellStyle name="Normal 2 4 36 4 3" xfId="29862"/>
    <cellStyle name="Normal 2 4 36 5" xfId="11915"/>
    <cellStyle name="Normal 2 4 36 5 2" xfId="29864"/>
    <cellStyle name="Normal 2 4 36 6" xfId="11916"/>
    <cellStyle name="Normal 2 4 36 6 2" xfId="29865"/>
    <cellStyle name="Normal 2 4 36 7" xfId="11917"/>
    <cellStyle name="Normal 2 4 36 7 2" xfId="29866"/>
    <cellStyle name="Normal 2 4 36 8" xfId="11918"/>
    <cellStyle name="Normal 2 4 36 8 2" xfId="29867"/>
    <cellStyle name="Normal 2 4 36 9" xfId="11919"/>
    <cellStyle name="Normal 2 4 36 9 2" xfId="29868"/>
    <cellStyle name="Normal 2 4 37" xfId="11920"/>
    <cellStyle name="Normal 2 4 37 2" xfId="29869"/>
    <cellStyle name="Normal 2 4 38" xfId="11921"/>
    <cellStyle name="Normal 2 4 38 10" xfId="11922"/>
    <cellStyle name="Normal 2 4 38 10 2" xfId="29871"/>
    <cellStyle name="Normal 2 4 38 11" xfId="11923"/>
    <cellStyle name="Normal 2 4 38 11 2" xfId="29872"/>
    <cellStyle name="Normal 2 4 38 12" xfId="11924"/>
    <cellStyle name="Normal 2 4 38 12 2" xfId="29873"/>
    <cellStyle name="Normal 2 4 38 13" xfId="29870"/>
    <cellStyle name="Normal 2 4 38 2" xfId="11925"/>
    <cellStyle name="Normal 2 4 38 2 2" xfId="11926"/>
    <cellStyle name="Normal 2 4 38 2 2 2" xfId="29875"/>
    <cellStyle name="Normal 2 4 38 2 3" xfId="29874"/>
    <cellStyle name="Normal 2 4 38 3" xfId="11927"/>
    <cellStyle name="Normal 2 4 38 3 2" xfId="29876"/>
    <cellStyle name="Normal 2 4 38 4" xfId="11928"/>
    <cellStyle name="Normal 2 4 38 4 2" xfId="29877"/>
    <cellStyle name="Normal 2 4 38 5" xfId="11929"/>
    <cellStyle name="Normal 2 4 38 5 2" xfId="29878"/>
    <cellStyle name="Normal 2 4 38 6" xfId="11930"/>
    <cellStyle name="Normal 2 4 38 6 2" xfId="29879"/>
    <cellStyle name="Normal 2 4 38 7" xfId="11931"/>
    <cellStyle name="Normal 2 4 38 7 2" xfId="29880"/>
    <cellStyle name="Normal 2 4 38 8" xfId="11932"/>
    <cellStyle name="Normal 2 4 38 8 2" xfId="29881"/>
    <cellStyle name="Normal 2 4 38 9" xfId="11933"/>
    <cellStyle name="Normal 2 4 38 9 2" xfId="29882"/>
    <cellStyle name="Normal 2 4 39" xfId="11934"/>
    <cellStyle name="Normal 2 4 39 2" xfId="11935"/>
    <cellStyle name="Normal 2 4 39 2 2" xfId="29884"/>
    <cellStyle name="Normal 2 4 39 3" xfId="29883"/>
    <cellStyle name="Normal 2 4 4" xfId="11936"/>
    <cellStyle name="Normal 2 4 4 10" xfId="11937"/>
    <cellStyle name="Normal 2 4 4 10 2" xfId="29886"/>
    <cellStyle name="Normal 2 4 4 11" xfId="11938"/>
    <cellStyle name="Normal 2 4 4 11 2" xfId="29887"/>
    <cellStyle name="Normal 2 4 4 12" xfId="11939"/>
    <cellStyle name="Normal 2 4 4 12 2" xfId="29888"/>
    <cellStyle name="Normal 2 4 4 13" xfId="11940"/>
    <cellStyle name="Normal 2 4 4 13 2" xfId="29889"/>
    <cellStyle name="Normal 2 4 4 14" xfId="11941"/>
    <cellStyle name="Normal 2 4 4 14 2" xfId="29890"/>
    <cellStyle name="Normal 2 4 4 15" xfId="29885"/>
    <cellStyle name="Normal 2 4 4 2" xfId="11942"/>
    <cellStyle name="Normal 2 4 4 2 10" xfId="11943"/>
    <cellStyle name="Normal 2 4 4 2 10 2" xfId="29892"/>
    <cellStyle name="Normal 2 4 4 2 11" xfId="11944"/>
    <cellStyle name="Normal 2 4 4 2 11 2" xfId="29893"/>
    <cellStyle name="Normal 2 4 4 2 12" xfId="11945"/>
    <cellStyle name="Normal 2 4 4 2 12 2" xfId="29894"/>
    <cellStyle name="Normal 2 4 4 2 13" xfId="11946"/>
    <cellStyle name="Normal 2 4 4 2 13 2" xfId="29895"/>
    <cellStyle name="Normal 2 4 4 2 14" xfId="11947"/>
    <cellStyle name="Normal 2 4 4 2 14 2" xfId="29896"/>
    <cellStyle name="Normal 2 4 4 2 15" xfId="29891"/>
    <cellStyle name="Normal 2 4 4 2 2" xfId="11948"/>
    <cellStyle name="Normal 2 4 4 2 2 10" xfId="11949"/>
    <cellStyle name="Normal 2 4 4 2 2 10 2" xfId="29898"/>
    <cellStyle name="Normal 2 4 4 2 2 11" xfId="11950"/>
    <cellStyle name="Normal 2 4 4 2 2 11 2" xfId="29899"/>
    <cellStyle name="Normal 2 4 4 2 2 12" xfId="11951"/>
    <cellStyle name="Normal 2 4 4 2 2 12 2" xfId="29900"/>
    <cellStyle name="Normal 2 4 4 2 2 13" xfId="11952"/>
    <cellStyle name="Normal 2 4 4 2 2 13 2" xfId="29901"/>
    <cellStyle name="Normal 2 4 4 2 2 14" xfId="29897"/>
    <cellStyle name="Normal 2 4 4 2 2 2" xfId="11953"/>
    <cellStyle name="Normal 2 4 4 2 2 2 10" xfId="11954"/>
    <cellStyle name="Normal 2 4 4 2 2 2 10 2" xfId="29903"/>
    <cellStyle name="Normal 2 4 4 2 2 2 11" xfId="11955"/>
    <cellStyle name="Normal 2 4 4 2 2 2 11 2" xfId="29904"/>
    <cellStyle name="Normal 2 4 4 2 2 2 12" xfId="11956"/>
    <cellStyle name="Normal 2 4 4 2 2 2 12 2" xfId="29905"/>
    <cellStyle name="Normal 2 4 4 2 2 2 13" xfId="29902"/>
    <cellStyle name="Normal 2 4 4 2 2 2 2" xfId="11957"/>
    <cellStyle name="Normal 2 4 4 2 2 2 2 2" xfId="11958"/>
    <cellStyle name="Normal 2 4 4 2 2 2 2 2 2" xfId="29907"/>
    <cellStyle name="Normal 2 4 4 2 2 2 2 3" xfId="29906"/>
    <cellStyle name="Normal 2 4 4 2 2 2 3" xfId="11959"/>
    <cellStyle name="Normal 2 4 4 2 2 2 3 2" xfId="29908"/>
    <cellStyle name="Normal 2 4 4 2 2 2 4" xfId="11960"/>
    <cellStyle name="Normal 2 4 4 2 2 2 4 2" xfId="29909"/>
    <cellStyle name="Normal 2 4 4 2 2 2 5" xfId="11961"/>
    <cellStyle name="Normal 2 4 4 2 2 2 5 2" xfId="29910"/>
    <cellStyle name="Normal 2 4 4 2 2 2 6" xfId="11962"/>
    <cellStyle name="Normal 2 4 4 2 2 2 6 2" xfId="29911"/>
    <cellStyle name="Normal 2 4 4 2 2 2 7" xfId="11963"/>
    <cellStyle name="Normal 2 4 4 2 2 2 7 2" xfId="29912"/>
    <cellStyle name="Normal 2 4 4 2 2 2 8" xfId="11964"/>
    <cellStyle name="Normal 2 4 4 2 2 2 8 2" xfId="29913"/>
    <cellStyle name="Normal 2 4 4 2 2 2 9" xfId="11965"/>
    <cellStyle name="Normal 2 4 4 2 2 2 9 2" xfId="29914"/>
    <cellStyle name="Normal 2 4 4 2 2 3" xfId="11966"/>
    <cellStyle name="Normal 2 4 4 2 2 3 2" xfId="29915"/>
    <cellStyle name="Normal 2 4 4 2 2 4" xfId="11967"/>
    <cellStyle name="Normal 2 4 4 2 2 4 2" xfId="11968"/>
    <cellStyle name="Normal 2 4 4 2 2 4 2 2" xfId="29917"/>
    <cellStyle name="Normal 2 4 4 2 2 4 3" xfId="29916"/>
    <cellStyle name="Normal 2 4 4 2 2 5" xfId="11969"/>
    <cellStyle name="Normal 2 4 4 2 2 5 2" xfId="29918"/>
    <cellStyle name="Normal 2 4 4 2 2 6" xfId="11970"/>
    <cellStyle name="Normal 2 4 4 2 2 6 2" xfId="29919"/>
    <cellStyle name="Normal 2 4 4 2 2 7" xfId="11971"/>
    <cellStyle name="Normal 2 4 4 2 2 7 2" xfId="29920"/>
    <cellStyle name="Normal 2 4 4 2 2 8" xfId="11972"/>
    <cellStyle name="Normal 2 4 4 2 2 8 2" xfId="29921"/>
    <cellStyle name="Normal 2 4 4 2 2 9" xfId="11973"/>
    <cellStyle name="Normal 2 4 4 2 2 9 2" xfId="29922"/>
    <cellStyle name="Normal 2 4 4 2 3" xfId="11974"/>
    <cellStyle name="Normal 2 4 4 2 3 2" xfId="29923"/>
    <cellStyle name="Normal 2 4 4 2 4" xfId="11975"/>
    <cellStyle name="Normal 2 4 4 2 4 10" xfId="11976"/>
    <cellStyle name="Normal 2 4 4 2 4 10 2" xfId="29925"/>
    <cellStyle name="Normal 2 4 4 2 4 11" xfId="11977"/>
    <cellStyle name="Normal 2 4 4 2 4 11 2" xfId="29926"/>
    <cellStyle name="Normal 2 4 4 2 4 12" xfId="11978"/>
    <cellStyle name="Normal 2 4 4 2 4 12 2" xfId="29927"/>
    <cellStyle name="Normal 2 4 4 2 4 13" xfId="29924"/>
    <cellStyle name="Normal 2 4 4 2 4 2" xfId="11979"/>
    <cellStyle name="Normal 2 4 4 2 4 2 2" xfId="11980"/>
    <cellStyle name="Normal 2 4 4 2 4 2 2 2" xfId="29929"/>
    <cellStyle name="Normal 2 4 4 2 4 2 3" xfId="29928"/>
    <cellStyle name="Normal 2 4 4 2 4 3" xfId="11981"/>
    <cellStyle name="Normal 2 4 4 2 4 3 2" xfId="29930"/>
    <cellStyle name="Normal 2 4 4 2 4 4" xfId="11982"/>
    <cellStyle name="Normal 2 4 4 2 4 4 2" xfId="29931"/>
    <cellStyle name="Normal 2 4 4 2 4 5" xfId="11983"/>
    <cellStyle name="Normal 2 4 4 2 4 5 2" xfId="29932"/>
    <cellStyle name="Normal 2 4 4 2 4 6" xfId="11984"/>
    <cellStyle name="Normal 2 4 4 2 4 6 2" xfId="29933"/>
    <cellStyle name="Normal 2 4 4 2 4 7" xfId="11985"/>
    <cellStyle name="Normal 2 4 4 2 4 7 2" xfId="29934"/>
    <cellStyle name="Normal 2 4 4 2 4 8" xfId="11986"/>
    <cellStyle name="Normal 2 4 4 2 4 8 2" xfId="29935"/>
    <cellStyle name="Normal 2 4 4 2 4 9" xfId="11987"/>
    <cellStyle name="Normal 2 4 4 2 4 9 2" xfId="29936"/>
    <cellStyle name="Normal 2 4 4 2 5" xfId="11988"/>
    <cellStyle name="Normal 2 4 4 2 5 2" xfId="11989"/>
    <cellStyle name="Normal 2 4 4 2 5 2 2" xfId="29938"/>
    <cellStyle name="Normal 2 4 4 2 5 3" xfId="29937"/>
    <cellStyle name="Normal 2 4 4 2 6" xfId="11990"/>
    <cellStyle name="Normal 2 4 4 2 6 2" xfId="29939"/>
    <cellStyle name="Normal 2 4 4 2 7" xfId="11991"/>
    <cellStyle name="Normal 2 4 4 2 7 2" xfId="29940"/>
    <cellStyle name="Normal 2 4 4 2 8" xfId="11992"/>
    <cellStyle name="Normal 2 4 4 2 8 2" xfId="29941"/>
    <cellStyle name="Normal 2 4 4 2 9" xfId="11993"/>
    <cellStyle name="Normal 2 4 4 2 9 2" xfId="29942"/>
    <cellStyle name="Normal 2 4 4 3" xfId="11994"/>
    <cellStyle name="Normal 2 4 4 3 10" xfId="11995"/>
    <cellStyle name="Normal 2 4 4 3 10 2" xfId="29944"/>
    <cellStyle name="Normal 2 4 4 3 11" xfId="11996"/>
    <cellStyle name="Normal 2 4 4 3 11 2" xfId="29945"/>
    <cellStyle name="Normal 2 4 4 3 12" xfId="11997"/>
    <cellStyle name="Normal 2 4 4 3 12 2" xfId="29946"/>
    <cellStyle name="Normal 2 4 4 3 13" xfId="11998"/>
    <cellStyle name="Normal 2 4 4 3 13 2" xfId="29947"/>
    <cellStyle name="Normal 2 4 4 3 14" xfId="29943"/>
    <cellStyle name="Normal 2 4 4 3 2" xfId="11999"/>
    <cellStyle name="Normal 2 4 4 3 2 10" xfId="12000"/>
    <cellStyle name="Normal 2 4 4 3 2 10 2" xfId="29949"/>
    <cellStyle name="Normal 2 4 4 3 2 11" xfId="12001"/>
    <cellStyle name="Normal 2 4 4 3 2 11 2" xfId="29950"/>
    <cellStyle name="Normal 2 4 4 3 2 12" xfId="12002"/>
    <cellStyle name="Normal 2 4 4 3 2 12 2" xfId="29951"/>
    <cellStyle name="Normal 2 4 4 3 2 13" xfId="29948"/>
    <cellStyle name="Normal 2 4 4 3 2 2" xfId="12003"/>
    <cellStyle name="Normal 2 4 4 3 2 2 2" xfId="12004"/>
    <cellStyle name="Normal 2 4 4 3 2 2 2 2" xfId="29953"/>
    <cellStyle name="Normal 2 4 4 3 2 2 3" xfId="29952"/>
    <cellStyle name="Normal 2 4 4 3 2 3" xfId="12005"/>
    <cellStyle name="Normal 2 4 4 3 2 3 2" xfId="29954"/>
    <cellStyle name="Normal 2 4 4 3 2 4" xfId="12006"/>
    <cellStyle name="Normal 2 4 4 3 2 4 2" xfId="29955"/>
    <cellStyle name="Normal 2 4 4 3 2 5" xfId="12007"/>
    <cellStyle name="Normal 2 4 4 3 2 5 2" xfId="29956"/>
    <cellStyle name="Normal 2 4 4 3 2 6" xfId="12008"/>
    <cellStyle name="Normal 2 4 4 3 2 6 2" xfId="29957"/>
    <cellStyle name="Normal 2 4 4 3 2 7" xfId="12009"/>
    <cellStyle name="Normal 2 4 4 3 2 7 2" xfId="29958"/>
    <cellStyle name="Normal 2 4 4 3 2 8" xfId="12010"/>
    <cellStyle name="Normal 2 4 4 3 2 8 2" xfId="29959"/>
    <cellStyle name="Normal 2 4 4 3 2 9" xfId="12011"/>
    <cellStyle name="Normal 2 4 4 3 2 9 2" xfId="29960"/>
    <cellStyle name="Normal 2 4 4 3 3" xfId="12012"/>
    <cellStyle name="Normal 2 4 4 3 3 2" xfId="29961"/>
    <cellStyle name="Normal 2 4 4 3 4" xfId="12013"/>
    <cellStyle name="Normal 2 4 4 3 4 2" xfId="12014"/>
    <cellStyle name="Normal 2 4 4 3 4 2 2" xfId="29963"/>
    <cellStyle name="Normal 2 4 4 3 4 3" xfId="29962"/>
    <cellStyle name="Normal 2 4 4 3 5" xfId="12015"/>
    <cellStyle name="Normal 2 4 4 3 5 2" xfId="29964"/>
    <cellStyle name="Normal 2 4 4 3 6" xfId="12016"/>
    <cellStyle name="Normal 2 4 4 3 6 2" xfId="29965"/>
    <cellStyle name="Normal 2 4 4 3 7" xfId="12017"/>
    <cellStyle name="Normal 2 4 4 3 7 2" xfId="29966"/>
    <cellStyle name="Normal 2 4 4 3 8" xfId="12018"/>
    <cellStyle name="Normal 2 4 4 3 8 2" xfId="29967"/>
    <cellStyle name="Normal 2 4 4 3 9" xfId="12019"/>
    <cellStyle name="Normal 2 4 4 3 9 2" xfId="29968"/>
    <cellStyle name="Normal 2 4 4 4" xfId="12020"/>
    <cellStyle name="Normal 2 4 4 4 10" xfId="12021"/>
    <cellStyle name="Normal 2 4 4 4 10 2" xfId="29970"/>
    <cellStyle name="Normal 2 4 4 4 11" xfId="12022"/>
    <cellStyle name="Normal 2 4 4 4 11 2" xfId="29971"/>
    <cellStyle name="Normal 2 4 4 4 12" xfId="12023"/>
    <cellStyle name="Normal 2 4 4 4 12 2" xfId="29972"/>
    <cellStyle name="Normal 2 4 4 4 13" xfId="29969"/>
    <cellStyle name="Normal 2 4 4 4 2" xfId="12024"/>
    <cellStyle name="Normal 2 4 4 4 2 2" xfId="12025"/>
    <cellStyle name="Normal 2 4 4 4 2 2 2" xfId="29974"/>
    <cellStyle name="Normal 2 4 4 4 2 3" xfId="29973"/>
    <cellStyle name="Normal 2 4 4 4 3" xfId="12026"/>
    <cellStyle name="Normal 2 4 4 4 3 2" xfId="29975"/>
    <cellStyle name="Normal 2 4 4 4 4" xfId="12027"/>
    <cellStyle name="Normal 2 4 4 4 4 2" xfId="29976"/>
    <cellStyle name="Normal 2 4 4 4 5" xfId="12028"/>
    <cellStyle name="Normal 2 4 4 4 5 2" xfId="29977"/>
    <cellStyle name="Normal 2 4 4 4 6" xfId="12029"/>
    <cellStyle name="Normal 2 4 4 4 6 2" xfId="29978"/>
    <cellStyle name="Normal 2 4 4 4 7" xfId="12030"/>
    <cellStyle name="Normal 2 4 4 4 7 2" xfId="29979"/>
    <cellStyle name="Normal 2 4 4 4 8" xfId="12031"/>
    <cellStyle name="Normal 2 4 4 4 8 2" xfId="29980"/>
    <cellStyle name="Normal 2 4 4 4 9" xfId="12032"/>
    <cellStyle name="Normal 2 4 4 4 9 2" xfId="29981"/>
    <cellStyle name="Normal 2 4 4 5" xfId="12033"/>
    <cellStyle name="Normal 2 4 4 5 2" xfId="12034"/>
    <cellStyle name="Normal 2 4 4 5 2 2" xfId="29983"/>
    <cellStyle name="Normal 2 4 4 5 3" xfId="29982"/>
    <cellStyle name="Normal 2 4 4 6" xfId="12035"/>
    <cellStyle name="Normal 2 4 4 6 2" xfId="29984"/>
    <cellStyle name="Normal 2 4 4 7" xfId="12036"/>
    <cellStyle name="Normal 2 4 4 7 2" xfId="29985"/>
    <cellStyle name="Normal 2 4 4 8" xfId="12037"/>
    <cellStyle name="Normal 2 4 4 8 2" xfId="29986"/>
    <cellStyle name="Normal 2 4 4 9" xfId="12038"/>
    <cellStyle name="Normal 2 4 4 9 2" xfId="29987"/>
    <cellStyle name="Normal 2 4 40" xfId="12039"/>
    <cellStyle name="Normal 2 4 40 2" xfId="29988"/>
    <cellStyle name="Normal 2 4 41" xfId="12040"/>
    <cellStyle name="Normal 2 4 41 2" xfId="29989"/>
    <cellStyle name="Normal 2 4 42" xfId="12041"/>
    <cellStyle name="Normal 2 4 42 2" xfId="29990"/>
    <cellStyle name="Normal 2 4 43" xfId="12042"/>
    <cellStyle name="Normal 2 4 43 2" xfId="29991"/>
    <cellStyle name="Normal 2 4 44" xfId="12043"/>
    <cellStyle name="Normal 2 4 44 2" xfId="29992"/>
    <cellStyle name="Normal 2 4 45" xfId="12044"/>
    <cellStyle name="Normal 2 4 45 2" xfId="29993"/>
    <cellStyle name="Normal 2 4 46" xfId="12045"/>
    <cellStyle name="Normal 2 4 46 2" xfId="29994"/>
    <cellStyle name="Normal 2 4 47" xfId="12046"/>
    <cellStyle name="Normal 2 4 47 2" xfId="29995"/>
    <cellStyle name="Normal 2 4 48" xfId="12047"/>
    <cellStyle name="Normal 2 4 48 2" xfId="29996"/>
    <cellStyle name="Normal 2 4 49" xfId="29255"/>
    <cellStyle name="Normal 2 4 5" xfId="12048"/>
    <cellStyle name="Normal 2 4 5 2" xfId="29997"/>
    <cellStyle name="Normal 2 4 6" xfId="12049"/>
    <cellStyle name="Normal 2 4 6 2" xfId="29998"/>
    <cellStyle name="Normal 2 4 7" xfId="12050"/>
    <cellStyle name="Normal 2 4 7 2" xfId="29999"/>
    <cellStyle name="Normal 2 4 8" xfId="12051"/>
    <cellStyle name="Normal 2 4 8 2" xfId="30000"/>
    <cellStyle name="Normal 2 4 9" xfId="12052"/>
    <cellStyle name="Normal 2 4 9 2" xfId="30001"/>
    <cellStyle name="Normal 2 40" xfId="12053"/>
    <cellStyle name="Normal 2 40 2" xfId="30002"/>
    <cellStyle name="Normal 2 41" xfId="12054"/>
    <cellStyle name="Normal 2 41 2" xfId="30003"/>
    <cellStyle name="Normal 2 42" xfId="12055"/>
    <cellStyle name="Normal 2 42 2" xfId="30004"/>
    <cellStyle name="Normal 2 43" xfId="12056"/>
    <cellStyle name="Normal 2 43 2" xfId="30005"/>
    <cellStyle name="Normal 2 44" xfId="12057"/>
    <cellStyle name="Normal 2 44 2" xfId="30006"/>
    <cellStyle name="Normal 2 45" xfId="12058"/>
    <cellStyle name="Normal 2 45 2" xfId="30007"/>
    <cellStyle name="Normal 2 46" xfId="12059"/>
    <cellStyle name="Normal 2 46 2" xfId="30008"/>
    <cellStyle name="Normal 2 47" xfId="12060"/>
    <cellStyle name="Normal 2 47 2" xfId="30009"/>
    <cellStyle name="Normal 2 48" xfId="12061"/>
    <cellStyle name="Normal 2 48 2" xfId="30010"/>
    <cellStyle name="Normal 2 49" xfId="12062"/>
    <cellStyle name="Normal 2 49 2" xfId="30011"/>
    <cellStyle name="Normal 2 5" xfId="12063"/>
    <cellStyle name="Normal 2 5 2" xfId="30012"/>
    <cellStyle name="Normal 2 50" xfId="12064"/>
    <cellStyle name="Normal 2 50 2" xfId="30013"/>
    <cellStyle name="Normal 2 51" xfId="12065"/>
    <cellStyle name="Normal 2 51 2" xfId="30014"/>
    <cellStyle name="Normal 2 52" xfId="12066"/>
    <cellStyle name="Normal 2 52 2" xfId="30015"/>
    <cellStyle name="Normal 2 53" xfId="12067"/>
    <cellStyle name="Normal 2 53 2" xfId="30016"/>
    <cellStyle name="Normal 2 54" xfId="12068"/>
    <cellStyle name="Normal 2 54 2" xfId="30017"/>
    <cellStyle name="Normal 2 55" xfId="12069"/>
    <cellStyle name="Normal 2 55 2" xfId="30018"/>
    <cellStyle name="Normal 2 56" xfId="12070"/>
    <cellStyle name="Normal 2 56 2" xfId="30019"/>
    <cellStyle name="Normal 2 57" xfId="12071"/>
    <cellStyle name="Normal 2 57 2" xfId="30020"/>
    <cellStyle name="Normal 2 58" xfId="12072"/>
    <cellStyle name="Normal 2 58 2" xfId="30021"/>
    <cellStyle name="Normal 2 59" xfId="12073"/>
    <cellStyle name="Normal 2 59 2" xfId="30022"/>
    <cellStyle name="Normal 2 6" xfId="12074"/>
    <cellStyle name="Normal 2 6 2" xfId="30023"/>
    <cellStyle name="Normal 2 60" xfId="12075"/>
    <cellStyle name="Normal 2 60 2" xfId="30024"/>
    <cellStyle name="Normal 2 61" xfId="12076"/>
    <cellStyle name="Normal 2 61 2" xfId="30025"/>
    <cellStyle name="Normal 2 62" xfId="12077"/>
    <cellStyle name="Normal 2 62 2" xfId="30026"/>
    <cellStyle name="Normal 2 63" xfId="12078"/>
    <cellStyle name="Normal 2 63 2" xfId="30027"/>
    <cellStyle name="Normal 2 64" xfId="12079"/>
    <cellStyle name="Normal 2 64 2" xfId="30028"/>
    <cellStyle name="Normal 2 65" xfId="12080"/>
    <cellStyle name="Normal 2 65 2" xfId="30029"/>
    <cellStyle name="Normal 2 66" xfId="12081"/>
    <cellStyle name="Normal 2 66 2" xfId="30030"/>
    <cellStyle name="Normal 2 67" xfId="12082"/>
    <cellStyle name="Normal 2 67 2" xfId="30031"/>
    <cellStyle name="Normal 2 68" xfId="12083"/>
    <cellStyle name="Normal 2 68 2" xfId="30032"/>
    <cellStyle name="Normal 2 69" xfId="12084"/>
    <cellStyle name="Normal 2 69 10" xfId="12085"/>
    <cellStyle name="Normal 2 69 10 2" xfId="30034"/>
    <cellStyle name="Normal 2 69 11" xfId="12086"/>
    <cellStyle name="Normal 2 69 11 2" xfId="30035"/>
    <cellStyle name="Normal 2 69 12" xfId="12087"/>
    <cellStyle name="Normal 2 69 12 2" xfId="30036"/>
    <cellStyle name="Normal 2 69 13" xfId="12088"/>
    <cellStyle name="Normal 2 69 13 2" xfId="30037"/>
    <cellStyle name="Normal 2 69 14" xfId="12089"/>
    <cellStyle name="Normal 2 69 14 2" xfId="30038"/>
    <cellStyle name="Normal 2 69 15" xfId="12090"/>
    <cellStyle name="Normal 2 69 15 2" xfId="30039"/>
    <cellStyle name="Normal 2 69 16" xfId="12091"/>
    <cellStyle name="Normal 2 69 16 2" xfId="30040"/>
    <cellStyle name="Normal 2 69 17" xfId="12092"/>
    <cellStyle name="Normal 2 69 17 2" xfId="30041"/>
    <cellStyle name="Normal 2 69 18" xfId="12093"/>
    <cellStyle name="Normal 2 69 18 2" xfId="30042"/>
    <cellStyle name="Normal 2 69 19" xfId="12094"/>
    <cellStyle name="Normal 2 69 19 2" xfId="30043"/>
    <cellStyle name="Normal 2 69 2" xfId="12095"/>
    <cellStyle name="Normal 2 69 2 10" xfId="12096"/>
    <cellStyle name="Normal 2 69 2 10 2" xfId="30045"/>
    <cellStyle name="Normal 2 69 2 11" xfId="12097"/>
    <cellStyle name="Normal 2 69 2 11 2" xfId="30046"/>
    <cellStyle name="Normal 2 69 2 12" xfId="12098"/>
    <cellStyle name="Normal 2 69 2 12 2" xfId="30047"/>
    <cellStyle name="Normal 2 69 2 13" xfId="12099"/>
    <cellStyle name="Normal 2 69 2 13 2" xfId="30048"/>
    <cellStyle name="Normal 2 69 2 14" xfId="12100"/>
    <cellStyle name="Normal 2 69 2 14 2" xfId="30049"/>
    <cellStyle name="Normal 2 69 2 15" xfId="30044"/>
    <cellStyle name="Normal 2 69 2 2" xfId="12101"/>
    <cellStyle name="Normal 2 69 2 2 10" xfId="12102"/>
    <cellStyle name="Normal 2 69 2 2 10 2" xfId="30051"/>
    <cellStyle name="Normal 2 69 2 2 11" xfId="12103"/>
    <cellStyle name="Normal 2 69 2 2 11 2" xfId="30052"/>
    <cellStyle name="Normal 2 69 2 2 12" xfId="12104"/>
    <cellStyle name="Normal 2 69 2 2 12 2" xfId="30053"/>
    <cellStyle name="Normal 2 69 2 2 13" xfId="12105"/>
    <cellStyle name="Normal 2 69 2 2 13 2" xfId="30054"/>
    <cellStyle name="Normal 2 69 2 2 14" xfId="12106"/>
    <cellStyle name="Normal 2 69 2 2 14 2" xfId="30055"/>
    <cellStyle name="Normal 2 69 2 2 15" xfId="30050"/>
    <cellStyle name="Normal 2 69 2 2 2" xfId="12107"/>
    <cellStyle name="Normal 2 69 2 2 2 10" xfId="12108"/>
    <cellStyle name="Normal 2 69 2 2 2 10 2" xfId="30057"/>
    <cellStyle name="Normal 2 69 2 2 2 11" xfId="12109"/>
    <cellStyle name="Normal 2 69 2 2 2 11 2" xfId="30058"/>
    <cellStyle name="Normal 2 69 2 2 2 12" xfId="12110"/>
    <cellStyle name="Normal 2 69 2 2 2 12 2" xfId="30059"/>
    <cellStyle name="Normal 2 69 2 2 2 13" xfId="12111"/>
    <cellStyle name="Normal 2 69 2 2 2 13 2" xfId="30060"/>
    <cellStyle name="Normal 2 69 2 2 2 14" xfId="30056"/>
    <cellStyle name="Normal 2 69 2 2 2 2" xfId="12112"/>
    <cellStyle name="Normal 2 69 2 2 2 2 10" xfId="12113"/>
    <cellStyle name="Normal 2 69 2 2 2 2 10 2" xfId="30062"/>
    <cellStyle name="Normal 2 69 2 2 2 2 11" xfId="12114"/>
    <cellStyle name="Normal 2 69 2 2 2 2 11 2" xfId="30063"/>
    <cellStyle name="Normal 2 69 2 2 2 2 12" xfId="12115"/>
    <cellStyle name="Normal 2 69 2 2 2 2 12 2" xfId="30064"/>
    <cellStyle name="Normal 2 69 2 2 2 2 13" xfId="30061"/>
    <cellStyle name="Normal 2 69 2 2 2 2 2" xfId="12116"/>
    <cellStyle name="Normal 2 69 2 2 2 2 2 2" xfId="12117"/>
    <cellStyle name="Normal 2 69 2 2 2 2 2 2 2" xfId="30066"/>
    <cellStyle name="Normal 2 69 2 2 2 2 2 3" xfId="30065"/>
    <cellStyle name="Normal 2 69 2 2 2 2 3" xfId="12118"/>
    <cellStyle name="Normal 2 69 2 2 2 2 3 2" xfId="30067"/>
    <cellStyle name="Normal 2 69 2 2 2 2 4" xfId="12119"/>
    <cellStyle name="Normal 2 69 2 2 2 2 4 2" xfId="30068"/>
    <cellStyle name="Normal 2 69 2 2 2 2 5" xfId="12120"/>
    <cellStyle name="Normal 2 69 2 2 2 2 5 2" xfId="30069"/>
    <cellStyle name="Normal 2 69 2 2 2 2 6" xfId="12121"/>
    <cellStyle name="Normal 2 69 2 2 2 2 6 2" xfId="30070"/>
    <cellStyle name="Normal 2 69 2 2 2 2 7" xfId="12122"/>
    <cellStyle name="Normal 2 69 2 2 2 2 7 2" xfId="30071"/>
    <cellStyle name="Normal 2 69 2 2 2 2 8" xfId="12123"/>
    <cellStyle name="Normal 2 69 2 2 2 2 8 2" xfId="30072"/>
    <cellStyle name="Normal 2 69 2 2 2 2 9" xfId="12124"/>
    <cellStyle name="Normal 2 69 2 2 2 2 9 2" xfId="30073"/>
    <cellStyle name="Normal 2 69 2 2 2 3" xfId="12125"/>
    <cellStyle name="Normal 2 69 2 2 2 3 2" xfId="30074"/>
    <cellStyle name="Normal 2 69 2 2 2 4" xfId="12126"/>
    <cellStyle name="Normal 2 69 2 2 2 4 2" xfId="12127"/>
    <cellStyle name="Normal 2 69 2 2 2 4 2 2" xfId="30076"/>
    <cellStyle name="Normal 2 69 2 2 2 4 3" xfId="30075"/>
    <cellStyle name="Normal 2 69 2 2 2 5" xfId="12128"/>
    <cellStyle name="Normal 2 69 2 2 2 5 2" xfId="30077"/>
    <cellStyle name="Normal 2 69 2 2 2 6" xfId="12129"/>
    <cellStyle name="Normal 2 69 2 2 2 6 2" xfId="30078"/>
    <cellStyle name="Normal 2 69 2 2 2 7" xfId="12130"/>
    <cellStyle name="Normal 2 69 2 2 2 7 2" xfId="30079"/>
    <cellStyle name="Normal 2 69 2 2 2 8" xfId="12131"/>
    <cellStyle name="Normal 2 69 2 2 2 8 2" xfId="30080"/>
    <cellStyle name="Normal 2 69 2 2 2 9" xfId="12132"/>
    <cellStyle name="Normal 2 69 2 2 2 9 2" xfId="30081"/>
    <cellStyle name="Normal 2 69 2 2 3" xfId="12133"/>
    <cellStyle name="Normal 2 69 2 2 3 2" xfId="30082"/>
    <cellStyle name="Normal 2 69 2 2 4" xfId="12134"/>
    <cellStyle name="Normal 2 69 2 2 4 10" xfId="12135"/>
    <cellStyle name="Normal 2 69 2 2 4 10 2" xfId="30084"/>
    <cellStyle name="Normal 2 69 2 2 4 11" xfId="12136"/>
    <cellStyle name="Normal 2 69 2 2 4 11 2" xfId="30085"/>
    <cellStyle name="Normal 2 69 2 2 4 12" xfId="12137"/>
    <cellStyle name="Normal 2 69 2 2 4 12 2" xfId="30086"/>
    <cellStyle name="Normal 2 69 2 2 4 13" xfId="30083"/>
    <cellStyle name="Normal 2 69 2 2 4 2" xfId="12138"/>
    <cellStyle name="Normal 2 69 2 2 4 2 2" xfId="12139"/>
    <cellStyle name="Normal 2 69 2 2 4 2 2 2" xfId="30088"/>
    <cellStyle name="Normal 2 69 2 2 4 2 3" xfId="30087"/>
    <cellStyle name="Normal 2 69 2 2 4 3" xfId="12140"/>
    <cellStyle name="Normal 2 69 2 2 4 3 2" xfId="30089"/>
    <cellStyle name="Normal 2 69 2 2 4 4" xfId="12141"/>
    <cellStyle name="Normal 2 69 2 2 4 4 2" xfId="30090"/>
    <cellStyle name="Normal 2 69 2 2 4 5" xfId="12142"/>
    <cellStyle name="Normal 2 69 2 2 4 5 2" xfId="30091"/>
    <cellStyle name="Normal 2 69 2 2 4 6" xfId="12143"/>
    <cellStyle name="Normal 2 69 2 2 4 6 2" xfId="30092"/>
    <cellStyle name="Normal 2 69 2 2 4 7" xfId="12144"/>
    <cellStyle name="Normal 2 69 2 2 4 7 2" xfId="30093"/>
    <cellStyle name="Normal 2 69 2 2 4 8" xfId="12145"/>
    <cellStyle name="Normal 2 69 2 2 4 8 2" xfId="30094"/>
    <cellStyle name="Normal 2 69 2 2 4 9" xfId="12146"/>
    <cellStyle name="Normal 2 69 2 2 4 9 2" xfId="30095"/>
    <cellStyle name="Normal 2 69 2 2 5" xfId="12147"/>
    <cellStyle name="Normal 2 69 2 2 5 2" xfId="12148"/>
    <cellStyle name="Normal 2 69 2 2 5 2 2" xfId="30097"/>
    <cellStyle name="Normal 2 69 2 2 5 3" xfId="30096"/>
    <cellStyle name="Normal 2 69 2 2 6" xfId="12149"/>
    <cellStyle name="Normal 2 69 2 2 6 2" xfId="30098"/>
    <cellStyle name="Normal 2 69 2 2 7" xfId="12150"/>
    <cellStyle name="Normal 2 69 2 2 7 2" xfId="30099"/>
    <cellStyle name="Normal 2 69 2 2 8" xfId="12151"/>
    <cellStyle name="Normal 2 69 2 2 8 2" xfId="30100"/>
    <cellStyle name="Normal 2 69 2 2 9" xfId="12152"/>
    <cellStyle name="Normal 2 69 2 2 9 2" xfId="30101"/>
    <cellStyle name="Normal 2 69 2 3" xfId="12153"/>
    <cellStyle name="Normal 2 69 2 3 10" xfId="12154"/>
    <cellStyle name="Normal 2 69 2 3 10 2" xfId="30103"/>
    <cellStyle name="Normal 2 69 2 3 11" xfId="12155"/>
    <cellStyle name="Normal 2 69 2 3 11 2" xfId="30104"/>
    <cellStyle name="Normal 2 69 2 3 12" xfId="12156"/>
    <cellStyle name="Normal 2 69 2 3 12 2" xfId="30105"/>
    <cellStyle name="Normal 2 69 2 3 13" xfId="12157"/>
    <cellStyle name="Normal 2 69 2 3 13 2" xfId="30106"/>
    <cellStyle name="Normal 2 69 2 3 14" xfId="30102"/>
    <cellStyle name="Normal 2 69 2 3 2" xfId="12158"/>
    <cellStyle name="Normal 2 69 2 3 2 10" xfId="12159"/>
    <cellStyle name="Normal 2 69 2 3 2 10 2" xfId="30108"/>
    <cellStyle name="Normal 2 69 2 3 2 11" xfId="12160"/>
    <cellStyle name="Normal 2 69 2 3 2 11 2" xfId="30109"/>
    <cellStyle name="Normal 2 69 2 3 2 12" xfId="12161"/>
    <cellStyle name="Normal 2 69 2 3 2 12 2" xfId="30110"/>
    <cellStyle name="Normal 2 69 2 3 2 13" xfId="30107"/>
    <cellStyle name="Normal 2 69 2 3 2 2" xfId="12162"/>
    <cellStyle name="Normal 2 69 2 3 2 2 2" xfId="12163"/>
    <cellStyle name="Normal 2 69 2 3 2 2 2 2" xfId="30112"/>
    <cellStyle name="Normal 2 69 2 3 2 2 3" xfId="30111"/>
    <cellStyle name="Normal 2 69 2 3 2 3" xfId="12164"/>
    <cellStyle name="Normal 2 69 2 3 2 3 2" xfId="30113"/>
    <cellStyle name="Normal 2 69 2 3 2 4" xfId="12165"/>
    <cellStyle name="Normal 2 69 2 3 2 4 2" xfId="30114"/>
    <cellStyle name="Normal 2 69 2 3 2 5" xfId="12166"/>
    <cellStyle name="Normal 2 69 2 3 2 5 2" xfId="30115"/>
    <cellStyle name="Normal 2 69 2 3 2 6" xfId="12167"/>
    <cellStyle name="Normal 2 69 2 3 2 6 2" xfId="30116"/>
    <cellStyle name="Normal 2 69 2 3 2 7" xfId="12168"/>
    <cellStyle name="Normal 2 69 2 3 2 7 2" xfId="30117"/>
    <cellStyle name="Normal 2 69 2 3 2 8" xfId="12169"/>
    <cellStyle name="Normal 2 69 2 3 2 8 2" xfId="30118"/>
    <cellStyle name="Normal 2 69 2 3 2 9" xfId="12170"/>
    <cellStyle name="Normal 2 69 2 3 2 9 2" xfId="30119"/>
    <cellStyle name="Normal 2 69 2 3 3" xfId="12171"/>
    <cellStyle name="Normal 2 69 2 3 3 2" xfId="30120"/>
    <cellStyle name="Normal 2 69 2 3 4" xfId="12172"/>
    <cellStyle name="Normal 2 69 2 3 4 2" xfId="12173"/>
    <cellStyle name="Normal 2 69 2 3 4 2 2" xfId="30122"/>
    <cellStyle name="Normal 2 69 2 3 4 3" xfId="30121"/>
    <cellStyle name="Normal 2 69 2 3 5" xfId="12174"/>
    <cellStyle name="Normal 2 69 2 3 5 2" xfId="30123"/>
    <cellStyle name="Normal 2 69 2 3 6" xfId="12175"/>
    <cellStyle name="Normal 2 69 2 3 6 2" xfId="30124"/>
    <cellStyle name="Normal 2 69 2 3 7" xfId="12176"/>
    <cellStyle name="Normal 2 69 2 3 7 2" xfId="30125"/>
    <cellStyle name="Normal 2 69 2 3 8" xfId="12177"/>
    <cellStyle name="Normal 2 69 2 3 8 2" xfId="30126"/>
    <cellStyle name="Normal 2 69 2 3 9" xfId="12178"/>
    <cellStyle name="Normal 2 69 2 3 9 2" xfId="30127"/>
    <cellStyle name="Normal 2 69 2 4" xfId="12179"/>
    <cellStyle name="Normal 2 69 2 4 10" xfId="12180"/>
    <cellStyle name="Normal 2 69 2 4 10 2" xfId="30129"/>
    <cellStyle name="Normal 2 69 2 4 11" xfId="12181"/>
    <cellStyle name="Normal 2 69 2 4 11 2" xfId="30130"/>
    <cellStyle name="Normal 2 69 2 4 12" xfId="12182"/>
    <cellStyle name="Normal 2 69 2 4 12 2" xfId="30131"/>
    <cellStyle name="Normal 2 69 2 4 13" xfId="30128"/>
    <cellStyle name="Normal 2 69 2 4 2" xfId="12183"/>
    <cellStyle name="Normal 2 69 2 4 2 2" xfId="12184"/>
    <cellStyle name="Normal 2 69 2 4 2 2 2" xfId="30133"/>
    <cellStyle name="Normal 2 69 2 4 2 3" xfId="30132"/>
    <cellStyle name="Normal 2 69 2 4 3" xfId="12185"/>
    <cellStyle name="Normal 2 69 2 4 3 2" xfId="30134"/>
    <cellStyle name="Normal 2 69 2 4 4" xfId="12186"/>
    <cellStyle name="Normal 2 69 2 4 4 2" xfId="30135"/>
    <cellStyle name="Normal 2 69 2 4 5" xfId="12187"/>
    <cellStyle name="Normal 2 69 2 4 5 2" xfId="30136"/>
    <cellStyle name="Normal 2 69 2 4 6" xfId="12188"/>
    <cellStyle name="Normal 2 69 2 4 6 2" xfId="30137"/>
    <cellStyle name="Normal 2 69 2 4 7" xfId="12189"/>
    <cellStyle name="Normal 2 69 2 4 7 2" xfId="30138"/>
    <cellStyle name="Normal 2 69 2 4 8" xfId="12190"/>
    <cellStyle name="Normal 2 69 2 4 8 2" xfId="30139"/>
    <cellStyle name="Normal 2 69 2 4 9" xfId="12191"/>
    <cellStyle name="Normal 2 69 2 4 9 2" xfId="30140"/>
    <cellStyle name="Normal 2 69 2 5" xfId="12192"/>
    <cellStyle name="Normal 2 69 2 5 2" xfId="12193"/>
    <cellStyle name="Normal 2 69 2 5 2 2" xfId="30142"/>
    <cellStyle name="Normal 2 69 2 5 3" xfId="30141"/>
    <cellStyle name="Normal 2 69 2 6" xfId="12194"/>
    <cellStyle name="Normal 2 69 2 6 2" xfId="30143"/>
    <cellStyle name="Normal 2 69 2 7" xfId="12195"/>
    <cellStyle name="Normal 2 69 2 7 2" xfId="30144"/>
    <cellStyle name="Normal 2 69 2 8" xfId="12196"/>
    <cellStyle name="Normal 2 69 2 8 2" xfId="30145"/>
    <cellStyle name="Normal 2 69 2 9" xfId="12197"/>
    <cellStyle name="Normal 2 69 2 9 2" xfId="30146"/>
    <cellStyle name="Normal 2 69 20" xfId="12198"/>
    <cellStyle name="Normal 2 69 20 2" xfId="30147"/>
    <cellStyle name="Normal 2 69 21" xfId="12199"/>
    <cellStyle name="Normal 2 69 21 2" xfId="30148"/>
    <cellStyle name="Normal 2 69 22" xfId="12200"/>
    <cellStyle name="Normal 2 69 22 2" xfId="30149"/>
    <cellStyle name="Normal 2 69 23" xfId="12201"/>
    <cellStyle name="Normal 2 69 23 2" xfId="30150"/>
    <cellStyle name="Normal 2 69 24" xfId="12202"/>
    <cellStyle name="Normal 2 69 24 2" xfId="30151"/>
    <cellStyle name="Normal 2 69 25" xfId="12203"/>
    <cellStyle name="Normal 2 69 25 2" xfId="30152"/>
    <cellStyle name="Normal 2 69 26" xfId="12204"/>
    <cellStyle name="Normal 2 69 26 2" xfId="30153"/>
    <cellStyle name="Normal 2 69 27" xfId="12205"/>
    <cellStyle name="Normal 2 69 27 2" xfId="30154"/>
    <cellStyle name="Normal 2 69 28" xfId="12206"/>
    <cellStyle name="Normal 2 69 28 2" xfId="30155"/>
    <cellStyle name="Normal 2 69 29" xfId="12207"/>
    <cellStyle name="Normal 2 69 29 2" xfId="30156"/>
    <cellStyle name="Normal 2 69 3" xfId="12208"/>
    <cellStyle name="Normal 2 69 3 2" xfId="30157"/>
    <cellStyle name="Normal 2 69 30" xfId="12209"/>
    <cellStyle name="Normal 2 69 30 2" xfId="30158"/>
    <cellStyle name="Normal 2 69 31" xfId="12210"/>
    <cellStyle name="Normal 2 69 31 2" xfId="30159"/>
    <cellStyle name="Normal 2 69 32" xfId="12211"/>
    <cellStyle name="Normal 2 69 32 2" xfId="30160"/>
    <cellStyle name="Normal 2 69 33" xfId="12212"/>
    <cellStyle name="Normal 2 69 33 2" xfId="30161"/>
    <cellStyle name="Normal 2 69 34" xfId="12213"/>
    <cellStyle name="Normal 2 69 34 2" xfId="30162"/>
    <cellStyle name="Normal 2 69 35" xfId="12214"/>
    <cellStyle name="Normal 2 69 35 10" xfId="12215"/>
    <cellStyle name="Normal 2 69 35 10 2" xfId="30164"/>
    <cellStyle name="Normal 2 69 35 11" xfId="12216"/>
    <cellStyle name="Normal 2 69 35 11 2" xfId="30165"/>
    <cellStyle name="Normal 2 69 35 12" xfId="12217"/>
    <cellStyle name="Normal 2 69 35 12 2" xfId="30166"/>
    <cellStyle name="Normal 2 69 35 13" xfId="12218"/>
    <cellStyle name="Normal 2 69 35 13 2" xfId="30167"/>
    <cellStyle name="Normal 2 69 35 14" xfId="30163"/>
    <cellStyle name="Normal 2 69 35 2" xfId="12219"/>
    <cellStyle name="Normal 2 69 35 2 10" xfId="12220"/>
    <cellStyle name="Normal 2 69 35 2 10 2" xfId="30169"/>
    <cellStyle name="Normal 2 69 35 2 11" xfId="12221"/>
    <cellStyle name="Normal 2 69 35 2 11 2" xfId="30170"/>
    <cellStyle name="Normal 2 69 35 2 12" xfId="12222"/>
    <cellStyle name="Normal 2 69 35 2 12 2" xfId="30171"/>
    <cellStyle name="Normal 2 69 35 2 13" xfId="30168"/>
    <cellStyle name="Normal 2 69 35 2 2" xfId="12223"/>
    <cellStyle name="Normal 2 69 35 2 2 2" xfId="12224"/>
    <cellStyle name="Normal 2 69 35 2 2 2 2" xfId="30173"/>
    <cellStyle name="Normal 2 69 35 2 2 3" xfId="30172"/>
    <cellStyle name="Normal 2 69 35 2 3" xfId="12225"/>
    <cellStyle name="Normal 2 69 35 2 3 2" xfId="30174"/>
    <cellStyle name="Normal 2 69 35 2 4" xfId="12226"/>
    <cellStyle name="Normal 2 69 35 2 4 2" xfId="30175"/>
    <cellStyle name="Normal 2 69 35 2 5" xfId="12227"/>
    <cellStyle name="Normal 2 69 35 2 5 2" xfId="30176"/>
    <cellStyle name="Normal 2 69 35 2 6" xfId="12228"/>
    <cellStyle name="Normal 2 69 35 2 6 2" xfId="30177"/>
    <cellStyle name="Normal 2 69 35 2 7" xfId="12229"/>
    <cellStyle name="Normal 2 69 35 2 7 2" xfId="30178"/>
    <cellStyle name="Normal 2 69 35 2 8" xfId="12230"/>
    <cellStyle name="Normal 2 69 35 2 8 2" xfId="30179"/>
    <cellStyle name="Normal 2 69 35 2 9" xfId="12231"/>
    <cellStyle name="Normal 2 69 35 2 9 2" xfId="30180"/>
    <cellStyle name="Normal 2 69 35 3" xfId="12232"/>
    <cellStyle name="Normal 2 69 35 3 2" xfId="30181"/>
    <cellStyle name="Normal 2 69 35 4" xfId="12233"/>
    <cellStyle name="Normal 2 69 35 4 2" xfId="12234"/>
    <cellStyle name="Normal 2 69 35 4 2 2" xfId="30183"/>
    <cellStyle name="Normal 2 69 35 4 3" xfId="30182"/>
    <cellStyle name="Normal 2 69 35 5" xfId="12235"/>
    <cellStyle name="Normal 2 69 35 5 2" xfId="30184"/>
    <cellStyle name="Normal 2 69 35 6" xfId="12236"/>
    <cellStyle name="Normal 2 69 35 6 2" xfId="30185"/>
    <cellStyle name="Normal 2 69 35 7" xfId="12237"/>
    <cellStyle name="Normal 2 69 35 7 2" xfId="30186"/>
    <cellStyle name="Normal 2 69 35 8" xfId="12238"/>
    <cellStyle name="Normal 2 69 35 8 2" xfId="30187"/>
    <cellStyle name="Normal 2 69 35 9" xfId="12239"/>
    <cellStyle name="Normal 2 69 35 9 2" xfId="30188"/>
    <cellStyle name="Normal 2 69 36" xfId="12240"/>
    <cellStyle name="Normal 2 69 36 2" xfId="30189"/>
    <cellStyle name="Normal 2 69 37" xfId="12241"/>
    <cellStyle name="Normal 2 69 37 10" xfId="12242"/>
    <cellStyle name="Normal 2 69 37 10 2" xfId="30191"/>
    <cellStyle name="Normal 2 69 37 11" xfId="12243"/>
    <cellStyle name="Normal 2 69 37 11 2" xfId="30192"/>
    <cellStyle name="Normal 2 69 37 12" xfId="12244"/>
    <cellStyle name="Normal 2 69 37 12 2" xfId="30193"/>
    <cellStyle name="Normal 2 69 37 13" xfId="30190"/>
    <cellStyle name="Normal 2 69 37 2" xfId="12245"/>
    <cellStyle name="Normal 2 69 37 2 2" xfId="12246"/>
    <cellStyle name="Normal 2 69 37 2 2 2" xfId="30195"/>
    <cellStyle name="Normal 2 69 37 2 3" xfId="30194"/>
    <cellStyle name="Normal 2 69 37 3" xfId="12247"/>
    <cellStyle name="Normal 2 69 37 3 2" xfId="30196"/>
    <cellStyle name="Normal 2 69 37 4" xfId="12248"/>
    <cellStyle name="Normal 2 69 37 4 2" xfId="30197"/>
    <cellStyle name="Normal 2 69 37 5" xfId="12249"/>
    <cellStyle name="Normal 2 69 37 5 2" xfId="30198"/>
    <cellStyle name="Normal 2 69 37 6" xfId="12250"/>
    <cellStyle name="Normal 2 69 37 6 2" xfId="30199"/>
    <cellStyle name="Normal 2 69 37 7" xfId="12251"/>
    <cellStyle name="Normal 2 69 37 7 2" xfId="30200"/>
    <cellStyle name="Normal 2 69 37 8" xfId="12252"/>
    <cellStyle name="Normal 2 69 37 8 2" xfId="30201"/>
    <cellStyle name="Normal 2 69 37 9" xfId="12253"/>
    <cellStyle name="Normal 2 69 37 9 2" xfId="30202"/>
    <cellStyle name="Normal 2 69 38" xfId="12254"/>
    <cellStyle name="Normal 2 69 38 2" xfId="12255"/>
    <cellStyle name="Normal 2 69 38 2 2" xfId="30204"/>
    <cellStyle name="Normal 2 69 38 3" xfId="30203"/>
    <cellStyle name="Normal 2 69 39" xfId="12256"/>
    <cellStyle name="Normal 2 69 39 2" xfId="30205"/>
    <cellStyle name="Normal 2 69 4" xfId="12257"/>
    <cellStyle name="Normal 2 69 4 2" xfId="30206"/>
    <cellStyle name="Normal 2 69 40" xfId="12258"/>
    <cellStyle name="Normal 2 69 40 2" xfId="30207"/>
    <cellStyle name="Normal 2 69 41" xfId="12259"/>
    <cellStyle name="Normal 2 69 41 2" xfId="30208"/>
    <cellStyle name="Normal 2 69 42" xfId="12260"/>
    <cellStyle name="Normal 2 69 42 2" xfId="30209"/>
    <cellStyle name="Normal 2 69 43" xfId="12261"/>
    <cellStyle name="Normal 2 69 43 2" xfId="30210"/>
    <cellStyle name="Normal 2 69 44" xfId="12262"/>
    <cellStyle name="Normal 2 69 44 2" xfId="30211"/>
    <cellStyle name="Normal 2 69 45" xfId="12263"/>
    <cellStyle name="Normal 2 69 45 2" xfId="30212"/>
    <cellStyle name="Normal 2 69 46" xfId="12264"/>
    <cellStyle name="Normal 2 69 46 2" xfId="30213"/>
    <cellStyle name="Normal 2 69 47" xfId="12265"/>
    <cellStyle name="Normal 2 69 47 2" xfId="30214"/>
    <cellStyle name="Normal 2 69 48" xfId="30033"/>
    <cellStyle name="Normal 2 69 5" xfId="12266"/>
    <cellStyle name="Normal 2 69 5 2" xfId="30215"/>
    <cellStyle name="Normal 2 69 6" xfId="12267"/>
    <cellStyle name="Normal 2 69 6 2" xfId="30216"/>
    <cellStyle name="Normal 2 69 7" xfId="12268"/>
    <cellStyle name="Normal 2 69 7 2" xfId="30217"/>
    <cellStyle name="Normal 2 69 8" xfId="12269"/>
    <cellStyle name="Normal 2 69 8 2" xfId="30218"/>
    <cellStyle name="Normal 2 69 9" xfId="12270"/>
    <cellStyle name="Normal 2 69 9 2" xfId="30219"/>
    <cellStyle name="Normal 2 7" xfId="12271"/>
    <cellStyle name="Normal 2 7 2" xfId="30220"/>
    <cellStyle name="Normal 2 70" xfId="12272"/>
    <cellStyle name="Normal 2 70 10" xfId="12273"/>
    <cellStyle name="Normal 2 70 10 2" xfId="30222"/>
    <cellStyle name="Normal 2 70 11" xfId="12274"/>
    <cellStyle name="Normal 2 70 11 2" xfId="30223"/>
    <cellStyle name="Normal 2 70 12" xfId="12275"/>
    <cellStyle name="Normal 2 70 12 2" xfId="30224"/>
    <cellStyle name="Normal 2 70 13" xfId="12276"/>
    <cellStyle name="Normal 2 70 13 2" xfId="30225"/>
    <cellStyle name="Normal 2 70 14" xfId="12277"/>
    <cellStyle name="Normal 2 70 14 2" xfId="30226"/>
    <cellStyle name="Normal 2 70 15" xfId="30221"/>
    <cellStyle name="Normal 2 70 2" xfId="12278"/>
    <cellStyle name="Normal 2 70 2 10" xfId="12279"/>
    <cellStyle name="Normal 2 70 2 10 2" xfId="30228"/>
    <cellStyle name="Normal 2 70 2 11" xfId="12280"/>
    <cellStyle name="Normal 2 70 2 11 2" xfId="30229"/>
    <cellStyle name="Normal 2 70 2 12" xfId="12281"/>
    <cellStyle name="Normal 2 70 2 12 2" xfId="30230"/>
    <cellStyle name="Normal 2 70 2 13" xfId="12282"/>
    <cellStyle name="Normal 2 70 2 13 2" xfId="30231"/>
    <cellStyle name="Normal 2 70 2 14" xfId="12283"/>
    <cellStyle name="Normal 2 70 2 14 2" xfId="30232"/>
    <cellStyle name="Normal 2 70 2 15" xfId="30227"/>
    <cellStyle name="Normal 2 70 2 2" xfId="12284"/>
    <cellStyle name="Normal 2 70 2 2 10" xfId="12285"/>
    <cellStyle name="Normal 2 70 2 2 10 2" xfId="30234"/>
    <cellStyle name="Normal 2 70 2 2 11" xfId="12286"/>
    <cellStyle name="Normal 2 70 2 2 11 2" xfId="30235"/>
    <cellStyle name="Normal 2 70 2 2 12" xfId="12287"/>
    <cellStyle name="Normal 2 70 2 2 12 2" xfId="30236"/>
    <cellStyle name="Normal 2 70 2 2 13" xfId="12288"/>
    <cellStyle name="Normal 2 70 2 2 13 2" xfId="30237"/>
    <cellStyle name="Normal 2 70 2 2 14" xfId="30233"/>
    <cellStyle name="Normal 2 70 2 2 2" xfId="12289"/>
    <cellStyle name="Normal 2 70 2 2 2 10" xfId="12290"/>
    <cellStyle name="Normal 2 70 2 2 2 10 2" xfId="30239"/>
    <cellStyle name="Normal 2 70 2 2 2 11" xfId="12291"/>
    <cellStyle name="Normal 2 70 2 2 2 11 2" xfId="30240"/>
    <cellStyle name="Normal 2 70 2 2 2 12" xfId="12292"/>
    <cellStyle name="Normal 2 70 2 2 2 12 2" xfId="30241"/>
    <cellStyle name="Normal 2 70 2 2 2 13" xfId="30238"/>
    <cellStyle name="Normal 2 70 2 2 2 2" xfId="12293"/>
    <cellStyle name="Normal 2 70 2 2 2 2 2" xfId="12294"/>
    <cellStyle name="Normal 2 70 2 2 2 2 2 2" xfId="30243"/>
    <cellStyle name="Normal 2 70 2 2 2 2 3" xfId="30242"/>
    <cellStyle name="Normal 2 70 2 2 2 3" xfId="12295"/>
    <cellStyle name="Normal 2 70 2 2 2 3 2" xfId="30244"/>
    <cellStyle name="Normal 2 70 2 2 2 4" xfId="12296"/>
    <cellStyle name="Normal 2 70 2 2 2 4 2" xfId="30245"/>
    <cellStyle name="Normal 2 70 2 2 2 5" xfId="12297"/>
    <cellStyle name="Normal 2 70 2 2 2 5 2" xfId="30246"/>
    <cellStyle name="Normal 2 70 2 2 2 6" xfId="12298"/>
    <cellStyle name="Normal 2 70 2 2 2 6 2" xfId="30247"/>
    <cellStyle name="Normal 2 70 2 2 2 7" xfId="12299"/>
    <cellStyle name="Normal 2 70 2 2 2 7 2" xfId="30248"/>
    <cellStyle name="Normal 2 70 2 2 2 8" xfId="12300"/>
    <cellStyle name="Normal 2 70 2 2 2 8 2" xfId="30249"/>
    <cellStyle name="Normal 2 70 2 2 2 9" xfId="12301"/>
    <cellStyle name="Normal 2 70 2 2 2 9 2" xfId="30250"/>
    <cellStyle name="Normal 2 70 2 2 3" xfId="12302"/>
    <cellStyle name="Normal 2 70 2 2 3 2" xfId="30251"/>
    <cellStyle name="Normal 2 70 2 2 4" xfId="12303"/>
    <cellStyle name="Normal 2 70 2 2 4 2" xfId="12304"/>
    <cellStyle name="Normal 2 70 2 2 4 2 2" xfId="30253"/>
    <cellStyle name="Normal 2 70 2 2 4 3" xfId="30252"/>
    <cellStyle name="Normal 2 70 2 2 5" xfId="12305"/>
    <cellStyle name="Normal 2 70 2 2 5 2" xfId="30254"/>
    <cellStyle name="Normal 2 70 2 2 6" xfId="12306"/>
    <cellStyle name="Normal 2 70 2 2 6 2" xfId="30255"/>
    <cellStyle name="Normal 2 70 2 2 7" xfId="12307"/>
    <cellStyle name="Normal 2 70 2 2 7 2" xfId="30256"/>
    <cellStyle name="Normal 2 70 2 2 8" xfId="12308"/>
    <cellStyle name="Normal 2 70 2 2 8 2" xfId="30257"/>
    <cellStyle name="Normal 2 70 2 2 9" xfId="12309"/>
    <cellStyle name="Normal 2 70 2 2 9 2" xfId="30258"/>
    <cellStyle name="Normal 2 70 2 3" xfId="12310"/>
    <cellStyle name="Normal 2 70 2 3 2" xfId="30259"/>
    <cellStyle name="Normal 2 70 2 4" xfId="12311"/>
    <cellStyle name="Normal 2 70 2 4 10" xfId="12312"/>
    <cellStyle name="Normal 2 70 2 4 10 2" xfId="30261"/>
    <cellStyle name="Normal 2 70 2 4 11" xfId="12313"/>
    <cellStyle name="Normal 2 70 2 4 11 2" xfId="30262"/>
    <cellStyle name="Normal 2 70 2 4 12" xfId="12314"/>
    <cellStyle name="Normal 2 70 2 4 12 2" xfId="30263"/>
    <cellStyle name="Normal 2 70 2 4 13" xfId="30260"/>
    <cellStyle name="Normal 2 70 2 4 2" xfId="12315"/>
    <cellStyle name="Normal 2 70 2 4 2 2" xfId="12316"/>
    <cellStyle name="Normal 2 70 2 4 2 2 2" xfId="30265"/>
    <cellStyle name="Normal 2 70 2 4 2 3" xfId="30264"/>
    <cellStyle name="Normal 2 70 2 4 3" xfId="12317"/>
    <cellStyle name="Normal 2 70 2 4 3 2" xfId="30266"/>
    <cellStyle name="Normal 2 70 2 4 4" xfId="12318"/>
    <cellStyle name="Normal 2 70 2 4 4 2" xfId="30267"/>
    <cellStyle name="Normal 2 70 2 4 5" xfId="12319"/>
    <cellStyle name="Normal 2 70 2 4 5 2" xfId="30268"/>
    <cellStyle name="Normal 2 70 2 4 6" xfId="12320"/>
    <cellStyle name="Normal 2 70 2 4 6 2" xfId="30269"/>
    <cellStyle name="Normal 2 70 2 4 7" xfId="12321"/>
    <cellStyle name="Normal 2 70 2 4 7 2" xfId="30270"/>
    <cellStyle name="Normal 2 70 2 4 8" xfId="12322"/>
    <cellStyle name="Normal 2 70 2 4 8 2" xfId="30271"/>
    <cellStyle name="Normal 2 70 2 4 9" xfId="12323"/>
    <cellStyle name="Normal 2 70 2 4 9 2" xfId="30272"/>
    <cellStyle name="Normal 2 70 2 5" xfId="12324"/>
    <cellStyle name="Normal 2 70 2 5 2" xfId="12325"/>
    <cellStyle name="Normal 2 70 2 5 2 2" xfId="30274"/>
    <cellStyle name="Normal 2 70 2 5 3" xfId="30273"/>
    <cellStyle name="Normal 2 70 2 6" xfId="12326"/>
    <cellStyle name="Normal 2 70 2 6 2" xfId="30275"/>
    <cellStyle name="Normal 2 70 2 7" xfId="12327"/>
    <cellStyle name="Normal 2 70 2 7 2" xfId="30276"/>
    <cellStyle name="Normal 2 70 2 8" xfId="12328"/>
    <cellStyle name="Normal 2 70 2 8 2" xfId="30277"/>
    <cellStyle name="Normal 2 70 2 9" xfId="12329"/>
    <cellStyle name="Normal 2 70 2 9 2" xfId="30278"/>
    <cellStyle name="Normal 2 70 3" xfId="12330"/>
    <cellStyle name="Normal 2 70 3 10" xfId="12331"/>
    <cellStyle name="Normal 2 70 3 10 2" xfId="30280"/>
    <cellStyle name="Normal 2 70 3 11" xfId="12332"/>
    <cellStyle name="Normal 2 70 3 11 2" xfId="30281"/>
    <cellStyle name="Normal 2 70 3 12" xfId="12333"/>
    <cellStyle name="Normal 2 70 3 12 2" xfId="30282"/>
    <cellStyle name="Normal 2 70 3 13" xfId="12334"/>
    <cellStyle name="Normal 2 70 3 13 2" xfId="30283"/>
    <cellStyle name="Normal 2 70 3 14" xfId="30279"/>
    <cellStyle name="Normal 2 70 3 2" xfId="12335"/>
    <cellStyle name="Normal 2 70 3 2 10" xfId="12336"/>
    <cellStyle name="Normal 2 70 3 2 10 2" xfId="30285"/>
    <cellStyle name="Normal 2 70 3 2 11" xfId="12337"/>
    <cellStyle name="Normal 2 70 3 2 11 2" xfId="30286"/>
    <cellStyle name="Normal 2 70 3 2 12" xfId="12338"/>
    <cellStyle name="Normal 2 70 3 2 12 2" xfId="30287"/>
    <cellStyle name="Normal 2 70 3 2 13" xfId="30284"/>
    <cellStyle name="Normal 2 70 3 2 2" xfId="12339"/>
    <cellStyle name="Normal 2 70 3 2 2 2" xfId="12340"/>
    <cellStyle name="Normal 2 70 3 2 2 2 2" xfId="30289"/>
    <cellStyle name="Normal 2 70 3 2 2 3" xfId="30288"/>
    <cellStyle name="Normal 2 70 3 2 3" xfId="12341"/>
    <cellStyle name="Normal 2 70 3 2 3 2" xfId="30290"/>
    <cellStyle name="Normal 2 70 3 2 4" xfId="12342"/>
    <cellStyle name="Normal 2 70 3 2 4 2" xfId="30291"/>
    <cellStyle name="Normal 2 70 3 2 5" xfId="12343"/>
    <cellStyle name="Normal 2 70 3 2 5 2" xfId="30292"/>
    <cellStyle name="Normal 2 70 3 2 6" xfId="12344"/>
    <cellStyle name="Normal 2 70 3 2 6 2" xfId="30293"/>
    <cellStyle name="Normal 2 70 3 2 7" xfId="12345"/>
    <cellStyle name="Normal 2 70 3 2 7 2" xfId="30294"/>
    <cellStyle name="Normal 2 70 3 2 8" xfId="12346"/>
    <cellStyle name="Normal 2 70 3 2 8 2" xfId="30295"/>
    <cellStyle name="Normal 2 70 3 2 9" xfId="12347"/>
    <cellStyle name="Normal 2 70 3 2 9 2" xfId="30296"/>
    <cellStyle name="Normal 2 70 3 3" xfId="12348"/>
    <cellStyle name="Normal 2 70 3 3 2" xfId="30297"/>
    <cellStyle name="Normal 2 70 3 4" xfId="12349"/>
    <cellStyle name="Normal 2 70 3 4 2" xfId="12350"/>
    <cellStyle name="Normal 2 70 3 4 2 2" xfId="30299"/>
    <cellStyle name="Normal 2 70 3 4 3" xfId="30298"/>
    <cellStyle name="Normal 2 70 3 5" xfId="12351"/>
    <cellStyle name="Normal 2 70 3 5 2" xfId="30300"/>
    <cellStyle name="Normal 2 70 3 6" xfId="12352"/>
    <cellStyle name="Normal 2 70 3 6 2" xfId="30301"/>
    <cellStyle name="Normal 2 70 3 7" xfId="12353"/>
    <cellStyle name="Normal 2 70 3 7 2" xfId="30302"/>
    <cellStyle name="Normal 2 70 3 8" xfId="12354"/>
    <cellStyle name="Normal 2 70 3 8 2" xfId="30303"/>
    <cellStyle name="Normal 2 70 3 9" xfId="12355"/>
    <cellStyle name="Normal 2 70 3 9 2" xfId="30304"/>
    <cellStyle name="Normal 2 70 4" xfId="12356"/>
    <cellStyle name="Normal 2 70 4 10" xfId="12357"/>
    <cellStyle name="Normal 2 70 4 10 2" xfId="30306"/>
    <cellStyle name="Normal 2 70 4 11" xfId="12358"/>
    <cellStyle name="Normal 2 70 4 11 2" xfId="30307"/>
    <cellStyle name="Normal 2 70 4 12" xfId="12359"/>
    <cellStyle name="Normal 2 70 4 12 2" xfId="30308"/>
    <cellStyle name="Normal 2 70 4 13" xfId="30305"/>
    <cellStyle name="Normal 2 70 4 2" xfId="12360"/>
    <cellStyle name="Normal 2 70 4 2 2" xfId="12361"/>
    <cellStyle name="Normal 2 70 4 2 2 2" xfId="30310"/>
    <cellStyle name="Normal 2 70 4 2 3" xfId="30309"/>
    <cellStyle name="Normal 2 70 4 3" xfId="12362"/>
    <cellStyle name="Normal 2 70 4 3 2" xfId="30311"/>
    <cellStyle name="Normal 2 70 4 4" xfId="12363"/>
    <cellStyle name="Normal 2 70 4 4 2" xfId="30312"/>
    <cellStyle name="Normal 2 70 4 5" xfId="12364"/>
    <cellStyle name="Normal 2 70 4 5 2" xfId="30313"/>
    <cellStyle name="Normal 2 70 4 6" xfId="12365"/>
    <cellStyle name="Normal 2 70 4 6 2" xfId="30314"/>
    <cellStyle name="Normal 2 70 4 7" xfId="12366"/>
    <cellStyle name="Normal 2 70 4 7 2" xfId="30315"/>
    <cellStyle name="Normal 2 70 4 8" xfId="12367"/>
    <cellStyle name="Normal 2 70 4 8 2" xfId="30316"/>
    <cellStyle name="Normal 2 70 4 9" xfId="12368"/>
    <cellStyle name="Normal 2 70 4 9 2" xfId="30317"/>
    <cellStyle name="Normal 2 70 5" xfId="12369"/>
    <cellStyle name="Normal 2 70 5 2" xfId="12370"/>
    <cellStyle name="Normal 2 70 5 2 2" xfId="30319"/>
    <cellStyle name="Normal 2 70 5 3" xfId="30318"/>
    <cellStyle name="Normal 2 70 6" xfId="12371"/>
    <cellStyle name="Normal 2 70 6 2" xfId="30320"/>
    <cellStyle name="Normal 2 70 7" xfId="12372"/>
    <cellStyle name="Normal 2 70 7 2" xfId="30321"/>
    <cellStyle name="Normal 2 70 8" xfId="12373"/>
    <cellStyle name="Normal 2 70 8 2" xfId="30322"/>
    <cellStyle name="Normal 2 70 9" xfId="12374"/>
    <cellStyle name="Normal 2 70 9 2" xfId="30323"/>
    <cellStyle name="Normal 2 71" xfId="12375"/>
    <cellStyle name="Normal 2 71 2" xfId="30324"/>
    <cellStyle name="Normal 2 72" xfId="12376"/>
    <cellStyle name="Normal 2 72 2" xfId="30325"/>
    <cellStyle name="Normal 2 73" xfId="12377"/>
    <cellStyle name="Normal 2 73 2" xfId="30326"/>
    <cellStyle name="Normal 2 74" xfId="12378"/>
    <cellStyle name="Normal 2 74 2" xfId="30327"/>
    <cellStyle name="Normal 2 75" xfId="12379"/>
    <cellStyle name="Normal 2 75 2" xfId="30328"/>
    <cellStyle name="Normal 2 76" xfId="12380"/>
    <cellStyle name="Normal 2 76 2" xfId="30329"/>
    <cellStyle name="Normal 2 77" xfId="12381"/>
    <cellStyle name="Normal 2 77 2" xfId="30330"/>
    <cellStyle name="Normal 2 78" xfId="12382"/>
    <cellStyle name="Normal 2 78 2" xfId="30331"/>
    <cellStyle name="Normal 2 79" xfId="12383"/>
    <cellStyle name="Normal 2 79 2" xfId="30332"/>
    <cellStyle name="Normal 2 8" xfId="12384"/>
    <cellStyle name="Normal 2 8 2" xfId="30333"/>
    <cellStyle name="Normal 2 80" xfId="12385"/>
    <cellStyle name="Normal 2 80 2" xfId="30334"/>
    <cellStyle name="Normal 2 81" xfId="12386"/>
    <cellStyle name="Normal 2 81 2" xfId="30335"/>
    <cellStyle name="Normal 2 82" xfId="12387"/>
    <cellStyle name="Normal 2 82 2" xfId="30336"/>
    <cellStyle name="Normal 2 83" xfId="12388"/>
    <cellStyle name="Normal 2 83 2" xfId="30337"/>
    <cellStyle name="Normal 2 84" xfId="12389"/>
    <cellStyle name="Normal 2 84 2" xfId="30338"/>
    <cellStyle name="Normal 2 85" xfId="12390"/>
    <cellStyle name="Normal 2 85 2" xfId="30339"/>
    <cellStyle name="Normal 2 86" xfId="12391"/>
    <cellStyle name="Normal 2 86 2" xfId="30340"/>
    <cellStyle name="Normal 2 87" xfId="12392"/>
    <cellStyle name="Normal 2 87 2" xfId="30341"/>
    <cellStyle name="Normal 2 88" xfId="12393"/>
    <cellStyle name="Normal 2 88 2" xfId="30342"/>
    <cellStyle name="Normal 2 89" xfId="12394"/>
    <cellStyle name="Normal 2 89 2" xfId="30343"/>
    <cellStyle name="Normal 2 9" xfId="12395"/>
    <cellStyle name="Normal 2 9 2" xfId="30344"/>
    <cellStyle name="Normal 2 90" xfId="12396"/>
    <cellStyle name="Normal 2 90 2" xfId="30345"/>
    <cellStyle name="Normal 2 91" xfId="12397"/>
    <cellStyle name="Normal 2 91 2" xfId="30346"/>
    <cellStyle name="Normal 2 92" xfId="12398"/>
    <cellStyle name="Normal 2 92 2" xfId="30347"/>
    <cellStyle name="Normal 2 93" xfId="12399"/>
    <cellStyle name="Normal 2 93 2" xfId="30348"/>
    <cellStyle name="Normal 2 94" xfId="12400"/>
    <cellStyle name="Normal 2 94 2" xfId="30349"/>
    <cellStyle name="Normal 2 95" xfId="12401"/>
    <cellStyle name="Normal 2 95 2" xfId="30350"/>
    <cellStyle name="Normal 2 96" xfId="12402"/>
    <cellStyle name="Normal 2 96 2" xfId="30351"/>
    <cellStyle name="Normal 2 97" xfId="12403"/>
    <cellStyle name="Normal 2 97 2" xfId="30352"/>
    <cellStyle name="Normal 2 98" xfId="12404"/>
    <cellStyle name="Normal 2 98 2" xfId="30353"/>
    <cellStyle name="Normal 2 99" xfId="12405"/>
    <cellStyle name="Normal 2 99 2" xfId="30354"/>
    <cellStyle name="Normal 2_Altus" xfId="12406"/>
    <cellStyle name="Normal 20" xfId="12407"/>
    <cellStyle name="Normal 20 2" xfId="30355"/>
    <cellStyle name="Normal 21" xfId="12408"/>
    <cellStyle name="Normal 21 10" xfId="12409"/>
    <cellStyle name="Normal 21 10 2" xfId="30357"/>
    <cellStyle name="Normal 21 11" xfId="12410"/>
    <cellStyle name="Normal 21 11 2" xfId="30358"/>
    <cellStyle name="Normal 21 12" xfId="12411"/>
    <cellStyle name="Normal 21 12 2" xfId="30359"/>
    <cellStyle name="Normal 21 13" xfId="12412"/>
    <cellStyle name="Normal 21 13 2" xfId="30360"/>
    <cellStyle name="Normal 21 14" xfId="12413"/>
    <cellStyle name="Normal 21 14 2" xfId="30361"/>
    <cellStyle name="Normal 21 15" xfId="12414"/>
    <cellStyle name="Normal 21 15 2" xfId="30362"/>
    <cellStyle name="Normal 21 16" xfId="12415"/>
    <cellStyle name="Normal 21 16 2" xfId="30363"/>
    <cellStyle name="Normal 21 17" xfId="12416"/>
    <cellStyle name="Normal 21 17 2" xfId="30364"/>
    <cellStyle name="Normal 21 18" xfId="12417"/>
    <cellStyle name="Normal 21 18 2" xfId="30365"/>
    <cellStyle name="Normal 21 19" xfId="30356"/>
    <cellStyle name="Normal 21 2" xfId="12418"/>
    <cellStyle name="Normal 21 2 2" xfId="12419"/>
    <cellStyle name="Normal 21 2 2 2" xfId="12420"/>
    <cellStyle name="Normal 21 2 2 2 2" xfId="30368"/>
    <cellStyle name="Normal 21 2 2 3" xfId="30367"/>
    <cellStyle name="Normal 21 2 3" xfId="12421"/>
    <cellStyle name="Normal 21 2 3 2" xfId="12422"/>
    <cellStyle name="Normal 21 2 3 2 2" xfId="30370"/>
    <cellStyle name="Normal 21 2 3 3" xfId="30369"/>
    <cellStyle name="Normal 21 2 4" xfId="12423"/>
    <cellStyle name="Normal 21 2 4 2" xfId="12424"/>
    <cellStyle name="Normal 21 2 4 2 2" xfId="30372"/>
    <cellStyle name="Normal 21 2 4 3" xfId="30371"/>
    <cellStyle name="Normal 21 2 5" xfId="12425"/>
    <cellStyle name="Normal 21 2 5 2" xfId="30373"/>
    <cellStyle name="Normal 21 2 6" xfId="30366"/>
    <cellStyle name="Normal 21 3" xfId="12426"/>
    <cellStyle name="Normal 21 3 2" xfId="12427"/>
    <cellStyle name="Normal 21 3 2 2" xfId="12428"/>
    <cellStyle name="Normal 21 3 2 2 2" xfId="30376"/>
    <cellStyle name="Normal 21 3 2 3" xfId="30375"/>
    <cellStyle name="Normal 21 3 3" xfId="12429"/>
    <cellStyle name="Normal 21 3 3 2" xfId="12430"/>
    <cellStyle name="Normal 21 3 3 2 2" xfId="30378"/>
    <cellStyle name="Normal 21 3 3 3" xfId="30377"/>
    <cellStyle name="Normal 21 3 4" xfId="12431"/>
    <cellStyle name="Normal 21 3 4 2" xfId="12432"/>
    <cellStyle name="Normal 21 3 4 2 2" xfId="30380"/>
    <cellStyle name="Normal 21 3 4 3" xfId="30379"/>
    <cellStyle name="Normal 21 3 5" xfId="12433"/>
    <cellStyle name="Normal 21 3 5 2" xfId="30381"/>
    <cellStyle name="Normal 21 3 6" xfId="30374"/>
    <cellStyle name="Normal 21 4" xfId="12434"/>
    <cellStyle name="Normal 21 4 2" xfId="12435"/>
    <cellStyle name="Normal 21 4 2 2" xfId="30383"/>
    <cellStyle name="Normal 21 4 3" xfId="30382"/>
    <cellStyle name="Normal 21 5" xfId="12436"/>
    <cellStyle name="Normal 21 5 2" xfId="12437"/>
    <cellStyle name="Normal 21 5 2 2" xfId="30385"/>
    <cellStyle name="Normal 21 5 3" xfId="30384"/>
    <cellStyle name="Normal 21 6" xfId="12438"/>
    <cellStyle name="Normal 21 6 2" xfId="12439"/>
    <cellStyle name="Normal 21 6 2 2" xfId="30387"/>
    <cellStyle name="Normal 21 6 3" xfId="30386"/>
    <cellStyle name="Normal 21 7" xfId="12440"/>
    <cellStyle name="Normal 21 7 2" xfId="30388"/>
    <cellStyle name="Normal 21 8" xfId="12441"/>
    <cellStyle name="Normal 21 8 2" xfId="30389"/>
    <cellStyle name="Normal 21 9" xfId="12442"/>
    <cellStyle name="Normal 21 9 2" xfId="30390"/>
    <cellStyle name="Normal 22" xfId="12443"/>
    <cellStyle name="Normal 22 2" xfId="30391"/>
    <cellStyle name="Normal 23" xfId="12444"/>
    <cellStyle name="Normal 23 2" xfId="30392"/>
    <cellStyle name="Normal 24" xfId="12445"/>
    <cellStyle name="Normal 24 2" xfId="30393"/>
    <cellStyle name="Normal 25" xfId="12446"/>
    <cellStyle name="Normal 25 2" xfId="30394"/>
    <cellStyle name="Normal 26" xfId="12447"/>
    <cellStyle name="Normal 26 2" xfId="30395"/>
    <cellStyle name="Normal 27" xfId="12448"/>
    <cellStyle name="Normal 27 2" xfId="30396"/>
    <cellStyle name="Normal 28" xfId="21972"/>
    <cellStyle name="Normal 29" xfId="12449"/>
    <cellStyle name="Normal 29 2" xfId="30397"/>
    <cellStyle name="Normal 3" xfId="11"/>
    <cellStyle name="Normal 3 10" xfId="12450"/>
    <cellStyle name="Normal 3 10 2" xfId="30399"/>
    <cellStyle name="Normal 3 11" xfId="12451"/>
    <cellStyle name="Normal 3 11 2" xfId="30400"/>
    <cellStyle name="Normal 3 12" xfId="12452"/>
    <cellStyle name="Normal 3 12 2" xfId="30401"/>
    <cellStyle name="Normal 3 13" xfId="12453"/>
    <cellStyle name="Normal 3 13 10" xfId="12454"/>
    <cellStyle name="Normal 3 13 10 2" xfId="30403"/>
    <cellStyle name="Normal 3 13 11" xfId="12455"/>
    <cellStyle name="Normal 3 13 11 2" xfId="30404"/>
    <cellStyle name="Normal 3 13 12" xfId="12456"/>
    <cellStyle name="Normal 3 13 12 2" xfId="30405"/>
    <cellStyle name="Normal 3 13 13" xfId="12457"/>
    <cellStyle name="Normal 3 13 13 2" xfId="30406"/>
    <cellStyle name="Normal 3 13 14" xfId="12458"/>
    <cellStyle name="Normal 3 13 14 2" xfId="30407"/>
    <cellStyle name="Normal 3 13 15" xfId="12459"/>
    <cellStyle name="Normal 3 13 15 2" xfId="30408"/>
    <cellStyle name="Normal 3 13 16" xfId="12460"/>
    <cellStyle name="Normal 3 13 16 2" xfId="30409"/>
    <cellStyle name="Normal 3 13 17" xfId="12461"/>
    <cellStyle name="Normal 3 13 17 2" xfId="30410"/>
    <cellStyle name="Normal 3 13 18" xfId="12462"/>
    <cellStyle name="Normal 3 13 18 2" xfId="30411"/>
    <cellStyle name="Normal 3 13 19" xfId="12463"/>
    <cellStyle name="Normal 3 13 19 2" xfId="30412"/>
    <cellStyle name="Normal 3 13 2" xfId="12464"/>
    <cellStyle name="Normal 3 13 2 10" xfId="12465"/>
    <cellStyle name="Normal 3 13 2 10 2" xfId="30414"/>
    <cellStyle name="Normal 3 13 2 11" xfId="12466"/>
    <cellStyle name="Normal 3 13 2 11 2" xfId="30415"/>
    <cellStyle name="Normal 3 13 2 12" xfId="12467"/>
    <cellStyle name="Normal 3 13 2 12 2" xfId="30416"/>
    <cellStyle name="Normal 3 13 2 13" xfId="12468"/>
    <cellStyle name="Normal 3 13 2 13 2" xfId="30417"/>
    <cellStyle name="Normal 3 13 2 14" xfId="12469"/>
    <cellStyle name="Normal 3 13 2 14 2" xfId="30418"/>
    <cellStyle name="Normal 3 13 2 15" xfId="30413"/>
    <cellStyle name="Normal 3 13 2 2" xfId="12470"/>
    <cellStyle name="Normal 3 13 2 2 10" xfId="12471"/>
    <cellStyle name="Normal 3 13 2 2 10 2" xfId="30420"/>
    <cellStyle name="Normal 3 13 2 2 11" xfId="12472"/>
    <cellStyle name="Normal 3 13 2 2 11 2" xfId="30421"/>
    <cellStyle name="Normal 3 13 2 2 12" xfId="12473"/>
    <cellStyle name="Normal 3 13 2 2 12 2" xfId="30422"/>
    <cellStyle name="Normal 3 13 2 2 13" xfId="12474"/>
    <cellStyle name="Normal 3 13 2 2 13 2" xfId="30423"/>
    <cellStyle name="Normal 3 13 2 2 14" xfId="12475"/>
    <cellStyle name="Normal 3 13 2 2 14 2" xfId="30424"/>
    <cellStyle name="Normal 3 13 2 2 15" xfId="30419"/>
    <cellStyle name="Normal 3 13 2 2 2" xfId="12476"/>
    <cellStyle name="Normal 3 13 2 2 2 10" xfId="12477"/>
    <cellStyle name="Normal 3 13 2 2 2 10 2" xfId="30426"/>
    <cellStyle name="Normal 3 13 2 2 2 11" xfId="12478"/>
    <cellStyle name="Normal 3 13 2 2 2 11 2" xfId="30427"/>
    <cellStyle name="Normal 3 13 2 2 2 12" xfId="12479"/>
    <cellStyle name="Normal 3 13 2 2 2 12 2" xfId="30428"/>
    <cellStyle name="Normal 3 13 2 2 2 13" xfId="12480"/>
    <cellStyle name="Normal 3 13 2 2 2 13 2" xfId="30429"/>
    <cellStyle name="Normal 3 13 2 2 2 14" xfId="30425"/>
    <cellStyle name="Normal 3 13 2 2 2 2" xfId="12481"/>
    <cellStyle name="Normal 3 13 2 2 2 2 10" xfId="12482"/>
    <cellStyle name="Normal 3 13 2 2 2 2 10 2" xfId="30431"/>
    <cellStyle name="Normal 3 13 2 2 2 2 11" xfId="12483"/>
    <cellStyle name="Normal 3 13 2 2 2 2 11 2" xfId="30432"/>
    <cellStyle name="Normal 3 13 2 2 2 2 12" xfId="12484"/>
    <cellStyle name="Normal 3 13 2 2 2 2 12 2" xfId="30433"/>
    <cellStyle name="Normal 3 13 2 2 2 2 13" xfId="30430"/>
    <cellStyle name="Normal 3 13 2 2 2 2 2" xfId="12485"/>
    <cellStyle name="Normal 3 13 2 2 2 2 2 2" xfId="12486"/>
    <cellStyle name="Normal 3 13 2 2 2 2 2 2 2" xfId="30435"/>
    <cellStyle name="Normal 3 13 2 2 2 2 2 3" xfId="30434"/>
    <cellStyle name="Normal 3 13 2 2 2 2 3" xfId="12487"/>
    <cellStyle name="Normal 3 13 2 2 2 2 3 2" xfId="30436"/>
    <cellStyle name="Normal 3 13 2 2 2 2 4" xfId="12488"/>
    <cellStyle name="Normal 3 13 2 2 2 2 4 2" xfId="30437"/>
    <cellStyle name="Normal 3 13 2 2 2 2 5" xfId="12489"/>
    <cellStyle name="Normal 3 13 2 2 2 2 5 2" xfId="30438"/>
    <cellStyle name="Normal 3 13 2 2 2 2 6" xfId="12490"/>
    <cellStyle name="Normal 3 13 2 2 2 2 6 2" xfId="30439"/>
    <cellStyle name="Normal 3 13 2 2 2 2 7" xfId="12491"/>
    <cellStyle name="Normal 3 13 2 2 2 2 7 2" xfId="30440"/>
    <cellStyle name="Normal 3 13 2 2 2 2 8" xfId="12492"/>
    <cellStyle name="Normal 3 13 2 2 2 2 8 2" xfId="30441"/>
    <cellStyle name="Normal 3 13 2 2 2 2 9" xfId="12493"/>
    <cellStyle name="Normal 3 13 2 2 2 2 9 2" xfId="30442"/>
    <cellStyle name="Normal 3 13 2 2 2 3" xfId="12494"/>
    <cellStyle name="Normal 3 13 2 2 2 3 2" xfId="30443"/>
    <cellStyle name="Normal 3 13 2 2 2 4" xfId="12495"/>
    <cellStyle name="Normal 3 13 2 2 2 4 2" xfId="12496"/>
    <cellStyle name="Normal 3 13 2 2 2 4 2 2" xfId="30445"/>
    <cellStyle name="Normal 3 13 2 2 2 4 3" xfId="30444"/>
    <cellStyle name="Normal 3 13 2 2 2 5" xfId="12497"/>
    <cellStyle name="Normal 3 13 2 2 2 5 2" xfId="30446"/>
    <cellStyle name="Normal 3 13 2 2 2 6" xfId="12498"/>
    <cellStyle name="Normal 3 13 2 2 2 6 2" xfId="30447"/>
    <cellStyle name="Normal 3 13 2 2 2 7" xfId="12499"/>
    <cellStyle name="Normal 3 13 2 2 2 7 2" xfId="30448"/>
    <cellStyle name="Normal 3 13 2 2 2 8" xfId="12500"/>
    <cellStyle name="Normal 3 13 2 2 2 8 2" xfId="30449"/>
    <cellStyle name="Normal 3 13 2 2 2 9" xfId="12501"/>
    <cellStyle name="Normal 3 13 2 2 2 9 2" xfId="30450"/>
    <cellStyle name="Normal 3 13 2 2 3" xfId="12502"/>
    <cellStyle name="Normal 3 13 2 2 3 2" xfId="30451"/>
    <cellStyle name="Normal 3 13 2 2 4" xfId="12503"/>
    <cellStyle name="Normal 3 13 2 2 4 10" xfId="12504"/>
    <cellStyle name="Normal 3 13 2 2 4 10 2" xfId="30453"/>
    <cellStyle name="Normal 3 13 2 2 4 11" xfId="12505"/>
    <cellStyle name="Normal 3 13 2 2 4 11 2" xfId="30454"/>
    <cellStyle name="Normal 3 13 2 2 4 12" xfId="12506"/>
    <cellStyle name="Normal 3 13 2 2 4 12 2" xfId="30455"/>
    <cellStyle name="Normal 3 13 2 2 4 13" xfId="30452"/>
    <cellStyle name="Normal 3 13 2 2 4 2" xfId="12507"/>
    <cellStyle name="Normal 3 13 2 2 4 2 2" xfId="12508"/>
    <cellStyle name="Normal 3 13 2 2 4 2 2 2" xfId="30457"/>
    <cellStyle name="Normal 3 13 2 2 4 2 3" xfId="30456"/>
    <cellStyle name="Normal 3 13 2 2 4 3" xfId="12509"/>
    <cellStyle name="Normal 3 13 2 2 4 3 2" xfId="30458"/>
    <cellStyle name="Normal 3 13 2 2 4 4" xfId="12510"/>
    <cellStyle name="Normal 3 13 2 2 4 4 2" xfId="30459"/>
    <cellStyle name="Normal 3 13 2 2 4 5" xfId="12511"/>
    <cellStyle name="Normal 3 13 2 2 4 5 2" xfId="30460"/>
    <cellStyle name="Normal 3 13 2 2 4 6" xfId="12512"/>
    <cellStyle name="Normal 3 13 2 2 4 6 2" xfId="30461"/>
    <cellStyle name="Normal 3 13 2 2 4 7" xfId="12513"/>
    <cellStyle name="Normal 3 13 2 2 4 7 2" xfId="30462"/>
    <cellStyle name="Normal 3 13 2 2 4 8" xfId="12514"/>
    <cellStyle name="Normal 3 13 2 2 4 8 2" xfId="30463"/>
    <cellStyle name="Normal 3 13 2 2 4 9" xfId="12515"/>
    <cellStyle name="Normal 3 13 2 2 4 9 2" xfId="30464"/>
    <cellStyle name="Normal 3 13 2 2 5" xfId="12516"/>
    <cellStyle name="Normal 3 13 2 2 5 2" xfId="12517"/>
    <cellStyle name="Normal 3 13 2 2 5 2 2" xfId="30466"/>
    <cellStyle name="Normal 3 13 2 2 5 3" xfId="30465"/>
    <cellStyle name="Normal 3 13 2 2 6" xfId="12518"/>
    <cellStyle name="Normal 3 13 2 2 6 2" xfId="30467"/>
    <cellStyle name="Normal 3 13 2 2 7" xfId="12519"/>
    <cellStyle name="Normal 3 13 2 2 7 2" xfId="30468"/>
    <cellStyle name="Normal 3 13 2 2 8" xfId="12520"/>
    <cellStyle name="Normal 3 13 2 2 8 2" xfId="30469"/>
    <cellStyle name="Normal 3 13 2 2 9" xfId="12521"/>
    <cellStyle name="Normal 3 13 2 2 9 2" xfId="30470"/>
    <cellStyle name="Normal 3 13 2 3" xfId="12522"/>
    <cellStyle name="Normal 3 13 2 3 10" xfId="12523"/>
    <cellStyle name="Normal 3 13 2 3 10 2" xfId="30472"/>
    <cellStyle name="Normal 3 13 2 3 11" xfId="12524"/>
    <cellStyle name="Normal 3 13 2 3 11 2" xfId="30473"/>
    <cellStyle name="Normal 3 13 2 3 12" xfId="12525"/>
    <cellStyle name="Normal 3 13 2 3 12 2" xfId="30474"/>
    <cellStyle name="Normal 3 13 2 3 13" xfId="12526"/>
    <cellStyle name="Normal 3 13 2 3 13 2" xfId="30475"/>
    <cellStyle name="Normal 3 13 2 3 14" xfId="30471"/>
    <cellStyle name="Normal 3 13 2 3 2" xfId="12527"/>
    <cellStyle name="Normal 3 13 2 3 2 10" xfId="12528"/>
    <cellStyle name="Normal 3 13 2 3 2 10 2" xfId="30477"/>
    <cellStyle name="Normal 3 13 2 3 2 11" xfId="12529"/>
    <cellStyle name="Normal 3 13 2 3 2 11 2" xfId="30478"/>
    <cellStyle name="Normal 3 13 2 3 2 12" xfId="12530"/>
    <cellStyle name="Normal 3 13 2 3 2 12 2" xfId="30479"/>
    <cellStyle name="Normal 3 13 2 3 2 13" xfId="30476"/>
    <cellStyle name="Normal 3 13 2 3 2 2" xfId="12531"/>
    <cellStyle name="Normal 3 13 2 3 2 2 2" xfId="12532"/>
    <cellStyle name="Normal 3 13 2 3 2 2 2 2" xfId="30481"/>
    <cellStyle name="Normal 3 13 2 3 2 2 3" xfId="30480"/>
    <cellStyle name="Normal 3 13 2 3 2 3" xfId="12533"/>
    <cellStyle name="Normal 3 13 2 3 2 3 2" xfId="30482"/>
    <cellStyle name="Normal 3 13 2 3 2 4" xfId="12534"/>
    <cellStyle name="Normal 3 13 2 3 2 4 2" xfId="30483"/>
    <cellStyle name="Normal 3 13 2 3 2 5" xfId="12535"/>
    <cellStyle name="Normal 3 13 2 3 2 5 2" xfId="30484"/>
    <cellStyle name="Normal 3 13 2 3 2 6" xfId="12536"/>
    <cellStyle name="Normal 3 13 2 3 2 6 2" xfId="30485"/>
    <cellStyle name="Normal 3 13 2 3 2 7" xfId="12537"/>
    <cellStyle name="Normal 3 13 2 3 2 7 2" xfId="30486"/>
    <cellStyle name="Normal 3 13 2 3 2 8" xfId="12538"/>
    <cellStyle name="Normal 3 13 2 3 2 8 2" xfId="30487"/>
    <cellStyle name="Normal 3 13 2 3 2 9" xfId="12539"/>
    <cellStyle name="Normal 3 13 2 3 2 9 2" xfId="30488"/>
    <cellStyle name="Normal 3 13 2 3 3" xfId="12540"/>
    <cellStyle name="Normal 3 13 2 3 3 2" xfId="30489"/>
    <cellStyle name="Normal 3 13 2 3 4" xfId="12541"/>
    <cellStyle name="Normal 3 13 2 3 4 2" xfId="12542"/>
    <cellStyle name="Normal 3 13 2 3 4 2 2" xfId="30491"/>
    <cellStyle name="Normal 3 13 2 3 4 3" xfId="30490"/>
    <cellStyle name="Normal 3 13 2 3 5" xfId="12543"/>
    <cellStyle name="Normal 3 13 2 3 5 2" xfId="30492"/>
    <cellStyle name="Normal 3 13 2 3 6" xfId="12544"/>
    <cellStyle name="Normal 3 13 2 3 6 2" xfId="30493"/>
    <cellStyle name="Normal 3 13 2 3 7" xfId="12545"/>
    <cellStyle name="Normal 3 13 2 3 7 2" xfId="30494"/>
    <cellStyle name="Normal 3 13 2 3 8" xfId="12546"/>
    <cellStyle name="Normal 3 13 2 3 8 2" xfId="30495"/>
    <cellStyle name="Normal 3 13 2 3 9" xfId="12547"/>
    <cellStyle name="Normal 3 13 2 3 9 2" xfId="30496"/>
    <cellStyle name="Normal 3 13 2 4" xfId="12548"/>
    <cellStyle name="Normal 3 13 2 4 10" xfId="12549"/>
    <cellStyle name="Normal 3 13 2 4 10 2" xfId="30498"/>
    <cellStyle name="Normal 3 13 2 4 11" xfId="12550"/>
    <cellStyle name="Normal 3 13 2 4 11 2" xfId="30499"/>
    <cellStyle name="Normal 3 13 2 4 12" xfId="12551"/>
    <cellStyle name="Normal 3 13 2 4 12 2" xfId="30500"/>
    <cellStyle name="Normal 3 13 2 4 13" xfId="30497"/>
    <cellStyle name="Normal 3 13 2 4 2" xfId="12552"/>
    <cellStyle name="Normal 3 13 2 4 2 2" xfId="12553"/>
    <cellStyle name="Normal 3 13 2 4 2 2 2" xfId="30502"/>
    <cellStyle name="Normal 3 13 2 4 2 3" xfId="30501"/>
    <cellStyle name="Normal 3 13 2 4 3" xfId="12554"/>
    <cellStyle name="Normal 3 13 2 4 3 2" xfId="30503"/>
    <cellStyle name="Normal 3 13 2 4 4" xfId="12555"/>
    <cellStyle name="Normal 3 13 2 4 4 2" xfId="30504"/>
    <cellStyle name="Normal 3 13 2 4 5" xfId="12556"/>
    <cellStyle name="Normal 3 13 2 4 5 2" xfId="30505"/>
    <cellStyle name="Normal 3 13 2 4 6" xfId="12557"/>
    <cellStyle name="Normal 3 13 2 4 6 2" xfId="30506"/>
    <cellStyle name="Normal 3 13 2 4 7" xfId="12558"/>
    <cellStyle name="Normal 3 13 2 4 7 2" xfId="30507"/>
    <cellStyle name="Normal 3 13 2 4 8" xfId="12559"/>
    <cellStyle name="Normal 3 13 2 4 8 2" xfId="30508"/>
    <cellStyle name="Normal 3 13 2 4 9" xfId="12560"/>
    <cellStyle name="Normal 3 13 2 4 9 2" xfId="30509"/>
    <cellStyle name="Normal 3 13 2 5" xfId="12561"/>
    <cellStyle name="Normal 3 13 2 5 2" xfId="12562"/>
    <cellStyle name="Normal 3 13 2 5 2 2" xfId="30511"/>
    <cellStyle name="Normal 3 13 2 5 3" xfId="30510"/>
    <cellStyle name="Normal 3 13 2 6" xfId="12563"/>
    <cellStyle name="Normal 3 13 2 6 2" xfId="30512"/>
    <cellStyle name="Normal 3 13 2 7" xfId="12564"/>
    <cellStyle name="Normal 3 13 2 7 2" xfId="30513"/>
    <cellStyle name="Normal 3 13 2 8" xfId="12565"/>
    <cellStyle name="Normal 3 13 2 8 2" xfId="30514"/>
    <cellStyle name="Normal 3 13 2 9" xfId="12566"/>
    <cellStyle name="Normal 3 13 2 9 2" xfId="30515"/>
    <cellStyle name="Normal 3 13 20" xfId="12567"/>
    <cellStyle name="Normal 3 13 20 2" xfId="30516"/>
    <cellStyle name="Normal 3 13 21" xfId="12568"/>
    <cellStyle name="Normal 3 13 21 2" xfId="30517"/>
    <cellStyle name="Normal 3 13 22" xfId="12569"/>
    <cellStyle name="Normal 3 13 22 2" xfId="30518"/>
    <cellStyle name="Normal 3 13 23" xfId="12570"/>
    <cellStyle name="Normal 3 13 23 2" xfId="30519"/>
    <cellStyle name="Normal 3 13 24" xfId="12571"/>
    <cellStyle name="Normal 3 13 24 2" xfId="30520"/>
    <cellStyle name="Normal 3 13 25" xfId="12572"/>
    <cellStyle name="Normal 3 13 25 2" xfId="30521"/>
    <cellStyle name="Normal 3 13 26" xfId="12573"/>
    <cellStyle name="Normal 3 13 26 2" xfId="30522"/>
    <cellStyle name="Normal 3 13 27" xfId="12574"/>
    <cellStyle name="Normal 3 13 27 2" xfId="30523"/>
    <cellStyle name="Normal 3 13 28" xfId="12575"/>
    <cellStyle name="Normal 3 13 28 2" xfId="30524"/>
    <cellStyle name="Normal 3 13 29" xfId="12576"/>
    <cellStyle name="Normal 3 13 29 2" xfId="30525"/>
    <cellStyle name="Normal 3 13 3" xfId="12577"/>
    <cellStyle name="Normal 3 13 3 2" xfId="30526"/>
    <cellStyle name="Normal 3 13 30" xfId="12578"/>
    <cellStyle name="Normal 3 13 30 2" xfId="30527"/>
    <cellStyle name="Normal 3 13 31" xfId="12579"/>
    <cellStyle name="Normal 3 13 31 2" xfId="30528"/>
    <cellStyle name="Normal 3 13 32" xfId="12580"/>
    <cellStyle name="Normal 3 13 32 2" xfId="30529"/>
    <cellStyle name="Normal 3 13 33" xfId="12581"/>
    <cellStyle name="Normal 3 13 33 2" xfId="30530"/>
    <cellStyle name="Normal 3 13 34" xfId="12582"/>
    <cellStyle name="Normal 3 13 34 2" xfId="30531"/>
    <cellStyle name="Normal 3 13 35" xfId="12583"/>
    <cellStyle name="Normal 3 13 35 10" xfId="12584"/>
    <cellStyle name="Normal 3 13 35 10 2" xfId="30533"/>
    <cellStyle name="Normal 3 13 35 11" xfId="12585"/>
    <cellStyle name="Normal 3 13 35 11 2" xfId="30534"/>
    <cellStyle name="Normal 3 13 35 12" xfId="12586"/>
    <cellStyle name="Normal 3 13 35 12 2" xfId="30535"/>
    <cellStyle name="Normal 3 13 35 13" xfId="12587"/>
    <cellStyle name="Normal 3 13 35 13 2" xfId="30536"/>
    <cellStyle name="Normal 3 13 35 14" xfId="30532"/>
    <cellStyle name="Normal 3 13 35 2" xfId="12588"/>
    <cellStyle name="Normal 3 13 35 2 10" xfId="12589"/>
    <cellStyle name="Normal 3 13 35 2 10 2" xfId="30538"/>
    <cellStyle name="Normal 3 13 35 2 11" xfId="12590"/>
    <cellStyle name="Normal 3 13 35 2 11 2" xfId="30539"/>
    <cellStyle name="Normal 3 13 35 2 12" xfId="12591"/>
    <cellStyle name="Normal 3 13 35 2 12 2" xfId="30540"/>
    <cellStyle name="Normal 3 13 35 2 13" xfId="30537"/>
    <cellStyle name="Normal 3 13 35 2 2" xfId="12592"/>
    <cellStyle name="Normal 3 13 35 2 2 2" xfId="12593"/>
    <cellStyle name="Normal 3 13 35 2 2 2 2" xfId="30542"/>
    <cellStyle name="Normal 3 13 35 2 2 3" xfId="30541"/>
    <cellStyle name="Normal 3 13 35 2 3" xfId="12594"/>
    <cellStyle name="Normal 3 13 35 2 3 2" xfId="30543"/>
    <cellStyle name="Normal 3 13 35 2 4" xfId="12595"/>
    <cellStyle name="Normal 3 13 35 2 4 2" xfId="30544"/>
    <cellStyle name="Normal 3 13 35 2 5" xfId="12596"/>
    <cellStyle name="Normal 3 13 35 2 5 2" xfId="30545"/>
    <cellStyle name="Normal 3 13 35 2 6" xfId="12597"/>
    <cellStyle name="Normal 3 13 35 2 6 2" xfId="30546"/>
    <cellStyle name="Normal 3 13 35 2 7" xfId="12598"/>
    <cellStyle name="Normal 3 13 35 2 7 2" xfId="30547"/>
    <cellStyle name="Normal 3 13 35 2 8" xfId="12599"/>
    <cellStyle name="Normal 3 13 35 2 8 2" xfId="30548"/>
    <cellStyle name="Normal 3 13 35 2 9" xfId="12600"/>
    <cellStyle name="Normal 3 13 35 2 9 2" xfId="30549"/>
    <cellStyle name="Normal 3 13 35 3" xfId="12601"/>
    <cellStyle name="Normal 3 13 35 3 2" xfId="30550"/>
    <cellStyle name="Normal 3 13 35 4" xfId="12602"/>
    <cellStyle name="Normal 3 13 35 4 2" xfId="12603"/>
    <cellStyle name="Normal 3 13 35 4 2 2" xfId="30552"/>
    <cellStyle name="Normal 3 13 35 4 3" xfId="30551"/>
    <cellStyle name="Normal 3 13 35 5" xfId="12604"/>
    <cellStyle name="Normal 3 13 35 5 2" xfId="30553"/>
    <cellStyle name="Normal 3 13 35 6" xfId="12605"/>
    <cellStyle name="Normal 3 13 35 6 2" xfId="30554"/>
    <cellStyle name="Normal 3 13 35 7" xfId="12606"/>
    <cellStyle name="Normal 3 13 35 7 2" xfId="30555"/>
    <cellStyle name="Normal 3 13 35 8" xfId="12607"/>
    <cellStyle name="Normal 3 13 35 8 2" xfId="30556"/>
    <cellStyle name="Normal 3 13 35 9" xfId="12608"/>
    <cellStyle name="Normal 3 13 35 9 2" xfId="30557"/>
    <cellStyle name="Normal 3 13 36" xfId="12609"/>
    <cellStyle name="Normal 3 13 36 2" xfId="30558"/>
    <cellStyle name="Normal 3 13 37" xfId="12610"/>
    <cellStyle name="Normal 3 13 37 10" xfId="12611"/>
    <cellStyle name="Normal 3 13 37 10 2" xfId="30560"/>
    <cellStyle name="Normal 3 13 37 11" xfId="12612"/>
    <cellStyle name="Normal 3 13 37 11 2" xfId="30561"/>
    <cellStyle name="Normal 3 13 37 12" xfId="12613"/>
    <cellStyle name="Normal 3 13 37 12 2" xfId="30562"/>
    <cellStyle name="Normal 3 13 37 13" xfId="30559"/>
    <cellStyle name="Normal 3 13 37 2" xfId="12614"/>
    <cellStyle name="Normal 3 13 37 2 2" xfId="12615"/>
    <cellStyle name="Normal 3 13 37 2 2 2" xfId="30564"/>
    <cellStyle name="Normal 3 13 37 2 3" xfId="30563"/>
    <cellStyle name="Normal 3 13 37 3" xfId="12616"/>
    <cellStyle name="Normal 3 13 37 3 2" xfId="30565"/>
    <cellStyle name="Normal 3 13 37 4" xfId="12617"/>
    <cellStyle name="Normal 3 13 37 4 2" xfId="30566"/>
    <cellStyle name="Normal 3 13 37 5" xfId="12618"/>
    <cellStyle name="Normal 3 13 37 5 2" xfId="30567"/>
    <cellStyle name="Normal 3 13 37 6" xfId="12619"/>
    <cellStyle name="Normal 3 13 37 6 2" xfId="30568"/>
    <cellStyle name="Normal 3 13 37 7" xfId="12620"/>
    <cellStyle name="Normal 3 13 37 7 2" xfId="30569"/>
    <cellStyle name="Normal 3 13 37 8" xfId="12621"/>
    <cellStyle name="Normal 3 13 37 8 2" xfId="30570"/>
    <cellStyle name="Normal 3 13 37 9" xfId="12622"/>
    <cellStyle name="Normal 3 13 37 9 2" xfId="30571"/>
    <cellStyle name="Normal 3 13 38" xfId="12623"/>
    <cellStyle name="Normal 3 13 38 2" xfId="12624"/>
    <cellStyle name="Normal 3 13 38 2 2" xfId="30573"/>
    <cellStyle name="Normal 3 13 38 3" xfId="30572"/>
    <cellStyle name="Normal 3 13 39" xfId="12625"/>
    <cellStyle name="Normal 3 13 39 2" xfId="30574"/>
    <cellStyle name="Normal 3 13 4" xfId="12626"/>
    <cellStyle name="Normal 3 13 4 2" xfId="30575"/>
    <cellStyle name="Normal 3 13 40" xfId="12627"/>
    <cellStyle name="Normal 3 13 40 2" xfId="30576"/>
    <cellStyle name="Normal 3 13 41" xfId="12628"/>
    <cellStyle name="Normal 3 13 41 2" xfId="30577"/>
    <cellStyle name="Normal 3 13 42" xfId="12629"/>
    <cellStyle name="Normal 3 13 42 2" xfId="30578"/>
    <cellStyle name="Normal 3 13 43" xfId="12630"/>
    <cellStyle name="Normal 3 13 43 2" xfId="30579"/>
    <cellStyle name="Normal 3 13 44" xfId="12631"/>
    <cellStyle name="Normal 3 13 44 2" xfId="30580"/>
    <cellStyle name="Normal 3 13 45" xfId="12632"/>
    <cellStyle name="Normal 3 13 45 2" xfId="30581"/>
    <cellStyle name="Normal 3 13 46" xfId="12633"/>
    <cellStyle name="Normal 3 13 46 2" xfId="30582"/>
    <cellStyle name="Normal 3 13 47" xfId="12634"/>
    <cellStyle name="Normal 3 13 47 2" xfId="30583"/>
    <cellStyle name="Normal 3 13 48" xfId="30402"/>
    <cellStyle name="Normal 3 13 5" xfId="12635"/>
    <cellStyle name="Normal 3 13 5 2" xfId="30584"/>
    <cellStyle name="Normal 3 13 6" xfId="12636"/>
    <cellStyle name="Normal 3 13 6 2" xfId="30585"/>
    <cellStyle name="Normal 3 13 7" xfId="12637"/>
    <cellStyle name="Normal 3 13 7 2" xfId="30586"/>
    <cellStyle name="Normal 3 13 8" xfId="12638"/>
    <cellStyle name="Normal 3 13 8 2" xfId="30587"/>
    <cellStyle name="Normal 3 13 9" xfId="12639"/>
    <cellStyle name="Normal 3 13 9 2" xfId="30588"/>
    <cellStyle name="Normal 3 14" xfId="12640"/>
    <cellStyle name="Normal 3 14 10" xfId="12641"/>
    <cellStyle name="Normal 3 14 10 2" xfId="30590"/>
    <cellStyle name="Normal 3 14 11" xfId="12642"/>
    <cellStyle name="Normal 3 14 11 10" xfId="12643"/>
    <cellStyle name="Normal 3 14 11 10 2" xfId="30592"/>
    <cellStyle name="Normal 3 14 11 11" xfId="12644"/>
    <cellStyle name="Normal 3 14 11 11 2" xfId="30593"/>
    <cellStyle name="Normal 3 14 11 12" xfId="12645"/>
    <cellStyle name="Normal 3 14 11 12 2" xfId="30594"/>
    <cellStyle name="Normal 3 14 11 13" xfId="12646"/>
    <cellStyle name="Normal 3 14 11 13 2" xfId="30595"/>
    <cellStyle name="Normal 3 14 11 14" xfId="30591"/>
    <cellStyle name="Normal 3 14 11 2" xfId="12647"/>
    <cellStyle name="Normal 3 14 11 2 10" xfId="12648"/>
    <cellStyle name="Normal 3 14 11 2 10 2" xfId="30597"/>
    <cellStyle name="Normal 3 14 11 2 11" xfId="12649"/>
    <cellStyle name="Normal 3 14 11 2 11 2" xfId="30598"/>
    <cellStyle name="Normal 3 14 11 2 12" xfId="12650"/>
    <cellStyle name="Normal 3 14 11 2 12 2" xfId="30599"/>
    <cellStyle name="Normal 3 14 11 2 13" xfId="30596"/>
    <cellStyle name="Normal 3 14 11 2 2" xfId="12651"/>
    <cellStyle name="Normal 3 14 11 2 2 2" xfId="12652"/>
    <cellStyle name="Normal 3 14 11 2 2 2 2" xfId="30601"/>
    <cellStyle name="Normal 3 14 11 2 2 3" xfId="30600"/>
    <cellStyle name="Normal 3 14 11 2 3" xfId="12653"/>
    <cellStyle name="Normal 3 14 11 2 3 2" xfId="30602"/>
    <cellStyle name="Normal 3 14 11 2 4" xfId="12654"/>
    <cellStyle name="Normal 3 14 11 2 4 2" xfId="30603"/>
    <cellStyle name="Normal 3 14 11 2 5" xfId="12655"/>
    <cellStyle name="Normal 3 14 11 2 5 2" xfId="30604"/>
    <cellStyle name="Normal 3 14 11 2 6" xfId="12656"/>
    <cellStyle name="Normal 3 14 11 2 6 2" xfId="30605"/>
    <cellStyle name="Normal 3 14 11 2 7" xfId="12657"/>
    <cellStyle name="Normal 3 14 11 2 7 2" xfId="30606"/>
    <cellStyle name="Normal 3 14 11 2 8" xfId="12658"/>
    <cellStyle name="Normal 3 14 11 2 8 2" xfId="30607"/>
    <cellStyle name="Normal 3 14 11 2 9" xfId="12659"/>
    <cellStyle name="Normal 3 14 11 2 9 2" xfId="30608"/>
    <cellStyle name="Normal 3 14 11 3" xfId="12660"/>
    <cellStyle name="Normal 3 14 11 3 2" xfId="30609"/>
    <cellStyle name="Normal 3 14 11 4" xfId="12661"/>
    <cellStyle name="Normal 3 14 11 4 2" xfId="12662"/>
    <cellStyle name="Normal 3 14 11 4 2 2" xfId="30611"/>
    <cellStyle name="Normal 3 14 11 4 3" xfId="30610"/>
    <cellStyle name="Normal 3 14 11 5" xfId="12663"/>
    <cellStyle name="Normal 3 14 11 5 2" xfId="30612"/>
    <cellStyle name="Normal 3 14 11 6" xfId="12664"/>
    <cellStyle name="Normal 3 14 11 6 2" xfId="30613"/>
    <cellStyle name="Normal 3 14 11 7" xfId="12665"/>
    <cellStyle name="Normal 3 14 11 7 2" xfId="30614"/>
    <cellStyle name="Normal 3 14 11 8" xfId="12666"/>
    <cellStyle name="Normal 3 14 11 8 2" xfId="30615"/>
    <cellStyle name="Normal 3 14 11 9" xfId="12667"/>
    <cellStyle name="Normal 3 14 11 9 2" xfId="30616"/>
    <cellStyle name="Normal 3 14 12" xfId="12668"/>
    <cellStyle name="Normal 3 14 12 2" xfId="30617"/>
    <cellStyle name="Normal 3 14 13" xfId="12669"/>
    <cellStyle name="Normal 3 14 13 10" xfId="12670"/>
    <cellStyle name="Normal 3 14 13 10 2" xfId="30619"/>
    <cellStyle name="Normal 3 14 13 11" xfId="12671"/>
    <cellStyle name="Normal 3 14 13 11 2" xfId="30620"/>
    <cellStyle name="Normal 3 14 13 12" xfId="12672"/>
    <cellStyle name="Normal 3 14 13 12 2" xfId="30621"/>
    <cellStyle name="Normal 3 14 13 13" xfId="30618"/>
    <cellStyle name="Normal 3 14 13 2" xfId="12673"/>
    <cellStyle name="Normal 3 14 13 2 2" xfId="12674"/>
    <cellStyle name="Normal 3 14 13 2 2 2" xfId="30623"/>
    <cellStyle name="Normal 3 14 13 2 3" xfId="30622"/>
    <cellStyle name="Normal 3 14 13 3" xfId="12675"/>
    <cellStyle name="Normal 3 14 13 3 2" xfId="30624"/>
    <cellStyle name="Normal 3 14 13 4" xfId="12676"/>
    <cellStyle name="Normal 3 14 13 4 2" xfId="30625"/>
    <cellStyle name="Normal 3 14 13 5" xfId="12677"/>
    <cellStyle name="Normal 3 14 13 5 2" xfId="30626"/>
    <cellStyle name="Normal 3 14 13 6" xfId="12678"/>
    <cellStyle name="Normal 3 14 13 6 2" xfId="30627"/>
    <cellStyle name="Normal 3 14 13 7" xfId="12679"/>
    <cellStyle name="Normal 3 14 13 7 2" xfId="30628"/>
    <cellStyle name="Normal 3 14 13 8" xfId="12680"/>
    <cellStyle name="Normal 3 14 13 8 2" xfId="30629"/>
    <cellStyle name="Normal 3 14 13 9" xfId="12681"/>
    <cellStyle name="Normal 3 14 13 9 2" xfId="30630"/>
    <cellStyle name="Normal 3 14 14" xfId="12682"/>
    <cellStyle name="Normal 3 14 14 2" xfId="12683"/>
    <cellStyle name="Normal 3 14 14 2 2" xfId="30632"/>
    <cellStyle name="Normal 3 14 14 3" xfId="30631"/>
    <cellStyle name="Normal 3 14 15" xfId="12684"/>
    <cellStyle name="Normal 3 14 15 2" xfId="30633"/>
    <cellStyle name="Normal 3 14 16" xfId="12685"/>
    <cellStyle name="Normal 3 14 16 2" xfId="30634"/>
    <cellStyle name="Normal 3 14 17" xfId="12686"/>
    <cellStyle name="Normal 3 14 17 2" xfId="30635"/>
    <cellStyle name="Normal 3 14 18" xfId="12687"/>
    <cellStyle name="Normal 3 14 18 2" xfId="30636"/>
    <cellStyle name="Normal 3 14 19" xfId="12688"/>
    <cellStyle name="Normal 3 14 19 2" xfId="30637"/>
    <cellStyle name="Normal 3 14 2" xfId="12689"/>
    <cellStyle name="Normal 3 14 2 10" xfId="12690"/>
    <cellStyle name="Normal 3 14 2 10 2" xfId="30639"/>
    <cellStyle name="Normal 3 14 2 11" xfId="12691"/>
    <cellStyle name="Normal 3 14 2 11 2" xfId="30640"/>
    <cellStyle name="Normal 3 14 2 12" xfId="12692"/>
    <cellStyle name="Normal 3 14 2 12 2" xfId="30641"/>
    <cellStyle name="Normal 3 14 2 13" xfId="12693"/>
    <cellStyle name="Normal 3 14 2 13 2" xfId="30642"/>
    <cellStyle name="Normal 3 14 2 14" xfId="12694"/>
    <cellStyle name="Normal 3 14 2 14 2" xfId="30643"/>
    <cellStyle name="Normal 3 14 2 15" xfId="30638"/>
    <cellStyle name="Normal 3 14 2 2" xfId="12695"/>
    <cellStyle name="Normal 3 14 2 2 10" xfId="12696"/>
    <cellStyle name="Normal 3 14 2 2 10 2" xfId="30645"/>
    <cellStyle name="Normal 3 14 2 2 11" xfId="12697"/>
    <cellStyle name="Normal 3 14 2 2 11 2" xfId="30646"/>
    <cellStyle name="Normal 3 14 2 2 12" xfId="12698"/>
    <cellStyle name="Normal 3 14 2 2 12 2" xfId="30647"/>
    <cellStyle name="Normal 3 14 2 2 13" xfId="12699"/>
    <cellStyle name="Normal 3 14 2 2 13 2" xfId="30648"/>
    <cellStyle name="Normal 3 14 2 2 14" xfId="12700"/>
    <cellStyle name="Normal 3 14 2 2 14 2" xfId="30649"/>
    <cellStyle name="Normal 3 14 2 2 15" xfId="30644"/>
    <cellStyle name="Normal 3 14 2 2 2" xfId="12701"/>
    <cellStyle name="Normal 3 14 2 2 2 10" xfId="12702"/>
    <cellStyle name="Normal 3 14 2 2 2 10 2" xfId="30651"/>
    <cellStyle name="Normal 3 14 2 2 2 11" xfId="12703"/>
    <cellStyle name="Normal 3 14 2 2 2 11 2" xfId="30652"/>
    <cellStyle name="Normal 3 14 2 2 2 12" xfId="12704"/>
    <cellStyle name="Normal 3 14 2 2 2 12 2" xfId="30653"/>
    <cellStyle name="Normal 3 14 2 2 2 13" xfId="12705"/>
    <cellStyle name="Normal 3 14 2 2 2 13 2" xfId="30654"/>
    <cellStyle name="Normal 3 14 2 2 2 14" xfId="30650"/>
    <cellStyle name="Normal 3 14 2 2 2 2" xfId="12706"/>
    <cellStyle name="Normal 3 14 2 2 2 2 10" xfId="12707"/>
    <cellStyle name="Normal 3 14 2 2 2 2 10 2" xfId="30656"/>
    <cellStyle name="Normal 3 14 2 2 2 2 11" xfId="12708"/>
    <cellStyle name="Normal 3 14 2 2 2 2 11 2" xfId="30657"/>
    <cellStyle name="Normal 3 14 2 2 2 2 12" xfId="12709"/>
    <cellStyle name="Normal 3 14 2 2 2 2 12 2" xfId="30658"/>
    <cellStyle name="Normal 3 14 2 2 2 2 13" xfId="30655"/>
    <cellStyle name="Normal 3 14 2 2 2 2 2" xfId="12710"/>
    <cellStyle name="Normal 3 14 2 2 2 2 2 2" xfId="12711"/>
    <cellStyle name="Normal 3 14 2 2 2 2 2 2 2" xfId="30660"/>
    <cellStyle name="Normal 3 14 2 2 2 2 2 3" xfId="30659"/>
    <cellStyle name="Normal 3 14 2 2 2 2 3" xfId="12712"/>
    <cellStyle name="Normal 3 14 2 2 2 2 3 2" xfId="30661"/>
    <cellStyle name="Normal 3 14 2 2 2 2 4" xfId="12713"/>
    <cellStyle name="Normal 3 14 2 2 2 2 4 2" xfId="30662"/>
    <cellStyle name="Normal 3 14 2 2 2 2 5" xfId="12714"/>
    <cellStyle name="Normal 3 14 2 2 2 2 5 2" xfId="30663"/>
    <cellStyle name="Normal 3 14 2 2 2 2 6" xfId="12715"/>
    <cellStyle name="Normal 3 14 2 2 2 2 6 2" xfId="30664"/>
    <cellStyle name="Normal 3 14 2 2 2 2 7" xfId="12716"/>
    <cellStyle name="Normal 3 14 2 2 2 2 7 2" xfId="30665"/>
    <cellStyle name="Normal 3 14 2 2 2 2 8" xfId="12717"/>
    <cellStyle name="Normal 3 14 2 2 2 2 8 2" xfId="30666"/>
    <cellStyle name="Normal 3 14 2 2 2 2 9" xfId="12718"/>
    <cellStyle name="Normal 3 14 2 2 2 2 9 2" xfId="30667"/>
    <cellStyle name="Normal 3 14 2 2 2 3" xfId="12719"/>
    <cellStyle name="Normal 3 14 2 2 2 3 2" xfId="30668"/>
    <cellStyle name="Normal 3 14 2 2 2 4" xfId="12720"/>
    <cellStyle name="Normal 3 14 2 2 2 4 2" xfId="12721"/>
    <cellStyle name="Normal 3 14 2 2 2 4 2 2" xfId="30670"/>
    <cellStyle name="Normal 3 14 2 2 2 4 3" xfId="30669"/>
    <cellStyle name="Normal 3 14 2 2 2 5" xfId="12722"/>
    <cellStyle name="Normal 3 14 2 2 2 5 2" xfId="30671"/>
    <cellStyle name="Normal 3 14 2 2 2 6" xfId="12723"/>
    <cellStyle name="Normal 3 14 2 2 2 6 2" xfId="30672"/>
    <cellStyle name="Normal 3 14 2 2 2 7" xfId="12724"/>
    <cellStyle name="Normal 3 14 2 2 2 7 2" xfId="30673"/>
    <cellStyle name="Normal 3 14 2 2 2 8" xfId="12725"/>
    <cellStyle name="Normal 3 14 2 2 2 8 2" xfId="30674"/>
    <cellStyle name="Normal 3 14 2 2 2 9" xfId="12726"/>
    <cellStyle name="Normal 3 14 2 2 2 9 2" xfId="30675"/>
    <cellStyle name="Normal 3 14 2 2 3" xfId="12727"/>
    <cellStyle name="Normal 3 14 2 2 3 2" xfId="30676"/>
    <cellStyle name="Normal 3 14 2 2 4" xfId="12728"/>
    <cellStyle name="Normal 3 14 2 2 4 10" xfId="12729"/>
    <cellStyle name="Normal 3 14 2 2 4 10 2" xfId="30678"/>
    <cellStyle name="Normal 3 14 2 2 4 11" xfId="12730"/>
    <cellStyle name="Normal 3 14 2 2 4 11 2" xfId="30679"/>
    <cellStyle name="Normal 3 14 2 2 4 12" xfId="12731"/>
    <cellStyle name="Normal 3 14 2 2 4 12 2" xfId="30680"/>
    <cellStyle name="Normal 3 14 2 2 4 13" xfId="30677"/>
    <cellStyle name="Normal 3 14 2 2 4 2" xfId="12732"/>
    <cellStyle name="Normal 3 14 2 2 4 2 2" xfId="12733"/>
    <cellStyle name="Normal 3 14 2 2 4 2 2 2" xfId="30682"/>
    <cellStyle name="Normal 3 14 2 2 4 2 3" xfId="30681"/>
    <cellStyle name="Normal 3 14 2 2 4 3" xfId="12734"/>
    <cellStyle name="Normal 3 14 2 2 4 3 2" xfId="30683"/>
    <cellStyle name="Normal 3 14 2 2 4 4" xfId="12735"/>
    <cellStyle name="Normal 3 14 2 2 4 4 2" xfId="30684"/>
    <cellStyle name="Normal 3 14 2 2 4 5" xfId="12736"/>
    <cellStyle name="Normal 3 14 2 2 4 5 2" xfId="30685"/>
    <cellStyle name="Normal 3 14 2 2 4 6" xfId="12737"/>
    <cellStyle name="Normal 3 14 2 2 4 6 2" xfId="30686"/>
    <cellStyle name="Normal 3 14 2 2 4 7" xfId="12738"/>
    <cellStyle name="Normal 3 14 2 2 4 7 2" xfId="30687"/>
    <cellStyle name="Normal 3 14 2 2 4 8" xfId="12739"/>
    <cellStyle name="Normal 3 14 2 2 4 8 2" xfId="30688"/>
    <cellStyle name="Normal 3 14 2 2 4 9" xfId="12740"/>
    <cellStyle name="Normal 3 14 2 2 4 9 2" xfId="30689"/>
    <cellStyle name="Normal 3 14 2 2 5" xfId="12741"/>
    <cellStyle name="Normal 3 14 2 2 5 2" xfId="12742"/>
    <cellStyle name="Normal 3 14 2 2 5 2 2" xfId="30691"/>
    <cellStyle name="Normal 3 14 2 2 5 3" xfId="30690"/>
    <cellStyle name="Normal 3 14 2 2 6" xfId="12743"/>
    <cellStyle name="Normal 3 14 2 2 6 2" xfId="30692"/>
    <cellStyle name="Normal 3 14 2 2 7" xfId="12744"/>
    <cellStyle name="Normal 3 14 2 2 7 2" xfId="30693"/>
    <cellStyle name="Normal 3 14 2 2 8" xfId="12745"/>
    <cellStyle name="Normal 3 14 2 2 8 2" xfId="30694"/>
    <cellStyle name="Normal 3 14 2 2 9" xfId="12746"/>
    <cellStyle name="Normal 3 14 2 2 9 2" xfId="30695"/>
    <cellStyle name="Normal 3 14 2 3" xfId="12747"/>
    <cellStyle name="Normal 3 14 2 3 10" xfId="12748"/>
    <cellStyle name="Normal 3 14 2 3 10 2" xfId="30697"/>
    <cellStyle name="Normal 3 14 2 3 11" xfId="12749"/>
    <cellStyle name="Normal 3 14 2 3 11 2" xfId="30698"/>
    <cellStyle name="Normal 3 14 2 3 12" xfId="12750"/>
    <cellStyle name="Normal 3 14 2 3 12 2" xfId="30699"/>
    <cellStyle name="Normal 3 14 2 3 13" xfId="12751"/>
    <cellStyle name="Normal 3 14 2 3 13 2" xfId="30700"/>
    <cellStyle name="Normal 3 14 2 3 14" xfId="30696"/>
    <cellStyle name="Normal 3 14 2 3 2" xfId="12752"/>
    <cellStyle name="Normal 3 14 2 3 2 10" xfId="12753"/>
    <cellStyle name="Normal 3 14 2 3 2 10 2" xfId="30702"/>
    <cellStyle name="Normal 3 14 2 3 2 11" xfId="12754"/>
    <cellStyle name="Normal 3 14 2 3 2 11 2" xfId="30703"/>
    <cellStyle name="Normal 3 14 2 3 2 12" xfId="12755"/>
    <cellStyle name="Normal 3 14 2 3 2 12 2" xfId="30704"/>
    <cellStyle name="Normal 3 14 2 3 2 13" xfId="30701"/>
    <cellStyle name="Normal 3 14 2 3 2 2" xfId="12756"/>
    <cellStyle name="Normal 3 14 2 3 2 2 2" xfId="12757"/>
    <cellStyle name="Normal 3 14 2 3 2 2 2 2" xfId="30706"/>
    <cellStyle name="Normal 3 14 2 3 2 2 3" xfId="30705"/>
    <cellStyle name="Normal 3 14 2 3 2 3" xfId="12758"/>
    <cellStyle name="Normal 3 14 2 3 2 3 2" xfId="30707"/>
    <cellStyle name="Normal 3 14 2 3 2 4" xfId="12759"/>
    <cellStyle name="Normal 3 14 2 3 2 4 2" xfId="30708"/>
    <cellStyle name="Normal 3 14 2 3 2 5" xfId="12760"/>
    <cellStyle name="Normal 3 14 2 3 2 5 2" xfId="30709"/>
    <cellStyle name="Normal 3 14 2 3 2 6" xfId="12761"/>
    <cellStyle name="Normal 3 14 2 3 2 6 2" xfId="30710"/>
    <cellStyle name="Normal 3 14 2 3 2 7" xfId="12762"/>
    <cellStyle name="Normal 3 14 2 3 2 7 2" xfId="30711"/>
    <cellStyle name="Normal 3 14 2 3 2 8" xfId="12763"/>
    <cellStyle name="Normal 3 14 2 3 2 8 2" xfId="30712"/>
    <cellStyle name="Normal 3 14 2 3 2 9" xfId="12764"/>
    <cellStyle name="Normal 3 14 2 3 2 9 2" xfId="30713"/>
    <cellStyle name="Normal 3 14 2 3 3" xfId="12765"/>
    <cellStyle name="Normal 3 14 2 3 3 2" xfId="30714"/>
    <cellStyle name="Normal 3 14 2 3 4" xfId="12766"/>
    <cellStyle name="Normal 3 14 2 3 4 2" xfId="12767"/>
    <cellStyle name="Normal 3 14 2 3 4 2 2" xfId="30716"/>
    <cellStyle name="Normal 3 14 2 3 4 3" xfId="30715"/>
    <cellStyle name="Normal 3 14 2 3 5" xfId="12768"/>
    <cellStyle name="Normal 3 14 2 3 5 2" xfId="30717"/>
    <cellStyle name="Normal 3 14 2 3 6" xfId="12769"/>
    <cellStyle name="Normal 3 14 2 3 6 2" xfId="30718"/>
    <cellStyle name="Normal 3 14 2 3 7" xfId="12770"/>
    <cellStyle name="Normal 3 14 2 3 7 2" xfId="30719"/>
    <cellStyle name="Normal 3 14 2 3 8" xfId="12771"/>
    <cellStyle name="Normal 3 14 2 3 8 2" xfId="30720"/>
    <cellStyle name="Normal 3 14 2 3 9" xfId="12772"/>
    <cellStyle name="Normal 3 14 2 3 9 2" xfId="30721"/>
    <cellStyle name="Normal 3 14 2 4" xfId="12773"/>
    <cellStyle name="Normal 3 14 2 4 10" xfId="12774"/>
    <cellStyle name="Normal 3 14 2 4 10 2" xfId="30723"/>
    <cellStyle name="Normal 3 14 2 4 11" xfId="12775"/>
    <cellStyle name="Normal 3 14 2 4 11 2" xfId="30724"/>
    <cellStyle name="Normal 3 14 2 4 12" xfId="12776"/>
    <cellStyle name="Normal 3 14 2 4 12 2" xfId="30725"/>
    <cellStyle name="Normal 3 14 2 4 13" xfId="30722"/>
    <cellStyle name="Normal 3 14 2 4 2" xfId="12777"/>
    <cellStyle name="Normal 3 14 2 4 2 2" xfId="12778"/>
    <cellStyle name="Normal 3 14 2 4 2 2 2" xfId="30727"/>
    <cellStyle name="Normal 3 14 2 4 2 3" xfId="30726"/>
    <cellStyle name="Normal 3 14 2 4 3" xfId="12779"/>
    <cellStyle name="Normal 3 14 2 4 3 2" xfId="30728"/>
    <cellStyle name="Normal 3 14 2 4 4" xfId="12780"/>
    <cellStyle name="Normal 3 14 2 4 4 2" xfId="30729"/>
    <cellStyle name="Normal 3 14 2 4 5" xfId="12781"/>
    <cellStyle name="Normal 3 14 2 4 5 2" xfId="30730"/>
    <cellStyle name="Normal 3 14 2 4 6" xfId="12782"/>
    <cellStyle name="Normal 3 14 2 4 6 2" xfId="30731"/>
    <cellStyle name="Normal 3 14 2 4 7" xfId="12783"/>
    <cellStyle name="Normal 3 14 2 4 7 2" xfId="30732"/>
    <cellStyle name="Normal 3 14 2 4 8" xfId="12784"/>
    <cellStyle name="Normal 3 14 2 4 8 2" xfId="30733"/>
    <cellStyle name="Normal 3 14 2 4 9" xfId="12785"/>
    <cellStyle name="Normal 3 14 2 4 9 2" xfId="30734"/>
    <cellStyle name="Normal 3 14 2 5" xfId="12786"/>
    <cellStyle name="Normal 3 14 2 5 2" xfId="12787"/>
    <cellStyle name="Normal 3 14 2 5 2 2" xfId="30736"/>
    <cellStyle name="Normal 3 14 2 5 3" xfId="30735"/>
    <cellStyle name="Normal 3 14 2 6" xfId="12788"/>
    <cellStyle name="Normal 3 14 2 6 2" xfId="30737"/>
    <cellStyle name="Normal 3 14 2 7" xfId="12789"/>
    <cellStyle name="Normal 3 14 2 7 2" xfId="30738"/>
    <cellStyle name="Normal 3 14 2 8" xfId="12790"/>
    <cellStyle name="Normal 3 14 2 8 2" xfId="30739"/>
    <cellStyle name="Normal 3 14 2 9" xfId="12791"/>
    <cellStyle name="Normal 3 14 2 9 2" xfId="30740"/>
    <cellStyle name="Normal 3 14 20" xfId="12792"/>
    <cellStyle name="Normal 3 14 20 2" xfId="30741"/>
    <cellStyle name="Normal 3 14 21" xfId="12793"/>
    <cellStyle name="Normal 3 14 21 2" xfId="30742"/>
    <cellStyle name="Normal 3 14 22" xfId="12794"/>
    <cellStyle name="Normal 3 14 22 2" xfId="30743"/>
    <cellStyle name="Normal 3 14 23" xfId="12795"/>
    <cellStyle name="Normal 3 14 23 2" xfId="30744"/>
    <cellStyle name="Normal 3 14 24" xfId="30589"/>
    <cellStyle name="Normal 3 14 3" xfId="12796"/>
    <cellStyle name="Normal 3 14 3 2" xfId="30745"/>
    <cellStyle name="Normal 3 14 4" xfId="12797"/>
    <cellStyle name="Normal 3 14 4 2" xfId="30746"/>
    <cellStyle name="Normal 3 14 5" xfId="12798"/>
    <cellStyle name="Normal 3 14 5 2" xfId="30747"/>
    <cellStyle name="Normal 3 14 6" xfId="12799"/>
    <cellStyle name="Normal 3 14 6 2" xfId="30748"/>
    <cellStyle name="Normal 3 14 7" xfId="12800"/>
    <cellStyle name="Normal 3 14 7 2" xfId="30749"/>
    <cellStyle name="Normal 3 14 8" xfId="12801"/>
    <cellStyle name="Normal 3 14 8 2" xfId="30750"/>
    <cellStyle name="Normal 3 14 9" xfId="12802"/>
    <cellStyle name="Normal 3 14 9 2" xfId="30751"/>
    <cellStyle name="Normal 3 15" xfId="12803"/>
    <cellStyle name="Normal 3 15 10" xfId="12804"/>
    <cellStyle name="Normal 3 15 10 2" xfId="30753"/>
    <cellStyle name="Normal 3 15 11" xfId="12805"/>
    <cellStyle name="Normal 3 15 11 10" xfId="12806"/>
    <cellStyle name="Normal 3 15 11 10 2" xfId="30755"/>
    <cellStyle name="Normal 3 15 11 11" xfId="12807"/>
    <cellStyle name="Normal 3 15 11 11 2" xfId="30756"/>
    <cellStyle name="Normal 3 15 11 12" xfId="12808"/>
    <cellStyle name="Normal 3 15 11 12 2" xfId="30757"/>
    <cellStyle name="Normal 3 15 11 13" xfId="12809"/>
    <cellStyle name="Normal 3 15 11 13 2" xfId="30758"/>
    <cellStyle name="Normal 3 15 11 14" xfId="30754"/>
    <cellStyle name="Normal 3 15 11 2" xfId="12810"/>
    <cellStyle name="Normal 3 15 11 2 10" xfId="12811"/>
    <cellStyle name="Normal 3 15 11 2 10 2" xfId="30760"/>
    <cellStyle name="Normal 3 15 11 2 11" xfId="12812"/>
    <cellStyle name="Normal 3 15 11 2 11 2" xfId="30761"/>
    <cellStyle name="Normal 3 15 11 2 12" xfId="12813"/>
    <cellStyle name="Normal 3 15 11 2 12 2" xfId="30762"/>
    <cellStyle name="Normal 3 15 11 2 13" xfId="30759"/>
    <cellStyle name="Normal 3 15 11 2 2" xfId="12814"/>
    <cellStyle name="Normal 3 15 11 2 2 2" xfId="12815"/>
    <cellStyle name="Normal 3 15 11 2 2 2 2" xfId="30764"/>
    <cellStyle name="Normal 3 15 11 2 2 3" xfId="30763"/>
    <cellStyle name="Normal 3 15 11 2 3" xfId="12816"/>
    <cellStyle name="Normal 3 15 11 2 3 2" xfId="30765"/>
    <cellStyle name="Normal 3 15 11 2 4" xfId="12817"/>
    <cellStyle name="Normal 3 15 11 2 4 2" xfId="30766"/>
    <cellStyle name="Normal 3 15 11 2 5" xfId="12818"/>
    <cellStyle name="Normal 3 15 11 2 5 2" xfId="30767"/>
    <cellStyle name="Normal 3 15 11 2 6" xfId="12819"/>
    <cellStyle name="Normal 3 15 11 2 6 2" xfId="30768"/>
    <cellStyle name="Normal 3 15 11 2 7" xfId="12820"/>
    <cellStyle name="Normal 3 15 11 2 7 2" xfId="30769"/>
    <cellStyle name="Normal 3 15 11 2 8" xfId="12821"/>
    <cellStyle name="Normal 3 15 11 2 8 2" xfId="30770"/>
    <cellStyle name="Normal 3 15 11 2 9" xfId="12822"/>
    <cellStyle name="Normal 3 15 11 2 9 2" xfId="30771"/>
    <cellStyle name="Normal 3 15 11 3" xfId="12823"/>
    <cellStyle name="Normal 3 15 11 3 2" xfId="30772"/>
    <cellStyle name="Normal 3 15 11 4" xfId="12824"/>
    <cellStyle name="Normal 3 15 11 4 2" xfId="12825"/>
    <cellStyle name="Normal 3 15 11 4 2 2" xfId="30774"/>
    <cellStyle name="Normal 3 15 11 4 3" xfId="30773"/>
    <cellStyle name="Normal 3 15 11 5" xfId="12826"/>
    <cellStyle name="Normal 3 15 11 5 2" xfId="30775"/>
    <cellStyle name="Normal 3 15 11 6" xfId="12827"/>
    <cellStyle name="Normal 3 15 11 6 2" xfId="30776"/>
    <cellStyle name="Normal 3 15 11 7" xfId="12828"/>
    <cellStyle name="Normal 3 15 11 7 2" xfId="30777"/>
    <cellStyle name="Normal 3 15 11 8" xfId="12829"/>
    <cellStyle name="Normal 3 15 11 8 2" xfId="30778"/>
    <cellStyle name="Normal 3 15 11 9" xfId="12830"/>
    <cellStyle name="Normal 3 15 11 9 2" xfId="30779"/>
    <cellStyle name="Normal 3 15 12" xfId="12831"/>
    <cellStyle name="Normal 3 15 12 2" xfId="30780"/>
    <cellStyle name="Normal 3 15 13" xfId="12832"/>
    <cellStyle name="Normal 3 15 13 10" xfId="12833"/>
    <cellStyle name="Normal 3 15 13 10 2" xfId="30782"/>
    <cellStyle name="Normal 3 15 13 11" xfId="12834"/>
    <cellStyle name="Normal 3 15 13 11 2" xfId="30783"/>
    <cellStyle name="Normal 3 15 13 12" xfId="12835"/>
    <cellStyle name="Normal 3 15 13 12 2" xfId="30784"/>
    <cellStyle name="Normal 3 15 13 13" xfId="30781"/>
    <cellStyle name="Normal 3 15 13 2" xfId="12836"/>
    <cellStyle name="Normal 3 15 13 2 2" xfId="12837"/>
    <cellStyle name="Normal 3 15 13 2 2 2" xfId="30786"/>
    <cellStyle name="Normal 3 15 13 2 3" xfId="30785"/>
    <cellStyle name="Normal 3 15 13 3" xfId="12838"/>
    <cellStyle name="Normal 3 15 13 3 2" xfId="30787"/>
    <cellStyle name="Normal 3 15 13 4" xfId="12839"/>
    <cellStyle name="Normal 3 15 13 4 2" xfId="30788"/>
    <cellStyle name="Normal 3 15 13 5" xfId="12840"/>
    <cellStyle name="Normal 3 15 13 5 2" xfId="30789"/>
    <cellStyle name="Normal 3 15 13 6" xfId="12841"/>
    <cellStyle name="Normal 3 15 13 6 2" xfId="30790"/>
    <cellStyle name="Normal 3 15 13 7" xfId="12842"/>
    <cellStyle name="Normal 3 15 13 7 2" xfId="30791"/>
    <cellStyle name="Normal 3 15 13 8" xfId="12843"/>
    <cellStyle name="Normal 3 15 13 8 2" xfId="30792"/>
    <cellStyle name="Normal 3 15 13 9" xfId="12844"/>
    <cellStyle name="Normal 3 15 13 9 2" xfId="30793"/>
    <cellStyle name="Normal 3 15 14" xfId="12845"/>
    <cellStyle name="Normal 3 15 14 2" xfId="12846"/>
    <cellStyle name="Normal 3 15 14 2 2" xfId="30795"/>
    <cellStyle name="Normal 3 15 14 3" xfId="30794"/>
    <cellStyle name="Normal 3 15 15" xfId="12847"/>
    <cellStyle name="Normal 3 15 15 2" xfId="30796"/>
    <cellStyle name="Normal 3 15 16" xfId="12848"/>
    <cellStyle name="Normal 3 15 16 2" xfId="30797"/>
    <cellStyle name="Normal 3 15 17" xfId="12849"/>
    <cellStyle name="Normal 3 15 17 2" xfId="30798"/>
    <cellStyle name="Normal 3 15 18" xfId="12850"/>
    <cellStyle name="Normal 3 15 18 2" xfId="30799"/>
    <cellStyle name="Normal 3 15 19" xfId="12851"/>
    <cellStyle name="Normal 3 15 19 2" xfId="30800"/>
    <cellStyle name="Normal 3 15 2" xfId="12852"/>
    <cellStyle name="Normal 3 15 2 10" xfId="12853"/>
    <cellStyle name="Normal 3 15 2 10 2" xfId="30802"/>
    <cellStyle name="Normal 3 15 2 11" xfId="12854"/>
    <cellStyle name="Normal 3 15 2 11 2" xfId="30803"/>
    <cellStyle name="Normal 3 15 2 12" xfId="12855"/>
    <cellStyle name="Normal 3 15 2 12 2" xfId="30804"/>
    <cellStyle name="Normal 3 15 2 13" xfId="12856"/>
    <cellStyle name="Normal 3 15 2 13 2" xfId="30805"/>
    <cellStyle name="Normal 3 15 2 14" xfId="12857"/>
    <cellStyle name="Normal 3 15 2 14 2" xfId="30806"/>
    <cellStyle name="Normal 3 15 2 15" xfId="30801"/>
    <cellStyle name="Normal 3 15 2 2" xfId="12858"/>
    <cellStyle name="Normal 3 15 2 2 10" xfId="12859"/>
    <cellStyle name="Normal 3 15 2 2 10 2" xfId="30808"/>
    <cellStyle name="Normal 3 15 2 2 11" xfId="12860"/>
    <cellStyle name="Normal 3 15 2 2 11 2" xfId="30809"/>
    <cellStyle name="Normal 3 15 2 2 12" xfId="12861"/>
    <cellStyle name="Normal 3 15 2 2 12 2" xfId="30810"/>
    <cellStyle name="Normal 3 15 2 2 13" xfId="12862"/>
    <cellStyle name="Normal 3 15 2 2 13 2" xfId="30811"/>
    <cellStyle name="Normal 3 15 2 2 14" xfId="12863"/>
    <cellStyle name="Normal 3 15 2 2 14 2" xfId="30812"/>
    <cellStyle name="Normal 3 15 2 2 15" xfId="30807"/>
    <cellStyle name="Normal 3 15 2 2 2" xfId="12864"/>
    <cellStyle name="Normal 3 15 2 2 2 10" xfId="12865"/>
    <cellStyle name="Normal 3 15 2 2 2 10 2" xfId="30814"/>
    <cellStyle name="Normal 3 15 2 2 2 11" xfId="12866"/>
    <cellStyle name="Normal 3 15 2 2 2 11 2" xfId="30815"/>
    <cellStyle name="Normal 3 15 2 2 2 12" xfId="12867"/>
    <cellStyle name="Normal 3 15 2 2 2 12 2" xfId="30816"/>
    <cellStyle name="Normal 3 15 2 2 2 13" xfId="12868"/>
    <cellStyle name="Normal 3 15 2 2 2 13 2" xfId="30817"/>
    <cellStyle name="Normal 3 15 2 2 2 14" xfId="30813"/>
    <cellStyle name="Normal 3 15 2 2 2 2" xfId="12869"/>
    <cellStyle name="Normal 3 15 2 2 2 2 10" xfId="12870"/>
    <cellStyle name="Normal 3 15 2 2 2 2 10 2" xfId="30819"/>
    <cellStyle name="Normal 3 15 2 2 2 2 11" xfId="12871"/>
    <cellStyle name="Normal 3 15 2 2 2 2 11 2" xfId="30820"/>
    <cellStyle name="Normal 3 15 2 2 2 2 12" xfId="12872"/>
    <cellStyle name="Normal 3 15 2 2 2 2 12 2" xfId="30821"/>
    <cellStyle name="Normal 3 15 2 2 2 2 13" xfId="30818"/>
    <cellStyle name="Normal 3 15 2 2 2 2 2" xfId="12873"/>
    <cellStyle name="Normal 3 15 2 2 2 2 2 2" xfId="12874"/>
    <cellStyle name="Normal 3 15 2 2 2 2 2 2 2" xfId="30823"/>
    <cellStyle name="Normal 3 15 2 2 2 2 2 3" xfId="30822"/>
    <cellStyle name="Normal 3 15 2 2 2 2 3" xfId="12875"/>
    <cellStyle name="Normal 3 15 2 2 2 2 3 2" xfId="30824"/>
    <cellStyle name="Normal 3 15 2 2 2 2 4" xfId="12876"/>
    <cellStyle name="Normal 3 15 2 2 2 2 4 2" xfId="30825"/>
    <cellStyle name="Normal 3 15 2 2 2 2 5" xfId="12877"/>
    <cellStyle name="Normal 3 15 2 2 2 2 5 2" xfId="30826"/>
    <cellStyle name="Normal 3 15 2 2 2 2 6" xfId="12878"/>
    <cellStyle name="Normal 3 15 2 2 2 2 6 2" xfId="30827"/>
    <cellStyle name="Normal 3 15 2 2 2 2 7" xfId="12879"/>
    <cellStyle name="Normal 3 15 2 2 2 2 7 2" xfId="30828"/>
    <cellStyle name="Normal 3 15 2 2 2 2 8" xfId="12880"/>
    <cellStyle name="Normal 3 15 2 2 2 2 8 2" xfId="30829"/>
    <cellStyle name="Normal 3 15 2 2 2 2 9" xfId="12881"/>
    <cellStyle name="Normal 3 15 2 2 2 2 9 2" xfId="30830"/>
    <cellStyle name="Normal 3 15 2 2 2 3" xfId="12882"/>
    <cellStyle name="Normal 3 15 2 2 2 3 2" xfId="30831"/>
    <cellStyle name="Normal 3 15 2 2 2 4" xfId="12883"/>
    <cellStyle name="Normal 3 15 2 2 2 4 2" xfId="12884"/>
    <cellStyle name="Normal 3 15 2 2 2 4 2 2" xfId="30833"/>
    <cellStyle name="Normal 3 15 2 2 2 4 3" xfId="30832"/>
    <cellStyle name="Normal 3 15 2 2 2 5" xfId="12885"/>
    <cellStyle name="Normal 3 15 2 2 2 5 2" xfId="30834"/>
    <cellStyle name="Normal 3 15 2 2 2 6" xfId="12886"/>
    <cellStyle name="Normal 3 15 2 2 2 6 2" xfId="30835"/>
    <cellStyle name="Normal 3 15 2 2 2 7" xfId="12887"/>
    <cellStyle name="Normal 3 15 2 2 2 7 2" xfId="30836"/>
    <cellStyle name="Normal 3 15 2 2 2 8" xfId="12888"/>
    <cellStyle name="Normal 3 15 2 2 2 8 2" xfId="30837"/>
    <cellStyle name="Normal 3 15 2 2 2 9" xfId="12889"/>
    <cellStyle name="Normal 3 15 2 2 2 9 2" xfId="30838"/>
    <cellStyle name="Normal 3 15 2 2 3" xfId="12890"/>
    <cellStyle name="Normal 3 15 2 2 3 2" xfId="30839"/>
    <cellStyle name="Normal 3 15 2 2 4" xfId="12891"/>
    <cellStyle name="Normal 3 15 2 2 4 10" xfId="12892"/>
    <cellStyle name="Normal 3 15 2 2 4 10 2" xfId="30841"/>
    <cellStyle name="Normal 3 15 2 2 4 11" xfId="12893"/>
    <cellStyle name="Normal 3 15 2 2 4 11 2" xfId="30842"/>
    <cellStyle name="Normal 3 15 2 2 4 12" xfId="12894"/>
    <cellStyle name="Normal 3 15 2 2 4 12 2" xfId="30843"/>
    <cellStyle name="Normal 3 15 2 2 4 13" xfId="30840"/>
    <cellStyle name="Normal 3 15 2 2 4 2" xfId="12895"/>
    <cellStyle name="Normal 3 15 2 2 4 2 2" xfId="12896"/>
    <cellStyle name="Normal 3 15 2 2 4 2 2 2" xfId="30845"/>
    <cellStyle name="Normal 3 15 2 2 4 2 3" xfId="30844"/>
    <cellStyle name="Normal 3 15 2 2 4 3" xfId="12897"/>
    <cellStyle name="Normal 3 15 2 2 4 3 2" xfId="30846"/>
    <cellStyle name="Normal 3 15 2 2 4 4" xfId="12898"/>
    <cellStyle name="Normal 3 15 2 2 4 4 2" xfId="30847"/>
    <cellStyle name="Normal 3 15 2 2 4 5" xfId="12899"/>
    <cellStyle name="Normal 3 15 2 2 4 5 2" xfId="30848"/>
    <cellStyle name="Normal 3 15 2 2 4 6" xfId="12900"/>
    <cellStyle name="Normal 3 15 2 2 4 6 2" xfId="30849"/>
    <cellStyle name="Normal 3 15 2 2 4 7" xfId="12901"/>
    <cellStyle name="Normal 3 15 2 2 4 7 2" xfId="30850"/>
    <cellStyle name="Normal 3 15 2 2 4 8" xfId="12902"/>
    <cellStyle name="Normal 3 15 2 2 4 8 2" xfId="30851"/>
    <cellStyle name="Normal 3 15 2 2 4 9" xfId="12903"/>
    <cellStyle name="Normal 3 15 2 2 4 9 2" xfId="30852"/>
    <cellStyle name="Normal 3 15 2 2 5" xfId="12904"/>
    <cellStyle name="Normal 3 15 2 2 5 2" xfId="12905"/>
    <cellStyle name="Normal 3 15 2 2 5 2 2" xfId="30854"/>
    <cellStyle name="Normal 3 15 2 2 5 3" xfId="30853"/>
    <cellStyle name="Normal 3 15 2 2 6" xfId="12906"/>
    <cellStyle name="Normal 3 15 2 2 6 2" xfId="30855"/>
    <cellStyle name="Normal 3 15 2 2 7" xfId="12907"/>
    <cellStyle name="Normal 3 15 2 2 7 2" xfId="30856"/>
    <cellStyle name="Normal 3 15 2 2 8" xfId="12908"/>
    <cellStyle name="Normal 3 15 2 2 8 2" xfId="30857"/>
    <cellStyle name="Normal 3 15 2 2 9" xfId="12909"/>
    <cellStyle name="Normal 3 15 2 2 9 2" xfId="30858"/>
    <cellStyle name="Normal 3 15 2 3" xfId="12910"/>
    <cellStyle name="Normal 3 15 2 3 10" xfId="12911"/>
    <cellStyle name="Normal 3 15 2 3 10 2" xfId="30860"/>
    <cellStyle name="Normal 3 15 2 3 11" xfId="12912"/>
    <cellStyle name="Normal 3 15 2 3 11 2" xfId="30861"/>
    <cellStyle name="Normal 3 15 2 3 12" xfId="12913"/>
    <cellStyle name="Normal 3 15 2 3 12 2" xfId="30862"/>
    <cellStyle name="Normal 3 15 2 3 13" xfId="12914"/>
    <cellStyle name="Normal 3 15 2 3 13 2" xfId="30863"/>
    <cellStyle name="Normal 3 15 2 3 14" xfId="30859"/>
    <cellStyle name="Normal 3 15 2 3 2" xfId="12915"/>
    <cellStyle name="Normal 3 15 2 3 2 10" xfId="12916"/>
    <cellStyle name="Normal 3 15 2 3 2 10 2" xfId="30865"/>
    <cellStyle name="Normal 3 15 2 3 2 11" xfId="12917"/>
    <cellStyle name="Normal 3 15 2 3 2 11 2" xfId="30866"/>
    <cellStyle name="Normal 3 15 2 3 2 12" xfId="12918"/>
    <cellStyle name="Normal 3 15 2 3 2 12 2" xfId="30867"/>
    <cellStyle name="Normal 3 15 2 3 2 13" xfId="30864"/>
    <cellStyle name="Normal 3 15 2 3 2 2" xfId="12919"/>
    <cellStyle name="Normal 3 15 2 3 2 2 2" xfId="12920"/>
    <cellStyle name="Normal 3 15 2 3 2 2 2 2" xfId="30869"/>
    <cellStyle name="Normal 3 15 2 3 2 2 3" xfId="30868"/>
    <cellStyle name="Normal 3 15 2 3 2 3" xfId="12921"/>
    <cellStyle name="Normal 3 15 2 3 2 3 2" xfId="30870"/>
    <cellStyle name="Normal 3 15 2 3 2 4" xfId="12922"/>
    <cellStyle name="Normal 3 15 2 3 2 4 2" xfId="30871"/>
    <cellStyle name="Normal 3 15 2 3 2 5" xfId="12923"/>
    <cellStyle name="Normal 3 15 2 3 2 5 2" xfId="30872"/>
    <cellStyle name="Normal 3 15 2 3 2 6" xfId="12924"/>
    <cellStyle name="Normal 3 15 2 3 2 6 2" xfId="30873"/>
    <cellStyle name="Normal 3 15 2 3 2 7" xfId="12925"/>
    <cellStyle name="Normal 3 15 2 3 2 7 2" xfId="30874"/>
    <cellStyle name="Normal 3 15 2 3 2 8" xfId="12926"/>
    <cellStyle name="Normal 3 15 2 3 2 8 2" xfId="30875"/>
    <cellStyle name="Normal 3 15 2 3 2 9" xfId="12927"/>
    <cellStyle name="Normal 3 15 2 3 2 9 2" xfId="30876"/>
    <cellStyle name="Normal 3 15 2 3 3" xfId="12928"/>
    <cellStyle name="Normal 3 15 2 3 3 2" xfId="30877"/>
    <cellStyle name="Normal 3 15 2 3 4" xfId="12929"/>
    <cellStyle name="Normal 3 15 2 3 4 2" xfId="12930"/>
    <cellStyle name="Normal 3 15 2 3 4 2 2" xfId="30879"/>
    <cellStyle name="Normal 3 15 2 3 4 3" xfId="30878"/>
    <cellStyle name="Normal 3 15 2 3 5" xfId="12931"/>
    <cellStyle name="Normal 3 15 2 3 5 2" xfId="30880"/>
    <cellStyle name="Normal 3 15 2 3 6" xfId="12932"/>
    <cellStyle name="Normal 3 15 2 3 6 2" xfId="30881"/>
    <cellStyle name="Normal 3 15 2 3 7" xfId="12933"/>
    <cellStyle name="Normal 3 15 2 3 7 2" xfId="30882"/>
    <cellStyle name="Normal 3 15 2 3 8" xfId="12934"/>
    <cellStyle name="Normal 3 15 2 3 8 2" xfId="30883"/>
    <cellStyle name="Normal 3 15 2 3 9" xfId="12935"/>
    <cellStyle name="Normal 3 15 2 3 9 2" xfId="30884"/>
    <cellStyle name="Normal 3 15 2 4" xfId="12936"/>
    <cellStyle name="Normal 3 15 2 4 10" xfId="12937"/>
    <cellStyle name="Normal 3 15 2 4 10 2" xfId="30886"/>
    <cellStyle name="Normal 3 15 2 4 11" xfId="12938"/>
    <cellStyle name="Normal 3 15 2 4 11 2" xfId="30887"/>
    <cellStyle name="Normal 3 15 2 4 12" xfId="12939"/>
    <cellStyle name="Normal 3 15 2 4 12 2" xfId="30888"/>
    <cellStyle name="Normal 3 15 2 4 13" xfId="30885"/>
    <cellStyle name="Normal 3 15 2 4 2" xfId="12940"/>
    <cellStyle name="Normal 3 15 2 4 2 2" xfId="12941"/>
    <cellStyle name="Normal 3 15 2 4 2 2 2" xfId="30890"/>
    <cellStyle name="Normal 3 15 2 4 2 3" xfId="30889"/>
    <cellStyle name="Normal 3 15 2 4 3" xfId="12942"/>
    <cellStyle name="Normal 3 15 2 4 3 2" xfId="30891"/>
    <cellStyle name="Normal 3 15 2 4 4" xfId="12943"/>
    <cellStyle name="Normal 3 15 2 4 4 2" xfId="30892"/>
    <cellStyle name="Normal 3 15 2 4 5" xfId="12944"/>
    <cellStyle name="Normal 3 15 2 4 5 2" xfId="30893"/>
    <cellStyle name="Normal 3 15 2 4 6" xfId="12945"/>
    <cellStyle name="Normal 3 15 2 4 6 2" xfId="30894"/>
    <cellStyle name="Normal 3 15 2 4 7" xfId="12946"/>
    <cellStyle name="Normal 3 15 2 4 7 2" xfId="30895"/>
    <cellStyle name="Normal 3 15 2 4 8" xfId="12947"/>
    <cellStyle name="Normal 3 15 2 4 8 2" xfId="30896"/>
    <cellStyle name="Normal 3 15 2 4 9" xfId="12948"/>
    <cellStyle name="Normal 3 15 2 4 9 2" xfId="30897"/>
    <cellStyle name="Normal 3 15 2 5" xfId="12949"/>
    <cellStyle name="Normal 3 15 2 5 2" xfId="12950"/>
    <cellStyle name="Normal 3 15 2 5 2 2" xfId="30899"/>
    <cellStyle name="Normal 3 15 2 5 3" xfId="30898"/>
    <cellStyle name="Normal 3 15 2 6" xfId="12951"/>
    <cellStyle name="Normal 3 15 2 6 2" xfId="30900"/>
    <cellStyle name="Normal 3 15 2 7" xfId="12952"/>
    <cellStyle name="Normal 3 15 2 7 2" xfId="30901"/>
    <cellStyle name="Normal 3 15 2 8" xfId="12953"/>
    <cellStyle name="Normal 3 15 2 8 2" xfId="30902"/>
    <cellStyle name="Normal 3 15 2 9" xfId="12954"/>
    <cellStyle name="Normal 3 15 2 9 2" xfId="30903"/>
    <cellStyle name="Normal 3 15 20" xfId="12955"/>
    <cellStyle name="Normal 3 15 20 2" xfId="30904"/>
    <cellStyle name="Normal 3 15 21" xfId="12956"/>
    <cellStyle name="Normal 3 15 21 2" xfId="30905"/>
    <cellStyle name="Normal 3 15 22" xfId="12957"/>
    <cellStyle name="Normal 3 15 22 2" xfId="30906"/>
    <cellStyle name="Normal 3 15 23" xfId="12958"/>
    <cellStyle name="Normal 3 15 23 2" xfId="30907"/>
    <cellStyle name="Normal 3 15 24" xfId="30752"/>
    <cellStyle name="Normal 3 15 3" xfId="12959"/>
    <cellStyle name="Normal 3 15 3 2" xfId="30908"/>
    <cellStyle name="Normal 3 15 4" xfId="12960"/>
    <cellStyle name="Normal 3 15 4 2" xfId="30909"/>
    <cellStyle name="Normal 3 15 5" xfId="12961"/>
    <cellStyle name="Normal 3 15 5 2" xfId="30910"/>
    <cellStyle name="Normal 3 15 6" xfId="12962"/>
    <cellStyle name="Normal 3 15 6 2" xfId="30911"/>
    <cellStyle name="Normal 3 15 7" xfId="12963"/>
    <cellStyle name="Normal 3 15 7 2" xfId="30912"/>
    <cellStyle name="Normal 3 15 8" xfId="12964"/>
    <cellStyle name="Normal 3 15 8 2" xfId="30913"/>
    <cellStyle name="Normal 3 15 9" xfId="12965"/>
    <cellStyle name="Normal 3 15 9 2" xfId="30914"/>
    <cellStyle name="Normal 3 16" xfId="12966"/>
    <cellStyle name="Normal 3 16 10" xfId="12967"/>
    <cellStyle name="Normal 3 16 10 2" xfId="30916"/>
    <cellStyle name="Normal 3 16 11" xfId="12968"/>
    <cellStyle name="Normal 3 16 11 10" xfId="12969"/>
    <cellStyle name="Normal 3 16 11 10 2" xfId="30918"/>
    <cellStyle name="Normal 3 16 11 11" xfId="12970"/>
    <cellStyle name="Normal 3 16 11 11 2" xfId="30919"/>
    <cellStyle name="Normal 3 16 11 12" xfId="12971"/>
    <cellStyle name="Normal 3 16 11 12 2" xfId="30920"/>
    <cellStyle name="Normal 3 16 11 13" xfId="12972"/>
    <cellStyle name="Normal 3 16 11 13 2" xfId="30921"/>
    <cellStyle name="Normal 3 16 11 14" xfId="30917"/>
    <cellStyle name="Normal 3 16 11 2" xfId="12973"/>
    <cellStyle name="Normal 3 16 11 2 10" xfId="12974"/>
    <cellStyle name="Normal 3 16 11 2 10 2" xfId="30923"/>
    <cellStyle name="Normal 3 16 11 2 11" xfId="12975"/>
    <cellStyle name="Normal 3 16 11 2 11 2" xfId="30924"/>
    <cellStyle name="Normal 3 16 11 2 12" xfId="12976"/>
    <cellStyle name="Normal 3 16 11 2 12 2" xfId="30925"/>
    <cellStyle name="Normal 3 16 11 2 13" xfId="30922"/>
    <cellStyle name="Normal 3 16 11 2 2" xfId="12977"/>
    <cellStyle name="Normal 3 16 11 2 2 2" xfId="12978"/>
    <cellStyle name="Normal 3 16 11 2 2 2 2" xfId="30927"/>
    <cellStyle name="Normal 3 16 11 2 2 3" xfId="30926"/>
    <cellStyle name="Normal 3 16 11 2 3" xfId="12979"/>
    <cellStyle name="Normal 3 16 11 2 3 2" xfId="30928"/>
    <cellStyle name="Normal 3 16 11 2 4" xfId="12980"/>
    <cellStyle name="Normal 3 16 11 2 4 2" xfId="30929"/>
    <cellStyle name="Normal 3 16 11 2 5" xfId="12981"/>
    <cellStyle name="Normal 3 16 11 2 5 2" xfId="30930"/>
    <cellStyle name="Normal 3 16 11 2 6" xfId="12982"/>
    <cellStyle name="Normal 3 16 11 2 6 2" xfId="30931"/>
    <cellStyle name="Normal 3 16 11 2 7" xfId="12983"/>
    <cellStyle name="Normal 3 16 11 2 7 2" xfId="30932"/>
    <cellStyle name="Normal 3 16 11 2 8" xfId="12984"/>
    <cellStyle name="Normal 3 16 11 2 8 2" xfId="30933"/>
    <cellStyle name="Normal 3 16 11 2 9" xfId="12985"/>
    <cellStyle name="Normal 3 16 11 2 9 2" xfId="30934"/>
    <cellStyle name="Normal 3 16 11 3" xfId="12986"/>
    <cellStyle name="Normal 3 16 11 3 2" xfId="30935"/>
    <cellStyle name="Normal 3 16 11 4" xfId="12987"/>
    <cellStyle name="Normal 3 16 11 4 2" xfId="12988"/>
    <cellStyle name="Normal 3 16 11 4 2 2" xfId="30937"/>
    <cellStyle name="Normal 3 16 11 4 3" xfId="30936"/>
    <cellStyle name="Normal 3 16 11 5" xfId="12989"/>
    <cellStyle name="Normal 3 16 11 5 2" xfId="30938"/>
    <cellStyle name="Normal 3 16 11 6" xfId="12990"/>
    <cellStyle name="Normal 3 16 11 6 2" xfId="30939"/>
    <cellStyle name="Normal 3 16 11 7" xfId="12991"/>
    <cellStyle name="Normal 3 16 11 7 2" xfId="30940"/>
    <cellStyle name="Normal 3 16 11 8" xfId="12992"/>
    <cellStyle name="Normal 3 16 11 8 2" xfId="30941"/>
    <cellStyle name="Normal 3 16 11 9" xfId="12993"/>
    <cellStyle name="Normal 3 16 11 9 2" xfId="30942"/>
    <cellStyle name="Normal 3 16 12" xfId="12994"/>
    <cellStyle name="Normal 3 16 12 2" xfId="30943"/>
    <cellStyle name="Normal 3 16 13" xfId="12995"/>
    <cellStyle name="Normal 3 16 13 10" xfId="12996"/>
    <cellStyle name="Normal 3 16 13 10 2" xfId="30945"/>
    <cellStyle name="Normal 3 16 13 11" xfId="12997"/>
    <cellStyle name="Normal 3 16 13 11 2" xfId="30946"/>
    <cellStyle name="Normal 3 16 13 12" xfId="12998"/>
    <cellStyle name="Normal 3 16 13 12 2" xfId="30947"/>
    <cellStyle name="Normal 3 16 13 13" xfId="30944"/>
    <cellStyle name="Normal 3 16 13 2" xfId="12999"/>
    <cellStyle name="Normal 3 16 13 2 2" xfId="13000"/>
    <cellStyle name="Normal 3 16 13 2 2 2" xfId="30949"/>
    <cellStyle name="Normal 3 16 13 2 3" xfId="30948"/>
    <cellStyle name="Normal 3 16 13 3" xfId="13001"/>
    <cellStyle name="Normal 3 16 13 3 2" xfId="30950"/>
    <cellStyle name="Normal 3 16 13 4" xfId="13002"/>
    <cellStyle name="Normal 3 16 13 4 2" xfId="30951"/>
    <cellStyle name="Normal 3 16 13 5" xfId="13003"/>
    <cellStyle name="Normal 3 16 13 5 2" xfId="30952"/>
    <cellStyle name="Normal 3 16 13 6" xfId="13004"/>
    <cellStyle name="Normal 3 16 13 6 2" xfId="30953"/>
    <cellStyle name="Normal 3 16 13 7" xfId="13005"/>
    <cellStyle name="Normal 3 16 13 7 2" xfId="30954"/>
    <cellStyle name="Normal 3 16 13 8" xfId="13006"/>
    <cellStyle name="Normal 3 16 13 8 2" xfId="30955"/>
    <cellStyle name="Normal 3 16 13 9" xfId="13007"/>
    <cellStyle name="Normal 3 16 13 9 2" xfId="30956"/>
    <cellStyle name="Normal 3 16 14" xfId="13008"/>
    <cellStyle name="Normal 3 16 14 2" xfId="13009"/>
    <cellStyle name="Normal 3 16 14 2 2" xfId="30958"/>
    <cellStyle name="Normal 3 16 14 3" xfId="30957"/>
    <cellStyle name="Normal 3 16 15" xfId="13010"/>
    <cellStyle name="Normal 3 16 15 2" xfId="30959"/>
    <cellStyle name="Normal 3 16 16" xfId="13011"/>
    <cellStyle name="Normal 3 16 16 2" xfId="30960"/>
    <cellStyle name="Normal 3 16 17" xfId="13012"/>
    <cellStyle name="Normal 3 16 17 2" xfId="30961"/>
    <cellStyle name="Normal 3 16 18" xfId="13013"/>
    <cellStyle name="Normal 3 16 18 2" xfId="30962"/>
    <cellStyle name="Normal 3 16 19" xfId="13014"/>
    <cellStyle name="Normal 3 16 19 2" xfId="30963"/>
    <cellStyle name="Normal 3 16 2" xfId="13015"/>
    <cellStyle name="Normal 3 16 2 10" xfId="13016"/>
    <cellStyle name="Normal 3 16 2 10 2" xfId="30965"/>
    <cellStyle name="Normal 3 16 2 11" xfId="13017"/>
    <cellStyle name="Normal 3 16 2 11 2" xfId="30966"/>
    <cellStyle name="Normal 3 16 2 12" xfId="13018"/>
    <cellStyle name="Normal 3 16 2 12 2" xfId="30967"/>
    <cellStyle name="Normal 3 16 2 13" xfId="13019"/>
    <cellStyle name="Normal 3 16 2 13 2" xfId="30968"/>
    <cellStyle name="Normal 3 16 2 14" xfId="13020"/>
    <cellStyle name="Normal 3 16 2 14 2" xfId="30969"/>
    <cellStyle name="Normal 3 16 2 15" xfId="30964"/>
    <cellStyle name="Normal 3 16 2 2" xfId="13021"/>
    <cellStyle name="Normal 3 16 2 2 10" xfId="13022"/>
    <cellStyle name="Normal 3 16 2 2 10 2" xfId="30971"/>
    <cellStyle name="Normal 3 16 2 2 11" xfId="13023"/>
    <cellStyle name="Normal 3 16 2 2 11 2" xfId="30972"/>
    <cellStyle name="Normal 3 16 2 2 12" xfId="13024"/>
    <cellStyle name="Normal 3 16 2 2 12 2" xfId="30973"/>
    <cellStyle name="Normal 3 16 2 2 13" xfId="13025"/>
    <cellStyle name="Normal 3 16 2 2 13 2" xfId="30974"/>
    <cellStyle name="Normal 3 16 2 2 14" xfId="13026"/>
    <cellStyle name="Normal 3 16 2 2 14 2" xfId="30975"/>
    <cellStyle name="Normal 3 16 2 2 15" xfId="30970"/>
    <cellStyle name="Normal 3 16 2 2 2" xfId="13027"/>
    <cellStyle name="Normal 3 16 2 2 2 10" xfId="13028"/>
    <cellStyle name="Normal 3 16 2 2 2 10 2" xfId="30977"/>
    <cellStyle name="Normal 3 16 2 2 2 11" xfId="13029"/>
    <cellStyle name="Normal 3 16 2 2 2 11 2" xfId="30978"/>
    <cellStyle name="Normal 3 16 2 2 2 12" xfId="13030"/>
    <cellStyle name="Normal 3 16 2 2 2 12 2" xfId="30979"/>
    <cellStyle name="Normal 3 16 2 2 2 13" xfId="13031"/>
    <cellStyle name="Normal 3 16 2 2 2 13 2" xfId="30980"/>
    <cellStyle name="Normal 3 16 2 2 2 14" xfId="30976"/>
    <cellStyle name="Normal 3 16 2 2 2 2" xfId="13032"/>
    <cellStyle name="Normal 3 16 2 2 2 2 10" xfId="13033"/>
    <cellStyle name="Normal 3 16 2 2 2 2 10 2" xfId="30982"/>
    <cellStyle name="Normal 3 16 2 2 2 2 11" xfId="13034"/>
    <cellStyle name="Normal 3 16 2 2 2 2 11 2" xfId="30983"/>
    <cellStyle name="Normal 3 16 2 2 2 2 12" xfId="13035"/>
    <cellStyle name="Normal 3 16 2 2 2 2 12 2" xfId="30984"/>
    <cellStyle name="Normal 3 16 2 2 2 2 13" xfId="30981"/>
    <cellStyle name="Normal 3 16 2 2 2 2 2" xfId="13036"/>
    <cellStyle name="Normal 3 16 2 2 2 2 2 2" xfId="13037"/>
    <cellStyle name="Normal 3 16 2 2 2 2 2 2 2" xfId="30986"/>
    <cellStyle name="Normal 3 16 2 2 2 2 2 3" xfId="30985"/>
    <cellStyle name="Normal 3 16 2 2 2 2 3" xfId="13038"/>
    <cellStyle name="Normal 3 16 2 2 2 2 3 2" xfId="30987"/>
    <cellStyle name="Normal 3 16 2 2 2 2 4" xfId="13039"/>
    <cellStyle name="Normal 3 16 2 2 2 2 4 2" xfId="30988"/>
    <cellStyle name="Normal 3 16 2 2 2 2 5" xfId="13040"/>
    <cellStyle name="Normal 3 16 2 2 2 2 5 2" xfId="30989"/>
    <cellStyle name="Normal 3 16 2 2 2 2 6" xfId="13041"/>
    <cellStyle name="Normal 3 16 2 2 2 2 6 2" xfId="30990"/>
    <cellStyle name="Normal 3 16 2 2 2 2 7" xfId="13042"/>
    <cellStyle name="Normal 3 16 2 2 2 2 7 2" xfId="30991"/>
    <cellStyle name="Normal 3 16 2 2 2 2 8" xfId="13043"/>
    <cellStyle name="Normal 3 16 2 2 2 2 8 2" xfId="30992"/>
    <cellStyle name="Normal 3 16 2 2 2 2 9" xfId="13044"/>
    <cellStyle name="Normal 3 16 2 2 2 2 9 2" xfId="30993"/>
    <cellStyle name="Normal 3 16 2 2 2 3" xfId="13045"/>
    <cellStyle name="Normal 3 16 2 2 2 3 2" xfId="30994"/>
    <cellStyle name="Normal 3 16 2 2 2 4" xfId="13046"/>
    <cellStyle name="Normal 3 16 2 2 2 4 2" xfId="13047"/>
    <cellStyle name="Normal 3 16 2 2 2 4 2 2" xfId="30996"/>
    <cellStyle name="Normal 3 16 2 2 2 4 3" xfId="30995"/>
    <cellStyle name="Normal 3 16 2 2 2 5" xfId="13048"/>
    <cellStyle name="Normal 3 16 2 2 2 5 2" xfId="30997"/>
    <cellStyle name="Normal 3 16 2 2 2 6" xfId="13049"/>
    <cellStyle name="Normal 3 16 2 2 2 6 2" xfId="30998"/>
    <cellStyle name="Normal 3 16 2 2 2 7" xfId="13050"/>
    <cellStyle name="Normal 3 16 2 2 2 7 2" xfId="30999"/>
    <cellStyle name="Normal 3 16 2 2 2 8" xfId="13051"/>
    <cellStyle name="Normal 3 16 2 2 2 8 2" xfId="31000"/>
    <cellStyle name="Normal 3 16 2 2 2 9" xfId="13052"/>
    <cellStyle name="Normal 3 16 2 2 2 9 2" xfId="31001"/>
    <cellStyle name="Normal 3 16 2 2 3" xfId="13053"/>
    <cellStyle name="Normal 3 16 2 2 3 2" xfId="31002"/>
    <cellStyle name="Normal 3 16 2 2 4" xfId="13054"/>
    <cellStyle name="Normal 3 16 2 2 4 10" xfId="13055"/>
    <cellStyle name="Normal 3 16 2 2 4 10 2" xfId="31004"/>
    <cellStyle name="Normal 3 16 2 2 4 11" xfId="13056"/>
    <cellStyle name="Normal 3 16 2 2 4 11 2" xfId="31005"/>
    <cellStyle name="Normal 3 16 2 2 4 12" xfId="13057"/>
    <cellStyle name="Normal 3 16 2 2 4 12 2" xfId="31006"/>
    <cellStyle name="Normal 3 16 2 2 4 13" xfId="31003"/>
    <cellStyle name="Normal 3 16 2 2 4 2" xfId="13058"/>
    <cellStyle name="Normal 3 16 2 2 4 2 2" xfId="13059"/>
    <cellStyle name="Normal 3 16 2 2 4 2 2 2" xfId="31008"/>
    <cellStyle name="Normal 3 16 2 2 4 2 3" xfId="31007"/>
    <cellStyle name="Normal 3 16 2 2 4 3" xfId="13060"/>
    <cellStyle name="Normal 3 16 2 2 4 3 2" xfId="31009"/>
    <cellStyle name="Normal 3 16 2 2 4 4" xfId="13061"/>
    <cellStyle name="Normal 3 16 2 2 4 4 2" xfId="31010"/>
    <cellStyle name="Normal 3 16 2 2 4 5" xfId="13062"/>
    <cellStyle name="Normal 3 16 2 2 4 5 2" xfId="31011"/>
    <cellStyle name="Normal 3 16 2 2 4 6" xfId="13063"/>
    <cellStyle name="Normal 3 16 2 2 4 6 2" xfId="31012"/>
    <cellStyle name="Normal 3 16 2 2 4 7" xfId="13064"/>
    <cellStyle name="Normal 3 16 2 2 4 7 2" xfId="31013"/>
    <cellStyle name="Normal 3 16 2 2 4 8" xfId="13065"/>
    <cellStyle name="Normal 3 16 2 2 4 8 2" xfId="31014"/>
    <cellStyle name="Normal 3 16 2 2 4 9" xfId="13066"/>
    <cellStyle name="Normal 3 16 2 2 4 9 2" xfId="31015"/>
    <cellStyle name="Normal 3 16 2 2 5" xfId="13067"/>
    <cellStyle name="Normal 3 16 2 2 5 2" xfId="13068"/>
    <cellStyle name="Normal 3 16 2 2 5 2 2" xfId="31017"/>
    <cellStyle name="Normal 3 16 2 2 5 3" xfId="31016"/>
    <cellStyle name="Normal 3 16 2 2 6" xfId="13069"/>
    <cellStyle name="Normal 3 16 2 2 6 2" xfId="31018"/>
    <cellStyle name="Normal 3 16 2 2 7" xfId="13070"/>
    <cellStyle name="Normal 3 16 2 2 7 2" xfId="31019"/>
    <cellStyle name="Normal 3 16 2 2 8" xfId="13071"/>
    <cellStyle name="Normal 3 16 2 2 8 2" xfId="31020"/>
    <cellStyle name="Normal 3 16 2 2 9" xfId="13072"/>
    <cellStyle name="Normal 3 16 2 2 9 2" xfId="31021"/>
    <cellStyle name="Normal 3 16 2 3" xfId="13073"/>
    <cellStyle name="Normal 3 16 2 3 10" xfId="13074"/>
    <cellStyle name="Normal 3 16 2 3 10 2" xfId="31023"/>
    <cellStyle name="Normal 3 16 2 3 11" xfId="13075"/>
    <cellStyle name="Normal 3 16 2 3 11 2" xfId="31024"/>
    <cellStyle name="Normal 3 16 2 3 12" xfId="13076"/>
    <cellStyle name="Normal 3 16 2 3 12 2" xfId="31025"/>
    <cellStyle name="Normal 3 16 2 3 13" xfId="13077"/>
    <cellStyle name="Normal 3 16 2 3 13 2" xfId="31026"/>
    <cellStyle name="Normal 3 16 2 3 14" xfId="31022"/>
    <cellStyle name="Normal 3 16 2 3 2" xfId="13078"/>
    <cellStyle name="Normal 3 16 2 3 2 10" xfId="13079"/>
    <cellStyle name="Normal 3 16 2 3 2 10 2" xfId="31028"/>
    <cellStyle name="Normal 3 16 2 3 2 11" xfId="13080"/>
    <cellStyle name="Normal 3 16 2 3 2 11 2" xfId="31029"/>
    <cellStyle name="Normal 3 16 2 3 2 12" xfId="13081"/>
    <cellStyle name="Normal 3 16 2 3 2 12 2" xfId="31030"/>
    <cellStyle name="Normal 3 16 2 3 2 13" xfId="31027"/>
    <cellStyle name="Normal 3 16 2 3 2 2" xfId="13082"/>
    <cellStyle name="Normal 3 16 2 3 2 2 2" xfId="13083"/>
    <cellStyle name="Normal 3 16 2 3 2 2 2 2" xfId="31032"/>
    <cellStyle name="Normal 3 16 2 3 2 2 3" xfId="31031"/>
    <cellStyle name="Normal 3 16 2 3 2 3" xfId="13084"/>
    <cellStyle name="Normal 3 16 2 3 2 3 2" xfId="31033"/>
    <cellStyle name="Normal 3 16 2 3 2 4" xfId="13085"/>
    <cellStyle name="Normal 3 16 2 3 2 4 2" xfId="31034"/>
    <cellStyle name="Normal 3 16 2 3 2 5" xfId="13086"/>
    <cellStyle name="Normal 3 16 2 3 2 5 2" xfId="31035"/>
    <cellStyle name="Normal 3 16 2 3 2 6" xfId="13087"/>
    <cellStyle name="Normal 3 16 2 3 2 6 2" xfId="31036"/>
    <cellStyle name="Normal 3 16 2 3 2 7" xfId="13088"/>
    <cellStyle name="Normal 3 16 2 3 2 7 2" xfId="31037"/>
    <cellStyle name="Normal 3 16 2 3 2 8" xfId="13089"/>
    <cellStyle name="Normal 3 16 2 3 2 8 2" xfId="31038"/>
    <cellStyle name="Normal 3 16 2 3 2 9" xfId="13090"/>
    <cellStyle name="Normal 3 16 2 3 2 9 2" xfId="31039"/>
    <cellStyle name="Normal 3 16 2 3 3" xfId="13091"/>
    <cellStyle name="Normal 3 16 2 3 3 2" xfId="31040"/>
    <cellStyle name="Normal 3 16 2 3 4" xfId="13092"/>
    <cellStyle name="Normal 3 16 2 3 4 2" xfId="13093"/>
    <cellStyle name="Normal 3 16 2 3 4 2 2" xfId="31042"/>
    <cellStyle name="Normal 3 16 2 3 4 3" xfId="31041"/>
    <cellStyle name="Normal 3 16 2 3 5" xfId="13094"/>
    <cellStyle name="Normal 3 16 2 3 5 2" xfId="31043"/>
    <cellStyle name="Normal 3 16 2 3 6" xfId="13095"/>
    <cellStyle name="Normal 3 16 2 3 6 2" xfId="31044"/>
    <cellStyle name="Normal 3 16 2 3 7" xfId="13096"/>
    <cellStyle name="Normal 3 16 2 3 7 2" xfId="31045"/>
    <cellStyle name="Normal 3 16 2 3 8" xfId="13097"/>
    <cellStyle name="Normal 3 16 2 3 8 2" xfId="31046"/>
    <cellStyle name="Normal 3 16 2 3 9" xfId="13098"/>
    <cellStyle name="Normal 3 16 2 3 9 2" xfId="31047"/>
    <cellStyle name="Normal 3 16 2 4" xfId="13099"/>
    <cellStyle name="Normal 3 16 2 4 10" xfId="13100"/>
    <cellStyle name="Normal 3 16 2 4 10 2" xfId="31049"/>
    <cellStyle name="Normal 3 16 2 4 11" xfId="13101"/>
    <cellStyle name="Normal 3 16 2 4 11 2" xfId="31050"/>
    <cellStyle name="Normal 3 16 2 4 12" xfId="13102"/>
    <cellStyle name="Normal 3 16 2 4 12 2" xfId="31051"/>
    <cellStyle name="Normal 3 16 2 4 13" xfId="31048"/>
    <cellStyle name="Normal 3 16 2 4 2" xfId="13103"/>
    <cellStyle name="Normal 3 16 2 4 2 2" xfId="13104"/>
    <cellStyle name="Normal 3 16 2 4 2 2 2" xfId="31053"/>
    <cellStyle name="Normal 3 16 2 4 2 3" xfId="31052"/>
    <cellStyle name="Normal 3 16 2 4 3" xfId="13105"/>
    <cellStyle name="Normal 3 16 2 4 3 2" xfId="31054"/>
    <cellStyle name="Normal 3 16 2 4 4" xfId="13106"/>
    <cellStyle name="Normal 3 16 2 4 4 2" xfId="31055"/>
    <cellStyle name="Normal 3 16 2 4 5" xfId="13107"/>
    <cellStyle name="Normal 3 16 2 4 5 2" xfId="31056"/>
    <cellStyle name="Normal 3 16 2 4 6" xfId="13108"/>
    <cellStyle name="Normal 3 16 2 4 6 2" xfId="31057"/>
    <cellStyle name="Normal 3 16 2 4 7" xfId="13109"/>
    <cellStyle name="Normal 3 16 2 4 7 2" xfId="31058"/>
    <cellStyle name="Normal 3 16 2 4 8" xfId="13110"/>
    <cellStyle name="Normal 3 16 2 4 8 2" xfId="31059"/>
    <cellStyle name="Normal 3 16 2 4 9" xfId="13111"/>
    <cellStyle name="Normal 3 16 2 4 9 2" xfId="31060"/>
    <cellStyle name="Normal 3 16 2 5" xfId="13112"/>
    <cellStyle name="Normal 3 16 2 5 2" xfId="13113"/>
    <cellStyle name="Normal 3 16 2 5 2 2" xfId="31062"/>
    <cellStyle name="Normal 3 16 2 5 3" xfId="31061"/>
    <cellStyle name="Normal 3 16 2 6" xfId="13114"/>
    <cellStyle name="Normal 3 16 2 6 2" xfId="31063"/>
    <cellStyle name="Normal 3 16 2 7" xfId="13115"/>
    <cellStyle name="Normal 3 16 2 7 2" xfId="31064"/>
    <cellStyle name="Normal 3 16 2 8" xfId="13116"/>
    <cellStyle name="Normal 3 16 2 8 2" xfId="31065"/>
    <cellStyle name="Normal 3 16 2 9" xfId="13117"/>
    <cellStyle name="Normal 3 16 2 9 2" xfId="31066"/>
    <cellStyle name="Normal 3 16 20" xfId="13118"/>
    <cellStyle name="Normal 3 16 20 2" xfId="31067"/>
    <cellStyle name="Normal 3 16 21" xfId="13119"/>
    <cellStyle name="Normal 3 16 21 2" xfId="31068"/>
    <cellStyle name="Normal 3 16 22" xfId="13120"/>
    <cellStyle name="Normal 3 16 22 2" xfId="31069"/>
    <cellStyle name="Normal 3 16 23" xfId="13121"/>
    <cellStyle name="Normal 3 16 23 2" xfId="31070"/>
    <cellStyle name="Normal 3 16 24" xfId="30915"/>
    <cellStyle name="Normal 3 16 3" xfId="13122"/>
    <cellStyle name="Normal 3 16 3 2" xfId="31071"/>
    <cellStyle name="Normal 3 16 4" xfId="13123"/>
    <cellStyle name="Normal 3 16 4 2" xfId="31072"/>
    <cellStyle name="Normal 3 16 5" xfId="13124"/>
    <cellStyle name="Normal 3 16 5 2" xfId="31073"/>
    <cellStyle name="Normal 3 16 6" xfId="13125"/>
    <cellStyle name="Normal 3 16 6 2" xfId="31074"/>
    <cellStyle name="Normal 3 16 7" xfId="13126"/>
    <cellStyle name="Normal 3 16 7 2" xfId="31075"/>
    <cellStyle name="Normal 3 16 8" xfId="13127"/>
    <cellStyle name="Normal 3 16 8 2" xfId="31076"/>
    <cellStyle name="Normal 3 16 9" xfId="13128"/>
    <cellStyle name="Normal 3 16 9 2" xfId="31077"/>
    <cellStyle name="Normal 3 17" xfId="13129"/>
    <cellStyle name="Normal 3 17 10" xfId="13130"/>
    <cellStyle name="Normal 3 17 10 2" xfId="31079"/>
    <cellStyle name="Normal 3 17 11" xfId="13131"/>
    <cellStyle name="Normal 3 17 11 10" xfId="13132"/>
    <cellStyle name="Normal 3 17 11 10 2" xfId="31081"/>
    <cellStyle name="Normal 3 17 11 11" xfId="13133"/>
    <cellStyle name="Normal 3 17 11 11 2" xfId="31082"/>
    <cellStyle name="Normal 3 17 11 12" xfId="13134"/>
    <cellStyle name="Normal 3 17 11 12 2" xfId="31083"/>
    <cellStyle name="Normal 3 17 11 13" xfId="13135"/>
    <cellStyle name="Normal 3 17 11 13 2" xfId="31084"/>
    <cellStyle name="Normal 3 17 11 14" xfId="31080"/>
    <cellStyle name="Normal 3 17 11 2" xfId="13136"/>
    <cellStyle name="Normal 3 17 11 2 10" xfId="13137"/>
    <cellStyle name="Normal 3 17 11 2 10 2" xfId="31086"/>
    <cellStyle name="Normal 3 17 11 2 11" xfId="13138"/>
    <cellStyle name="Normal 3 17 11 2 11 2" xfId="31087"/>
    <cellStyle name="Normal 3 17 11 2 12" xfId="13139"/>
    <cellStyle name="Normal 3 17 11 2 12 2" xfId="31088"/>
    <cellStyle name="Normal 3 17 11 2 13" xfId="31085"/>
    <cellStyle name="Normal 3 17 11 2 2" xfId="13140"/>
    <cellStyle name="Normal 3 17 11 2 2 2" xfId="13141"/>
    <cellStyle name="Normal 3 17 11 2 2 2 2" xfId="31090"/>
    <cellStyle name="Normal 3 17 11 2 2 3" xfId="31089"/>
    <cellStyle name="Normal 3 17 11 2 3" xfId="13142"/>
    <cellStyle name="Normal 3 17 11 2 3 2" xfId="31091"/>
    <cellStyle name="Normal 3 17 11 2 4" xfId="13143"/>
    <cellStyle name="Normal 3 17 11 2 4 2" xfId="31092"/>
    <cellStyle name="Normal 3 17 11 2 5" xfId="13144"/>
    <cellStyle name="Normal 3 17 11 2 5 2" xfId="31093"/>
    <cellStyle name="Normal 3 17 11 2 6" xfId="13145"/>
    <cellStyle name="Normal 3 17 11 2 6 2" xfId="31094"/>
    <cellStyle name="Normal 3 17 11 2 7" xfId="13146"/>
    <cellStyle name="Normal 3 17 11 2 7 2" xfId="31095"/>
    <cellStyle name="Normal 3 17 11 2 8" xfId="13147"/>
    <cellStyle name="Normal 3 17 11 2 8 2" xfId="31096"/>
    <cellStyle name="Normal 3 17 11 2 9" xfId="13148"/>
    <cellStyle name="Normal 3 17 11 2 9 2" xfId="31097"/>
    <cellStyle name="Normal 3 17 11 3" xfId="13149"/>
    <cellStyle name="Normal 3 17 11 3 2" xfId="31098"/>
    <cellStyle name="Normal 3 17 11 4" xfId="13150"/>
    <cellStyle name="Normal 3 17 11 4 2" xfId="13151"/>
    <cellStyle name="Normal 3 17 11 4 2 2" xfId="31100"/>
    <cellStyle name="Normal 3 17 11 4 3" xfId="31099"/>
    <cellStyle name="Normal 3 17 11 5" xfId="13152"/>
    <cellStyle name="Normal 3 17 11 5 2" xfId="31101"/>
    <cellStyle name="Normal 3 17 11 6" xfId="13153"/>
    <cellStyle name="Normal 3 17 11 6 2" xfId="31102"/>
    <cellStyle name="Normal 3 17 11 7" xfId="13154"/>
    <cellStyle name="Normal 3 17 11 7 2" xfId="31103"/>
    <cellStyle name="Normal 3 17 11 8" xfId="13155"/>
    <cellStyle name="Normal 3 17 11 8 2" xfId="31104"/>
    <cellStyle name="Normal 3 17 11 9" xfId="13156"/>
    <cellStyle name="Normal 3 17 11 9 2" xfId="31105"/>
    <cellStyle name="Normal 3 17 12" xfId="13157"/>
    <cellStyle name="Normal 3 17 12 2" xfId="31106"/>
    <cellStyle name="Normal 3 17 13" xfId="13158"/>
    <cellStyle name="Normal 3 17 13 10" xfId="13159"/>
    <cellStyle name="Normal 3 17 13 10 2" xfId="31108"/>
    <cellStyle name="Normal 3 17 13 11" xfId="13160"/>
    <cellStyle name="Normal 3 17 13 11 2" xfId="31109"/>
    <cellStyle name="Normal 3 17 13 12" xfId="13161"/>
    <cellStyle name="Normal 3 17 13 12 2" xfId="31110"/>
    <cellStyle name="Normal 3 17 13 13" xfId="31107"/>
    <cellStyle name="Normal 3 17 13 2" xfId="13162"/>
    <cellStyle name="Normal 3 17 13 2 2" xfId="13163"/>
    <cellStyle name="Normal 3 17 13 2 2 2" xfId="31112"/>
    <cellStyle name="Normal 3 17 13 2 3" xfId="31111"/>
    <cellStyle name="Normal 3 17 13 3" xfId="13164"/>
    <cellStyle name="Normal 3 17 13 3 2" xfId="31113"/>
    <cellStyle name="Normal 3 17 13 4" xfId="13165"/>
    <cellStyle name="Normal 3 17 13 4 2" xfId="31114"/>
    <cellStyle name="Normal 3 17 13 5" xfId="13166"/>
    <cellStyle name="Normal 3 17 13 5 2" xfId="31115"/>
    <cellStyle name="Normal 3 17 13 6" xfId="13167"/>
    <cellStyle name="Normal 3 17 13 6 2" xfId="31116"/>
    <cellStyle name="Normal 3 17 13 7" xfId="13168"/>
    <cellStyle name="Normal 3 17 13 7 2" xfId="31117"/>
    <cellStyle name="Normal 3 17 13 8" xfId="13169"/>
    <cellStyle name="Normal 3 17 13 8 2" xfId="31118"/>
    <cellStyle name="Normal 3 17 13 9" xfId="13170"/>
    <cellStyle name="Normal 3 17 13 9 2" xfId="31119"/>
    <cellStyle name="Normal 3 17 14" xfId="13171"/>
    <cellStyle name="Normal 3 17 14 2" xfId="13172"/>
    <cellStyle name="Normal 3 17 14 2 2" xfId="31121"/>
    <cellStyle name="Normal 3 17 14 3" xfId="31120"/>
    <cellStyle name="Normal 3 17 15" xfId="13173"/>
    <cellStyle name="Normal 3 17 15 2" xfId="31122"/>
    <cellStyle name="Normal 3 17 16" xfId="13174"/>
    <cellStyle name="Normal 3 17 16 2" xfId="31123"/>
    <cellStyle name="Normal 3 17 17" xfId="13175"/>
    <cellStyle name="Normal 3 17 17 2" xfId="31124"/>
    <cellStyle name="Normal 3 17 18" xfId="13176"/>
    <cellStyle name="Normal 3 17 18 2" xfId="31125"/>
    <cellStyle name="Normal 3 17 19" xfId="13177"/>
    <cellStyle name="Normal 3 17 19 2" xfId="31126"/>
    <cellStyle name="Normal 3 17 2" xfId="13178"/>
    <cellStyle name="Normal 3 17 2 10" xfId="13179"/>
    <cellStyle name="Normal 3 17 2 10 2" xfId="31128"/>
    <cellStyle name="Normal 3 17 2 11" xfId="13180"/>
    <cellStyle name="Normal 3 17 2 11 2" xfId="31129"/>
    <cellStyle name="Normal 3 17 2 12" xfId="13181"/>
    <cellStyle name="Normal 3 17 2 12 2" xfId="31130"/>
    <cellStyle name="Normal 3 17 2 13" xfId="13182"/>
    <cellStyle name="Normal 3 17 2 13 2" xfId="31131"/>
    <cellStyle name="Normal 3 17 2 14" xfId="13183"/>
    <cellStyle name="Normal 3 17 2 14 2" xfId="31132"/>
    <cellStyle name="Normal 3 17 2 15" xfId="31127"/>
    <cellStyle name="Normal 3 17 2 2" xfId="13184"/>
    <cellStyle name="Normal 3 17 2 2 10" xfId="13185"/>
    <cellStyle name="Normal 3 17 2 2 10 2" xfId="31134"/>
    <cellStyle name="Normal 3 17 2 2 11" xfId="13186"/>
    <cellStyle name="Normal 3 17 2 2 11 2" xfId="31135"/>
    <cellStyle name="Normal 3 17 2 2 12" xfId="13187"/>
    <cellStyle name="Normal 3 17 2 2 12 2" xfId="31136"/>
    <cellStyle name="Normal 3 17 2 2 13" xfId="13188"/>
    <cellStyle name="Normal 3 17 2 2 13 2" xfId="31137"/>
    <cellStyle name="Normal 3 17 2 2 14" xfId="13189"/>
    <cellStyle name="Normal 3 17 2 2 14 2" xfId="31138"/>
    <cellStyle name="Normal 3 17 2 2 15" xfId="31133"/>
    <cellStyle name="Normal 3 17 2 2 2" xfId="13190"/>
    <cellStyle name="Normal 3 17 2 2 2 10" xfId="13191"/>
    <cellStyle name="Normal 3 17 2 2 2 10 2" xfId="31140"/>
    <cellStyle name="Normal 3 17 2 2 2 11" xfId="13192"/>
    <cellStyle name="Normal 3 17 2 2 2 11 2" xfId="31141"/>
    <cellStyle name="Normal 3 17 2 2 2 12" xfId="13193"/>
    <cellStyle name="Normal 3 17 2 2 2 12 2" xfId="31142"/>
    <cellStyle name="Normal 3 17 2 2 2 13" xfId="13194"/>
    <cellStyle name="Normal 3 17 2 2 2 13 2" xfId="31143"/>
    <cellStyle name="Normal 3 17 2 2 2 14" xfId="31139"/>
    <cellStyle name="Normal 3 17 2 2 2 2" xfId="13195"/>
    <cellStyle name="Normal 3 17 2 2 2 2 10" xfId="13196"/>
    <cellStyle name="Normal 3 17 2 2 2 2 10 2" xfId="31145"/>
    <cellStyle name="Normal 3 17 2 2 2 2 11" xfId="13197"/>
    <cellStyle name="Normal 3 17 2 2 2 2 11 2" xfId="31146"/>
    <cellStyle name="Normal 3 17 2 2 2 2 12" xfId="13198"/>
    <cellStyle name="Normal 3 17 2 2 2 2 12 2" xfId="31147"/>
    <cellStyle name="Normal 3 17 2 2 2 2 13" xfId="31144"/>
    <cellStyle name="Normal 3 17 2 2 2 2 2" xfId="13199"/>
    <cellStyle name="Normal 3 17 2 2 2 2 2 2" xfId="13200"/>
    <cellStyle name="Normal 3 17 2 2 2 2 2 2 2" xfId="31149"/>
    <cellStyle name="Normal 3 17 2 2 2 2 2 3" xfId="31148"/>
    <cellStyle name="Normal 3 17 2 2 2 2 3" xfId="13201"/>
    <cellStyle name="Normal 3 17 2 2 2 2 3 2" xfId="31150"/>
    <cellStyle name="Normal 3 17 2 2 2 2 4" xfId="13202"/>
    <cellStyle name="Normal 3 17 2 2 2 2 4 2" xfId="31151"/>
    <cellStyle name="Normal 3 17 2 2 2 2 5" xfId="13203"/>
    <cellStyle name="Normal 3 17 2 2 2 2 5 2" xfId="31152"/>
    <cellStyle name="Normal 3 17 2 2 2 2 6" xfId="13204"/>
    <cellStyle name="Normal 3 17 2 2 2 2 6 2" xfId="31153"/>
    <cellStyle name="Normal 3 17 2 2 2 2 7" xfId="13205"/>
    <cellStyle name="Normal 3 17 2 2 2 2 7 2" xfId="31154"/>
    <cellStyle name="Normal 3 17 2 2 2 2 8" xfId="13206"/>
    <cellStyle name="Normal 3 17 2 2 2 2 8 2" xfId="31155"/>
    <cellStyle name="Normal 3 17 2 2 2 2 9" xfId="13207"/>
    <cellStyle name="Normal 3 17 2 2 2 2 9 2" xfId="31156"/>
    <cellStyle name="Normal 3 17 2 2 2 3" xfId="13208"/>
    <cellStyle name="Normal 3 17 2 2 2 3 2" xfId="31157"/>
    <cellStyle name="Normal 3 17 2 2 2 4" xfId="13209"/>
    <cellStyle name="Normal 3 17 2 2 2 4 2" xfId="13210"/>
    <cellStyle name="Normal 3 17 2 2 2 4 2 2" xfId="31159"/>
    <cellStyle name="Normal 3 17 2 2 2 4 3" xfId="31158"/>
    <cellStyle name="Normal 3 17 2 2 2 5" xfId="13211"/>
    <cellStyle name="Normal 3 17 2 2 2 5 2" xfId="31160"/>
    <cellStyle name="Normal 3 17 2 2 2 6" xfId="13212"/>
    <cellStyle name="Normal 3 17 2 2 2 6 2" xfId="31161"/>
    <cellStyle name="Normal 3 17 2 2 2 7" xfId="13213"/>
    <cellStyle name="Normal 3 17 2 2 2 7 2" xfId="31162"/>
    <cellStyle name="Normal 3 17 2 2 2 8" xfId="13214"/>
    <cellStyle name="Normal 3 17 2 2 2 8 2" xfId="31163"/>
    <cellStyle name="Normal 3 17 2 2 2 9" xfId="13215"/>
    <cellStyle name="Normal 3 17 2 2 2 9 2" xfId="31164"/>
    <cellStyle name="Normal 3 17 2 2 3" xfId="13216"/>
    <cellStyle name="Normal 3 17 2 2 3 2" xfId="31165"/>
    <cellStyle name="Normal 3 17 2 2 4" xfId="13217"/>
    <cellStyle name="Normal 3 17 2 2 4 10" xfId="13218"/>
    <cellStyle name="Normal 3 17 2 2 4 10 2" xfId="31167"/>
    <cellStyle name="Normal 3 17 2 2 4 11" xfId="13219"/>
    <cellStyle name="Normal 3 17 2 2 4 11 2" xfId="31168"/>
    <cellStyle name="Normal 3 17 2 2 4 12" xfId="13220"/>
    <cellStyle name="Normal 3 17 2 2 4 12 2" xfId="31169"/>
    <cellStyle name="Normal 3 17 2 2 4 13" xfId="31166"/>
    <cellStyle name="Normal 3 17 2 2 4 2" xfId="13221"/>
    <cellStyle name="Normal 3 17 2 2 4 2 2" xfId="13222"/>
    <cellStyle name="Normal 3 17 2 2 4 2 2 2" xfId="31171"/>
    <cellStyle name="Normal 3 17 2 2 4 2 3" xfId="31170"/>
    <cellStyle name="Normal 3 17 2 2 4 3" xfId="13223"/>
    <cellStyle name="Normal 3 17 2 2 4 3 2" xfId="31172"/>
    <cellStyle name="Normal 3 17 2 2 4 4" xfId="13224"/>
    <cellStyle name="Normal 3 17 2 2 4 4 2" xfId="31173"/>
    <cellStyle name="Normal 3 17 2 2 4 5" xfId="13225"/>
    <cellStyle name="Normal 3 17 2 2 4 5 2" xfId="31174"/>
    <cellStyle name="Normal 3 17 2 2 4 6" xfId="13226"/>
    <cellStyle name="Normal 3 17 2 2 4 6 2" xfId="31175"/>
    <cellStyle name="Normal 3 17 2 2 4 7" xfId="13227"/>
    <cellStyle name="Normal 3 17 2 2 4 7 2" xfId="31176"/>
    <cellStyle name="Normal 3 17 2 2 4 8" xfId="13228"/>
    <cellStyle name="Normal 3 17 2 2 4 8 2" xfId="31177"/>
    <cellStyle name="Normal 3 17 2 2 4 9" xfId="13229"/>
    <cellStyle name="Normal 3 17 2 2 4 9 2" xfId="31178"/>
    <cellStyle name="Normal 3 17 2 2 5" xfId="13230"/>
    <cellStyle name="Normal 3 17 2 2 5 2" xfId="13231"/>
    <cellStyle name="Normal 3 17 2 2 5 2 2" xfId="31180"/>
    <cellStyle name="Normal 3 17 2 2 5 3" xfId="31179"/>
    <cellStyle name="Normal 3 17 2 2 6" xfId="13232"/>
    <cellStyle name="Normal 3 17 2 2 6 2" xfId="31181"/>
    <cellStyle name="Normal 3 17 2 2 7" xfId="13233"/>
    <cellStyle name="Normal 3 17 2 2 7 2" xfId="31182"/>
    <cellStyle name="Normal 3 17 2 2 8" xfId="13234"/>
    <cellStyle name="Normal 3 17 2 2 8 2" xfId="31183"/>
    <cellStyle name="Normal 3 17 2 2 9" xfId="13235"/>
    <cellStyle name="Normal 3 17 2 2 9 2" xfId="31184"/>
    <cellStyle name="Normal 3 17 2 3" xfId="13236"/>
    <cellStyle name="Normal 3 17 2 3 10" xfId="13237"/>
    <cellStyle name="Normal 3 17 2 3 10 2" xfId="31186"/>
    <cellStyle name="Normal 3 17 2 3 11" xfId="13238"/>
    <cellStyle name="Normal 3 17 2 3 11 2" xfId="31187"/>
    <cellStyle name="Normal 3 17 2 3 12" xfId="13239"/>
    <cellStyle name="Normal 3 17 2 3 12 2" xfId="31188"/>
    <cellStyle name="Normal 3 17 2 3 13" xfId="13240"/>
    <cellStyle name="Normal 3 17 2 3 13 2" xfId="31189"/>
    <cellStyle name="Normal 3 17 2 3 14" xfId="31185"/>
    <cellStyle name="Normal 3 17 2 3 2" xfId="13241"/>
    <cellStyle name="Normal 3 17 2 3 2 10" xfId="13242"/>
    <cellStyle name="Normal 3 17 2 3 2 10 2" xfId="31191"/>
    <cellStyle name="Normal 3 17 2 3 2 11" xfId="13243"/>
    <cellStyle name="Normal 3 17 2 3 2 11 2" xfId="31192"/>
    <cellStyle name="Normal 3 17 2 3 2 12" xfId="13244"/>
    <cellStyle name="Normal 3 17 2 3 2 12 2" xfId="31193"/>
    <cellStyle name="Normal 3 17 2 3 2 13" xfId="31190"/>
    <cellStyle name="Normal 3 17 2 3 2 2" xfId="13245"/>
    <cellStyle name="Normal 3 17 2 3 2 2 2" xfId="13246"/>
    <cellStyle name="Normal 3 17 2 3 2 2 2 2" xfId="31195"/>
    <cellStyle name="Normal 3 17 2 3 2 2 3" xfId="31194"/>
    <cellStyle name="Normal 3 17 2 3 2 3" xfId="13247"/>
    <cellStyle name="Normal 3 17 2 3 2 3 2" xfId="31196"/>
    <cellStyle name="Normal 3 17 2 3 2 4" xfId="13248"/>
    <cellStyle name="Normal 3 17 2 3 2 4 2" xfId="31197"/>
    <cellStyle name="Normal 3 17 2 3 2 5" xfId="13249"/>
    <cellStyle name="Normal 3 17 2 3 2 5 2" xfId="31198"/>
    <cellStyle name="Normal 3 17 2 3 2 6" xfId="13250"/>
    <cellStyle name="Normal 3 17 2 3 2 6 2" xfId="31199"/>
    <cellStyle name="Normal 3 17 2 3 2 7" xfId="13251"/>
    <cellStyle name="Normal 3 17 2 3 2 7 2" xfId="31200"/>
    <cellStyle name="Normal 3 17 2 3 2 8" xfId="13252"/>
    <cellStyle name="Normal 3 17 2 3 2 8 2" xfId="31201"/>
    <cellStyle name="Normal 3 17 2 3 2 9" xfId="13253"/>
    <cellStyle name="Normal 3 17 2 3 2 9 2" xfId="31202"/>
    <cellStyle name="Normal 3 17 2 3 3" xfId="13254"/>
    <cellStyle name="Normal 3 17 2 3 3 2" xfId="31203"/>
    <cellStyle name="Normal 3 17 2 3 4" xfId="13255"/>
    <cellStyle name="Normal 3 17 2 3 4 2" xfId="13256"/>
    <cellStyle name="Normal 3 17 2 3 4 2 2" xfId="31205"/>
    <cellStyle name="Normal 3 17 2 3 4 3" xfId="31204"/>
    <cellStyle name="Normal 3 17 2 3 5" xfId="13257"/>
    <cellStyle name="Normal 3 17 2 3 5 2" xfId="31206"/>
    <cellStyle name="Normal 3 17 2 3 6" xfId="13258"/>
    <cellStyle name="Normal 3 17 2 3 6 2" xfId="31207"/>
    <cellStyle name="Normal 3 17 2 3 7" xfId="13259"/>
    <cellStyle name="Normal 3 17 2 3 7 2" xfId="31208"/>
    <cellStyle name="Normal 3 17 2 3 8" xfId="13260"/>
    <cellStyle name="Normal 3 17 2 3 8 2" xfId="31209"/>
    <cellStyle name="Normal 3 17 2 3 9" xfId="13261"/>
    <cellStyle name="Normal 3 17 2 3 9 2" xfId="31210"/>
    <cellStyle name="Normal 3 17 2 4" xfId="13262"/>
    <cellStyle name="Normal 3 17 2 4 10" xfId="13263"/>
    <cellStyle name="Normal 3 17 2 4 10 2" xfId="31212"/>
    <cellStyle name="Normal 3 17 2 4 11" xfId="13264"/>
    <cellStyle name="Normal 3 17 2 4 11 2" xfId="31213"/>
    <cellStyle name="Normal 3 17 2 4 12" xfId="13265"/>
    <cellStyle name="Normal 3 17 2 4 12 2" xfId="31214"/>
    <cellStyle name="Normal 3 17 2 4 13" xfId="31211"/>
    <cellStyle name="Normal 3 17 2 4 2" xfId="13266"/>
    <cellStyle name="Normal 3 17 2 4 2 2" xfId="13267"/>
    <cellStyle name="Normal 3 17 2 4 2 2 2" xfId="31216"/>
    <cellStyle name="Normal 3 17 2 4 2 3" xfId="31215"/>
    <cellStyle name="Normal 3 17 2 4 3" xfId="13268"/>
    <cellStyle name="Normal 3 17 2 4 3 2" xfId="31217"/>
    <cellStyle name="Normal 3 17 2 4 4" xfId="13269"/>
    <cellStyle name="Normal 3 17 2 4 4 2" xfId="31218"/>
    <cellStyle name="Normal 3 17 2 4 5" xfId="13270"/>
    <cellStyle name="Normal 3 17 2 4 5 2" xfId="31219"/>
    <cellStyle name="Normal 3 17 2 4 6" xfId="13271"/>
    <cellStyle name="Normal 3 17 2 4 6 2" xfId="31220"/>
    <cellStyle name="Normal 3 17 2 4 7" xfId="13272"/>
    <cellStyle name="Normal 3 17 2 4 7 2" xfId="31221"/>
    <cellStyle name="Normal 3 17 2 4 8" xfId="13273"/>
    <cellStyle name="Normal 3 17 2 4 8 2" xfId="31222"/>
    <cellStyle name="Normal 3 17 2 4 9" xfId="13274"/>
    <cellStyle name="Normal 3 17 2 4 9 2" xfId="31223"/>
    <cellStyle name="Normal 3 17 2 5" xfId="13275"/>
    <cellStyle name="Normal 3 17 2 5 2" xfId="13276"/>
    <cellStyle name="Normal 3 17 2 5 2 2" xfId="31225"/>
    <cellStyle name="Normal 3 17 2 5 3" xfId="31224"/>
    <cellStyle name="Normal 3 17 2 6" xfId="13277"/>
    <cellStyle name="Normal 3 17 2 6 2" xfId="31226"/>
    <cellStyle name="Normal 3 17 2 7" xfId="13278"/>
    <cellStyle name="Normal 3 17 2 7 2" xfId="31227"/>
    <cellStyle name="Normal 3 17 2 8" xfId="13279"/>
    <cellStyle name="Normal 3 17 2 8 2" xfId="31228"/>
    <cellStyle name="Normal 3 17 2 9" xfId="13280"/>
    <cellStyle name="Normal 3 17 2 9 2" xfId="31229"/>
    <cellStyle name="Normal 3 17 20" xfId="13281"/>
    <cellStyle name="Normal 3 17 20 2" xfId="31230"/>
    <cellStyle name="Normal 3 17 21" xfId="13282"/>
    <cellStyle name="Normal 3 17 21 2" xfId="31231"/>
    <cellStyle name="Normal 3 17 22" xfId="13283"/>
    <cellStyle name="Normal 3 17 22 2" xfId="31232"/>
    <cellStyle name="Normal 3 17 23" xfId="13284"/>
    <cellStyle name="Normal 3 17 23 2" xfId="31233"/>
    <cellStyle name="Normal 3 17 24" xfId="31078"/>
    <cellStyle name="Normal 3 17 3" xfId="13285"/>
    <cellStyle name="Normal 3 17 3 2" xfId="31234"/>
    <cellStyle name="Normal 3 17 4" xfId="13286"/>
    <cellStyle name="Normal 3 17 4 2" xfId="31235"/>
    <cellStyle name="Normal 3 17 5" xfId="13287"/>
    <cellStyle name="Normal 3 17 5 2" xfId="31236"/>
    <cellStyle name="Normal 3 17 6" xfId="13288"/>
    <cellStyle name="Normal 3 17 6 2" xfId="31237"/>
    <cellStyle name="Normal 3 17 7" xfId="13289"/>
    <cellStyle name="Normal 3 17 7 2" xfId="31238"/>
    <cellStyle name="Normal 3 17 8" xfId="13290"/>
    <cellStyle name="Normal 3 17 8 2" xfId="31239"/>
    <cellStyle name="Normal 3 17 9" xfId="13291"/>
    <cellStyle name="Normal 3 17 9 2" xfId="31240"/>
    <cellStyle name="Normal 3 18" xfId="13292"/>
    <cellStyle name="Normal 3 18 10" xfId="13293"/>
    <cellStyle name="Normal 3 18 10 2" xfId="31242"/>
    <cellStyle name="Normal 3 18 11" xfId="13294"/>
    <cellStyle name="Normal 3 18 11 10" xfId="13295"/>
    <cellStyle name="Normal 3 18 11 10 2" xfId="31244"/>
    <cellStyle name="Normal 3 18 11 11" xfId="13296"/>
    <cellStyle name="Normal 3 18 11 11 2" xfId="31245"/>
    <cellStyle name="Normal 3 18 11 12" xfId="13297"/>
    <cellStyle name="Normal 3 18 11 12 2" xfId="31246"/>
    <cellStyle name="Normal 3 18 11 13" xfId="13298"/>
    <cellStyle name="Normal 3 18 11 13 2" xfId="31247"/>
    <cellStyle name="Normal 3 18 11 14" xfId="31243"/>
    <cellStyle name="Normal 3 18 11 2" xfId="13299"/>
    <cellStyle name="Normal 3 18 11 2 10" xfId="13300"/>
    <cellStyle name="Normal 3 18 11 2 10 2" xfId="31249"/>
    <cellStyle name="Normal 3 18 11 2 11" xfId="13301"/>
    <cellStyle name="Normal 3 18 11 2 11 2" xfId="31250"/>
    <cellStyle name="Normal 3 18 11 2 12" xfId="13302"/>
    <cellStyle name="Normal 3 18 11 2 12 2" xfId="31251"/>
    <cellStyle name="Normal 3 18 11 2 13" xfId="31248"/>
    <cellStyle name="Normal 3 18 11 2 2" xfId="13303"/>
    <cellStyle name="Normal 3 18 11 2 2 2" xfId="13304"/>
    <cellStyle name="Normal 3 18 11 2 2 2 2" xfId="31253"/>
    <cellStyle name="Normal 3 18 11 2 2 3" xfId="31252"/>
    <cellStyle name="Normal 3 18 11 2 3" xfId="13305"/>
    <cellStyle name="Normal 3 18 11 2 3 2" xfId="31254"/>
    <cellStyle name="Normal 3 18 11 2 4" xfId="13306"/>
    <cellStyle name="Normal 3 18 11 2 4 2" xfId="31255"/>
    <cellStyle name="Normal 3 18 11 2 5" xfId="13307"/>
    <cellStyle name="Normal 3 18 11 2 5 2" xfId="31256"/>
    <cellStyle name="Normal 3 18 11 2 6" xfId="13308"/>
    <cellStyle name="Normal 3 18 11 2 6 2" xfId="31257"/>
    <cellStyle name="Normal 3 18 11 2 7" xfId="13309"/>
    <cellStyle name="Normal 3 18 11 2 7 2" xfId="31258"/>
    <cellStyle name="Normal 3 18 11 2 8" xfId="13310"/>
    <cellStyle name="Normal 3 18 11 2 8 2" xfId="31259"/>
    <cellStyle name="Normal 3 18 11 2 9" xfId="13311"/>
    <cellStyle name="Normal 3 18 11 2 9 2" xfId="31260"/>
    <cellStyle name="Normal 3 18 11 3" xfId="13312"/>
    <cellStyle name="Normal 3 18 11 3 2" xfId="31261"/>
    <cellStyle name="Normal 3 18 11 4" xfId="13313"/>
    <cellStyle name="Normal 3 18 11 4 2" xfId="13314"/>
    <cellStyle name="Normal 3 18 11 4 2 2" xfId="31263"/>
    <cellStyle name="Normal 3 18 11 4 3" xfId="31262"/>
    <cellStyle name="Normal 3 18 11 5" xfId="13315"/>
    <cellStyle name="Normal 3 18 11 5 2" xfId="31264"/>
    <cellStyle name="Normal 3 18 11 6" xfId="13316"/>
    <cellStyle name="Normal 3 18 11 6 2" xfId="31265"/>
    <cellStyle name="Normal 3 18 11 7" xfId="13317"/>
    <cellStyle name="Normal 3 18 11 7 2" xfId="31266"/>
    <cellStyle name="Normal 3 18 11 8" xfId="13318"/>
    <cellStyle name="Normal 3 18 11 8 2" xfId="31267"/>
    <cellStyle name="Normal 3 18 11 9" xfId="13319"/>
    <cellStyle name="Normal 3 18 11 9 2" xfId="31268"/>
    <cellStyle name="Normal 3 18 12" xfId="13320"/>
    <cellStyle name="Normal 3 18 12 2" xfId="31269"/>
    <cellStyle name="Normal 3 18 13" xfId="13321"/>
    <cellStyle name="Normal 3 18 13 10" xfId="13322"/>
    <cellStyle name="Normal 3 18 13 10 2" xfId="31271"/>
    <cellStyle name="Normal 3 18 13 11" xfId="13323"/>
    <cellStyle name="Normal 3 18 13 11 2" xfId="31272"/>
    <cellStyle name="Normal 3 18 13 12" xfId="13324"/>
    <cellStyle name="Normal 3 18 13 12 2" xfId="31273"/>
    <cellStyle name="Normal 3 18 13 13" xfId="31270"/>
    <cellStyle name="Normal 3 18 13 2" xfId="13325"/>
    <cellStyle name="Normal 3 18 13 2 2" xfId="13326"/>
    <cellStyle name="Normal 3 18 13 2 2 2" xfId="31275"/>
    <cellStyle name="Normal 3 18 13 2 3" xfId="31274"/>
    <cellStyle name="Normal 3 18 13 3" xfId="13327"/>
    <cellStyle name="Normal 3 18 13 3 2" xfId="31276"/>
    <cellStyle name="Normal 3 18 13 4" xfId="13328"/>
    <cellStyle name="Normal 3 18 13 4 2" xfId="31277"/>
    <cellStyle name="Normal 3 18 13 5" xfId="13329"/>
    <cellStyle name="Normal 3 18 13 5 2" xfId="31278"/>
    <cellStyle name="Normal 3 18 13 6" xfId="13330"/>
    <cellStyle name="Normal 3 18 13 6 2" xfId="31279"/>
    <cellStyle name="Normal 3 18 13 7" xfId="13331"/>
    <cellStyle name="Normal 3 18 13 7 2" xfId="31280"/>
    <cellStyle name="Normal 3 18 13 8" xfId="13332"/>
    <cellStyle name="Normal 3 18 13 8 2" xfId="31281"/>
    <cellStyle name="Normal 3 18 13 9" xfId="13333"/>
    <cellStyle name="Normal 3 18 13 9 2" xfId="31282"/>
    <cellStyle name="Normal 3 18 14" xfId="13334"/>
    <cellStyle name="Normal 3 18 14 2" xfId="13335"/>
    <cellStyle name="Normal 3 18 14 2 2" xfId="31284"/>
    <cellStyle name="Normal 3 18 14 3" xfId="31283"/>
    <cellStyle name="Normal 3 18 15" xfId="13336"/>
    <cellStyle name="Normal 3 18 15 2" xfId="31285"/>
    <cellStyle name="Normal 3 18 16" xfId="13337"/>
    <cellStyle name="Normal 3 18 16 2" xfId="31286"/>
    <cellStyle name="Normal 3 18 17" xfId="13338"/>
    <cellStyle name="Normal 3 18 17 2" xfId="31287"/>
    <cellStyle name="Normal 3 18 18" xfId="13339"/>
    <cellStyle name="Normal 3 18 18 2" xfId="31288"/>
    <cellStyle name="Normal 3 18 19" xfId="13340"/>
    <cellStyle name="Normal 3 18 19 2" xfId="31289"/>
    <cellStyle name="Normal 3 18 2" xfId="13341"/>
    <cellStyle name="Normal 3 18 2 10" xfId="13342"/>
    <cellStyle name="Normal 3 18 2 10 2" xfId="31291"/>
    <cellStyle name="Normal 3 18 2 11" xfId="13343"/>
    <cellStyle name="Normal 3 18 2 11 2" xfId="31292"/>
    <cellStyle name="Normal 3 18 2 12" xfId="13344"/>
    <cellStyle name="Normal 3 18 2 12 2" xfId="31293"/>
    <cellStyle name="Normal 3 18 2 13" xfId="13345"/>
    <cellStyle name="Normal 3 18 2 13 2" xfId="31294"/>
    <cellStyle name="Normal 3 18 2 14" xfId="13346"/>
    <cellStyle name="Normal 3 18 2 14 2" xfId="31295"/>
    <cellStyle name="Normal 3 18 2 15" xfId="31290"/>
    <cellStyle name="Normal 3 18 2 2" xfId="13347"/>
    <cellStyle name="Normal 3 18 2 2 10" xfId="13348"/>
    <cellStyle name="Normal 3 18 2 2 10 2" xfId="31297"/>
    <cellStyle name="Normal 3 18 2 2 11" xfId="13349"/>
    <cellStyle name="Normal 3 18 2 2 11 2" xfId="31298"/>
    <cellStyle name="Normal 3 18 2 2 12" xfId="13350"/>
    <cellStyle name="Normal 3 18 2 2 12 2" xfId="31299"/>
    <cellStyle name="Normal 3 18 2 2 13" xfId="13351"/>
    <cellStyle name="Normal 3 18 2 2 13 2" xfId="31300"/>
    <cellStyle name="Normal 3 18 2 2 14" xfId="13352"/>
    <cellStyle name="Normal 3 18 2 2 14 2" xfId="31301"/>
    <cellStyle name="Normal 3 18 2 2 15" xfId="31296"/>
    <cellStyle name="Normal 3 18 2 2 2" xfId="13353"/>
    <cellStyle name="Normal 3 18 2 2 2 10" xfId="13354"/>
    <cellStyle name="Normal 3 18 2 2 2 10 2" xfId="31303"/>
    <cellStyle name="Normal 3 18 2 2 2 11" xfId="13355"/>
    <cellStyle name="Normal 3 18 2 2 2 11 2" xfId="31304"/>
    <cellStyle name="Normal 3 18 2 2 2 12" xfId="13356"/>
    <cellStyle name="Normal 3 18 2 2 2 12 2" xfId="31305"/>
    <cellStyle name="Normal 3 18 2 2 2 13" xfId="13357"/>
    <cellStyle name="Normal 3 18 2 2 2 13 2" xfId="31306"/>
    <cellStyle name="Normal 3 18 2 2 2 14" xfId="31302"/>
    <cellStyle name="Normal 3 18 2 2 2 2" xfId="13358"/>
    <cellStyle name="Normal 3 18 2 2 2 2 10" xfId="13359"/>
    <cellStyle name="Normal 3 18 2 2 2 2 10 2" xfId="31308"/>
    <cellStyle name="Normal 3 18 2 2 2 2 11" xfId="13360"/>
    <cellStyle name="Normal 3 18 2 2 2 2 11 2" xfId="31309"/>
    <cellStyle name="Normal 3 18 2 2 2 2 12" xfId="13361"/>
    <cellStyle name="Normal 3 18 2 2 2 2 12 2" xfId="31310"/>
    <cellStyle name="Normal 3 18 2 2 2 2 13" xfId="31307"/>
    <cellStyle name="Normal 3 18 2 2 2 2 2" xfId="13362"/>
    <cellStyle name="Normal 3 18 2 2 2 2 2 2" xfId="13363"/>
    <cellStyle name="Normal 3 18 2 2 2 2 2 2 2" xfId="31312"/>
    <cellStyle name="Normal 3 18 2 2 2 2 2 3" xfId="31311"/>
    <cellStyle name="Normal 3 18 2 2 2 2 3" xfId="13364"/>
    <cellStyle name="Normal 3 18 2 2 2 2 3 2" xfId="31313"/>
    <cellStyle name="Normal 3 18 2 2 2 2 4" xfId="13365"/>
    <cellStyle name="Normal 3 18 2 2 2 2 4 2" xfId="31314"/>
    <cellStyle name="Normal 3 18 2 2 2 2 5" xfId="13366"/>
    <cellStyle name="Normal 3 18 2 2 2 2 5 2" xfId="31315"/>
    <cellStyle name="Normal 3 18 2 2 2 2 6" xfId="13367"/>
    <cellStyle name="Normal 3 18 2 2 2 2 6 2" xfId="31316"/>
    <cellStyle name="Normal 3 18 2 2 2 2 7" xfId="13368"/>
    <cellStyle name="Normal 3 18 2 2 2 2 7 2" xfId="31317"/>
    <cellStyle name="Normal 3 18 2 2 2 2 8" xfId="13369"/>
    <cellStyle name="Normal 3 18 2 2 2 2 8 2" xfId="31318"/>
    <cellStyle name="Normal 3 18 2 2 2 2 9" xfId="13370"/>
    <cellStyle name="Normal 3 18 2 2 2 2 9 2" xfId="31319"/>
    <cellStyle name="Normal 3 18 2 2 2 3" xfId="13371"/>
    <cellStyle name="Normal 3 18 2 2 2 3 2" xfId="31320"/>
    <cellStyle name="Normal 3 18 2 2 2 4" xfId="13372"/>
    <cellStyle name="Normal 3 18 2 2 2 4 2" xfId="13373"/>
    <cellStyle name="Normal 3 18 2 2 2 4 2 2" xfId="31322"/>
    <cellStyle name="Normal 3 18 2 2 2 4 3" xfId="31321"/>
    <cellStyle name="Normal 3 18 2 2 2 5" xfId="13374"/>
    <cellStyle name="Normal 3 18 2 2 2 5 2" xfId="31323"/>
    <cellStyle name="Normal 3 18 2 2 2 6" xfId="13375"/>
    <cellStyle name="Normal 3 18 2 2 2 6 2" xfId="31324"/>
    <cellStyle name="Normal 3 18 2 2 2 7" xfId="13376"/>
    <cellStyle name="Normal 3 18 2 2 2 7 2" xfId="31325"/>
    <cellStyle name="Normal 3 18 2 2 2 8" xfId="13377"/>
    <cellStyle name="Normal 3 18 2 2 2 8 2" xfId="31326"/>
    <cellStyle name="Normal 3 18 2 2 2 9" xfId="13378"/>
    <cellStyle name="Normal 3 18 2 2 2 9 2" xfId="31327"/>
    <cellStyle name="Normal 3 18 2 2 3" xfId="13379"/>
    <cellStyle name="Normal 3 18 2 2 3 2" xfId="31328"/>
    <cellStyle name="Normal 3 18 2 2 4" xfId="13380"/>
    <cellStyle name="Normal 3 18 2 2 4 10" xfId="13381"/>
    <cellStyle name="Normal 3 18 2 2 4 10 2" xfId="31330"/>
    <cellStyle name="Normal 3 18 2 2 4 11" xfId="13382"/>
    <cellStyle name="Normal 3 18 2 2 4 11 2" xfId="31331"/>
    <cellStyle name="Normal 3 18 2 2 4 12" xfId="13383"/>
    <cellStyle name="Normal 3 18 2 2 4 12 2" xfId="31332"/>
    <cellStyle name="Normal 3 18 2 2 4 13" xfId="31329"/>
    <cellStyle name="Normal 3 18 2 2 4 2" xfId="13384"/>
    <cellStyle name="Normal 3 18 2 2 4 2 2" xfId="13385"/>
    <cellStyle name="Normal 3 18 2 2 4 2 2 2" xfId="31334"/>
    <cellStyle name="Normal 3 18 2 2 4 2 3" xfId="31333"/>
    <cellStyle name="Normal 3 18 2 2 4 3" xfId="13386"/>
    <cellStyle name="Normal 3 18 2 2 4 3 2" xfId="31335"/>
    <cellStyle name="Normal 3 18 2 2 4 4" xfId="13387"/>
    <cellStyle name="Normal 3 18 2 2 4 4 2" xfId="31336"/>
    <cellStyle name="Normal 3 18 2 2 4 5" xfId="13388"/>
    <cellStyle name="Normal 3 18 2 2 4 5 2" xfId="31337"/>
    <cellStyle name="Normal 3 18 2 2 4 6" xfId="13389"/>
    <cellStyle name="Normal 3 18 2 2 4 6 2" xfId="31338"/>
    <cellStyle name="Normal 3 18 2 2 4 7" xfId="13390"/>
    <cellStyle name="Normal 3 18 2 2 4 7 2" xfId="31339"/>
    <cellStyle name="Normal 3 18 2 2 4 8" xfId="13391"/>
    <cellStyle name="Normal 3 18 2 2 4 8 2" xfId="31340"/>
    <cellStyle name="Normal 3 18 2 2 4 9" xfId="13392"/>
    <cellStyle name="Normal 3 18 2 2 4 9 2" xfId="31341"/>
    <cellStyle name="Normal 3 18 2 2 5" xfId="13393"/>
    <cellStyle name="Normal 3 18 2 2 5 2" xfId="13394"/>
    <cellStyle name="Normal 3 18 2 2 5 2 2" xfId="31343"/>
    <cellStyle name="Normal 3 18 2 2 5 3" xfId="31342"/>
    <cellStyle name="Normal 3 18 2 2 6" xfId="13395"/>
    <cellStyle name="Normal 3 18 2 2 6 2" xfId="31344"/>
    <cellStyle name="Normal 3 18 2 2 7" xfId="13396"/>
    <cellStyle name="Normal 3 18 2 2 7 2" xfId="31345"/>
    <cellStyle name="Normal 3 18 2 2 8" xfId="13397"/>
    <cellStyle name="Normal 3 18 2 2 8 2" xfId="31346"/>
    <cellStyle name="Normal 3 18 2 2 9" xfId="13398"/>
    <cellStyle name="Normal 3 18 2 2 9 2" xfId="31347"/>
    <cellStyle name="Normal 3 18 2 3" xfId="13399"/>
    <cellStyle name="Normal 3 18 2 3 10" xfId="13400"/>
    <cellStyle name="Normal 3 18 2 3 10 2" xfId="31349"/>
    <cellStyle name="Normal 3 18 2 3 11" xfId="13401"/>
    <cellStyle name="Normal 3 18 2 3 11 2" xfId="31350"/>
    <cellStyle name="Normal 3 18 2 3 12" xfId="13402"/>
    <cellStyle name="Normal 3 18 2 3 12 2" xfId="31351"/>
    <cellStyle name="Normal 3 18 2 3 13" xfId="13403"/>
    <cellStyle name="Normal 3 18 2 3 13 2" xfId="31352"/>
    <cellStyle name="Normal 3 18 2 3 14" xfId="31348"/>
    <cellStyle name="Normal 3 18 2 3 2" xfId="13404"/>
    <cellStyle name="Normal 3 18 2 3 2 10" xfId="13405"/>
    <cellStyle name="Normal 3 18 2 3 2 10 2" xfId="31354"/>
    <cellStyle name="Normal 3 18 2 3 2 11" xfId="13406"/>
    <cellStyle name="Normal 3 18 2 3 2 11 2" xfId="31355"/>
    <cellStyle name="Normal 3 18 2 3 2 12" xfId="13407"/>
    <cellStyle name="Normal 3 18 2 3 2 12 2" xfId="31356"/>
    <cellStyle name="Normal 3 18 2 3 2 13" xfId="31353"/>
    <cellStyle name="Normal 3 18 2 3 2 2" xfId="13408"/>
    <cellStyle name="Normal 3 18 2 3 2 2 2" xfId="13409"/>
    <cellStyle name="Normal 3 18 2 3 2 2 2 2" xfId="31358"/>
    <cellStyle name="Normal 3 18 2 3 2 2 3" xfId="31357"/>
    <cellStyle name="Normal 3 18 2 3 2 3" xfId="13410"/>
    <cellStyle name="Normal 3 18 2 3 2 3 2" xfId="31359"/>
    <cellStyle name="Normal 3 18 2 3 2 4" xfId="13411"/>
    <cellStyle name="Normal 3 18 2 3 2 4 2" xfId="31360"/>
    <cellStyle name="Normal 3 18 2 3 2 5" xfId="13412"/>
    <cellStyle name="Normal 3 18 2 3 2 5 2" xfId="31361"/>
    <cellStyle name="Normal 3 18 2 3 2 6" xfId="13413"/>
    <cellStyle name="Normal 3 18 2 3 2 6 2" xfId="31362"/>
    <cellStyle name="Normal 3 18 2 3 2 7" xfId="13414"/>
    <cellStyle name="Normal 3 18 2 3 2 7 2" xfId="31363"/>
    <cellStyle name="Normal 3 18 2 3 2 8" xfId="13415"/>
    <cellStyle name="Normal 3 18 2 3 2 8 2" xfId="31364"/>
    <cellStyle name="Normal 3 18 2 3 2 9" xfId="13416"/>
    <cellStyle name="Normal 3 18 2 3 2 9 2" xfId="31365"/>
    <cellStyle name="Normal 3 18 2 3 3" xfId="13417"/>
    <cellStyle name="Normal 3 18 2 3 3 2" xfId="31366"/>
    <cellStyle name="Normal 3 18 2 3 4" xfId="13418"/>
    <cellStyle name="Normal 3 18 2 3 4 2" xfId="13419"/>
    <cellStyle name="Normal 3 18 2 3 4 2 2" xfId="31368"/>
    <cellStyle name="Normal 3 18 2 3 4 3" xfId="31367"/>
    <cellStyle name="Normal 3 18 2 3 5" xfId="13420"/>
    <cellStyle name="Normal 3 18 2 3 5 2" xfId="31369"/>
    <cellStyle name="Normal 3 18 2 3 6" xfId="13421"/>
    <cellStyle name="Normal 3 18 2 3 6 2" xfId="31370"/>
    <cellStyle name="Normal 3 18 2 3 7" xfId="13422"/>
    <cellStyle name="Normal 3 18 2 3 7 2" xfId="31371"/>
    <cellStyle name="Normal 3 18 2 3 8" xfId="13423"/>
    <cellStyle name="Normal 3 18 2 3 8 2" xfId="31372"/>
    <cellStyle name="Normal 3 18 2 3 9" xfId="13424"/>
    <cellStyle name="Normal 3 18 2 3 9 2" xfId="31373"/>
    <cellStyle name="Normal 3 18 2 4" xfId="13425"/>
    <cellStyle name="Normal 3 18 2 4 10" xfId="13426"/>
    <cellStyle name="Normal 3 18 2 4 10 2" xfId="31375"/>
    <cellStyle name="Normal 3 18 2 4 11" xfId="13427"/>
    <cellStyle name="Normal 3 18 2 4 11 2" xfId="31376"/>
    <cellStyle name="Normal 3 18 2 4 12" xfId="13428"/>
    <cellStyle name="Normal 3 18 2 4 12 2" xfId="31377"/>
    <cellStyle name="Normal 3 18 2 4 13" xfId="31374"/>
    <cellStyle name="Normal 3 18 2 4 2" xfId="13429"/>
    <cellStyle name="Normal 3 18 2 4 2 2" xfId="13430"/>
    <cellStyle name="Normal 3 18 2 4 2 2 2" xfId="31379"/>
    <cellStyle name="Normal 3 18 2 4 2 3" xfId="31378"/>
    <cellStyle name="Normal 3 18 2 4 3" xfId="13431"/>
    <cellStyle name="Normal 3 18 2 4 3 2" xfId="31380"/>
    <cellStyle name="Normal 3 18 2 4 4" xfId="13432"/>
    <cellStyle name="Normal 3 18 2 4 4 2" xfId="31381"/>
    <cellStyle name="Normal 3 18 2 4 5" xfId="13433"/>
    <cellStyle name="Normal 3 18 2 4 5 2" xfId="31382"/>
    <cellStyle name="Normal 3 18 2 4 6" xfId="13434"/>
    <cellStyle name="Normal 3 18 2 4 6 2" xfId="31383"/>
    <cellStyle name="Normal 3 18 2 4 7" xfId="13435"/>
    <cellStyle name="Normal 3 18 2 4 7 2" xfId="31384"/>
    <cellStyle name="Normal 3 18 2 4 8" xfId="13436"/>
    <cellStyle name="Normal 3 18 2 4 8 2" xfId="31385"/>
    <cellStyle name="Normal 3 18 2 4 9" xfId="13437"/>
    <cellStyle name="Normal 3 18 2 4 9 2" xfId="31386"/>
    <cellStyle name="Normal 3 18 2 5" xfId="13438"/>
    <cellStyle name="Normal 3 18 2 5 2" xfId="13439"/>
    <cellStyle name="Normal 3 18 2 5 2 2" xfId="31388"/>
    <cellStyle name="Normal 3 18 2 5 3" xfId="31387"/>
    <cellStyle name="Normal 3 18 2 6" xfId="13440"/>
    <cellStyle name="Normal 3 18 2 6 2" xfId="31389"/>
    <cellStyle name="Normal 3 18 2 7" xfId="13441"/>
    <cellStyle name="Normal 3 18 2 7 2" xfId="31390"/>
    <cellStyle name="Normal 3 18 2 8" xfId="13442"/>
    <cellStyle name="Normal 3 18 2 8 2" xfId="31391"/>
    <cellStyle name="Normal 3 18 2 9" xfId="13443"/>
    <cellStyle name="Normal 3 18 2 9 2" xfId="31392"/>
    <cellStyle name="Normal 3 18 20" xfId="13444"/>
    <cellStyle name="Normal 3 18 20 2" xfId="31393"/>
    <cellStyle name="Normal 3 18 21" xfId="13445"/>
    <cellStyle name="Normal 3 18 21 2" xfId="31394"/>
    <cellStyle name="Normal 3 18 22" xfId="13446"/>
    <cellStyle name="Normal 3 18 22 2" xfId="31395"/>
    <cellStyle name="Normal 3 18 23" xfId="13447"/>
    <cellStyle name="Normal 3 18 23 2" xfId="31396"/>
    <cellStyle name="Normal 3 18 24" xfId="31241"/>
    <cellStyle name="Normal 3 18 3" xfId="13448"/>
    <cellStyle name="Normal 3 18 3 2" xfId="31397"/>
    <cellStyle name="Normal 3 18 4" xfId="13449"/>
    <cellStyle name="Normal 3 18 4 2" xfId="31398"/>
    <cellStyle name="Normal 3 18 5" xfId="13450"/>
    <cellStyle name="Normal 3 18 5 2" xfId="31399"/>
    <cellStyle name="Normal 3 18 6" xfId="13451"/>
    <cellStyle name="Normal 3 18 6 2" xfId="31400"/>
    <cellStyle name="Normal 3 18 7" xfId="13452"/>
    <cellStyle name="Normal 3 18 7 2" xfId="31401"/>
    <cellStyle name="Normal 3 18 8" xfId="13453"/>
    <cellStyle name="Normal 3 18 8 2" xfId="31402"/>
    <cellStyle name="Normal 3 18 9" xfId="13454"/>
    <cellStyle name="Normal 3 18 9 2" xfId="31403"/>
    <cellStyle name="Normal 3 19" xfId="13455"/>
    <cellStyle name="Normal 3 19 10" xfId="13456"/>
    <cellStyle name="Normal 3 19 10 2" xfId="31405"/>
    <cellStyle name="Normal 3 19 11" xfId="13457"/>
    <cellStyle name="Normal 3 19 11 10" xfId="13458"/>
    <cellStyle name="Normal 3 19 11 10 2" xfId="31407"/>
    <cellStyle name="Normal 3 19 11 11" xfId="13459"/>
    <cellStyle name="Normal 3 19 11 11 2" xfId="31408"/>
    <cellStyle name="Normal 3 19 11 12" xfId="13460"/>
    <cellStyle name="Normal 3 19 11 12 2" xfId="31409"/>
    <cellStyle name="Normal 3 19 11 13" xfId="13461"/>
    <cellStyle name="Normal 3 19 11 13 2" xfId="31410"/>
    <cellStyle name="Normal 3 19 11 14" xfId="31406"/>
    <cellStyle name="Normal 3 19 11 2" xfId="13462"/>
    <cellStyle name="Normal 3 19 11 2 10" xfId="13463"/>
    <cellStyle name="Normal 3 19 11 2 10 2" xfId="31412"/>
    <cellStyle name="Normal 3 19 11 2 11" xfId="13464"/>
    <cellStyle name="Normal 3 19 11 2 11 2" xfId="31413"/>
    <cellStyle name="Normal 3 19 11 2 12" xfId="13465"/>
    <cellStyle name="Normal 3 19 11 2 12 2" xfId="31414"/>
    <cellStyle name="Normal 3 19 11 2 13" xfId="31411"/>
    <cellStyle name="Normal 3 19 11 2 2" xfId="13466"/>
    <cellStyle name="Normal 3 19 11 2 2 2" xfId="13467"/>
    <cellStyle name="Normal 3 19 11 2 2 2 2" xfId="31416"/>
    <cellStyle name="Normal 3 19 11 2 2 3" xfId="31415"/>
    <cellStyle name="Normal 3 19 11 2 3" xfId="13468"/>
    <cellStyle name="Normal 3 19 11 2 3 2" xfId="31417"/>
    <cellStyle name="Normal 3 19 11 2 4" xfId="13469"/>
    <cellStyle name="Normal 3 19 11 2 4 2" xfId="31418"/>
    <cellStyle name="Normal 3 19 11 2 5" xfId="13470"/>
    <cellStyle name="Normal 3 19 11 2 5 2" xfId="31419"/>
    <cellStyle name="Normal 3 19 11 2 6" xfId="13471"/>
    <cellStyle name="Normal 3 19 11 2 6 2" xfId="31420"/>
    <cellStyle name="Normal 3 19 11 2 7" xfId="13472"/>
    <cellStyle name="Normal 3 19 11 2 7 2" xfId="31421"/>
    <cellStyle name="Normal 3 19 11 2 8" xfId="13473"/>
    <cellStyle name="Normal 3 19 11 2 8 2" xfId="31422"/>
    <cellStyle name="Normal 3 19 11 2 9" xfId="13474"/>
    <cellStyle name="Normal 3 19 11 2 9 2" xfId="31423"/>
    <cellStyle name="Normal 3 19 11 3" xfId="13475"/>
    <cellStyle name="Normal 3 19 11 3 2" xfId="31424"/>
    <cellStyle name="Normal 3 19 11 4" xfId="13476"/>
    <cellStyle name="Normal 3 19 11 4 2" xfId="13477"/>
    <cellStyle name="Normal 3 19 11 4 2 2" xfId="31426"/>
    <cellStyle name="Normal 3 19 11 4 3" xfId="31425"/>
    <cellStyle name="Normal 3 19 11 5" xfId="13478"/>
    <cellStyle name="Normal 3 19 11 5 2" xfId="31427"/>
    <cellStyle name="Normal 3 19 11 6" xfId="13479"/>
    <cellStyle name="Normal 3 19 11 6 2" xfId="31428"/>
    <cellStyle name="Normal 3 19 11 7" xfId="13480"/>
    <cellStyle name="Normal 3 19 11 7 2" xfId="31429"/>
    <cellStyle name="Normal 3 19 11 8" xfId="13481"/>
    <cellStyle name="Normal 3 19 11 8 2" xfId="31430"/>
    <cellStyle name="Normal 3 19 11 9" xfId="13482"/>
    <cellStyle name="Normal 3 19 11 9 2" xfId="31431"/>
    <cellStyle name="Normal 3 19 12" xfId="13483"/>
    <cellStyle name="Normal 3 19 12 2" xfId="31432"/>
    <cellStyle name="Normal 3 19 13" xfId="13484"/>
    <cellStyle name="Normal 3 19 13 10" xfId="13485"/>
    <cellStyle name="Normal 3 19 13 10 2" xfId="31434"/>
    <cellStyle name="Normal 3 19 13 11" xfId="13486"/>
    <cellStyle name="Normal 3 19 13 11 2" xfId="31435"/>
    <cellStyle name="Normal 3 19 13 12" xfId="13487"/>
    <cellStyle name="Normal 3 19 13 12 2" xfId="31436"/>
    <cellStyle name="Normal 3 19 13 13" xfId="31433"/>
    <cellStyle name="Normal 3 19 13 2" xfId="13488"/>
    <cellStyle name="Normal 3 19 13 2 2" xfId="13489"/>
    <cellStyle name="Normal 3 19 13 2 2 2" xfId="31438"/>
    <cellStyle name="Normal 3 19 13 2 3" xfId="31437"/>
    <cellStyle name="Normal 3 19 13 3" xfId="13490"/>
    <cellStyle name="Normal 3 19 13 3 2" xfId="31439"/>
    <cellStyle name="Normal 3 19 13 4" xfId="13491"/>
    <cellStyle name="Normal 3 19 13 4 2" xfId="31440"/>
    <cellStyle name="Normal 3 19 13 5" xfId="13492"/>
    <cellStyle name="Normal 3 19 13 5 2" xfId="31441"/>
    <cellStyle name="Normal 3 19 13 6" xfId="13493"/>
    <cellStyle name="Normal 3 19 13 6 2" xfId="31442"/>
    <cellStyle name="Normal 3 19 13 7" xfId="13494"/>
    <cellStyle name="Normal 3 19 13 7 2" xfId="31443"/>
    <cellStyle name="Normal 3 19 13 8" xfId="13495"/>
    <cellStyle name="Normal 3 19 13 8 2" xfId="31444"/>
    <cellStyle name="Normal 3 19 13 9" xfId="13496"/>
    <cellStyle name="Normal 3 19 13 9 2" xfId="31445"/>
    <cellStyle name="Normal 3 19 14" xfId="13497"/>
    <cellStyle name="Normal 3 19 14 2" xfId="13498"/>
    <cellStyle name="Normal 3 19 14 2 2" xfId="31447"/>
    <cellStyle name="Normal 3 19 14 3" xfId="31446"/>
    <cellStyle name="Normal 3 19 15" xfId="13499"/>
    <cellStyle name="Normal 3 19 15 2" xfId="31448"/>
    <cellStyle name="Normal 3 19 16" xfId="13500"/>
    <cellStyle name="Normal 3 19 16 2" xfId="31449"/>
    <cellStyle name="Normal 3 19 17" xfId="13501"/>
    <cellStyle name="Normal 3 19 17 2" xfId="31450"/>
    <cellStyle name="Normal 3 19 18" xfId="13502"/>
    <cellStyle name="Normal 3 19 18 2" xfId="31451"/>
    <cellStyle name="Normal 3 19 19" xfId="13503"/>
    <cellStyle name="Normal 3 19 19 2" xfId="31452"/>
    <cellStyle name="Normal 3 19 2" xfId="13504"/>
    <cellStyle name="Normal 3 19 2 10" xfId="13505"/>
    <cellStyle name="Normal 3 19 2 10 2" xfId="31454"/>
    <cellStyle name="Normal 3 19 2 11" xfId="13506"/>
    <cellStyle name="Normal 3 19 2 11 2" xfId="31455"/>
    <cellStyle name="Normal 3 19 2 12" xfId="13507"/>
    <cellStyle name="Normal 3 19 2 12 2" xfId="31456"/>
    <cellStyle name="Normal 3 19 2 13" xfId="13508"/>
    <cellStyle name="Normal 3 19 2 13 2" xfId="31457"/>
    <cellStyle name="Normal 3 19 2 14" xfId="13509"/>
    <cellStyle name="Normal 3 19 2 14 2" xfId="31458"/>
    <cellStyle name="Normal 3 19 2 15" xfId="31453"/>
    <cellStyle name="Normal 3 19 2 2" xfId="13510"/>
    <cellStyle name="Normal 3 19 2 2 10" xfId="13511"/>
    <cellStyle name="Normal 3 19 2 2 10 2" xfId="31460"/>
    <cellStyle name="Normal 3 19 2 2 11" xfId="13512"/>
    <cellStyle name="Normal 3 19 2 2 11 2" xfId="31461"/>
    <cellStyle name="Normal 3 19 2 2 12" xfId="13513"/>
    <cellStyle name="Normal 3 19 2 2 12 2" xfId="31462"/>
    <cellStyle name="Normal 3 19 2 2 13" xfId="13514"/>
    <cellStyle name="Normal 3 19 2 2 13 2" xfId="31463"/>
    <cellStyle name="Normal 3 19 2 2 14" xfId="13515"/>
    <cellStyle name="Normal 3 19 2 2 14 2" xfId="31464"/>
    <cellStyle name="Normal 3 19 2 2 15" xfId="31459"/>
    <cellStyle name="Normal 3 19 2 2 2" xfId="13516"/>
    <cellStyle name="Normal 3 19 2 2 2 10" xfId="13517"/>
    <cellStyle name="Normal 3 19 2 2 2 10 2" xfId="31466"/>
    <cellStyle name="Normal 3 19 2 2 2 11" xfId="13518"/>
    <cellStyle name="Normal 3 19 2 2 2 11 2" xfId="31467"/>
    <cellStyle name="Normal 3 19 2 2 2 12" xfId="13519"/>
    <cellStyle name="Normal 3 19 2 2 2 12 2" xfId="31468"/>
    <cellStyle name="Normal 3 19 2 2 2 13" xfId="13520"/>
    <cellStyle name="Normal 3 19 2 2 2 13 2" xfId="31469"/>
    <cellStyle name="Normal 3 19 2 2 2 14" xfId="31465"/>
    <cellStyle name="Normal 3 19 2 2 2 2" xfId="13521"/>
    <cellStyle name="Normal 3 19 2 2 2 2 10" xfId="13522"/>
    <cellStyle name="Normal 3 19 2 2 2 2 10 2" xfId="31471"/>
    <cellStyle name="Normal 3 19 2 2 2 2 11" xfId="13523"/>
    <cellStyle name="Normal 3 19 2 2 2 2 11 2" xfId="31472"/>
    <cellStyle name="Normal 3 19 2 2 2 2 12" xfId="13524"/>
    <cellStyle name="Normal 3 19 2 2 2 2 12 2" xfId="31473"/>
    <cellStyle name="Normal 3 19 2 2 2 2 13" xfId="31470"/>
    <cellStyle name="Normal 3 19 2 2 2 2 2" xfId="13525"/>
    <cellStyle name="Normal 3 19 2 2 2 2 2 2" xfId="13526"/>
    <cellStyle name="Normal 3 19 2 2 2 2 2 2 2" xfId="31475"/>
    <cellStyle name="Normal 3 19 2 2 2 2 2 3" xfId="31474"/>
    <cellStyle name="Normal 3 19 2 2 2 2 3" xfId="13527"/>
    <cellStyle name="Normal 3 19 2 2 2 2 3 2" xfId="31476"/>
    <cellStyle name="Normal 3 19 2 2 2 2 4" xfId="13528"/>
    <cellStyle name="Normal 3 19 2 2 2 2 4 2" xfId="31477"/>
    <cellStyle name="Normal 3 19 2 2 2 2 5" xfId="13529"/>
    <cellStyle name="Normal 3 19 2 2 2 2 5 2" xfId="31478"/>
    <cellStyle name="Normal 3 19 2 2 2 2 6" xfId="13530"/>
    <cellStyle name="Normal 3 19 2 2 2 2 6 2" xfId="31479"/>
    <cellStyle name="Normal 3 19 2 2 2 2 7" xfId="13531"/>
    <cellStyle name="Normal 3 19 2 2 2 2 7 2" xfId="31480"/>
    <cellStyle name="Normal 3 19 2 2 2 2 8" xfId="13532"/>
    <cellStyle name="Normal 3 19 2 2 2 2 8 2" xfId="31481"/>
    <cellStyle name="Normal 3 19 2 2 2 2 9" xfId="13533"/>
    <cellStyle name="Normal 3 19 2 2 2 2 9 2" xfId="31482"/>
    <cellStyle name="Normal 3 19 2 2 2 3" xfId="13534"/>
    <cellStyle name="Normal 3 19 2 2 2 3 2" xfId="31483"/>
    <cellStyle name="Normal 3 19 2 2 2 4" xfId="13535"/>
    <cellStyle name="Normal 3 19 2 2 2 4 2" xfId="13536"/>
    <cellStyle name="Normal 3 19 2 2 2 4 2 2" xfId="31485"/>
    <cellStyle name="Normal 3 19 2 2 2 4 3" xfId="31484"/>
    <cellStyle name="Normal 3 19 2 2 2 5" xfId="13537"/>
    <cellStyle name="Normal 3 19 2 2 2 5 2" xfId="31486"/>
    <cellStyle name="Normal 3 19 2 2 2 6" xfId="13538"/>
    <cellStyle name="Normal 3 19 2 2 2 6 2" xfId="31487"/>
    <cellStyle name="Normal 3 19 2 2 2 7" xfId="13539"/>
    <cellStyle name="Normal 3 19 2 2 2 7 2" xfId="31488"/>
    <cellStyle name="Normal 3 19 2 2 2 8" xfId="13540"/>
    <cellStyle name="Normal 3 19 2 2 2 8 2" xfId="31489"/>
    <cellStyle name="Normal 3 19 2 2 2 9" xfId="13541"/>
    <cellStyle name="Normal 3 19 2 2 2 9 2" xfId="31490"/>
    <cellStyle name="Normal 3 19 2 2 3" xfId="13542"/>
    <cellStyle name="Normal 3 19 2 2 3 2" xfId="31491"/>
    <cellStyle name="Normal 3 19 2 2 4" xfId="13543"/>
    <cellStyle name="Normal 3 19 2 2 4 10" xfId="13544"/>
    <cellStyle name="Normal 3 19 2 2 4 10 2" xfId="31493"/>
    <cellStyle name="Normal 3 19 2 2 4 11" xfId="13545"/>
    <cellStyle name="Normal 3 19 2 2 4 11 2" xfId="31494"/>
    <cellStyle name="Normal 3 19 2 2 4 12" xfId="13546"/>
    <cellStyle name="Normal 3 19 2 2 4 12 2" xfId="31495"/>
    <cellStyle name="Normal 3 19 2 2 4 13" xfId="31492"/>
    <cellStyle name="Normal 3 19 2 2 4 2" xfId="13547"/>
    <cellStyle name="Normal 3 19 2 2 4 2 2" xfId="13548"/>
    <cellStyle name="Normal 3 19 2 2 4 2 2 2" xfId="31497"/>
    <cellStyle name="Normal 3 19 2 2 4 2 3" xfId="31496"/>
    <cellStyle name="Normal 3 19 2 2 4 3" xfId="13549"/>
    <cellStyle name="Normal 3 19 2 2 4 3 2" xfId="31498"/>
    <cellStyle name="Normal 3 19 2 2 4 4" xfId="13550"/>
    <cellStyle name="Normal 3 19 2 2 4 4 2" xfId="31499"/>
    <cellStyle name="Normal 3 19 2 2 4 5" xfId="13551"/>
    <cellStyle name="Normal 3 19 2 2 4 5 2" xfId="31500"/>
    <cellStyle name="Normal 3 19 2 2 4 6" xfId="13552"/>
    <cellStyle name="Normal 3 19 2 2 4 6 2" xfId="31501"/>
    <cellStyle name="Normal 3 19 2 2 4 7" xfId="13553"/>
    <cellStyle name="Normal 3 19 2 2 4 7 2" xfId="31502"/>
    <cellStyle name="Normal 3 19 2 2 4 8" xfId="13554"/>
    <cellStyle name="Normal 3 19 2 2 4 8 2" xfId="31503"/>
    <cellStyle name="Normal 3 19 2 2 4 9" xfId="13555"/>
    <cellStyle name="Normal 3 19 2 2 4 9 2" xfId="31504"/>
    <cellStyle name="Normal 3 19 2 2 5" xfId="13556"/>
    <cellStyle name="Normal 3 19 2 2 5 2" xfId="13557"/>
    <cellStyle name="Normal 3 19 2 2 5 2 2" xfId="31506"/>
    <cellStyle name="Normal 3 19 2 2 5 3" xfId="31505"/>
    <cellStyle name="Normal 3 19 2 2 6" xfId="13558"/>
    <cellStyle name="Normal 3 19 2 2 6 2" xfId="31507"/>
    <cellStyle name="Normal 3 19 2 2 7" xfId="13559"/>
    <cellStyle name="Normal 3 19 2 2 7 2" xfId="31508"/>
    <cellStyle name="Normal 3 19 2 2 8" xfId="13560"/>
    <cellStyle name="Normal 3 19 2 2 8 2" xfId="31509"/>
    <cellStyle name="Normal 3 19 2 2 9" xfId="13561"/>
    <cellStyle name="Normal 3 19 2 2 9 2" xfId="31510"/>
    <cellStyle name="Normal 3 19 2 3" xfId="13562"/>
    <cellStyle name="Normal 3 19 2 3 10" xfId="13563"/>
    <cellStyle name="Normal 3 19 2 3 10 2" xfId="31512"/>
    <cellStyle name="Normal 3 19 2 3 11" xfId="13564"/>
    <cellStyle name="Normal 3 19 2 3 11 2" xfId="31513"/>
    <cellStyle name="Normal 3 19 2 3 12" xfId="13565"/>
    <cellStyle name="Normal 3 19 2 3 12 2" xfId="31514"/>
    <cellStyle name="Normal 3 19 2 3 13" xfId="13566"/>
    <cellStyle name="Normal 3 19 2 3 13 2" xfId="31515"/>
    <cellStyle name="Normal 3 19 2 3 14" xfId="31511"/>
    <cellStyle name="Normal 3 19 2 3 2" xfId="13567"/>
    <cellStyle name="Normal 3 19 2 3 2 10" xfId="13568"/>
    <cellStyle name="Normal 3 19 2 3 2 10 2" xfId="31517"/>
    <cellStyle name="Normal 3 19 2 3 2 11" xfId="13569"/>
    <cellStyle name="Normal 3 19 2 3 2 11 2" xfId="31518"/>
    <cellStyle name="Normal 3 19 2 3 2 12" xfId="13570"/>
    <cellStyle name="Normal 3 19 2 3 2 12 2" xfId="31519"/>
    <cellStyle name="Normal 3 19 2 3 2 13" xfId="31516"/>
    <cellStyle name="Normal 3 19 2 3 2 2" xfId="13571"/>
    <cellStyle name="Normal 3 19 2 3 2 2 2" xfId="13572"/>
    <cellStyle name="Normal 3 19 2 3 2 2 2 2" xfId="31521"/>
    <cellStyle name="Normal 3 19 2 3 2 2 3" xfId="31520"/>
    <cellStyle name="Normal 3 19 2 3 2 3" xfId="13573"/>
    <cellStyle name="Normal 3 19 2 3 2 3 2" xfId="31522"/>
    <cellStyle name="Normal 3 19 2 3 2 4" xfId="13574"/>
    <cellStyle name="Normal 3 19 2 3 2 4 2" xfId="31523"/>
    <cellStyle name="Normal 3 19 2 3 2 5" xfId="13575"/>
    <cellStyle name="Normal 3 19 2 3 2 5 2" xfId="31524"/>
    <cellStyle name="Normal 3 19 2 3 2 6" xfId="13576"/>
    <cellStyle name="Normal 3 19 2 3 2 6 2" xfId="31525"/>
    <cellStyle name="Normal 3 19 2 3 2 7" xfId="13577"/>
    <cellStyle name="Normal 3 19 2 3 2 7 2" xfId="31526"/>
    <cellStyle name="Normal 3 19 2 3 2 8" xfId="13578"/>
    <cellStyle name="Normal 3 19 2 3 2 8 2" xfId="31527"/>
    <cellStyle name="Normal 3 19 2 3 2 9" xfId="13579"/>
    <cellStyle name="Normal 3 19 2 3 2 9 2" xfId="31528"/>
    <cellStyle name="Normal 3 19 2 3 3" xfId="13580"/>
    <cellStyle name="Normal 3 19 2 3 3 2" xfId="31529"/>
    <cellStyle name="Normal 3 19 2 3 4" xfId="13581"/>
    <cellStyle name="Normal 3 19 2 3 4 2" xfId="13582"/>
    <cellStyle name="Normal 3 19 2 3 4 2 2" xfId="31531"/>
    <cellStyle name="Normal 3 19 2 3 4 3" xfId="31530"/>
    <cellStyle name="Normal 3 19 2 3 5" xfId="13583"/>
    <cellStyle name="Normal 3 19 2 3 5 2" xfId="31532"/>
    <cellStyle name="Normal 3 19 2 3 6" xfId="13584"/>
    <cellStyle name="Normal 3 19 2 3 6 2" xfId="31533"/>
    <cellStyle name="Normal 3 19 2 3 7" xfId="13585"/>
    <cellStyle name="Normal 3 19 2 3 7 2" xfId="31534"/>
    <cellStyle name="Normal 3 19 2 3 8" xfId="13586"/>
    <cellStyle name="Normal 3 19 2 3 8 2" xfId="31535"/>
    <cellStyle name="Normal 3 19 2 3 9" xfId="13587"/>
    <cellStyle name="Normal 3 19 2 3 9 2" xfId="31536"/>
    <cellStyle name="Normal 3 19 2 4" xfId="13588"/>
    <cellStyle name="Normal 3 19 2 4 10" xfId="13589"/>
    <cellStyle name="Normal 3 19 2 4 10 2" xfId="31538"/>
    <cellStyle name="Normal 3 19 2 4 11" xfId="13590"/>
    <cellStyle name="Normal 3 19 2 4 11 2" xfId="31539"/>
    <cellStyle name="Normal 3 19 2 4 12" xfId="13591"/>
    <cellStyle name="Normal 3 19 2 4 12 2" xfId="31540"/>
    <cellStyle name="Normal 3 19 2 4 13" xfId="31537"/>
    <cellStyle name="Normal 3 19 2 4 2" xfId="13592"/>
    <cellStyle name="Normal 3 19 2 4 2 2" xfId="13593"/>
    <cellStyle name="Normal 3 19 2 4 2 2 2" xfId="31542"/>
    <cellStyle name="Normal 3 19 2 4 2 3" xfId="31541"/>
    <cellStyle name="Normal 3 19 2 4 3" xfId="13594"/>
    <cellStyle name="Normal 3 19 2 4 3 2" xfId="31543"/>
    <cellStyle name="Normal 3 19 2 4 4" xfId="13595"/>
    <cellStyle name="Normal 3 19 2 4 4 2" xfId="31544"/>
    <cellStyle name="Normal 3 19 2 4 5" xfId="13596"/>
    <cellStyle name="Normal 3 19 2 4 5 2" xfId="31545"/>
    <cellStyle name="Normal 3 19 2 4 6" xfId="13597"/>
    <cellStyle name="Normal 3 19 2 4 6 2" xfId="31546"/>
    <cellStyle name="Normal 3 19 2 4 7" xfId="13598"/>
    <cellStyle name="Normal 3 19 2 4 7 2" xfId="31547"/>
    <cellStyle name="Normal 3 19 2 4 8" xfId="13599"/>
    <cellStyle name="Normal 3 19 2 4 8 2" xfId="31548"/>
    <cellStyle name="Normal 3 19 2 4 9" xfId="13600"/>
    <cellStyle name="Normal 3 19 2 4 9 2" xfId="31549"/>
    <cellStyle name="Normal 3 19 2 5" xfId="13601"/>
    <cellStyle name="Normal 3 19 2 5 2" xfId="13602"/>
    <cellStyle name="Normal 3 19 2 5 2 2" xfId="31551"/>
    <cellStyle name="Normal 3 19 2 5 3" xfId="31550"/>
    <cellStyle name="Normal 3 19 2 6" xfId="13603"/>
    <cellStyle name="Normal 3 19 2 6 2" xfId="31552"/>
    <cellStyle name="Normal 3 19 2 7" xfId="13604"/>
    <cellStyle name="Normal 3 19 2 7 2" xfId="31553"/>
    <cellStyle name="Normal 3 19 2 8" xfId="13605"/>
    <cellStyle name="Normal 3 19 2 8 2" xfId="31554"/>
    <cellStyle name="Normal 3 19 2 9" xfId="13606"/>
    <cellStyle name="Normal 3 19 2 9 2" xfId="31555"/>
    <cellStyle name="Normal 3 19 20" xfId="13607"/>
    <cellStyle name="Normal 3 19 20 2" xfId="31556"/>
    <cellStyle name="Normal 3 19 21" xfId="13608"/>
    <cellStyle name="Normal 3 19 21 2" xfId="31557"/>
    <cellStyle name="Normal 3 19 22" xfId="13609"/>
    <cellStyle name="Normal 3 19 22 2" xfId="31558"/>
    <cellStyle name="Normal 3 19 23" xfId="13610"/>
    <cellStyle name="Normal 3 19 23 2" xfId="31559"/>
    <cellStyle name="Normal 3 19 24" xfId="31404"/>
    <cellStyle name="Normal 3 19 3" xfId="13611"/>
    <cellStyle name="Normal 3 19 3 2" xfId="31560"/>
    <cellStyle name="Normal 3 19 4" xfId="13612"/>
    <cellStyle name="Normal 3 19 4 2" xfId="31561"/>
    <cellStyle name="Normal 3 19 5" xfId="13613"/>
    <cellStyle name="Normal 3 19 5 2" xfId="31562"/>
    <cellStyle name="Normal 3 19 6" xfId="13614"/>
    <cellStyle name="Normal 3 19 6 2" xfId="31563"/>
    <cellStyle name="Normal 3 19 7" xfId="13615"/>
    <cellStyle name="Normal 3 19 7 2" xfId="31564"/>
    <cellStyle name="Normal 3 19 8" xfId="13616"/>
    <cellStyle name="Normal 3 19 8 2" xfId="31565"/>
    <cellStyle name="Normal 3 19 9" xfId="13617"/>
    <cellStyle name="Normal 3 19 9 2" xfId="31566"/>
    <cellStyle name="Normal 3 2" xfId="13618"/>
    <cellStyle name="Normal 3 2 10" xfId="13619"/>
    <cellStyle name="Normal 3 2 10 10" xfId="13620"/>
    <cellStyle name="Normal 3 2 10 10 2" xfId="31569"/>
    <cellStyle name="Normal 3 2 10 11" xfId="13621"/>
    <cellStyle name="Normal 3 2 10 11 10" xfId="13622"/>
    <cellStyle name="Normal 3 2 10 11 10 2" xfId="31571"/>
    <cellStyle name="Normal 3 2 10 11 11" xfId="13623"/>
    <cellStyle name="Normal 3 2 10 11 11 2" xfId="31572"/>
    <cellStyle name="Normal 3 2 10 11 12" xfId="13624"/>
    <cellStyle name="Normal 3 2 10 11 12 2" xfId="31573"/>
    <cellStyle name="Normal 3 2 10 11 13" xfId="13625"/>
    <cellStyle name="Normal 3 2 10 11 13 2" xfId="31574"/>
    <cellStyle name="Normal 3 2 10 11 14" xfId="31570"/>
    <cellStyle name="Normal 3 2 10 11 2" xfId="13626"/>
    <cellStyle name="Normal 3 2 10 11 2 10" xfId="13627"/>
    <cellStyle name="Normal 3 2 10 11 2 10 2" xfId="31576"/>
    <cellStyle name="Normal 3 2 10 11 2 11" xfId="13628"/>
    <cellStyle name="Normal 3 2 10 11 2 11 2" xfId="31577"/>
    <cellStyle name="Normal 3 2 10 11 2 12" xfId="13629"/>
    <cellStyle name="Normal 3 2 10 11 2 12 2" xfId="31578"/>
    <cellStyle name="Normal 3 2 10 11 2 13" xfId="31575"/>
    <cellStyle name="Normal 3 2 10 11 2 2" xfId="13630"/>
    <cellStyle name="Normal 3 2 10 11 2 2 2" xfId="13631"/>
    <cellStyle name="Normal 3 2 10 11 2 2 2 2" xfId="31580"/>
    <cellStyle name="Normal 3 2 10 11 2 2 3" xfId="31579"/>
    <cellStyle name="Normal 3 2 10 11 2 3" xfId="13632"/>
    <cellStyle name="Normal 3 2 10 11 2 3 2" xfId="31581"/>
    <cellStyle name="Normal 3 2 10 11 2 4" xfId="13633"/>
    <cellStyle name="Normal 3 2 10 11 2 4 2" xfId="31582"/>
    <cellStyle name="Normal 3 2 10 11 2 5" xfId="13634"/>
    <cellStyle name="Normal 3 2 10 11 2 5 2" xfId="31583"/>
    <cellStyle name="Normal 3 2 10 11 2 6" xfId="13635"/>
    <cellStyle name="Normal 3 2 10 11 2 6 2" xfId="31584"/>
    <cellStyle name="Normal 3 2 10 11 2 7" xfId="13636"/>
    <cellStyle name="Normal 3 2 10 11 2 7 2" xfId="31585"/>
    <cellStyle name="Normal 3 2 10 11 2 8" xfId="13637"/>
    <cellStyle name="Normal 3 2 10 11 2 8 2" xfId="31586"/>
    <cellStyle name="Normal 3 2 10 11 2 9" xfId="13638"/>
    <cellStyle name="Normal 3 2 10 11 2 9 2" xfId="31587"/>
    <cellStyle name="Normal 3 2 10 11 3" xfId="13639"/>
    <cellStyle name="Normal 3 2 10 11 3 2" xfId="31588"/>
    <cellStyle name="Normal 3 2 10 11 4" xfId="13640"/>
    <cellStyle name="Normal 3 2 10 11 4 2" xfId="13641"/>
    <cellStyle name="Normal 3 2 10 11 4 2 2" xfId="31590"/>
    <cellStyle name="Normal 3 2 10 11 4 3" xfId="31589"/>
    <cellStyle name="Normal 3 2 10 11 5" xfId="13642"/>
    <cellStyle name="Normal 3 2 10 11 5 2" xfId="31591"/>
    <cellStyle name="Normal 3 2 10 11 6" xfId="13643"/>
    <cellStyle name="Normal 3 2 10 11 6 2" xfId="31592"/>
    <cellStyle name="Normal 3 2 10 11 7" xfId="13644"/>
    <cellStyle name="Normal 3 2 10 11 7 2" xfId="31593"/>
    <cellStyle name="Normal 3 2 10 11 8" xfId="13645"/>
    <cellStyle name="Normal 3 2 10 11 8 2" xfId="31594"/>
    <cellStyle name="Normal 3 2 10 11 9" xfId="13646"/>
    <cellStyle name="Normal 3 2 10 11 9 2" xfId="31595"/>
    <cellStyle name="Normal 3 2 10 12" xfId="13647"/>
    <cellStyle name="Normal 3 2 10 12 2" xfId="31596"/>
    <cellStyle name="Normal 3 2 10 13" xfId="13648"/>
    <cellStyle name="Normal 3 2 10 13 10" xfId="13649"/>
    <cellStyle name="Normal 3 2 10 13 10 2" xfId="31598"/>
    <cellStyle name="Normal 3 2 10 13 11" xfId="13650"/>
    <cellStyle name="Normal 3 2 10 13 11 2" xfId="31599"/>
    <cellStyle name="Normal 3 2 10 13 12" xfId="13651"/>
    <cellStyle name="Normal 3 2 10 13 12 2" xfId="31600"/>
    <cellStyle name="Normal 3 2 10 13 13" xfId="31597"/>
    <cellStyle name="Normal 3 2 10 13 2" xfId="13652"/>
    <cellStyle name="Normal 3 2 10 13 2 2" xfId="13653"/>
    <cellStyle name="Normal 3 2 10 13 2 2 2" xfId="31602"/>
    <cellStyle name="Normal 3 2 10 13 2 3" xfId="31601"/>
    <cellStyle name="Normal 3 2 10 13 3" xfId="13654"/>
    <cellStyle name="Normal 3 2 10 13 3 2" xfId="31603"/>
    <cellStyle name="Normal 3 2 10 13 4" xfId="13655"/>
    <cellStyle name="Normal 3 2 10 13 4 2" xfId="31604"/>
    <cellStyle name="Normal 3 2 10 13 5" xfId="13656"/>
    <cellStyle name="Normal 3 2 10 13 5 2" xfId="31605"/>
    <cellStyle name="Normal 3 2 10 13 6" xfId="13657"/>
    <cellStyle name="Normal 3 2 10 13 6 2" xfId="31606"/>
    <cellStyle name="Normal 3 2 10 13 7" xfId="13658"/>
    <cellStyle name="Normal 3 2 10 13 7 2" xfId="31607"/>
    <cellStyle name="Normal 3 2 10 13 8" xfId="13659"/>
    <cellStyle name="Normal 3 2 10 13 8 2" xfId="31608"/>
    <cellStyle name="Normal 3 2 10 13 9" xfId="13660"/>
    <cellStyle name="Normal 3 2 10 13 9 2" xfId="31609"/>
    <cellStyle name="Normal 3 2 10 14" xfId="13661"/>
    <cellStyle name="Normal 3 2 10 14 2" xfId="13662"/>
    <cellStyle name="Normal 3 2 10 14 2 2" xfId="31611"/>
    <cellStyle name="Normal 3 2 10 14 3" xfId="31610"/>
    <cellStyle name="Normal 3 2 10 15" xfId="13663"/>
    <cellStyle name="Normal 3 2 10 15 2" xfId="31612"/>
    <cellStyle name="Normal 3 2 10 16" xfId="13664"/>
    <cellStyle name="Normal 3 2 10 16 2" xfId="31613"/>
    <cellStyle name="Normal 3 2 10 17" xfId="13665"/>
    <cellStyle name="Normal 3 2 10 17 2" xfId="31614"/>
    <cellStyle name="Normal 3 2 10 18" xfId="13666"/>
    <cellStyle name="Normal 3 2 10 18 2" xfId="31615"/>
    <cellStyle name="Normal 3 2 10 19" xfId="13667"/>
    <cellStyle name="Normal 3 2 10 19 2" xfId="31616"/>
    <cellStyle name="Normal 3 2 10 2" xfId="13668"/>
    <cellStyle name="Normal 3 2 10 2 10" xfId="13669"/>
    <cellStyle name="Normal 3 2 10 2 10 2" xfId="31618"/>
    <cellStyle name="Normal 3 2 10 2 11" xfId="13670"/>
    <cellStyle name="Normal 3 2 10 2 11 2" xfId="31619"/>
    <cellStyle name="Normal 3 2 10 2 12" xfId="13671"/>
    <cellStyle name="Normal 3 2 10 2 12 2" xfId="31620"/>
    <cellStyle name="Normal 3 2 10 2 13" xfId="13672"/>
    <cellStyle name="Normal 3 2 10 2 13 2" xfId="31621"/>
    <cellStyle name="Normal 3 2 10 2 14" xfId="13673"/>
    <cellStyle name="Normal 3 2 10 2 14 2" xfId="31622"/>
    <cellStyle name="Normal 3 2 10 2 15" xfId="31617"/>
    <cellStyle name="Normal 3 2 10 2 2" xfId="13674"/>
    <cellStyle name="Normal 3 2 10 2 2 10" xfId="13675"/>
    <cellStyle name="Normal 3 2 10 2 2 10 2" xfId="31624"/>
    <cellStyle name="Normal 3 2 10 2 2 11" xfId="13676"/>
    <cellStyle name="Normal 3 2 10 2 2 11 2" xfId="31625"/>
    <cellStyle name="Normal 3 2 10 2 2 12" xfId="13677"/>
    <cellStyle name="Normal 3 2 10 2 2 12 2" xfId="31626"/>
    <cellStyle name="Normal 3 2 10 2 2 13" xfId="13678"/>
    <cellStyle name="Normal 3 2 10 2 2 13 2" xfId="31627"/>
    <cellStyle name="Normal 3 2 10 2 2 14" xfId="13679"/>
    <cellStyle name="Normal 3 2 10 2 2 14 2" xfId="31628"/>
    <cellStyle name="Normal 3 2 10 2 2 15" xfId="31623"/>
    <cellStyle name="Normal 3 2 10 2 2 2" xfId="13680"/>
    <cellStyle name="Normal 3 2 10 2 2 2 10" xfId="13681"/>
    <cellStyle name="Normal 3 2 10 2 2 2 10 2" xfId="31630"/>
    <cellStyle name="Normal 3 2 10 2 2 2 11" xfId="13682"/>
    <cellStyle name="Normal 3 2 10 2 2 2 11 2" xfId="31631"/>
    <cellStyle name="Normal 3 2 10 2 2 2 12" xfId="13683"/>
    <cellStyle name="Normal 3 2 10 2 2 2 12 2" xfId="31632"/>
    <cellStyle name="Normal 3 2 10 2 2 2 13" xfId="13684"/>
    <cellStyle name="Normal 3 2 10 2 2 2 13 2" xfId="31633"/>
    <cellStyle name="Normal 3 2 10 2 2 2 14" xfId="31629"/>
    <cellStyle name="Normal 3 2 10 2 2 2 2" xfId="13685"/>
    <cellStyle name="Normal 3 2 10 2 2 2 2 10" xfId="13686"/>
    <cellStyle name="Normal 3 2 10 2 2 2 2 10 2" xfId="31635"/>
    <cellStyle name="Normal 3 2 10 2 2 2 2 11" xfId="13687"/>
    <cellStyle name="Normal 3 2 10 2 2 2 2 11 2" xfId="31636"/>
    <cellStyle name="Normal 3 2 10 2 2 2 2 12" xfId="13688"/>
    <cellStyle name="Normal 3 2 10 2 2 2 2 12 2" xfId="31637"/>
    <cellStyle name="Normal 3 2 10 2 2 2 2 13" xfId="31634"/>
    <cellStyle name="Normal 3 2 10 2 2 2 2 2" xfId="13689"/>
    <cellStyle name="Normal 3 2 10 2 2 2 2 2 2" xfId="13690"/>
    <cellStyle name="Normal 3 2 10 2 2 2 2 2 2 2" xfId="31639"/>
    <cellStyle name="Normal 3 2 10 2 2 2 2 2 3" xfId="31638"/>
    <cellStyle name="Normal 3 2 10 2 2 2 2 3" xfId="13691"/>
    <cellStyle name="Normal 3 2 10 2 2 2 2 3 2" xfId="31640"/>
    <cellStyle name="Normal 3 2 10 2 2 2 2 4" xfId="13692"/>
    <cellStyle name="Normal 3 2 10 2 2 2 2 4 2" xfId="31641"/>
    <cellStyle name="Normal 3 2 10 2 2 2 2 5" xfId="13693"/>
    <cellStyle name="Normal 3 2 10 2 2 2 2 5 2" xfId="31642"/>
    <cellStyle name="Normal 3 2 10 2 2 2 2 6" xfId="13694"/>
    <cellStyle name="Normal 3 2 10 2 2 2 2 6 2" xfId="31643"/>
    <cellStyle name="Normal 3 2 10 2 2 2 2 7" xfId="13695"/>
    <cellStyle name="Normal 3 2 10 2 2 2 2 7 2" xfId="31644"/>
    <cellStyle name="Normal 3 2 10 2 2 2 2 8" xfId="13696"/>
    <cellStyle name="Normal 3 2 10 2 2 2 2 8 2" xfId="31645"/>
    <cellStyle name="Normal 3 2 10 2 2 2 2 9" xfId="13697"/>
    <cellStyle name="Normal 3 2 10 2 2 2 2 9 2" xfId="31646"/>
    <cellStyle name="Normal 3 2 10 2 2 2 3" xfId="13698"/>
    <cellStyle name="Normal 3 2 10 2 2 2 3 2" xfId="31647"/>
    <cellStyle name="Normal 3 2 10 2 2 2 4" xfId="13699"/>
    <cellStyle name="Normal 3 2 10 2 2 2 4 2" xfId="13700"/>
    <cellStyle name="Normal 3 2 10 2 2 2 4 2 2" xfId="31649"/>
    <cellStyle name="Normal 3 2 10 2 2 2 4 3" xfId="31648"/>
    <cellStyle name="Normal 3 2 10 2 2 2 5" xfId="13701"/>
    <cellStyle name="Normal 3 2 10 2 2 2 5 2" xfId="31650"/>
    <cellStyle name="Normal 3 2 10 2 2 2 6" xfId="13702"/>
    <cellStyle name="Normal 3 2 10 2 2 2 6 2" xfId="31651"/>
    <cellStyle name="Normal 3 2 10 2 2 2 7" xfId="13703"/>
    <cellStyle name="Normal 3 2 10 2 2 2 7 2" xfId="31652"/>
    <cellStyle name="Normal 3 2 10 2 2 2 8" xfId="13704"/>
    <cellStyle name="Normal 3 2 10 2 2 2 8 2" xfId="31653"/>
    <cellStyle name="Normal 3 2 10 2 2 2 9" xfId="13705"/>
    <cellStyle name="Normal 3 2 10 2 2 2 9 2" xfId="31654"/>
    <cellStyle name="Normal 3 2 10 2 2 3" xfId="13706"/>
    <cellStyle name="Normal 3 2 10 2 2 3 2" xfId="31655"/>
    <cellStyle name="Normal 3 2 10 2 2 4" xfId="13707"/>
    <cellStyle name="Normal 3 2 10 2 2 4 10" xfId="13708"/>
    <cellStyle name="Normal 3 2 10 2 2 4 10 2" xfId="31657"/>
    <cellStyle name="Normal 3 2 10 2 2 4 11" xfId="13709"/>
    <cellStyle name="Normal 3 2 10 2 2 4 11 2" xfId="31658"/>
    <cellStyle name="Normal 3 2 10 2 2 4 12" xfId="13710"/>
    <cellStyle name="Normal 3 2 10 2 2 4 12 2" xfId="31659"/>
    <cellStyle name="Normal 3 2 10 2 2 4 13" xfId="31656"/>
    <cellStyle name="Normal 3 2 10 2 2 4 2" xfId="13711"/>
    <cellStyle name="Normal 3 2 10 2 2 4 2 2" xfId="13712"/>
    <cellStyle name="Normal 3 2 10 2 2 4 2 2 2" xfId="31661"/>
    <cellStyle name="Normal 3 2 10 2 2 4 2 3" xfId="31660"/>
    <cellStyle name="Normal 3 2 10 2 2 4 3" xfId="13713"/>
    <cellStyle name="Normal 3 2 10 2 2 4 3 2" xfId="31662"/>
    <cellStyle name="Normal 3 2 10 2 2 4 4" xfId="13714"/>
    <cellStyle name="Normal 3 2 10 2 2 4 4 2" xfId="31663"/>
    <cellStyle name="Normal 3 2 10 2 2 4 5" xfId="13715"/>
    <cellStyle name="Normal 3 2 10 2 2 4 5 2" xfId="31664"/>
    <cellStyle name="Normal 3 2 10 2 2 4 6" xfId="13716"/>
    <cellStyle name="Normal 3 2 10 2 2 4 6 2" xfId="31665"/>
    <cellStyle name="Normal 3 2 10 2 2 4 7" xfId="13717"/>
    <cellStyle name="Normal 3 2 10 2 2 4 7 2" xfId="31666"/>
    <cellStyle name="Normal 3 2 10 2 2 4 8" xfId="13718"/>
    <cellStyle name="Normal 3 2 10 2 2 4 8 2" xfId="31667"/>
    <cellStyle name="Normal 3 2 10 2 2 4 9" xfId="13719"/>
    <cellStyle name="Normal 3 2 10 2 2 4 9 2" xfId="31668"/>
    <cellStyle name="Normal 3 2 10 2 2 5" xfId="13720"/>
    <cellStyle name="Normal 3 2 10 2 2 5 2" xfId="13721"/>
    <cellStyle name="Normal 3 2 10 2 2 5 2 2" xfId="31670"/>
    <cellStyle name="Normal 3 2 10 2 2 5 3" xfId="31669"/>
    <cellStyle name="Normal 3 2 10 2 2 6" xfId="13722"/>
    <cellStyle name="Normal 3 2 10 2 2 6 2" xfId="31671"/>
    <cellStyle name="Normal 3 2 10 2 2 7" xfId="13723"/>
    <cellStyle name="Normal 3 2 10 2 2 7 2" xfId="31672"/>
    <cellStyle name="Normal 3 2 10 2 2 8" xfId="13724"/>
    <cellStyle name="Normal 3 2 10 2 2 8 2" xfId="31673"/>
    <cellStyle name="Normal 3 2 10 2 2 9" xfId="13725"/>
    <cellStyle name="Normal 3 2 10 2 2 9 2" xfId="31674"/>
    <cellStyle name="Normal 3 2 10 2 3" xfId="13726"/>
    <cellStyle name="Normal 3 2 10 2 3 10" xfId="13727"/>
    <cellStyle name="Normal 3 2 10 2 3 10 2" xfId="31676"/>
    <cellStyle name="Normal 3 2 10 2 3 11" xfId="13728"/>
    <cellStyle name="Normal 3 2 10 2 3 11 2" xfId="31677"/>
    <cellStyle name="Normal 3 2 10 2 3 12" xfId="13729"/>
    <cellStyle name="Normal 3 2 10 2 3 12 2" xfId="31678"/>
    <cellStyle name="Normal 3 2 10 2 3 13" xfId="13730"/>
    <cellStyle name="Normal 3 2 10 2 3 13 2" xfId="31679"/>
    <cellStyle name="Normal 3 2 10 2 3 14" xfId="31675"/>
    <cellStyle name="Normal 3 2 10 2 3 2" xfId="13731"/>
    <cellStyle name="Normal 3 2 10 2 3 2 10" xfId="13732"/>
    <cellStyle name="Normal 3 2 10 2 3 2 10 2" xfId="31681"/>
    <cellStyle name="Normal 3 2 10 2 3 2 11" xfId="13733"/>
    <cellStyle name="Normal 3 2 10 2 3 2 11 2" xfId="31682"/>
    <cellStyle name="Normal 3 2 10 2 3 2 12" xfId="13734"/>
    <cellStyle name="Normal 3 2 10 2 3 2 12 2" xfId="31683"/>
    <cellStyle name="Normal 3 2 10 2 3 2 13" xfId="31680"/>
    <cellStyle name="Normal 3 2 10 2 3 2 2" xfId="13735"/>
    <cellStyle name="Normal 3 2 10 2 3 2 2 2" xfId="13736"/>
    <cellStyle name="Normal 3 2 10 2 3 2 2 2 2" xfId="31685"/>
    <cellStyle name="Normal 3 2 10 2 3 2 2 3" xfId="31684"/>
    <cellStyle name="Normal 3 2 10 2 3 2 3" xfId="13737"/>
    <cellStyle name="Normal 3 2 10 2 3 2 3 2" xfId="31686"/>
    <cellStyle name="Normal 3 2 10 2 3 2 4" xfId="13738"/>
    <cellStyle name="Normal 3 2 10 2 3 2 4 2" xfId="31687"/>
    <cellStyle name="Normal 3 2 10 2 3 2 5" xfId="13739"/>
    <cellStyle name="Normal 3 2 10 2 3 2 5 2" xfId="31688"/>
    <cellStyle name="Normal 3 2 10 2 3 2 6" xfId="13740"/>
    <cellStyle name="Normal 3 2 10 2 3 2 6 2" xfId="31689"/>
    <cellStyle name="Normal 3 2 10 2 3 2 7" xfId="13741"/>
    <cellStyle name="Normal 3 2 10 2 3 2 7 2" xfId="31690"/>
    <cellStyle name="Normal 3 2 10 2 3 2 8" xfId="13742"/>
    <cellStyle name="Normal 3 2 10 2 3 2 8 2" xfId="31691"/>
    <cellStyle name="Normal 3 2 10 2 3 2 9" xfId="13743"/>
    <cellStyle name="Normal 3 2 10 2 3 2 9 2" xfId="31692"/>
    <cellStyle name="Normal 3 2 10 2 3 3" xfId="13744"/>
    <cellStyle name="Normal 3 2 10 2 3 3 2" xfId="31693"/>
    <cellStyle name="Normal 3 2 10 2 3 4" xfId="13745"/>
    <cellStyle name="Normal 3 2 10 2 3 4 2" xfId="13746"/>
    <cellStyle name="Normal 3 2 10 2 3 4 2 2" xfId="31695"/>
    <cellStyle name="Normal 3 2 10 2 3 4 3" xfId="31694"/>
    <cellStyle name="Normal 3 2 10 2 3 5" xfId="13747"/>
    <cellStyle name="Normal 3 2 10 2 3 5 2" xfId="31696"/>
    <cellStyle name="Normal 3 2 10 2 3 6" xfId="13748"/>
    <cellStyle name="Normal 3 2 10 2 3 6 2" xfId="31697"/>
    <cellStyle name="Normal 3 2 10 2 3 7" xfId="13749"/>
    <cellStyle name="Normal 3 2 10 2 3 7 2" xfId="31698"/>
    <cellStyle name="Normal 3 2 10 2 3 8" xfId="13750"/>
    <cellStyle name="Normal 3 2 10 2 3 8 2" xfId="31699"/>
    <cellStyle name="Normal 3 2 10 2 3 9" xfId="13751"/>
    <cellStyle name="Normal 3 2 10 2 3 9 2" xfId="31700"/>
    <cellStyle name="Normal 3 2 10 2 4" xfId="13752"/>
    <cellStyle name="Normal 3 2 10 2 4 10" xfId="13753"/>
    <cellStyle name="Normal 3 2 10 2 4 10 2" xfId="31702"/>
    <cellStyle name="Normal 3 2 10 2 4 11" xfId="13754"/>
    <cellStyle name="Normal 3 2 10 2 4 11 2" xfId="31703"/>
    <cellStyle name="Normal 3 2 10 2 4 12" xfId="13755"/>
    <cellStyle name="Normal 3 2 10 2 4 12 2" xfId="31704"/>
    <cellStyle name="Normal 3 2 10 2 4 13" xfId="31701"/>
    <cellStyle name="Normal 3 2 10 2 4 2" xfId="13756"/>
    <cellStyle name="Normal 3 2 10 2 4 2 2" xfId="13757"/>
    <cellStyle name="Normal 3 2 10 2 4 2 2 2" xfId="31706"/>
    <cellStyle name="Normal 3 2 10 2 4 2 3" xfId="31705"/>
    <cellStyle name="Normal 3 2 10 2 4 3" xfId="13758"/>
    <cellStyle name="Normal 3 2 10 2 4 3 2" xfId="31707"/>
    <cellStyle name="Normal 3 2 10 2 4 4" xfId="13759"/>
    <cellStyle name="Normal 3 2 10 2 4 4 2" xfId="31708"/>
    <cellStyle name="Normal 3 2 10 2 4 5" xfId="13760"/>
    <cellStyle name="Normal 3 2 10 2 4 5 2" xfId="31709"/>
    <cellStyle name="Normal 3 2 10 2 4 6" xfId="13761"/>
    <cellStyle name="Normal 3 2 10 2 4 6 2" xfId="31710"/>
    <cellStyle name="Normal 3 2 10 2 4 7" xfId="13762"/>
    <cellStyle name="Normal 3 2 10 2 4 7 2" xfId="31711"/>
    <cellStyle name="Normal 3 2 10 2 4 8" xfId="13763"/>
    <cellStyle name="Normal 3 2 10 2 4 8 2" xfId="31712"/>
    <cellStyle name="Normal 3 2 10 2 4 9" xfId="13764"/>
    <cellStyle name="Normal 3 2 10 2 4 9 2" xfId="31713"/>
    <cellStyle name="Normal 3 2 10 2 5" xfId="13765"/>
    <cellStyle name="Normal 3 2 10 2 5 2" xfId="13766"/>
    <cellStyle name="Normal 3 2 10 2 5 2 2" xfId="31715"/>
    <cellStyle name="Normal 3 2 10 2 5 3" xfId="31714"/>
    <cellStyle name="Normal 3 2 10 2 6" xfId="13767"/>
    <cellStyle name="Normal 3 2 10 2 6 2" xfId="31716"/>
    <cellStyle name="Normal 3 2 10 2 7" xfId="13768"/>
    <cellStyle name="Normal 3 2 10 2 7 2" xfId="31717"/>
    <cellStyle name="Normal 3 2 10 2 8" xfId="13769"/>
    <cellStyle name="Normal 3 2 10 2 8 2" xfId="31718"/>
    <cellStyle name="Normal 3 2 10 2 9" xfId="13770"/>
    <cellStyle name="Normal 3 2 10 2 9 2" xfId="31719"/>
    <cellStyle name="Normal 3 2 10 20" xfId="13771"/>
    <cellStyle name="Normal 3 2 10 20 2" xfId="31720"/>
    <cellStyle name="Normal 3 2 10 21" xfId="13772"/>
    <cellStyle name="Normal 3 2 10 21 2" xfId="31721"/>
    <cellStyle name="Normal 3 2 10 22" xfId="13773"/>
    <cellStyle name="Normal 3 2 10 22 2" xfId="31722"/>
    <cellStyle name="Normal 3 2 10 23" xfId="13774"/>
    <cellStyle name="Normal 3 2 10 23 2" xfId="31723"/>
    <cellStyle name="Normal 3 2 10 24" xfId="31568"/>
    <cellStyle name="Normal 3 2 10 3" xfId="13775"/>
    <cellStyle name="Normal 3 2 10 3 2" xfId="31724"/>
    <cellStyle name="Normal 3 2 10 4" xfId="13776"/>
    <cellStyle name="Normal 3 2 10 4 2" xfId="31725"/>
    <cellStyle name="Normal 3 2 10 5" xfId="13777"/>
    <cellStyle name="Normal 3 2 10 5 2" xfId="31726"/>
    <cellStyle name="Normal 3 2 10 6" xfId="13778"/>
    <cellStyle name="Normal 3 2 10 6 2" xfId="31727"/>
    <cellStyle name="Normal 3 2 10 7" xfId="13779"/>
    <cellStyle name="Normal 3 2 10 7 2" xfId="31728"/>
    <cellStyle name="Normal 3 2 10 8" xfId="13780"/>
    <cellStyle name="Normal 3 2 10 8 2" xfId="31729"/>
    <cellStyle name="Normal 3 2 10 9" xfId="13781"/>
    <cellStyle name="Normal 3 2 10 9 2" xfId="31730"/>
    <cellStyle name="Normal 3 2 11" xfId="13782"/>
    <cellStyle name="Normal 3 2 11 10" xfId="13783"/>
    <cellStyle name="Normal 3 2 11 10 2" xfId="31732"/>
    <cellStyle name="Normal 3 2 11 11" xfId="13784"/>
    <cellStyle name="Normal 3 2 11 11 10" xfId="13785"/>
    <cellStyle name="Normal 3 2 11 11 10 2" xfId="31734"/>
    <cellStyle name="Normal 3 2 11 11 11" xfId="13786"/>
    <cellStyle name="Normal 3 2 11 11 11 2" xfId="31735"/>
    <cellStyle name="Normal 3 2 11 11 12" xfId="13787"/>
    <cellStyle name="Normal 3 2 11 11 12 2" xfId="31736"/>
    <cellStyle name="Normal 3 2 11 11 13" xfId="13788"/>
    <cellStyle name="Normal 3 2 11 11 13 2" xfId="31737"/>
    <cellStyle name="Normal 3 2 11 11 14" xfId="31733"/>
    <cellStyle name="Normal 3 2 11 11 2" xfId="13789"/>
    <cellStyle name="Normal 3 2 11 11 2 10" xfId="13790"/>
    <cellStyle name="Normal 3 2 11 11 2 10 2" xfId="31739"/>
    <cellStyle name="Normal 3 2 11 11 2 11" xfId="13791"/>
    <cellStyle name="Normal 3 2 11 11 2 11 2" xfId="31740"/>
    <cellStyle name="Normal 3 2 11 11 2 12" xfId="13792"/>
    <cellStyle name="Normal 3 2 11 11 2 12 2" xfId="31741"/>
    <cellStyle name="Normal 3 2 11 11 2 13" xfId="31738"/>
    <cellStyle name="Normal 3 2 11 11 2 2" xfId="13793"/>
    <cellStyle name="Normal 3 2 11 11 2 2 2" xfId="13794"/>
    <cellStyle name="Normal 3 2 11 11 2 2 2 2" xfId="31743"/>
    <cellStyle name="Normal 3 2 11 11 2 2 3" xfId="31742"/>
    <cellStyle name="Normal 3 2 11 11 2 3" xfId="13795"/>
    <cellStyle name="Normal 3 2 11 11 2 3 2" xfId="31744"/>
    <cellStyle name="Normal 3 2 11 11 2 4" xfId="13796"/>
    <cellStyle name="Normal 3 2 11 11 2 4 2" xfId="31745"/>
    <cellStyle name="Normal 3 2 11 11 2 5" xfId="13797"/>
    <cellStyle name="Normal 3 2 11 11 2 5 2" xfId="31746"/>
    <cellStyle name="Normal 3 2 11 11 2 6" xfId="13798"/>
    <cellStyle name="Normal 3 2 11 11 2 6 2" xfId="31747"/>
    <cellStyle name="Normal 3 2 11 11 2 7" xfId="13799"/>
    <cellStyle name="Normal 3 2 11 11 2 7 2" xfId="31748"/>
    <cellStyle name="Normal 3 2 11 11 2 8" xfId="13800"/>
    <cellStyle name="Normal 3 2 11 11 2 8 2" xfId="31749"/>
    <cellStyle name="Normal 3 2 11 11 2 9" xfId="13801"/>
    <cellStyle name="Normal 3 2 11 11 2 9 2" xfId="31750"/>
    <cellStyle name="Normal 3 2 11 11 3" xfId="13802"/>
    <cellStyle name="Normal 3 2 11 11 3 2" xfId="31751"/>
    <cellStyle name="Normal 3 2 11 11 4" xfId="13803"/>
    <cellStyle name="Normal 3 2 11 11 4 2" xfId="13804"/>
    <cellStyle name="Normal 3 2 11 11 4 2 2" xfId="31753"/>
    <cellStyle name="Normal 3 2 11 11 4 3" xfId="31752"/>
    <cellStyle name="Normal 3 2 11 11 5" xfId="13805"/>
    <cellStyle name="Normal 3 2 11 11 5 2" xfId="31754"/>
    <cellStyle name="Normal 3 2 11 11 6" xfId="13806"/>
    <cellStyle name="Normal 3 2 11 11 6 2" xfId="31755"/>
    <cellStyle name="Normal 3 2 11 11 7" xfId="13807"/>
    <cellStyle name="Normal 3 2 11 11 7 2" xfId="31756"/>
    <cellStyle name="Normal 3 2 11 11 8" xfId="13808"/>
    <cellStyle name="Normal 3 2 11 11 8 2" xfId="31757"/>
    <cellStyle name="Normal 3 2 11 11 9" xfId="13809"/>
    <cellStyle name="Normal 3 2 11 11 9 2" xfId="31758"/>
    <cellStyle name="Normal 3 2 11 12" xfId="13810"/>
    <cellStyle name="Normal 3 2 11 12 2" xfId="31759"/>
    <cellStyle name="Normal 3 2 11 13" xfId="13811"/>
    <cellStyle name="Normal 3 2 11 13 10" xfId="13812"/>
    <cellStyle name="Normal 3 2 11 13 10 2" xfId="31761"/>
    <cellStyle name="Normal 3 2 11 13 11" xfId="13813"/>
    <cellStyle name="Normal 3 2 11 13 11 2" xfId="31762"/>
    <cellStyle name="Normal 3 2 11 13 12" xfId="13814"/>
    <cellStyle name="Normal 3 2 11 13 12 2" xfId="31763"/>
    <cellStyle name="Normal 3 2 11 13 13" xfId="31760"/>
    <cellStyle name="Normal 3 2 11 13 2" xfId="13815"/>
    <cellStyle name="Normal 3 2 11 13 2 2" xfId="13816"/>
    <cellStyle name="Normal 3 2 11 13 2 2 2" xfId="31765"/>
    <cellStyle name="Normal 3 2 11 13 2 3" xfId="31764"/>
    <cellStyle name="Normal 3 2 11 13 3" xfId="13817"/>
    <cellStyle name="Normal 3 2 11 13 3 2" xfId="31766"/>
    <cellStyle name="Normal 3 2 11 13 4" xfId="13818"/>
    <cellStyle name="Normal 3 2 11 13 4 2" xfId="31767"/>
    <cellStyle name="Normal 3 2 11 13 5" xfId="13819"/>
    <cellStyle name="Normal 3 2 11 13 5 2" xfId="31768"/>
    <cellStyle name="Normal 3 2 11 13 6" xfId="13820"/>
    <cellStyle name="Normal 3 2 11 13 6 2" xfId="31769"/>
    <cellStyle name="Normal 3 2 11 13 7" xfId="13821"/>
    <cellStyle name="Normal 3 2 11 13 7 2" xfId="31770"/>
    <cellStyle name="Normal 3 2 11 13 8" xfId="13822"/>
    <cellStyle name="Normal 3 2 11 13 8 2" xfId="31771"/>
    <cellStyle name="Normal 3 2 11 13 9" xfId="13823"/>
    <cellStyle name="Normal 3 2 11 13 9 2" xfId="31772"/>
    <cellStyle name="Normal 3 2 11 14" xfId="13824"/>
    <cellStyle name="Normal 3 2 11 14 2" xfId="13825"/>
    <cellStyle name="Normal 3 2 11 14 2 2" xfId="31774"/>
    <cellStyle name="Normal 3 2 11 14 3" xfId="31773"/>
    <cellStyle name="Normal 3 2 11 15" xfId="13826"/>
    <cellStyle name="Normal 3 2 11 15 2" xfId="31775"/>
    <cellStyle name="Normal 3 2 11 16" xfId="13827"/>
    <cellStyle name="Normal 3 2 11 16 2" xfId="31776"/>
    <cellStyle name="Normal 3 2 11 17" xfId="13828"/>
    <cellStyle name="Normal 3 2 11 17 2" xfId="31777"/>
    <cellStyle name="Normal 3 2 11 18" xfId="13829"/>
    <cellStyle name="Normal 3 2 11 18 2" xfId="31778"/>
    <cellStyle name="Normal 3 2 11 19" xfId="13830"/>
    <cellStyle name="Normal 3 2 11 19 2" xfId="31779"/>
    <cellStyle name="Normal 3 2 11 2" xfId="13831"/>
    <cellStyle name="Normal 3 2 11 2 10" xfId="13832"/>
    <cellStyle name="Normal 3 2 11 2 10 2" xfId="31781"/>
    <cellStyle name="Normal 3 2 11 2 11" xfId="13833"/>
    <cellStyle name="Normal 3 2 11 2 11 2" xfId="31782"/>
    <cellStyle name="Normal 3 2 11 2 12" xfId="13834"/>
    <cellStyle name="Normal 3 2 11 2 12 2" xfId="31783"/>
    <cellStyle name="Normal 3 2 11 2 13" xfId="13835"/>
    <cellStyle name="Normal 3 2 11 2 13 2" xfId="31784"/>
    <cellStyle name="Normal 3 2 11 2 14" xfId="13836"/>
    <cellStyle name="Normal 3 2 11 2 14 2" xfId="31785"/>
    <cellStyle name="Normal 3 2 11 2 15" xfId="31780"/>
    <cellStyle name="Normal 3 2 11 2 2" xfId="13837"/>
    <cellStyle name="Normal 3 2 11 2 2 10" xfId="13838"/>
    <cellStyle name="Normal 3 2 11 2 2 10 2" xfId="31787"/>
    <cellStyle name="Normal 3 2 11 2 2 11" xfId="13839"/>
    <cellStyle name="Normal 3 2 11 2 2 11 2" xfId="31788"/>
    <cellStyle name="Normal 3 2 11 2 2 12" xfId="13840"/>
    <cellStyle name="Normal 3 2 11 2 2 12 2" xfId="31789"/>
    <cellStyle name="Normal 3 2 11 2 2 13" xfId="13841"/>
    <cellStyle name="Normal 3 2 11 2 2 13 2" xfId="31790"/>
    <cellStyle name="Normal 3 2 11 2 2 14" xfId="13842"/>
    <cellStyle name="Normal 3 2 11 2 2 14 2" xfId="31791"/>
    <cellStyle name="Normal 3 2 11 2 2 15" xfId="31786"/>
    <cellStyle name="Normal 3 2 11 2 2 2" xfId="13843"/>
    <cellStyle name="Normal 3 2 11 2 2 2 10" xfId="13844"/>
    <cellStyle name="Normal 3 2 11 2 2 2 10 2" xfId="31793"/>
    <cellStyle name="Normal 3 2 11 2 2 2 11" xfId="13845"/>
    <cellStyle name="Normal 3 2 11 2 2 2 11 2" xfId="31794"/>
    <cellStyle name="Normal 3 2 11 2 2 2 12" xfId="13846"/>
    <cellStyle name="Normal 3 2 11 2 2 2 12 2" xfId="31795"/>
    <cellStyle name="Normal 3 2 11 2 2 2 13" xfId="13847"/>
    <cellStyle name="Normal 3 2 11 2 2 2 13 2" xfId="31796"/>
    <cellStyle name="Normal 3 2 11 2 2 2 14" xfId="31792"/>
    <cellStyle name="Normal 3 2 11 2 2 2 2" xfId="13848"/>
    <cellStyle name="Normal 3 2 11 2 2 2 2 10" xfId="13849"/>
    <cellStyle name="Normal 3 2 11 2 2 2 2 10 2" xfId="31798"/>
    <cellStyle name="Normal 3 2 11 2 2 2 2 11" xfId="13850"/>
    <cellStyle name="Normal 3 2 11 2 2 2 2 11 2" xfId="31799"/>
    <cellStyle name="Normal 3 2 11 2 2 2 2 12" xfId="13851"/>
    <cellStyle name="Normal 3 2 11 2 2 2 2 12 2" xfId="31800"/>
    <cellStyle name="Normal 3 2 11 2 2 2 2 13" xfId="31797"/>
    <cellStyle name="Normal 3 2 11 2 2 2 2 2" xfId="13852"/>
    <cellStyle name="Normal 3 2 11 2 2 2 2 2 2" xfId="13853"/>
    <cellStyle name="Normal 3 2 11 2 2 2 2 2 2 2" xfId="31802"/>
    <cellStyle name="Normal 3 2 11 2 2 2 2 2 3" xfId="31801"/>
    <cellStyle name="Normal 3 2 11 2 2 2 2 3" xfId="13854"/>
    <cellStyle name="Normal 3 2 11 2 2 2 2 3 2" xfId="31803"/>
    <cellStyle name="Normal 3 2 11 2 2 2 2 4" xfId="13855"/>
    <cellStyle name="Normal 3 2 11 2 2 2 2 4 2" xfId="31804"/>
    <cellStyle name="Normal 3 2 11 2 2 2 2 5" xfId="13856"/>
    <cellStyle name="Normal 3 2 11 2 2 2 2 5 2" xfId="31805"/>
    <cellStyle name="Normal 3 2 11 2 2 2 2 6" xfId="13857"/>
    <cellStyle name="Normal 3 2 11 2 2 2 2 6 2" xfId="31806"/>
    <cellStyle name="Normal 3 2 11 2 2 2 2 7" xfId="13858"/>
    <cellStyle name="Normal 3 2 11 2 2 2 2 7 2" xfId="31807"/>
    <cellStyle name="Normal 3 2 11 2 2 2 2 8" xfId="13859"/>
    <cellStyle name="Normal 3 2 11 2 2 2 2 8 2" xfId="31808"/>
    <cellStyle name="Normal 3 2 11 2 2 2 2 9" xfId="13860"/>
    <cellStyle name="Normal 3 2 11 2 2 2 2 9 2" xfId="31809"/>
    <cellStyle name="Normal 3 2 11 2 2 2 3" xfId="13861"/>
    <cellStyle name="Normal 3 2 11 2 2 2 3 2" xfId="31810"/>
    <cellStyle name="Normal 3 2 11 2 2 2 4" xfId="13862"/>
    <cellStyle name="Normal 3 2 11 2 2 2 4 2" xfId="13863"/>
    <cellStyle name="Normal 3 2 11 2 2 2 4 2 2" xfId="31812"/>
    <cellStyle name="Normal 3 2 11 2 2 2 4 3" xfId="31811"/>
    <cellStyle name="Normal 3 2 11 2 2 2 5" xfId="13864"/>
    <cellStyle name="Normal 3 2 11 2 2 2 5 2" xfId="31813"/>
    <cellStyle name="Normal 3 2 11 2 2 2 6" xfId="13865"/>
    <cellStyle name="Normal 3 2 11 2 2 2 6 2" xfId="31814"/>
    <cellStyle name="Normal 3 2 11 2 2 2 7" xfId="13866"/>
    <cellStyle name="Normal 3 2 11 2 2 2 7 2" xfId="31815"/>
    <cellStyle name="Normal 3 2 11 2 2 2 8" xfId="13867"/>
    <cellStyle name="Normal 3 2 11 2 2 2 8 2" xfId="31816"/>
    <cellStyle name="Normal 3 2 11 2 2 2 9" xfId="13868"/>
    <cellStyle name="Normal 3 2 11 2 2 2 9 2" xfId="31817"/>
    <cellStyle name="Normal 3 2 11 2 2 3" xfId="13869"/>
    <cellStyle name="Normal 3 2 11 2 2 3 2" xfId="31818"/>
    <cellStyle name="Normal 3 2 11 2 2 4" xfId="13870"/>
    <cellStyle name="Normal 3 2 11 2 2 4 10" xfId="13871"/>
    <cellStyle name="Normal 3 2 11 2 2 4 10 2" xfId="31820"/>
    <cellStyle name="Normal 3 2 11 2 2 4 11" xfId="13872"/>
    <cellStyle name="Normal 3 2 11 2 2 4 11 2" xfId="31821"/>
    <cellStyle name="Normal 3 2 11 2 2 4 12" xfId="13873"/>
    <cellStyle name="Normal 3 2 11 2 2 4 12 2" xfId="31822"/>
    <cellStyle name="Normal 3 2 11 2 2 4 13" xfId="31819"/>
    <cellStyle name="Normal 3 2 11 2 2 4 2" xfId="13874"/>
    <cellStyle name="Normal 3 2 11 2 2 4 2 2" xfId="13875"/>
    <cellStyle name="Normal 3 2 11 2 2 4 2 2 2" xfId="31824"/>
    <cellStyle name="Normal 3 2 11 2 2 4 2 3" xfId="31823"/>
    <cellStyle name="Normal 3 2 11 2 2 4 3" xfId="13876"/>
    <cellStyle name="Normal 3 2 11 2 2 4 3 2" xfId="31825"/>
    <cellStyle name="Normal 3 2 11 2 2 4 4" xfId="13877"/>
    <cellStyle name="Normal 3 2 11 2 2 4 4 2" xfId="31826"/>
    <cellStyle name="Normal 3 2 11 2 2 4 5" xfId="13878"/>
    <cellStyle name="Normal 3 2 11 2 2 4 5 2" xfId="31827"/>
    <cellStyle name="Normal 3 2 11 2 2 4 6" xfId="13879"/>
    <cellStyle name="Normal 3 2 11 2 2 4 6 2" xfId="31828"/>
    <cellStyle name="Normal 3 2 11 2 2 4 7" xfId="13880"/>
    <cellStyle name="Normal 3 2 11 2 2 4 7 2" xfId="31829"/>
    <cellStyle name="Normal 3 2 11 2 2 4 8" xfId="13881"/>
    <cellStyle name="Normal 3 2 11 2 2 4 8 2" xfId="31830"/>
    <cellStyle name="Normal 3 2 11 2 2 4 9" xfId="13882"/>
    <cellStyle name="Normal 3 2 11 2 2 4 9 2" xfId="31831"/>
    <cellStyle name="Normal 3 2 11 2 2 5" xfId="13883"/>
    <cellStyle name="Normal 3 2 11 2 2 5 2" xfId="13884"/>
    <cellStyle name="Normal 3 2 11 2 2 5 2 2" xfId="31833"/>
    <cellStyle name="Normal 3 2 11 2 2 5 3" xfId="31832"/>
    <cellStyle name="Normal 3 2 11 2 2 6" xfId="13885"/>
    <cellStyle name="Normal 3 2 11 2 2 6 2" xfId="31834"/>
    <cellStyle name="Normal 3 2 11 2 2 7" xfId="13886"/>
    <cellStyle name="Normal 3 2 11 2 2 7 2" xfId="31835"/>
    <cellStyle name="Normal 3 2 11 2 2 8" xfId="13887"/>
    <cellStyle name="Normal 3 2 11 2 2 8 2" xfId="31836"/>
    <cellStyle name="Normal 3 2 11 2 2 9" xfId="13888"/>
    <cellStyle name="Normal 3 2 11 2 2 9 2" xfId="31837"/>
    <cellStyle name="Normal 3 2 11 2 3" xfId="13889"/>
    <cellStyle name="Normal 3 2 11 2 3 10" xfId="13890"/>
    <cellStyle name="Normal 3 2 11 2 3 10 2" xfId="31839"/>
    <cellStyle name="Normal 3 2 11 2 3 11" xfId="13891"/>
    <cellStyle name="Normal 3 2 11 2 3 11 2" xfId="31840"/>
    <cellStyle name="Normal 3 2 11 2 3 12" xfId="13892"/>
    <cellStyle name="Normal 3 2 11 2 3 12 2" xfId="31841"/>
    <cellStyle name="Normal 3 2 11 2 3 13" xfId="13893"/>
    <cellStyle name="Normal 3 2 11 2 3 13 2" xfId="31842"/>
    <cellStyle name="Normal 3 2 11 2 3 14" xfId="31838"/>
    <cellStyle name="Normal 3 2 11 2 3 2" xfId="13894"/>
    <cellStyle name="Normal 3 2 11 2 3 2 10" xfId="13895"/>
    <cellStyle name="Normal 3 2 11 2 3 2 10 2" xfId="31844"/>
    <cellStyle name="Normal 3 2 11 2 3 2 11" xfId="13896"/>
    <cellStyle name="Normal 3 2 11 2 3 2 11 2" xfId="31845"/>
    <cellStyle name="Normal 3 2 11 2 3 2 12" xfId="13897"/>
    <cellStyle name="Normal 3 2 11 2 3 2 12 2" xfId="31846"/>
    <cellStyle name="Normal 3 2 11 2 3 2 13" xfId="31843"/>
    <cellStyle name="Normal 3 2 11 2 3 2 2" xfId="13898"/>
    <cellStyle name="Normal 3 2 11 2 3 2 2 2" xfId="13899"/>
    <cellStyle name="Normal 3 2 11 2 3 2 2 2 2" xfId="31848"/>
    <cellStyle name="Normal 3 2 11 2 3 2 2 3" xfId="31847"/>
    <cellStyle name="Normal 3 2 11 2 3 2 3" xfId="13900"/>
    <cellStyle name="Normal 3 2 11 2 3 2 3 2" xfId="31849"/>
    <cellStyle name="Normal 3 2 11 2 3 2 4" xfId="13901"/>
    <cellStyle name="Normal 3 2 11 2 3 2 4 2" xfId="31850"/>
    <cellStyle name="Normal 3 2 11 2 3 2 5" xfId="13902"/>
    <cellStyle name="Normal 3 2 11 2 3 2 5 2" xfId="31851"/>
    <cellStyle name="Normal 3 2 11 2 3 2 6" xfId="13903"/>
    <cellStyle name="Normal 3 2 11 2 3 2 6 2" xfId="31852"/>
    <cellStyle name="Normal 3 2 11 2 3 2 7" xfId="13904"/>
    <cellStyle name="Normal 3 2 11 2 3 2 7 2" xfId="31853"/>
    <cellStyle name="Normal 3 2 11 2 3 2 8" xfId="13905"/>
    <cellStyle name="Normal 3 2 11 2 3 2 8 2" xfId="31854"/>
    <cellStyle name="Normal 3 2 11 2 3 2 9" xfId="13906"/>
    <cellStyle name="Normal 3 2 11 2 3 2 9 2" xfId="31855"/>
    <cellStyle name="Normal 3 2 11 2 3 3" xfId="13907"/>
    <cellStyle name="Normal 3 2 11 2 3 3 2" xfId="31856"/>
    <cellStyle name="Normal 3 2 11 2 3 4" xfId="13908"/>
    <cellStyle name="Normal 3 2 11 2 3 4 2" xfId="13909"/>
    <cellStyle name="Normal 3 2 11 2 3 4 2 2" xfId="31858"/>
    <cellStyle name="Normal 3 2 11 2 3 4 3" xfId="31857"/>
    <cellStyle name="Normal 3 2 11 2 3 5" xfId="13910"/>
    <cellStyle name="Normal 3 2 11 2 3 5 2" xfId="31859"/>
    <cellStyle name="Normal 3 2 11 2 3 6" xfId="13911"/>
    <cellStyle name="Normal 3 2 11 2 3 6 2" xfId="31860"/>
    <cellStyle name="Normal 3 2 11 2 3 7" xfId="13912"/>
    <cellStyle name="Normal 3 2 11 2 3 7 2" xfId="31861"/>
    <cellStyle name="Normal 3 2 11 2 3 8" xfId="13913"/>
    <cellStyle name="Normal 3 2 11 2 3 8 2" xfId="31862"/>
    <cellStyle name="Normal 3 2 11 2 3 9" xfId="13914"/>
    <cellStyle name="Normal 3 2 11 2 3 9 2" xfId="31863"/>
    <cellStyle name="Normal 3 2 11 2 4" xfId="13915"/>
    <cellStyle name="Normal 3 2 11 2 4 10" xfId="13916"/>
    <cellStyle name="Normal 3 2 11 2 4 10 2" xfId="31865"/>
    <cellStyle name="Normal 3 2 11 2 4 11" xfId="13917"/>
    <cellStyle name="Normal 3 2 11 2 4 11 2" xfId="31866"/>
    <cellStyle name="Normal 3 2 11 2 4 12" xfId="13918"/>
    <cellStyle name="Normal 3 2 11 2 4 12 2" xfId="31867"/>
    <cellStyle name="Normal 3 2 11 2 4 13" xfId="31864"/>
    <cellStyle name="Normal 3 2 11 2 4 2" xfId="13919"/>
    <cellStyle name="Normal 3 2 11 2 4 2 2" xfId="13920"/>
    <cellStyle name="Normal 3 2 11 2 4 2 2 2" xfId="31869"/>
    <cellStyle name="Normal 3 2 11 2 4 2 3" xfId="31868"/>
    <cellStyle name="Normal 3 2 11 2 4 3" xfId="13921"/>
    <cellStyle name="Normal 3 2 11 2 4 3 2" xfId="31870"/>
    <cellStyle name="Normal 3 2 11 2 4 4" xfId="13922"/>
    <cellStyle name="Normal 3 2 11 2 4 4 2" xfId="31871"/>
    <cellStyle name="Normal 3 2 11 2 4 5" xfId="13923"/>
    <cellStyle name="Normal 3 2 11 2 4 5 2" xfId="31872"/>
    <cellStyle name="Normal 3 2 11 2 4 6" xfId="13924"/>
    <cellStyle name="Normal 3 2 11 2 4 6 2" xfId="31873"/>
    <cellStyle name="Normal 3 2 11 2 4 7" xfId="13925"/>
    <cellStyle name="Normal 3 2 11 2 4 7 2" xfId="31874"/>
    <cellStyle name="Normal 3 2 11 2 4 8" xfId="13926"/>
    <cellStyle name="Normal 3 2 11 2 4 8 2" xfId="31875"/>
    <cellStyle name="Normal 3 2 11 2 4 9" xfId="13927"/>
    <cellStyle name="Normal 3 2 11 2 4 9 2" xfId="31876"/>
    <cellStyle name="Normal 3 2 11 2 5" xfId="13928"/>
    <cellStyle name="Normal 3 2 11 2 5 2" xfId="13929"/>
    <cellStyle name="Normal 3 2 11 2 5 2 2" xfId="31878"/>
    <cellStyle name="Normal 3 2 11 2 5 3" xfId="31877"/>
    <cellStyle name="Normal 3 2 11 2 6" xfId="13930"/>
    <cellStyle name="Normal 3 2 11 2 6 2" xfId="31879"/>
    <cellStyle name="Normal 3 2 11 2 7" xfId="13931"/>
    <cellStyle name="Normal 3 2 11 2 7 2" xfId="31880"/>
    <cellStyle name="Normal 3 2 11 2 8" xfId="13932"/>
    <cellStyle name="Normal 3 2 11 2 8 2" xfId="31881"/>
    <cellStyle name="Normal 3 2 11 2 9" xfId="13933"/>
    <cellStyle name="Normal 3 2 11 2 9 2" xfId="31882"/>
    <cellStyle name="Normal 3 2 11 20" xfId="13934"/>
    <cellStyle name="Normal 3 2 11 20 2" xfId="31883"/>
    <cellStyle name="Normal 3 2 11 21" xfId="13935"/>
    <cellStyle name="Normal 3 2 11 21 2" xfId="31884"/>
    <cellStyle name="Normal 3 2 11 22" xfId="13936"/>
    <cellStyle name="Normal 3 2 11 22 2" xfId="31885"/>
    <cellStyle name="Normal 3 2 11 23" xfId="13937"/>
    <cellStyle name="Normal 3 2 11 23 2" xfId="31886"/>
    <cellStyle name="Normal 3 2 11 24" xfId="31731"/>
    <cellStyle name="Normal 3 2 11 3" xfId="13938"/>
    <cellStyle name="Normal 3 2 11 3 2" xfId="31887"/>
    <cellStyle name="Normal 3 2 11 4" xfId="13939"/>
    <cellStyle name="Normal 3 2 11 4 2" xfId="31888"/>
    <cellStyle name="Normal 3 2 11 5" xfId="13940"/>
    <cellStyle name="Normal 3 2 11 5 2" xfId="31889"/>
    <cellStyle name="Normal 3 2 11 6" xfId="13941"/>
    <cellStyle name="Normal 3 2 11 6 2" xfId="31890"/>
    <cellStyle name="Normal 3 2 11 7" xfId="13942"/>
    <cellStyle name="Normal 3 2 11 7 2" xfId="31891"/>
    <cellStyle name="Normal 3 2 11 8" xfId="13943"/>
    <cellStyle name="Normal 3 2 11 8 2" xfId="31892"/>
    <cellStyle name="Normal 3 2 11 9" xfId="13944"/>
    <cellStyle name="Normal 3 2 11 9 2" xfId="31893"/>
    <cellStyle name="Normal 3 2 12" xfId="13945"/>
    <cellStyle name="Normal 3 2 12 10" xfId="13946"/>
    <cellStyle name="Normal 3 2 12 10 2" xfId="31895"/>
    <cellStyle name="Normal 3 2 12 11" xfId="13947"/>
    <cellStyle name="Normal 3 2 12 11 10" xfId="13948"/>
    <cellStyle name="Normal 3 2 12 11 10 2" xfId="31897"/>
    <cellStyle name="Normal 3 2 12 11 11" xfId="13949"/>
    <cellStyle name="Normal 3 2 12 11 11 2" xfId="31898"/>
    <cellStyle name="Normal 3 2 12 11 12" xfId="13950"/>
    <cellStyle name="Normal 3 2 12 11 12 2" xfId="31899"/>
    <cellStyle name="Normal 3 2 12 11 13" xfId="13951"/>
    <cellStyle name="Normal 3 2 12 11 13 2" xfId="31900"/>
    <cellStyle name="Normal 3 2 12 11 14" xfId="31896"/>
    <cellStyle name="Normal 3 2 12 11 2" xfId="13952"/>
    <cellStyle name="Normal 3 2 12 11 2 10" xfId="13953"/>
    <cellStyle name="Normal 3 2 12 11 2 10 2" xfId="31902"/>
    <cellStyle name="Normal 3 2 12 11 2 11" xfId="13954"/>
    <cellStyle name="Normal 3 2 12 11 2 11 2" xfId="31903"/>
    <cellStyle name="Normal 3 2 12 11 2 12" xfId="13955"/>
    <cellStyle name="Normal 3 2 12 11 2 12 2" xfId="31904"/>
    <cellStyle name="Normal 3 2 12 11 2 13" xfId="31901"/>
    <cellStyle name="Normal 3 2 12 11 2 2" xfId="13956"/>
    <cellStyle name="Normal 3 2 12 11 2 2 2" xfId="13957"/>
    <cellStyle name="Normal 3 2 12 11 2 2 2 2" xfId="31906"/>
    <cellStyle name="Normal 3 2 12 11 2 2 3" xfId="31905"/>
    <cellStyle name="Normal 3 2 12 11 2 3" xfId="13958"/>
    <cellStyle name="Normal 3 2 12 11 2 3 2" xfId="31907"/>
    <cellStyle name="Normal 3 2 12 11 2 4" xfId="13959"/>
    <cellStyle name="Normal 3 2 12 11 2 4 2" xfId="31908"/>
    <cellStyle name="Normal 3 2 12 11 2 5" xfId="13960"/>
    <cellStyle name="Normal 3 2 12 11 2 5 2" xfId="31909"/>
    <cellStyle name="Normal 3 2 12 11 2 6" xfId="13961"/>
    <cellStyle name="Normal 3 2 12 11 2 6 2" xfId="31910"/>
    <cellStyle name="Normal 3 2 12 11 2 7" xfId="13962"/>
    <cellStyle name="Normal 3 2 12 11 2 7 2" xfId="31911"/>
    <cellStyle name="Normal 3 2 12 11 2 8" xfId="13963"/>
    <cellStyle name="Normal 3 2 12 11 2 8 2" xfId="31912"/>
    <cellStyle name="Normal 3 2 12 11 2 9" xfId="13964"/>
    <cellStyle name="Normal 3 2 12 11 2 9 2" xfId="31913"/>
    <cellStyle name="Normal 3 2 12 11 3" xfId="13965"/>
    <cellStyle name="Normal 3 2 12 11 3 2" xfId="31914"/>
    <cellStyle name="Normal 3 2 12 11 4" xfId="13966"/>
    <cellStyle name="Normal 3 2 12 11 4 2" xfId="13967"/>
    <cellStyle name="Normal 3 2 12 11 4 2 2" xfId="31916"/>
    <cellStyle name="Normal 3 2 12 11 4 3" xfId="31915"/>
    <cellStyle name="Normal 3 2 12 11 5" xfId="13968"/>
    <cellStyle name="Normal 3 2 12 11 5 2" xfId="31917"/>
    <cellStyle name="Normal 3 2 12 11 6" xfId="13969"/>
    <cellStyle name="Normal 3 2 12 11 6 2" xfId="31918"/>
    <cellStyle name="Normal 3 2 12 11 7" xfId="13970"/>
    <cellStyle name="Normal 3 2 12 11 7 2" xfId="31919"/>
    <cellStyle name="Normal 3 2 12 11 8" xfId="13971"/>
    <cellStyle name="Normal 3 2 12 11 8 2" xfId="31920"/>
    <cellStyle name="Normal 3 2 12 11 9" xfId="13972"/>
    <cellStyle name="Normal 3 2 12 11 9 2" xfId="31921"/>
    <cellStyle name="Normal 3 2 12 12" xfId="13973"/>
    <cellStyle name="Normal 3 2 12 12 2" xfId="31922"/>
    <cellStyle name="Normal 3 2 12 13" xfId="13974"/>
    <cellStyle name="Normal 3 2 12 13 10" xfId="13975"/>
    <cellStyle name="Normal 3 2 12 13 10 2" xfId="31924"/>
    <cellStyle name="Normal 3 2 12 13 11" xfId="13976"/>
    <cellStyle name="Normal 3 2 12 13 11 2" xfId="31925"/>
    <cellStyle name="Normal 3 2 12 13 12" xfId="13977"/>
    <cellStyle name="Normal 3 2 12 13 12 2" xfId="31926"/>
    <cellStyle name="Normal 3 2 12 13 13" xfId="31923"/>
    <cellStyle name="Normal 3 2 12 13 2" xfId="13978"/>
    <cellStyle name="Normal 3 2 12 13 2 2" xfId="13979"/>
    <cellStyle name="Normal 3 2 12 13 2 2 2" xfId="31928"/>
    <cellStyle name="Normal 3 2 12 13 2 3" xfId="31927"/>
    <cellStyle name="Normal 3 2 12 13 3" xfId="13980"/>
    <cellStyle name="Normal 3 2 12 13 3 2" xfId="31929"/>
    <cellStyle name="Normal 3 2 12 13 4" xfId="13981"/>
    <cellStyle name="Normal 3 2 12 13 4 2" xfId="31930"/>
    <cellStyle name="Normal 3 2 12 13 5" xfId="13982"/>
    <cellStyle name="Normal 3 2 12 13 5 2" xfId="31931"/>
    <cellStyle name="Normal 3 2 12 13 6" xfId="13983"/>
    <cellStyle name="Normal 3 2 12 13 6 2" xfId="31932"/>
    <cellStyle name="Normal 3 2 12 13 7" xfId="13984"/>
    <cellStyle name="Normal 3 2 12 13 7 2" xfId="31933"/>
    <cellStyle name="Normal 3 2 12 13 8" xfId="13985"/>
    <cellStyle name="Normal 3 2 12 13 8 2" xfId="31934"/>
    <cellStyle name="Normal 3 2 12 13 9" xfId="13986"/>
    <cellStyle name="Normal 3 2 12 13 9 2" xfId="31935"/>
    <cellStyle name="Normal 3 2 12 14" xfId="13987"/>
    <cellStyle name="Normal 3 2 12 14 2" xfId="13988"/>
    <cellStyle name="Normal 3 2 12 14 2 2" xfId="31937"/>
    <cellStyle name="Normal 3 2 12 14 3" xfId="31936"/>
    <cellStyle name="Normal 3 2 12 15" xfId="13989"/>
    <cellStyle name="Normal 3 2 12 15 2" xfId="31938"/>
    <cellStyle name="Normal 3 2 12 16" xfId="13990"/>
    <cellStyle name="Normal 3 2 12 16 2" xfId="31939"/>
    <cellStyle name="Normal 3 2 12 17" xfId="13991"/>
    <cellStyle name="Normal 3 2 12 17 2" xfId="31940"/>
    <cellStyle name="Normal 3 2 12 18" xfId="13992"/>
    <cellStyle name="Normal 3 2 12 18 2" xfId="31941"/>
    <cellStyle name="Normal 3 2 12 19" xfId="13993"/>
    <cellStyle name="Normal 3 2 12 19 2" xfId="31942"/>
    <cellStyle name="Normal 3 2 12 2" xfId="13994"/>
    <cellStyle name="Normal 3 2 12 2 10" xfId="13995"/>
    <cellStyle name="Normal 3 2 12 2 10 2" xfId="31944"/>
    <cellStyle name="Normal 3 2 12 2 11" xfId="13996"/>
    <cellStyle name="Normal 3 2 12 2 11 2" xfId="31945"/>
    <cellStyle name="Normal 3 2 12 2 12" xfId="13997"/>
    <cellStyle name="Normal 3 2 12 2 12 2" xfId="31946"/>
    <cellStyle name="Normal 3 2 12 2 13" xfId="13998"/>
    <cellStyle name="Normal 3 2 12 2 13 2" xfId="31947"/>
    <cellStyle name="Normal 3 2 12 2 14" xfId="13999"/>
    <cellStyle name="Normal 3 2 12 2 14 2" xfId="31948"/>
    <cellStyle name="Normal 3 2 12 2 15" xfId="31943"/>
    <cellStyle name="Normal 3 2 12 2 2" xfId="14000"/>
    <cellStyle name="Normal 3 2 12 2 2 10" xfId="14001"/>
    <cellStyle name="Normal 3 2 12 2 2 10 2" xfId="31950"/>
    <cellStyle name="Normal 3 2 12 2 2 11" xfId="14002"/>
    <cellStyle name="Normal 3 2 12 2 2 11 2" xfId="31951"/>
    <cellStyle name="Normal 3 2 12 2 2 12" xfId="14003"/>
    <cellStyle name="Normal 3 2 12 2 2 12 2" xfId="31952"/>
    <cellStyle name="Normal 3 2 12 2 2 13" xfId="14004"/>
    <cellStyle name="Normal 3 2 12 2 2 13 2" xfId="31953"/>
    <cellStyle name="Normal 3 2 12 2 2 14" xfId="14005"/>
    <cellStyle name="Normal 3 2 12 2 2 14 2" xfId="31954"/>
    <cellStyle name="Normal 3 2 12 2 2 15" xfId="31949"/>
    <cellStyle name="Normal 3 2 12 2 2 2" xfId="14006"/>
    <cellStyle name="Normal 3 2 12 2 2 2 10" xfId="14007"/>
    <cellStyle name="Normal 3 2 12 2 2 2 10 2" xfId="31956"/>
    <cellStyle name="Normal 3 2 12 2 2 2 11" xfId="14008"/>
    <cellStyle name="Normal 3 2 12 2 2 2 11 2" xfId="31957"/>
    <cellStyle name="Normal 3 2 12 2 2 2 12" xfId="14009"/>
    <cellStyle name="Normal 3 2 12 2 2 2 12 2" xfId="31958"/>
    <cellStyle name="Normal 3 2 12 2 2 2 13" xfId="14010"/>
    <cellStyle name="Normal 3 2 12 2 2 2 13 2" xfId="31959"/>
    <cellStyle name="Normal 3 2 12 2 2 2 14" xfId="31955"/>
    <cellStyle name="Normal 3 2 12 2 2 2 2" xfId="14011"/>
    <cellStyle name="Normal 3 2 12 2 2 2 2 10" xfId="14012"/>
    <cellStyle name="Normal 3 2 12 2 2 2 2 10 2" xfId="31961"/>
    <cellStyle name="Normal 3 2 12 2 2 2 2 11" xfId="14013"/>
    <cellStyle name="Normal 3 2 12 2 2 2 2 11 2" xfId="31962"/>
    <cellStyle name="Normal 3 2 12 2 2 2 2 12" xfId="14014"/>
    <cellStyle name="Normal 3 2 12 2 2 2 2 12 2" xfId="31963"/>
    <cellStyle name="Normal 3 2 12 2 2 2 2 13" xfId="31960"/>
    <cellStyle name="Normal 3 2 12 2 2 2 2 2" xfId="14015"/>
    <cellStyle name="Normal 3 2 12 2 2 2 2 2 2" xfId="14016"/>
    <cellStyle name="Normal 3 2 12 2 2 2 2 2 2 2" xfId="31965"/>
    <cellStyle name="Normal 3 2 12 2 2 2 2 2 3" xfId="31964"/>
    <cellStyle name="Normal 3 2 12 2 2 2 2 3" xfId="14017"/>
    <cellStyle name="Normal 3 2 12 2 2 2 2 3 2" xfId="31966"/>
    <cellStyle name="Normal 3 2 12 2 2 2 2 4" xfId="14018"/>
    <cellStyle name="Normal 3 2 12 2 2 2 2 4 2" xfId="31967"/>
    <cellStyle name="Normal 3 2 12 2 2 2 2 5" xfId="14019"/>
    <cellStyle name="Normal 3 2 12 2 2 2 2 5 2" xfId="31968"/>
    <cellStyle name="Normal 3 2 12 2 2 2 2 6" xfId="14020"/>
    <cellStyle name="Normal 3 2 12 2 2 2 2 6 2" xfId="31969"/>
    <cellStyle name="Normal 3 2 12 2 2 2 2 7" xfId="14021"/>
    <cellStyle name="Normal 3 2 12 2 2 2 2 7 2" xfId="31970"/>
    <cellStyle name="Normal 3 2 12 2 2 2 2 8" xfId="14022"/>
    <cellStyle name="Normal 3 2 12 2 2 2 2 8 2" xfId="31971"/>
    <cellStyle name="Normal 3 2 12 2 2 2 2 9" xfId="14023"/>
    <cellStyle name="Normal 3 2 12 2 2 2 2 9 2" xfId="31972"/>
    <cellStyle name="Normal 3 2 12 2 2 2 3" xfId="14024"/>
    <cellStyle name="Normal 3 2 12 2 2 2 3 2" xfId="31973"/>
    <cellStyle name="Normal 3 2 12 2 2 2 4" xfId="14025"/>
    <cellStyle name="Normal 3 2 12 2 2 2 4 2" xfId="14026"/>
    <cellStyle name="Normal 3 2 12 2 2 2 4 2 2" xfId="31975"/>
    <cellStyle name="Normal 3 2 12 2 2 2 4 3" xfId="31974"/>
    <cellStyle name="Normal 3 2 12 2 2 2 5" xfId="14027"/>
    <cellStyle name="Normal 3 2 12 2 2 2 5 2" xfId="31976"/>
    <cellStyle name="Normal 3 2 12 2 2 2 6" xfId="14028"/>
    <cellStyle name="Normal 3 2 12 2 2 2 6 2" xfId="31977"/>
    <cellStyle name="Normal 3 2 12 2 2 2 7" xfId="14029"/>
    <cellStyle name="Normal 3 2 12 2 2 2 7 2" xfId="31978"/>
    <cellStyle name="Normal 3 2 12 2 2 2 8" xfId="14030"/>
    <cellStyle name="Normal 3 2 12 2 2 2 8 2" xfId="31979"/>
    <cellStyle name="Normal 3 2 12 2 2 2 9" xfId="14031"/>
    <cellStyle name="Normal 3 2 12 2 2 2 9 2" xfId="31980"/>
    <cellStyle name="Normal 3 2 12 2 2 3" xfId="14032"/>
    <cellStyle name="Normal 3 2 12 2 2 3 2" xfId="31981"/>
    <cellStyle name="Normal 3 2 12 2 2 4" xfId="14033"/>
    <cellStyle name="Normal 3 2 12 2 2 4 10" xfId="14034"/>
    <cellStyle name="Normal 3 2 12 2 2 4 10 2" xfId="31983"/>
    <cellStyle name="Normal 3 2 12 2 2 4 11" xfId="14035"/>
    <cellStyle name="Normal 3 2 12 2 2 4 11 2" xfId="31984"/>
    <cellStyle name="Normal 3 2 12 2 2 4 12" xfId="14036"/>
    <cellStyle name="Normal 3 2 12 2 2 4 12 2" xfId="31985"/>
    <cellStyle name="Normal 3 2 12 2 2 4 13" xfId="31982"/>
    <cellStyle name="Normal 3 2 12 2 2 4 2" xfId="14037"/>
    <cellStyle name="Normal 3 2 12 2 2 4 2 2" xfId="14038"/>
    <cellStyle name="Normal 3 2 12 2 2 4 2 2 2" xfId="31987"/>
    <cellStyle name="Normal 3 2 12 2 2 4 2 3" xfId="31986"/>
    <cellStyle name="Normal 3 2 12 2 2 4 3" xfId="14039"/>
    <cellStyle name="Normal 3 2 12 2 2 4 3 2" xfId="31988"/>
    <cellStyle name="Normal 3 2 12 2 2 4 4" xfId="14040"/>
    <cellStyle name="Normal 3 2 12 2 2 4 4 2" xfId="31989"/>
    <cellStyle name="Normal 3 2 12 2 2 4 5" xfId="14041"/>
    <cellStyle name="Normal 3 2 12 2 2 4 5 2" xfId="31990"/>
    <cellStyle name="Normal 3 2 12 2 2 4 6" xfId="14042"/>
    <cellStyle name="Normal 3 2 12 2 2 4 6 2" xfId="31991"/>
    <cellStyle name="Normal 3 2 12 2 2 4 7" xfId="14043"/>
    <cellStyle name="Normal 3 2 12 2 2 4 7 2" xfId="31992"/>
    <cellStyle name="Normal 3 2 12 2 2 4 8" xfId="14044"/>
    <cellStyle name="Normal 3 2 12 2 2 4 8 2" xfId="31993"/>
    <cellStyle name="Normal 3 2 12 2 2 4 9" xfId="14045"/>
    <cellStyle name="Normal 3 2 12 2 2 4 9 2" xfId="31994"/>
    <cellStyle name="Normal 3 2 12 2 2 5" xfId="14046"/>
    <cellStyle name="Normal 3 2 12 2 2 5 2" xfId="14047"/>
    <cellStyle name="Normal 3 2 12 2 2 5 2 2" xfId="31996"/>
    <cellStyle name="Normal 3 2 12 2 2 5 3" xfId="31995"/>
    <cellStyle name="Normal 3 2 12 2 2 6" xfId="14048"/>
    <cellStyle name="Normal 3 2 12 2 2 6 2" xfId="31997"/>
    <cellStyle name="Normal 3 2 12 2 2 7" xfId="14049"/>
    <cellStyle name="Normal 3 2 12 2 2 7 2" xfId="31998"/>
    <cellStyle name="Normal 3 2 12 2 2 8" xfId="14050"/>
    <cellStyle name="Normal 3 2 12 2 2 8 2" xfId="31999"/>
    <cellStyle name="Normal 3 2 12 2 2 9" xfId="14051"/>
    <cellStyle name="Normal 3 2 12 2 2 9 2" xfId="32000"/>
    <cellStyle name="Normal 3 2 12 2 3" xfId="14052"/>
    <cellStyle name="Normal 3 2 12 2 3 10" xfId="14053"/>
    <cellStyle name="Normal 3 2 12 2 3 10 2" xfId="32002"/>
    <cellStyle name="Normal 3 2 12 2 3 11" xfId="14054"/>
    <cellStyle name="Normal 3 2 12 2 3 11 2" xfId="32003"/>
    <cellStyle name="Normal 3 2 12 2 3 12" xfId="14055"/>
    <cellStyle name="Normal 3 2 12 2 3 12 2" xfId="32004"/>
    <cellStyle name="Normal 3 2 12 2 3 13" xfId="14056"/>
    <cellStyle name="Normal 3 2 12 2 3 13 2" xfId="32005"/>
    <cellStyle name="Normal 3 2 12 2 3 14" xfId="32001"/>
    <cellStyle name="Normal 3 2 12 2 3 2" xfId="14057"/>
    <cellStyle name="Normal 3 2 12 2 3 2 10" xfId="14058"/>
    <cellStyle name="Normal 3 2 12 2 3 2 10 2" xfId="32007"/>
    <cellStyle name="Normal 3 2 12 2 3 2 11" xfId="14059"/>
    <cellStyle name="Normal 3 2 12 2 3 2 11 2" xfId="32008"/>
    <cellStyle name="Normal 3 2 12 2 3 2 12" xfId="14060"/>
    <cellStyle name="Normal 3 2 12 2 3 2 12 2" xfId="32009"/>
    <cellStyle name="Normal 3 2 12 2 3 2 13" xfId="32006"/>
    <cellStyle name="Normal 3 2 12 2 3 2 2" xfId="14061"/>
    <cellStyle name="Normal 3 2 12 2 3 2 2 2" xfId="14062"/>
    <cellStyle name="Normal 3 2 12 2 3 2 2 2 2" xfId="32011"/>
    <cellStyle name="Normal 3 2 12 2 3 2 2 3" xfId="32010"/>
    <cellStyle name="Normal 3 2 12 2 3 2 3" xfId="14063"/>
    <cellStyle name="Normal 3 2 12 2 3 2 3 2" xfId="32012"/>
    <cellStyle name="Normal 3 2 12 2 3 2 4" xfId="14064"/>
    <cellStyle name="Normal 3 2 12 2 3 2 4 2" xfId="32013"/>
    <cellStyle name="Normal 3 2 12 2 3 2 5" xfId="14065"/>
    <cellStyle name="Normal 3 2 12 2 3 2 5 2" xfId="32014"/>
    <cellStyle name="Normal 3 2 12 2 3 2 6" xfId="14066"/>
    <cellStyle name="Normal 3 2 12 2 3 2 6 2" xfId="32015"/>
    <cellStyle name="Normal 3 2 12 2 3 2 7" xfId="14067"/>
    <cellStyle name="Normal 3 2 12 2 3 2 7 2" xfId="32016"/>
    <cellStyle name="Normal 3 2 12 2 3 2 8" xfId="14068"/>
    <cellStyle name="Normal 3 2 12 2 3 2 8 2" xfId="32017"/>
    <cellStyle name="Normal 3 2 12 2 3 2 9" xfId="14069"/>
    <cellStyle name="Normal 3 2 12 2 3 2 9 2" xfId="32018"/>
    <cellStyle name="Normal 3 2 12 2 3 3" xfId="14070"/>
    <cellStyle name="Normal 3 2 12 2 3 3 2" xfId="32019"/>
    <cellStyle name="Normal 3 2 12 2 3 4" xfId="14071"/>
    <cellStyle name="Normal 3 2 12 2 3 4 2" xfId="14072"/>
    <cellStyle name="Normal 3 2 12 2 3 4 2 2" xfId="32021"/>
    <cellStyle name="Normal 3 2 12 2 3 4 3" xfId="32020"/>
    <cellStyle name="Normal 3 2 12 2 3 5" xfId="14073"/>
    <cellStyle name="Normal 3 2 12 2 3 5 2" xfId="32022"/>
    <cellStyle name="Normal 3 2 12 2 3 6" xfId="14074"/>
    <cellStyle name="Normal 3 2 12 2 3 6 2" xfId="32023"/>
    <cellStyle name="Normal 3 2 12 2 3 7" xfId="14075"/>
    <cellStyle name="Normal 3 2 12 2 3 7 2" xfId="32024"/>
    <cellStyle name="Normal 3 2 12 2 3 8" xfId="14076"/>
    <cellStyle name="Normal 3 2 12 2 3 8 2" xfId="32025"/>
    <cellStyle name="Normal 3 2 12 2 3 9" xfId="14077"/>
    <cellStyle name="Normal 3 2 12 2 3 9 2" xfId="32026"/>
    <cellStyle name="Normal 3 2 12 2 4" xfId="14078"/>
    <cellStyle name="Normal 3 2 12 2 4 10" xfId="14079"/>
    <cellStyle name="Normal 3 2 12 2 4 10 2" xfId="32028"/>
    <cellStyle name="Normal 3 2 12 2 4 11" xfId="14080"/>
    <cellStyle name="Normal 3 2 12 2 4 11 2" xfId="32029"/>
    <cellStyle name="Normal 3 2 12 2 4 12" xfId="14081"/>
    <cellStyle name="Normal 3 2 12 2 4 12 2" xfId="32030"/>
    <cellStyle name="Normal 3 2 12 2 4 13" xfId="32027"/>
    <cellStyle name="Normal 3 2 12 2 4 2" xfId="14082"/>
    <cellStyle name="Normal 3 2 12 2 4 2 2" xfId="14083"/>
    <cellStyle name="Normal 3 2 12 2 4 2 2 2" xfId="32032"/>
    <cellStyle name="Normal 3 2 12 2 4 2 3" xfId="32031"/>
    <cellStyle name="Normal 3 2 12 2 4 3" xfId="14084"/>
    <cellStyle name="Normal 3 2 12 2 4 3 2" xfId="32033"/>
    <cellStyle name="Normal 3 2 12 2 4 4" xfId="14085"/>
    <cellStyle name="Normal 3 2 12 2 4 4 2" xfId="32034"/>
    <cellStyle name="Normal 3 2 12 2 4 5" xfId="14086"/>
    <cellStyle name="Normal 3 2 12 2 4 5 2" xfId="32035"/>
    <cellStyle name="Normal 3 2 12 2 4 6" xfId="14087"/>
    <cellStyle name="Normal 3 2 12 2 4 6 2" xfId="32036"/>
    <cellStyle name="Normal 3 2 12 2 4 7" xfId="14088"/>
    <cellStyle name="Normal 3 2 12 2 4 7 2" xfId="32037"/>
    <cellStyle name="Normal 3 2 12 2 4 8" xfId="14089"/>
    <cellStyle name="Normal 3 2 12 2 4 8 2" xfId="32038"/>
    <cellStyle name="Normal 3 2 12 2 4 9" xfId="14090"/>
    <cellStyle name="Normal 3 2 12 2 4 9 2" xfId="32039"/>
    <cellStyle name="Normal 3 2 12 2 5" xfId="14091"/>
    <cellStyle name="Normal 3 2 12 2 5 2" xfId="14092"/>
    <cellStyle name="Normal 3 2 12 2 5 2 2" xfId="32041"/>
    <cellStyle name="Normal 3 2 12 2 5 3" xfId="32040"/>
    <cellStyle name="Normal 3 2 12 2 6" xfId="14093"/>
    <cellStyle name="Normal 3 2 12 2 6 2" xfId="32042"/>
    <cellStyle name="Normal 3 2 12 2 7" xfId="14094"/>
    <cellStyle name="Normal 3 2 12 2 7 2" xfId="32043"/>
    <cellStyle name="Normal 3 2 12 2 8" xfId="14095"/>
    <cellStyle name="Normal 3 2 12 2 8 2" xfId="32044"/>
    <cellStyle name="Normal 3 2 12 2 9" xfId="14096"/>
    <cellStyle name="Normal 3 2 12 2 9 2" xfId="32045"/>
    <cellStyle name="Normal 3 2 12 20" xfId="14097"/>
    <cellStyle name="Normal 3 2 12 20 2" xfId="32046"/>
    <cellStyle name="Normal 3 2 12 21" xfId="14098"/>
    <cellStyle name="Normal 3 2 12 21 2" xfId="32047"/>
    <cellStyle name="Normal 3 2 12 22" xfId="14099"/>
    <cellStyle name="Normal 3 2 12 22 2" xfId="32048"/>
    <cellStyle name="Normal 3 2 12 23" xfId="14100"/>
    <cellStyle name="Normal 3 2 12 23 2" xfId="32049"/>
    <cellStyle name="Normal 3 2 12 24" xfId="31894"/>
    <cellStyle name="Normal 3 2 12 3" xfId="14101"/>
    <cellStyle name="Normal 3 2 12 3 2" xfId="32050"/>
    <cellStyle name="Normal 3 2 12 4" xfId="14102"/>
    <cellStyle name="Normal 3 2 12 4 2" xfId="32051"/>
    <cellStyle name="Normal 3 2 12 5" xfId="14103"/>
    <cellStyle name="Normal 3 2 12 5 2" xfId="32052"/>
    <cellStyle name="Normal 3 2 12 6" xfId="14104"/>
    <cellStyle name="Normal 3 2 12 6 2" xfId="32053"/>
    <cellStyle name="Normal 3 2 12 7" xfId="14105"/>
    <cellStyle name="Normal 3 2 12 7 2" xfId="32054"/>
    <cellStyle name="Normal 3 2 12 8" xfId="14106"/>
    <cellStyle name="Normal 3 2 12 8 2" xfId="32055"/>
    <cellStyle name="Normal 3 2 12 9" xfId="14107"/>
    <cellStyle name="Normal 3 2 12 9 2" xfId="32056"/>
    <cellStyle name="Normal 3 2 13" xfId="14108"/>
    <cellStyle name="Normal 3 2 13 10" xfId="14109"/>
    <cellStyle name="Normal 3 2 13 10 2" xfId="32058"/>
    <cellStyle name="Normal 3 2 13 11" xfId="14110"/>
    <cellStyle name="Normal 3 2 13 11 10" xfId="14111"/>
    <cellStyle name="Normal 3 2 13 11 10 2" xfId="32060"/>
    <cellStyle name="Normal 3 2 13 11 11" xfId="14112"/>
    <cellStyle name="Normal 3 2 13 11 11 2" xfId="32061"/>
    <cellStyle name="Normal 3 2 13 11 12" xfId="14113"/>
    <cellStyle name="Normal 3 2 13 11 12 2" xfId="32062"/>
    <cellStyle name="Normal 3 2 13 11 13" xfId="14114"/>
    <cellStyle name="Normal 3 2 13 11 13 2" xfId="32063"/>
    <cellStyle name="Normal 3 2 13 11 14" xfId="32059"/>
    <cellStyle name="Normal 3 2 13 11 2" xfId="14115"/>
    <cellStyle name="Normal 3 2 13 11 2 10" xfId="14116"/>
    <cellStyle name="Normal 3 2 13 11 2 10 2" xfId="32065"/>
    <cellStyle name="Normal 3 2 13 11 2 11" xfId="14117"/>
    <cellStyle name="Normal 3 2 13 11 2 11 2" xfId="32066"/>
    <cellStyle name="Normal 3 2 13 11 2 12" xfId="14118"/>
    <cellStyle name="Normal 3 2 13 11 2 12 2" xfId="32067"/>
    <cellStyle name="Normal 3 2 13 11 2 13" xfId="32064"/>
    <cellStyle name="Normal 3 2 13 11 2 2" xfId="14119"/>
    <cellStyle name="Normal 3 2 13 11 2 2 2" xfId="14120"/>
    <cellStyle name="Normal 3 2 13 11 2 2 2 2" xfId="32069"/>
    <cellStyle name="Normal 3 2 13 11 2 2 3" xfId="32068"/>
    <cellStyle name="Normal 3 2 13 11 2 3" xfId="14121"/>
    <cellStyle name="Normal 3 2 13 11 2 3 2" xfId="32070"/>
    <cellStyle name="Normal 3 2 13 11 2 4" xfId="14122"/>
    <cellStyle name="Normal 3 2 13 11 2 4 2" xfId="32071"/>
    <cellStyle name="Normal 3 2 13 11 2 5" xfId="14123"/>
    <cellStyle name="Normal 3 2 13 11 2 5 2" xfId="32072"/>
    <cellStyle name="Normal 3 2 13 11 2 6" xfId="14124"/>
    <cellStyle name="Normal 3 2 13 11 2 6 2" xfId="32073"/>
    <cellStyle name="Normal 3 2 13 11 2 7" xfId="14125"/>
    <cellStyle name="Normal 3 2 13 11 2 7 2" xfId="32074"/>
    <cellStyle name="Normal 3 2 13 11 2 8" xfId="14126"/>
    <cellStyle name="Normal 3 2 13 11 2 8 2" xfId="32075"/>
    <cellStyle name="Normal 3 2 13 11 2 9" xfId="14127"/>
    <cellStyle name="Normal 3 2 13 11 2 9 2" xfId="32076"/>
    <cellStyle name="Normal 3 2 13 11 3" xfId="14128"/>
    <cellStyle name="Normal 3 2 13 11 3 2" xfId="32077"/>
    <cellStyle name="Normal 3 2 13 11 4" xfId="14129"/>
    <cellStyle name="Normal 3 2 13 11 4 2" xfId="14130"/>
    <cellStyle name="Normal 3 2 13 11 4 2 2" xfId="32079"/>
    <cellStyle name="Normal 3 2 13 11 4 3" xfId="32078"/>
    <cellStyle name="Normal 3 2 13 11 5" xfId="14131"/>
    <cellStyle name="Normal 3 2 13 11 5 2" xfId="32080"/>
    <cellStyle name="Normal 3 2 13 11 6" xfId="14132"/>
    <cellStyle name="Normal 3 2 13 11 6 2" xfId="32081"/>
    <cellStyle name="Normal 3 2 13 11 7" xfId="14133"/>
    <cellStyle name="Normal 3 2 13 11 7 2" xfId="32082"/>
    <cellStyle name="Normal 3 2 13 11 8" xfId="14134"/>
    <cellStyle name="Normal 3 2 13 11 8 2" xfId="32083"/>
    <cellStyle name="Normal 3 2 13 11 9" xfId="14135"/>
    <cellStyle name="Normal 3 2 13 11 9 2" xfId="32084"/>
    <cellStyle name="Normal 3 2 13 12" xfId="14136"/>
    <cellStyle name="Normal 3 2 13 12 2" xfId="32085"/>
    <cellStyle name="Normal 3 2 13 13" xfId="14137"/>
    <cellStyle name="Normal 3 2 13 13 10" xfId="14138"/>
    <cellStyle name="Normal 3 2 13 13 10 2" xfId="32087"/>
    <cellStyle name="Normal 3 2 13 13 11" xfId="14139"/>
    <cellStyle name="Normal 3 2 13 13 11 2" xfId="32088"/>
    <cellStyle name="Normal 3 2 13 13 12" xfId="14140"/>
    <cellStyle name="Normal 3 2 13 13 12 2" xfId="32089"/>
    <cellStyle name="Normal 3 2 13 13 13" xfId="32086"/>
    <cellStyle name="Normal 3 2 13 13 2" xfId="14141"/>
    <cellStyle name="Normal 3 2 13 13 2 2" xfId="14142"/>
    <cellStyle name="Normal 3 2 13 13 2 2 2" xfId="32091"/>
    <cellStyle name="Normal 3 2 13 13 2 3" xfId="32090"/>
    <cellStyle name="Normal 3 2 13 13 3" xfId="14143"/>
    <cellStyle name="Normal 3 2 13 13 3 2" xfId="32092"/>
    <cellStyle name="Normal 3 2 13 13 4" xfId="14144"/>
    <cellStyle name="Normal 3 2 13 13 4 2" xfId="32093"/>
    <cellStyle name="Normal 3 2 13 13 5" xfId="14145"/>
    <cellStyle name="Normal 3 2 13 13 5 2" xfId="32094"/>
    <cellStyle name="Normal 3 2 13 13 6" xfId="14146"/>
    <cellStyle name="Normal 3 2 13 13 6 2" xfId="32095"/>
    <cellStyle name="Normal 3 2 13 13 7" xfId="14147"/>
    <cellStyle name="Normal 3 2 13 13 7 2" xfId="32096"/>
    <cellStyle name="Normal 3 2 13 13 8" xfId="14148"/>
    <cellStyle name="Normal 3 2 13 13 8 2" xfId="32097"/>
    <cellStyle name="Normal 3 2 13 13 9" xfId="14149"/>
    <cellStyle name="Normal 3 2 13 13 9 2" xfId="32098"/>
    <cellStyle name="Normal 3 2 13 14" xfId="14150"/>
    <cellStyle name="Normal 3 2 13 14 2" xfId="14151"/>
    <cellStyle name="Normal 3 2 13 14 2 2" xfId="32100"/>
    <cellStyle name="Normal 3 2 13 14 3" xfId="32099"/>
    <cellStyle name="Normal 3 2 13 15" xfId="14152"/>
    <cellStyle name="Normal 3 2 13 15 2" xfId="32101"/>
    <cellStyle name="Normal 3 2 13 16" xfId="14153"/>
    <cellStyle name="Normal 3 2 13 16 2" xfId="32102"/>
    <cellStyle name="Normal 3 2 13 17" xfId="14154"/>
    <cellStyle name="Normal 3 2 13 17 2" xfId="32103"/>
    <cellStyle name="Normal 3 2 13 18" xfId="14155"/>
    <cellStyle name="Normal 3 2 13 18 2" xfId="32104"/>
    <cellStyle name="Normal 3 2 13 19" xfId="14156"/>
    <cellStyle name="Normal 3 2 13 19 2" xfId="32105"/>
    <cellStyle name="Normal 3 2 13 2" xfId="14157"/>
    <cellStyle name="Normal 3 2 13 2 10" xfId="14158"/>
    <cellStyle name="Normal 3 2 13 2 10 2" xfId="32107"/>
    <cellStyle name="Normal 3 2 13 2 11" xfId="14159"/>
    <cellStyle name="Normal 3 2 13 2 11 2" xfId="32108"/>
    <cellStyle name="Normal 3 2 13 2 12" xfId="14160"/>
    <cellStyle name="Normal 3 2 13 2 12 2" xfId="32109"/>
    <cellStyle name="Normal 3 2 13 2 13" xfId="14161"/>
    <cellStyle name="Normal 3 2 13 2 13 2" xfId="32110"/>
    <cellStyle name="Normal 3 2 13 2 14" xfId="14162"/>
    <cellStyle name="Normal 3 2 13 2 14 2" xfId="32111"/>
    <cellStyle name="Normal 3 2 13 2 15" xfId="32106"/>
    <cellStyle name="Normal 3 2 13 2 2" xfId="14163"/>
    <cellStyle name="Normal 3 2 13 2 2 10" xfId="14164"/>
    <cellStyle name="Normal 3 2 13 2 2 10 2" xfId="32113"/>
    <cellStyle name="Normal 3 2 13 2 2 11" xfId="14165"/>
    <cellStyle name="Normal 3 2 13 2 2 11 2" xfId="32114"/>
    <cellStyle name="Normal 3 2 13 2 2 12" xfId="14166"/>
    <cellStyle name="Normal 3 2 13 2 2 12 2" xfId="32115"/>
    <cellStyle name="Normal 3 2 13 2 2 13" xfId="14167"/>
    <cellStyle name="Normal 3 2 13 2 2 13 2" xfId="32116"/>
    <cellStyle name="Normal 3 2 13 2 2 14" xfId="14168"/>
    <cellStyle name="Normal 3 2 13 2 2 14 2" xfId="32117"/>
    <cellStyle name="Normal 3 2 13 2 2 15" xfId="32112"/>
    <cellStyle name="Normal 3 2 13 2 2 2" xfId="14169"/>
    <cellStyle name="Normal 3 2 13 2 2 2 10" xfId="14170"/>
    <cellStyle name="Normal 3 2 13 2 2 2 10 2" xfId="32119"/>
    <cellStyle name="Normal 3 2 13 2 2 2 11" xfId="14171"/>
    <cellStyle name="Normal 3 2 13 2 2 2 11 2" xfId="32120"/>
    <cellStyle name="Normal 3 2 13 2 2 2 12" xfId="14172"/>
    <cellStyle name="Normal 3 2 13 2 2 2 12 2" xfId="32121"/>
    <cellStyle name="Normal 3 2 13 2 2 2 13" xfId="14173"/>
    <cellStyle name="Normal 3 2 13 2 2 2 13 2" xfId="32122"/>
    <cellStyle name="Normal 3 2 13 2 2 2 14" xfId="32118"/>
    <cellStyle name="Normal 3 2 13 2 2 2 2" xfId="14174"/>
    <cellStyle name="Normal 3 2 13 2 2 2 2 10" xfId="14175"/>
    <cellStyle name="Normal 3 2 13 2 2 2 2 10 2" xfId="32124"/>
    <cellStyle name="Normal 3 2 13 2 2 2 2 11" xfId="14176"/>
    <cellStyle name="Normal 3 2 13 2 2 2 2 11 2" xfId="32125"/>
    <cellStyle name="Normal 3 2 13 2 2 2 2 12" xfId="14177"/>
    <cellStyle name="Normal 3 2 13 2 2 2 2 12 2" xfId="32126"/>
    <cellStyle name="Normal 3 2 13 2 2 2 2 13" xfId="32123"/>
    <cellStyle name="Normal 3 2 13 2 2 2 2 2" xfId="14178"/>
    <cellStyle name="Normal 3 2 13 2 2 2 2 2 2" xfId="14179"/>
    <cellStyle name="Normal 3 2 13 2 2 2 2 2 2 2" xfId="32128"/>
    <cellStyle name="Normal 3 2 13 2 2 2 2 2 3" xfId="32127"/>
    <cellStyle name="Normal 3 2 13 2 2 2 2 3" xfId="14180"/>
    <cellStyle name="Normal 3 2 13 2 2 2 2 3 2" xfId="32129"/>
    <cellStyle name="Normal 3 2 13 2 2 2 2 4" xfId="14181"/>
    <cellStyle name="Normal 3 2 13 2 2 2 2 4 2" xfId="32130"/>
    <cellStyle name="Normal 3 2 13 2 2 2 2 5" xfId="14182"/>
    <cellStyle name="Normal 3 2 13 2 2 2 2 5 2" xfId="32131"/>
    <cellStyle name="Normal 3 2 13 2 2 2 2 6" xfId="14183"/>
    <cellStyle name="Normal 3 2 13 2 2 2 2 6 2" xfId="32132"/>
    <cellStyle name="Normal 3 2 13 2 2 2 2 7" xfId="14184"/>
    <cellStyle name="Normal 3 2 13 2 2 2 2 7 2" xfId="32133"/>
    <cellStyle name="Normal 3 2 13 2 2 2 2 8" xfId="14185"/>
    <cellStyle name="Normal 3 2 13 2 2 2 2 8 2" xfId="32134"/>
    <cellStyle name="Normal 3 2 13 2 2 2 2 9" xfId="14186"/>
    <cellStyle name="Normal 3 2 13 2 2 2 2 9 2" xfId="32135"/>
    <cellStyle name="Normal 3 2 13 2 2 2 3" xfId="14187"/>
    <cellStyle name="Normal 3 2 13 2 2 2 3 2" xfId="32136"/>
    <cellStyle name="Normal 3 2 13 2 2 2 4" xfId="14188"/>
    <cellStyle name="Normal 3 2 13 2 2 2 4 2" xfId="14189"/>
    <cellStyle name="Normal 3 2 13 2 2 2 4 2 2" xfId="32138"/>
    <cellStyle name="Normal 3 2 13 2 2 2 4 3" xfId="32137"/>
    <cellStyle name="Normal 3 2 13 2 2 2 5" xfId="14190"/>
    <cellStyle name="Normal 3 2 13 2 2 2 5 2" xfId="32139"/>
    <cellStyle name="Normal 3 2 13 2 2 2 6" xfId="14191"/>
    <cellStyle name="Normal 3 2 13 2 2 2 6 2" xfId="32140"/>
    <cellStyle name="Normal 3 2 13 2 2 2 7" xfId="14192"/>
    <cellStyle name="Normal 3 2 13 2 2 2 7 2" xfId="32141"/>
    <cellStyle name="Normal 3 2 13 2 2 2 8" xfId="14193"/>
    <cellStyle name="Normal 3 2 13 2 2 2 8 2" xfId="32142"/>
    <cellStyle name="Normal 3 2 13 2 2 2 9" xfId="14194"/>
    <cellStyle name="Normal 3 2 13 2 2 2 9 2" xfId="32143"/>
    <cellStyle name="Normal 3 2 13 2 2 3" xfId="14195"/>
    <cellStyle name="Normal 3 2 13 2 2 3 2" xfId="32144"/>
    <cellStyle name="Normal 3 2 13 2 2 4" xfId="14196"/>
    <cellStyle name="Normal 3 2 13 2 2 4 10" xfId="14197"/>
    <cellStyle name="Normal 3 2 13 2 2 4 10 2" xfId="32146"/>
    <cellStyle name="Normal 3 2 13 2 2 4 11" xfId="14198"/>
    <cellStyle name="Normal 3 2 13 2 2 4 11 2" xfId="32147"/>
    <cellStyle name="Normal 3 2 13 2 2 4 12" xfId="14199"/>
    <cellStyle name="Normal 3 2 13 2 2 4 12 2" xfId="32148"/>
    <cellStyle name="Normal 3 2 13 2 2 4 13" xfId="32145"/>
    <cellStyle name="Normal 3 2 13 2 2 4 2" xfId="14200"/>
    <cellStyle name="Normal 3 2 13 2 2 4 2 2" xfId="14201"/>
    <cellStyle name="Normal 3 2 13 2 2 4 2 2 2" xfId="32150"/>
    <cellStyle name="Normal 3 2 13 2 2 4 2 3" xfId="32149"/>
    <cellStyle name="Normal 3 2 13 2 2 4 3" xfId="14202"/>
    <cellStyle name="Normal 3 2 13 2 2 4 3 2" xfId="32151"/>
    <cellStyle name="Normal 3 2 13 2 2 4 4" xfId="14203"/>
    <cellStyle name="Normal 3 2 13 2 2 4 4 2" xfId="32152"/>
    <cellStyle name="Normal 3 2 13 2 2 4 5" xfId="14204"/>
    <cellStyle name="Normal 3 2 13 2 2 4 5 2" xfId="32153"/>
    <cellStyle name="Normal 3 2 13 2 2 4 6" xfId="14205"/>
    <cellStyle name="Normal 3 2 13 2 2 4 6 2" xfId="32154"/>
    <cellStyle name="Normal 3 2 13 2 2 4 7" xfId="14206"/>
    <cellStyle name="Normal 3 2 13 2 2 4 7 2" xfId="32155"/>
    <cellStyle name="Normal 3 2 13 2 2 4 8" xfId="14207"/>
    <cellStyle name="Normal 3 2 13 2 2 4 8 2" xfId="32156"/>
    <cellStyle name="Normal 3 2 13 2 2 4 9" xfId="14208"/>
    <cellStyle name="Normal 3 2 13 2 2 4 9 2" xfId="32157"/>
    <cellStyle name="Normal 3 2 13 2 2 5" xfId="14209"/>
    <cellStyle name="Normal 3 2 13 2 2 5 2" xfId="14210"/>
    <cellStyle name="Normal 3 2 13 2 2 5 2 2" xfId="32159"/>
    <cellStyle name="Normal 3 2 13 2 2 5 3" xfId="32158"/>
    <cellStyle name="Normal 3 2 13 2 2 6" xfId="14211"/>
    <cellStyle name="Normal 3 2 13 2 2 6 2" xfId="32160"/>
    <cellStyle name="Normal 3 2 13 2 2 7" xfId="14212"/>
    <cellStyle name="Normal 3 2 13 2 2 7 2" xfId="32161"/>
    <cellStyle name="Normal 3 2 13 2 2 8" xfId="14213"/>
    <cellStyle name="Normal 3 2 13 2 2 8 2" xfId="32162"/>
    <cellStyle name="Normal 3 2 13 2 2 9" xfId="14214"/>
    <cellStyle name="Normal 3 2 13 2 2 9 2" xfId="32163"/>
    <cellStyle name="Normal 3 2 13 2 3" xfId="14215"/>
    <cellStyle name="Normal 3 2 13 2 3 10" xfId="14216"/>
    <cellStyle name="Normal 3 2 13 2 3 10 2" xfId="32165"/>
    <cellStyle name="Normal 3 2 13 2 3 11" xfId="14217"/>
    <cellStyle name="Normal 3 2 13 2 3 11 2" xfId="32166"/>
    <cellStyle name="Normal 3 2 13 2 3 12" xfId="14218"/>
    <cellStyle name="Normal 3 2 13 2 3 12 2" xfId="32167"/>
    <cellStyle name="Normal 3 2 13 2 3 13" xfId="14219"/>
    <cellStyle name="Normal 3 2 13 2 3 13 2" xfId="32168"/>
    <cellStyle name="Normal 3 2 13 2 3 14" xfId="32164"/>
    <cellStyle name="Normal 3 2 13 2 3 2" xfId="14220"/>
    <cellStyle name="Normal 3 2 13 2 3 2 10" xfId="14221"/>
    <cellStyle name="Normal 3 2 13 2 3 2 10 2" xfId="32170"/>
    <cellStyle name="Normal 3 2 13 2 3 2 11" xfId="14222"/>
    <cellStyle name="Normal 3 2 13 2 3 2 11 2" xfId="32171"/>
    <cellStyle name="Normal 3 2 13 2 3 2 12" xfId="14223"/>
    <cellStyle name="Normal 3 2 13 2 3 2 12 2" xfId="32172"/>
    <cellStyle name="Normal 3 2 13 2 3 2 13" xfId="32169"/>
    <cellStyle name="Normal 3 2 13 2 3 2 2" xfId="14224"/>
    <cellStyle name="Normal 3 2 13 2 3 2 2 2" xfId="14225"/>
    <cellStyle name="Normal 3 2 13 2 3 2 2 2 2" xfId="32174"/>
    <cellStyle name="Normal 3 2 13 2 3 2 2 3" xfId="32173"/>
    <cellStyle name="Normal 3 2 13 2 3 2 3" xfId="14226"/>
    <cellStyle name="Normal 3 2 13 2 3 2 3 2" xfId="32175"/>
    <cellStyle name="Normal 3 2 13 2 3 2 4" xfId="14227"/>
    <cellStyle name="Normal 3 2 13 2 3 2 4 2" xfId="32176"/>
    <cellStyle name="Normal 3 2 13 2 3 2 5" xfId="14228"/>
    <cellStyle name="Normal 3 2 13 2 3 2 5 2" xfId="32177"/>
    <cellStyle name="Normal 3 2 13 2 3 2 6" xfId="14229"/>
    <cellStyle name="Normal 3 2 13 2 3 2 6 2" xfId="32178"/>
    <cellStyle name="Normal 3 2 13 2 3 2 7" xfId="14230"/>
    <cellStyle name="Normal 3 2 13 2 3 2 7 2" xfId="32179"/>
    <cellStyle name="Normal 3 2 13 2 3 2 8" xfId="14231"/>
    <cellStyle name="Normal 3 2 13 2 3 2 8 2" xfId="32180"/>
    <cellStyle name="Normal 3 2 13 2 3 2 9" xfId="14232"/>
    <cellStyle name="Normal 3 2 13 2 3 2 9 2" xfId="32181"/>
    <cellStyle name="Normal 3 2 13 2 3 3" xfId="14233"/>
    <cellStyle name="Normal 3 2 13 2 3 3 2" xfId="32182"/>
    <cellStyle name="Normal 3 2 13 2 3 4" xfId="14234"/>
    <cellStyle name="Normal 3 2 13 2 3 4 2" xfId="14235"/>
    <cellStyle name="Normal 3 2 13 2 3 4 2 2" xfId="32184"/>
    <cellStyle name="Normal 3 2 13 2 3 4 3" xfId="32183"/>
    <cellStyle name="Normal 3 2 13 2 3 5" xfId="14236"/>
    <cellStyle name="Normal 3 2 13 2 3 5 2" xfId="32185"/>
    <cellStyle name="Normal 3 2 13 2 3 6" xfId="14237"/>
    <cellStyle name="Normal 3 2 13 2 3 6 2" xfId="32186"/>
    <cellStyle name="Normal 3 2 13 2 3 7" xfId="14238"/>
    <cellStyle name="Normal 3 2 13 2 3 7 2" xfId="32187"/>
    <cellStyle name="Normal 3 2 13 2 3 8" xfId="14239"/>
    <cellStyle name="Normal 3 2 13 2 3 8 2" xfId="32188"/>
    <cellStyle name="Normal 3 2 13 2 3 9" xfId="14240"/>
    <cellStyle name="Normal 3 2 13 2 3 9 2" xfId="32189"/>
    <cellStyle name="Normal 3 2 13 2 4" xfId="14241"/>
    <cellStyle name="Normal 3 2 13 2 4 10" xfId="14242"/>
    <cellStyle name="Normal 3 2 13 2 4 10 2" xfId="32191"/>
    <cellStyle name="Normal 3 2 13 2 4 11" xfId="14243"/>
    <cellStyle name="Normal 3 2 13 2 4 11 2" xfId="32192"/>
    <cellStyle name="Normal 3 2 13 2 4 12" xfId="14244"/>
    <cellStyle name="Normal 3 2 13 2 4 12 2" xfId="32193"/>
    <cellStyle name="Normal 3 2 13 2 4 13" xfId="32190"/>
    <cellStyle name="Normal 3 2 13 2 4 2" xfId="14245"/>
    <cellStyle name="Normal 3 2 13 2 4 2 2" xfId="14246"/>
    <cellStyle name="Normal 3 2 13 2 4 2 2 2" xfId="32195"/>
    <cellStyle name="Normal 3 2 13 2 4 2 3" xfId="32194"/>
    <cellStyle name="Normal 3 2 13 2 4 3" xfId="14247"/>
    <cellStyle name="Normal 3 2 13 2 4 3 2" xfId="32196"/>
    <cellStyle name="Normal 3 2 13 2 4 4" xfId="14248"/>
    <cellStyle name="Normal 3 2 13 2 4 4 2" xfId="32197"/>
    <cellStyle name="Normal 3 2 13 2 4 5" xfId="14249"/>
    <cellStyle name="Normal 3 2 13 2 4 5 2" xfId="32198"/>
    <cellStyle name="Normal 3 2 13 2 4 6" xfId="14250"/>
    <cellStyle name="Normal 3 2 13 2 4 6 2" xfId="32199"/>
    <cellStyle name="Normal 3 2 13 2 4 7" xfId="14251"/>
    <cellStyle name="Normal 3 2 13 2 4 7 2" xfId="32200"/>
    <cellStyle name="Normal 3 2 13 2 4 8" xfId="14252"/>
    <cellStyle name="Normal 3 2 13 2 4 8 2" xfId="32201"/>
    <cellStyle name="Normal 3 2 13 2 4 9" xfId="14253"/>
    <cellStyle name="Normal 3 2 13 2 4 9 2" xfId="32202"/>
    <cellStyle name="Normal 3 2 13 2 5" xfId="14254"/>
    <cellStyle name="Normal 3 2 13 2 5 2" xfId="14255"/>
    <cellStyle name="Normal 3 2 13 2 5 2 2" xfId="32204"/>
    <cellStyle name="Normal 3 2 13 2 5 3" xfId="32203"/>
    <cellStyle name="Normal 3 2 13 2 6" xfId="14256"/>
    <cellStyle name="Normal 3 2 13 2 6 2" xfId="32205"/>
    <cellStyle name="Normal 3 2 13 2 7" xfId="14257"/>
    <cellStyle name="Normal 3 2 13 2 7 2" xfId="32206"/>
    <cellStyle name="Normal 3 2 13 2 8" xfId="14258"/>
    <cellStyle name="Normal 3 2 13 2 8 2" xfId="32207"/>
    <cellStyle name="Normal 3 2 13 2 9" xfId="14259"/>
    <cellStyle name="Normal 3 2 13 2 9 2" xfId="32208"/>
    <cellStyle name="Normal 3 2 13 20" xfId="14260"/>
    <cellStyle name="Normal 3 2 13 20 2" xfId="32209"/>
    <cellStyle name="Normal 3 2 13 21" xfId="14261"/>
    <cellStyle name="Normal 3 2 13 21 2" xfId="32210"/>
    <cellStyle name="Normal 3 2 13 22" xfId="14262"/>
    <cellStyle name="Normal 3 2 13 22 2" xfId="32211"/>
    <cellStyle name="Normal 3 2 13 23" xfId="14263"/>
    <cellStyle name="Normal 3 2 13 23 2" xfId="32212"/>
    <cellStyle name="Normal 3 2 13 24" xfId="32057"/>
    <cellStyle name="Normal 3 2 13 3" xfId="14264"/>
    <cellStyle name="Normal 3 2 13 3 2" xfId="32213"/>
    <cellStyle name="Normal 3 2 13 4" xfId="14265"/>
    <cellStyle name="Normal 3 2 13 4 2" xfId="32214"/>
    <cellStyle name="Normal 3 2 13 5" xfId="14266"/>
    <cellStyle name="Normal 3 2 13 5 2" xfId="32215"/>
    <cellStyle name="Normal 3 2 13 6" xfId="14267"/>
    <cellStyle name="Normal 3 2 13 6 2" xfId="32216"/>
    <cellStyle name="Normal 3 2 13 7" xfId="14268"/>
    <cellStyle name="Normal 3 2 13 7 2" xfId="32217"/>
    <cellStyle name="Normal 3 2 13 8" xfId="14269"/>
    <cellStyle name="Normal 3 2 13 8 2" xfId="32218"/>
    <cellStyle name="Normal 3 2 13 9" xfId="14270"/>
    <cellStyle name="Normal 3 2 13 9 2" xfId="32219"/>
    <cellStyle name="Normal 3 2 14" xfId="14271"/>
    <cellStyle name="Normal 3 2 14 10" xfId="14272"/>
    <cellStyle name="Normal 3 2 14 10 2" xfId="32221"/>
    <cellStyle name="Normal 3 2 14 11" xfId="14273"/>
    <cellStyle name="Normal 3 2 14 11 10" xfId="14274"/>
    <cellStyle name="Normal 3 2 14 11 10 2" xfId="32223"/>
    <cellStyle name="Normal 3 2 14 11 11" xfId="14275"/>
    <cellStyle name="Normal 3 2 14 11 11 2" xfId="32224"/>
    <cellStyle name="Normal 3 2 14 11 12" xfId="14276"/>
    <cellStyle name="Normal 3 2 14 11 12 2" xfId="32225"/>
    <cellStyle name="Normal 3 2 14 11 13" xfId="14277"/>
    <cellStyle name="Normal 3 2 14 11 13 2" xfId="32226"/>
    <cellStyle name="Normal 3 2 14 11 14" xfId="32222"/>
    <cellStyle name="Normal 3 2 14 11 2" xfId="14278"/>
    <cellStyle name="Normal 3 2 14 11 2 10" xfId="14279"/>
    <cellStyle name="Normal 3 2 14 11 2 10 2" xfId="32228"/>
    <cellStyle name="Normal 3 2 14 11 2 11" xfId="14280"/>
    <cellStyle name="Normal 3 2 14 11 2 11 2" xfId="32229"/>
    <cellStyle name="Normal 3 2 14 11 2 12" xfId="14281"/>
    <cellStyle name="Normal 3 2 14 11 2 12 2" xfId="32230"/>
    <cellStyle name="Normal 3 2 14 11 2 13" xfId="32227"/>
    <cellStyle name="Normal 3 2 14 11 2 2" xfId="14282"/>
    <cellStyle name="Normal 3 2 14 11 2 2 2" xfId="14283"/>
    <cellStyle name="Normal 3 2 14 11 2 2 2 2" xfId="32232"/>
    <cellStyle name="Normal 3 2 14 11 2 2 3" xfId="32231"/>
    <cellStyle name="Normal 3 2 14 11 2 3" xfId="14284"/>
    <cellStyle name="Normal 3 2 14 11 2 3 2" xfId="32233"/>
    <cellStyle name="Normal 3 2 14 11 2 4" xfId="14285"/>
    <cellStyle name="Normal 3 2 14 11 2 4 2" xfId="32234"/>
    <cellStyle name="Normal 3 2 14 11 2 5" xfId="14286"/>
    <cellStyle name="Normal 3 2 14 11 2 5 2" xfId="32235"/>
    <cellStyle name="Normal 3 2 14 11 2 6" xfId="14287"/>
    <cellStyle name="Normal 3 2 14 11 2 6 2" xfId="32236"/>
    <cellStyle name="Normal 3 2 14 11 2 7" xfId="14288"/>
    <cellStyle name="Normal 3 2 14 11 2 7 2" xfId="32237"/>
    <cellStyle name="Normal 3 2 14 11 2 8" xfId="14289"/>
    <cellStyle name="Normal 3 2 14 11 2 8 2" xfId="32238"/>
    <cellStyle name="Normal 3 2 14 11 2 9" xfId="14290"/>
    <cellStyle name="Normal 3 2 14 11 2 9 2" xfId="32239"/>
    <cellStyle name="Normal 3 2 14 11 3" xfId="14291"/>
    <cellStyle name="Normal 3 2 14 11 3 2" xfId="32240"/>
    <cellStyle name="Normal 3 2 14 11 4" xfId="14292"/>
    <cellStyle name="Normal 3 2 14 11 4 2" xfId="14293"/>
    <cellStyle name="Normal 3 2 14 11 4 2 2" xfId="32242"/>
    <cellStyle name="Normal 3 2 14 11 4 3" xfId="32241"/>
    <cellStyle name="Normal 3 2 14 11 5" xfId="14294"/>
    <cellStyle name="Normal 3 2 14 11 5 2" xfId="32243"/>
    <cellStyle name="Normal 3 2 14 11 6" xfId="14295"/>
    <cellStyle name="Normal 3 2 14 11 6 2" xfId="32244"/>
    <cellStyle name="Normal 3 2 14 11 7" xfId="14296"/>
    <cellStyle name="Normal 3 2 14 11 7 2" xfId="32245"/>
    <cellStyle name="Normal 3 2 14 11 8" xfId="14297"/>
    <cellStyle name="Normal 3 2 14 11 8 2" xfId="32246"/>
    <cellStyle name="Normal 3 2 14 11 9" xfId="14298"/>
    <cellStyle name="Normal 3 2 14 11 9 2" xfId="32247"/>
    <cellStyle name="Normal 3 2 14 12" xfId="14299"/>
    <cellStyle name="Normal 3 2 14 12 2" xfId="32248"/>
    <cellStyle name="Normal 3 2 14 13" xfId="14300"/>
    <cellStyle name="Normal 3 2 14 13 10" xfId="14301"/>
    <cellStyle name="Normal 3 2 14 13 10 2" xfId="32250"/>
    <cellStyle name="Normal 3 2 14 13 11" xfId="14302"/>
    <cellStyle name="Normal 3 2 14 13 11 2" xfId="32251"/>
    <cellStyle name="Normal 3 2 14 13 12" xfId="14303"/>
    <cellStyle name="Normal 3 2 14 13 12 2" xfId="32252"/>
    <cellStyle name="Normal 3 2 14 13 13" xfId="32249"/>
    <cellStyle name="Normal 3 2 14 13 2" xfId="14304"/>
    <cellStyle name="Normal 3 2 14 13 2 2" xfId="14305"/>
    <cellStyle name="Normal 3 2 14 13 2 2 2" xfId="32254"/>
    <cellStyle name="Normal 3 2 14 13 2 3" xfId="32253"/>
    <cellStyle name="Normal 3 2 14 13 3" xfId="14306"/>
    <cellStyle name="Normal 3 2 14 13 3 2" xfId="32255"/>
    <cellStyle name="Normal 3 2 14 13 4" xfId="14307"/>
    <cellStyle name="Normal 3 2 14 13 4 2" xfId="32256"/>
    <cellStyle name="Normal 3 2 14 13 5" xfId="14308"/>
    <cellStyle name="Normal 3 2 14 13 5 2" xfId="32257"/>
    <cellStyle name="Normal 3 2 14 13 6" xfId="14309"/>
    <cellStyle name="Normal 3 2 14 13 6 2" xfId="32258"/>
    <cellStyle name="Normal 3 2 14 13 7" xfId="14310"/>
    <cellStyle name="Normal 3 2 14 13 7 2" xfId="32259"/>
    <cellStyle name="Normal 3 2 14 13 8" xfId="14311"/>
    <cellStyle name="Normal 3 2 14 13 8 2" xfId="32260"/>
    <cellStyle name="Normal 3 2 14 13 9" xfId="14312"/>
    <cellStyle name="Normal 3 2 14 13 9 2" xfId="32261"/>
    <cellStyle name="Normal 3 2 14 14" xfId="14313"/>
    <cellStyle name="Normal 3 2 14 14 2" xfId="14314"/>
    <cellStyle name="Normal 3 2 14 14 2 2" xfId="32263"/>
    <cellStyle name="Normal 3 2 14 14 3" xfId="32262"/>
    <cellStyle name="Normal 3 2 14 15" xfId="14315"/>
    <cellStyle name="Normal 3 2 14 15 2" xfId="32264"/>
    <cellStyle name="Normal 3 2 14 16" xfId="14316"/>
    <cellStyle name="Normal 3 2 14 16 2" xfId="32265"/>
    <cellStyle name="Normal 3 2 14 17" xfId="14317"/>
    <cellStyle name="Normal 3 2 14 17 2" xfId="32266"/>
    <cellStyle name="Normal 3 2 14 18" xfId="14318"/>
    <cellStyle name="Normal 3 2 14 18 2" xfId="32267"/>
    <cellStyle name="Normal 3 2 14 19" xfId="14319"/>
    <cellStyle name="Normal 3 2 14 19 2" xfId="32268"/>
    <cellStyle name="Normal 3 2 14 2" xfId="14320"/>
    <cellStyle name="Normal 3 2 14 2 10" xfId="14321"/>
    <cellStyle name="Normal 3 2 14 2 10 2" xfId="32270"/>
    <cellStyle name="Normal 3 2 14 2 11" xfId="14322"/>
    <cellStyle name="Normal 3 2 14 2 11 2" xfId="32271"/>
    <cellStyle name="Normal 3 2 14 2 12" xfId="14323"/>
    <cellStyle name="Normal 3 2 14 2 12 2" xfId="32272"/>
    <cellStyle name="Normal 3 2 14 2 13" xfId="14324"/>
    <cellStyle name="Normal 3 2 14 2 13 2" xfId="32273"/>
    <cellStyle name="Normal 3 2 14 2 14" xfId="14325"/>
    <cellStyle name="Normal 3 2 14 2 14 2" xfId="32274"/>
    <cellStyle name="Normal 3 2 14 2 15" xfId="32269"/>
    <cellStyle name="Normal 3 2 14 2 2" xfId="14326"/>
    <cellStyle name="Normal 3 2 14 2 2 10" xfId="14327"/>
    <cellStyle name="Normal 3 2 14 2 2 10 2" xfId="32276"/>
    <cellStyle name="Normal 3 2 14 2 2 11" xfId="14328"/>
    <cellStyle name="Normal 3 2 14 2 2 11 2" xfId="32277"/>
    <cellStyle name="Normal 3 2 14 2 2 12" xfId="14329"/>
    <cellStyle name="Normal 3 2 14 2 2 12 2" xfId="32278"/>
    <cellStyle name="Normal 3 2 14 2 2 13" xfId="14330"/>
    <cellStyle name="Normal 3 2 14 2 2 13 2" xfId="32279"/>
    <cellStyle name="Normal 3 2 14 2 2 14" xfId="14331"/>
    <cellStyle name="Normal 3 2 14 2 2 14 2" xfId="32280"/>
    <cellStyle name="Normal 3 2 14 2 2 15" xfId="32275"/>
    <cellStyle name="Normal 3 2 14 2 2 2" xfId="14332"/>
    <cellStyle name="Normal 3 2 14 2 2 2 10" xfId="14333"/>
    <cellStyle name="Normal 3 2 14 2 2 2 10 2" xfId="32282"/>
    <cellStyle name="Normal 3 2 14 2 2 2 11" xfId="14334"/>
    <cellStyle name="Normal 3 2 14 2 2 2 11 2" xfId="32283"/>
    <cellStyle name="Normal 3 2 14 2 2 2 12" xfId="14335"/>
    <cellStyle name="Normal 3 2 14 2 2 2 12 2" xfId="32284"/>
    <cellStyle name="Normal 3 2 14 2 2 2 13" xfId="14336"/>
    <cellStyle name="Normal 3 2 14 2 2 2 13 2" xfId="32285"/>
    <cellStyle name="Normal 3 2 14 2 2 2 14" xfId="32281"/>
    <cellStyle name="Normal 3 2 14 2 2 2 2" xfId="14337"/>
    <cellStyle name="Normal 3 2 14 2 2 2 2 10" xfId="14338"/>
    <cellStyle name="Normal 3 2 14 2 2 2 2 10 2" xfId="32287"/>
    <cellStyle name="Normal 3 2 14 2 2 2 2 11" xfId="14339"/>
    <cellStyle name="Normal 3 2 14 2 2 2 2 11 2" xfId="32288"/>
    <cellStyle name="Normal 3 2 14 2 2 2 2 12" xfId="14340"/>
    <cellStyle name="Normal 3 2 14 2 2 2 2 12 2" xfId="32289"/>
    <cellStyle name="Normal 3 2 14 2 2 2 2 13" xfId="32286"/>
    <cellStyle name="Normal 3 2 14 2 2 2 2 2" xfId="14341"/>
    <cellStyle name="Normal 3 2 14 2 2 2 2 2 2" xfId="14342"/>
    <cellStyle name="Normal 3 2 14 2 2 2 2 2 2 2" xfId="32291"/>
    <cellStyle name="Normal 3 2 14 2 2 2 2 2 3" xfId="32290"/>
    <cellStyle name="Normal 3 2 14 2 2 2 2 3" xfId="14343"/>
    <cellStyle name="Normal 3 2 14 2 2 2 2 3 2" xfId="32292"/>
    <cellStyle name="Normal 3 2 14 2 2 2 2 4" xfId="14344"/>
    <cellStyle name="Normal 3 2 14 2 2 2 2 4 2" xfId="32293"/>
    <cellStyle name="Normal 3 2 14 2 2 2 2 5" xfId="14345"/>
    <cellStyle name="Normal 3 2 14 2 2 2 2 5 2" xfId="32294"/>
    <cellStyle name="Normal 3 2 14 2 2 2 2 6" xfId="14346"/>
    <cellStyle name="Normal 3 2 14 2 2 2 2 6 2" xfId="32295"/>
    <cellStyle name="Normal 3 2 14 2 2 2 2 7" xfId="14347"/>
    <cellStyle name="Normal 3 2 14 2 2 2 2 7 2" xfId="32296"/>
    <cellStyle name="Normal 3 2 14 2 2 2 2 8" xfId="14348"/>
    <cellStyle name="Normal 3 2 14 2 2 2 2 8 2" xfId="32297"/>
    <cellStyle name="Normal 3 2 14 2 2 2 2 9" xfId="14349"/>
    <cellStyle name="Normal 3 2 14 2 2 2 2 9 2" xfId="32298"/>
    <cellStyle name="Normal 3 2 14 2 2 2 3" xfId="14350"/>
    <cellStyle name="Normal 3 2 14 2 2 2 3 2" xfId="32299"/>
    <cellStyle name="Normal 3 2 14 2 2 2 4" xfId="14351"/>
    <cellStyle name="Normal 3 2 14 2 2 2 4 2" xfId="14352"/>
    <cellStyle name="Normal 3 2 14 2 2 2 4 2 2" xfId="32301"/>
    <cellStyle name="Normal 3 2 14 2 2 2 4 3" xfId="32300"/>
    <cellStyle name="Normal 3 2 14 2 2 2 5" xfId="14353"/>
    <cellStyle name="Normal 3 2 14 2 2 2 5 2" xfId="32302"/>
    <cellStyle name="Normal 3 2 14 2 2 2 6" xfId="14354"/>
    <cellStyle name="Normal 3 2 14 2 2 2 6 2" xfId="32303"/>
    <cellStyle name="Normal 3 2 14 2 2 2 7" xfId="14355"/>
    <cellStyle name="Normal 3 2 14 2 2 2 7 2" xfId="32304"/>
    <cellStyle name="Normal 3 2 14 2 2 2 8" xfId="14356"/>
    <cellStyle name="Normal 3 2 14 2 2 2 8 2" xfId="32305"/>
    <cellStyle name="Normal 3 2 14 2 2 2 9" xfId="14357"/>
    <cellStyle name="Normal 3 2 14 2 2 2 9 2" xfId="32306"/>
    <cellStyle name="Normal 3 2 14 2 2 3" xfId="14358"/>
    <cellStyle name="Normal 3 2 14 2 2 3 2" xfId="32307"/>
    <cellStyle name="Normal 3 2 14 2 2 4" xfId="14359"/>
    <cellStyle name="Normal 3 2 14 2 2 4 10" xfId="14360"/>
    <cellStyle name="Normal 3 2 14 2 2 4 10 2" xfId="32309"/>
    <cellStyle name="Normal 3 2 14 2 2 4 11" xfId="14361"/>
    <cellStyle name="Normal 3 2 14 2 2 4 11 2" xfId="32310"/>
    <cellStyle name="Normal 3 2 14 2 2 4 12" xfId="14362"/>
    <cellStyle name="Normal 3 2 14 2 2 4 12 2" xfId="32311"/>
    <cellStyle name="Normal 3 2 14 2 2 4 13" xfId="32308"/>
    <cellStyle name="Normal 3 2 14 2 2 4 2" xfId="14363"/>
    <cellStyle name="Normal 3 2 14 2 2 4 2 2" xfId="14364"/>
    <cellStyle name="Normal 3 2 14 2 2 4 2 2 2" xfId="32313"/>
    <cellStyle name="Normal 3 2 14 2 2 4 2 3" xfId="32312"/>
    <cellStyle name="Normal 3 2 14 2 2 4 3" xfId="14365"/>
    <cellStyle name="Normal 3 2 14 2 2 4 3 2" xfId="32314"/>
    <cellStyle name="Normal 3 2 14 2 2 4 4" xfId="14366"/>
    <cellStyle name="Normal 3 2 14 2 2 4 4 2" xfId="32315"/>
    <cellStyle name="Normal 3 2 14 2 2 4 5" xfId="14367"/>
    <cellStyle name="Normal 3 2 14 2 2 4 5 2" xfId="32316"/>
    <cellStyle name="Normal 3 2 14 2 2 4 6" xfId="14368"/>
    <cellStyle name="Normal 3 2 14 2 2 4 6 2" xfId="32317"/>
    <cellStyle name="Normal 3 2 14 2 2 4 7" xfId="14369"/>
    <cellStyle name="Normal 3 2 14 2 2 4 7 2" xfId="32318"/>
    <cellStyle name="Normal 3 2 14 2 2 4 8" xfId="14370"/>
    <cellStyle name="Normal 3 2 14 2 2 4 8 2" xfId="32319"/>
    <cellStyle name="Normal 3 2 14 2 2 4 9" xfId="14371"/>
    <cellStyle name="Normal 3 2 14 2 2 4 9 2" xfId="32320"/>
    <cellStyle name="Normal 3 2 14 2 2 5" xfId="14372"/>
    <cellStyle name="Normal 3 2 14 2 2 5 2" xfId="14373"/>
    <cellStyle name="Normal 3 2 14 2 2 5 2 2" xfId="32322"/>
    <cellStyle name="Normal 3 2 14 2 2 5 3" xfId="32321"/>
    <cellStyle name="Normal 3 2 14 2 2 6" xfId="14374"/>
    <cellStyle name="Normal 3 2 14 2 2 6 2" xfId="32323"/>
    <cellStyle name="Normal 3 2 14 2 2 7" xfId="14375"/>
    <cellStyle name="Normal 3 2 14 2 2 7 2" xfId="32324"/>
    <cellStyle name="Normal 3 2 14 2 2 8" xfId="14376"/>
    <cellStyle name="Normal 3 2 14 2 2 8 2" xfId="32325"/>
    <cellStyle name="Normal 3 2 14 2 2 9" xfId="14377"/>
    <cellStyle name="Normal 3 2 14 2 2 9 2" xfId="32326"/>
    <cellStyle name="Normal 3 2 14 2 3" xfId="14378"/>
    <cellStyle name="Normal 3 2 14 2 3 10" xfId="14379"/>
    <cellStyle name="Normal 3 2 14 2 3 10 2" xfId="32328"/>
    <cellStyle name="Normal 3 2 14 2 3 11" xfId="14380"/>
    <cellStyle name="Normal 3 2 14 2 3 11 2" xfId="32329"/>
    <cellStyle name="Normal 3 2 14 2 3 12" xfId="14381"/>
    <cellStyle name="Normal 3 2 14 2 3 12 2" xfId="32330"/>
    <cellStyle name="Normal 3 2 14 2 3 13" xfId="14382"/>
    <cellStyle name="Normal 3 2 14 2 3 13 2" xfId="32331"/>
    <cellStyle name="Normal 3 2 14 2 3 14" xfId="32327"/>
    <cellStyle name="Normal 3 2 14 2 3 2" xfId="14383"/>
    <cellStyle name="Normal 3 2 14 2 3 2 10" xfId="14384"/>
    <cellStyle name="Normal 3 2 14 2 3 2 10 2" xfId="32333"/>
    <cellStyle name="Normal 3 2 14 2 3 2 11" xfId="14385"/>
    <cellStyle name="Normal 3 2 14 2 3 2 11 2" xfId="32334"/>
    <cellStyle name="Normal 3 2 14 2 3 2 12" xfId="14386"/>
    <cellStyle name="Normal 3 2 14 2 3 2 12 2" xfId="32335"/>
    <cellStyle name="Normal 3 2 14 2 3 2 13" xfId="32332"/>
    <cellStyle name="Normal 3 2 14 2 3 2 2" xfId="14387"/>
    <cellStyle name="Normal 3 2 14 2 3 2 2 2" xfId="14388"/>
    <cellStyle name="Normal 3 2 14 2 3 2 2 2 2" xfId="32337"/>
    <cellStyle name="Normal 3 2 14 2 3 2 2 3" xfId="32336"/>
    <cellStyle name="Normal 3 2 14 2 3 2 3" xfId="14389"/>
    <cellStyle name="Normal 3 2 14 2 3 2 3 2" xfId="32338"/>
    <cellStyle name="Normal 3 2 14 2 3 2 4" xfId="14390"/>
    <cellStyle name="Normal 3 2 14 2 3 2 4 2" xfId="32339"/>
    <cellStyle name="Normal 3 2 14 2 3 2 5" xfId="14391"/>
    <cellStyle name="Normal 3 2 14 2 3 2 5 2" xfId="32340"/>
    <cellStyle name="Normal 3 2 14 2 3 2 6" xfId="14392"/>
    <cellStyle name="Normal 3 2 14 2 3 2 6 2" xfId="32341"/>
    <cellStyle name="Normal 3 2 14 2 3 2 7" xfId="14393"/>
    <cellStyle name="Normal 3 2 14 2 3 2 7 2" xfId="32342"/>
    <cellStyle name="Normal 3 2 14 2 3 2 8" xfId="14394"/>
    <cellStyle name="Normal 3 2 14 2 3 2 8 2" xfId="32343"/>
    <cellStyle name="Normal 3 2 14 2 3 2 9" xfId="14395"/>
    <cellStyle name="Normal 3 2 14 2 3 2 9 2" xfId="32344"/>
    <cellStyle name="Normal 3 2 14 2 3 3" xfId="14396"/>
    <cellStyle name="Normal 3 2 14 2 3 3 2" xfId="32345"/>
    <cellStyle name="Normal 3 2 14 2 3 4" xfId="14397"/>
    <cellStyle name="Normal 3 2 14 2 3 4 2" xfId="14398"/>
    <cellStyle name="Normal 3 2 14 2 3 4 2 2" xfId="32347"/>
    <cellStyle name="Normal 3 2 14 2 3 4 3" xfId="32346"/>
    <cellStyle name="Normal 3 2 14 2 3 5" xfId="14399"/>
    <cellStyle name="Normal 3 2 14 2 3 5 2" xfId="32348"/>
    <cellStyle name="Normal 3 2 14 2 3 6" xfId="14400"/>
    <cellStyle name="Normal 3 2 14 2 3 6 2" xfId="32349"/>
    <cellStyle name="Normal 3 2 14 2 3 7" xfId="14401"/>
    <cellStyle name="Normal 3 2 14 2 3 7 2" xfId="32350"/>
    <cellStyle name="Normal 3 2 14 2 3 8" xfId="14402"/>
    <cellStyle name="Normal 3 2 14 2 3 8 2" xfId="32351"/>
    <cellStyle name="Normal 3 2 14 2 3 9" xfId="14403"/>
    <cellStyle name="Normal 3 2 14 2 3 9 2" xfId="32352"/>
    <cellStyle name="Normal 3 2 14 2 4" xfId="14404"/>
    <cellStyle name="Normal 3 2 14 2 4 10" xfId="14405"/>
    <cellStyle name="Normal 3 2 14 2 4 10 2" xfId="32354"/>
    <cellStyle name="Normal 3 2 14 2 4 11" xfId="14406"/>
    <cellStyle name="Normal 3 2 14 2 4 11 2" xfId="32355"/>
    <cellStyle name="Normal 3 2 14 2 4 12" xfId="14407"/>
    <cellStyle name="Normal 3 2 14 2 4 12 2" xfId="32356"/>
    <cellStyle name="Normal 3 2 14 2 4 13" xfId="32353"/>
    <cellStyle name="Normal 3 2 14 2 4 2" xfId="14408"/>
    <cellStyle name="Normal 3 2 14 2 4 2 2" xfId="14409"/>
    <cellStyle name="Normal 3 2 14 2 4 2 2 2" xfId="32358"/>
    <cellStyle name="Normal 3 2 14 2 4 2 3" xfId="32357"/>
    <cellStyle name="Normal 3 2 14 2 4 3" xfId="14410"/>
    <cellStyle name="Normal 3 2 14 2 4 3 2" xfId="32359"/>
    <cellStyle name="Normal 3 2 14 2 4 4" xfId="14411"/>
    <cellStyle name="Normal 3 2 14 2 4 4 2" xfId="32360"/>
    <cellStyle name="Normal 3 2 14 2 4 5" xfId="14412"/>
    <cellStyle name="Normal 3 2 14 2 4 5 2" xfId="32361"/>
    <cellStyle name="Normal 3 2 14 2 4 6" xfId="14413"/>
    <cellStyle name="Normal 3 2 14 2 4 6 2" xfId="32362"/>
    <cellStyle name="Normal 3 2 14 2 4 7" xfId="14414"/>
    <cellStyle name="Normal 3 2 14 2 4 7 2" xfId="32363"/>
    <cellStyle name="Normal 3 2 14 2 4 8" xfId="14415"/>
    <cellStyle name="Normal 3 2 14 2 4 8 2" xfId="32364"/>
    <cellStyle name="Normal 3 2 14 2 4 9" xfId="14416"/>
    <cellStyle name="Normal 3 2 14 2 4 9 2" xfId="32365"/>
    <cellStyle name="Normal 3 2 14 2 5" xfId="14417"/>
    <cellStyle name="Normal 3 2 14 2 5 2" xfId="14418"/>
    <cellStyle name="Normal 3 2 14 2 5 2 2" xfId="32367"/>
    <cellStyle name="Normal 3 2 14 2 5 3" xfId="32366"/>
    <cellStyle name="Normal 3 2 14 2 6" xfId="14419"/>
    <cellStyle name="Normal 3 2 14 2 6 2" xfId="32368"/>
    <cellStyle name="Normal 3 2 14 2 7" xfId="14420"/>
    <cellStyle name="Normal 3 2 14 2 7 2" xfId="32369"/>
    <cellStyle name="Normal 3 2 14 2 8" xfId="14421"/>
    <cellStyle name="Normal 3 2 14 2 8 2" xfId="32370"/>
    <cellStyle name="Normal 3 2 14 2 9" xfId="14422"/>
    <cellStyle name="Normal 3 2 14 2 9 2" xfId="32371"/>
    <cellStyle name="Normal 3 2 14 20" xfId="14423"/>
    <cellStyle name="Normal 3 2 14 20 2" xfId="32372"/>
    <cellStyle name="Normal 3 2 14 21" xfId="14424"/>
    <cellStyle name="Normal 3 2 14 21 2" xfId="32373"/>
    <cellStyle name="Normal 3 2 14 22" xfId="14425"/>
    <cellStyle name="Normal 3 2 14 22 2" xfId="32374"/>
    <cellStyle name="Normal 3 2 14 23" xfId="14426"/>
    <cellStyle name="Normal 3 2 14 23 2" xfId="32375"/>
    <cellStyle name="Normal 3 2 14 24" xfId="32220"/>
    <cellStyle name="Normal 3 2 14 3" xfId="14427"/>
    <cellStyle name="Normal 3 2 14 3 2" xfId="32376"/>
    <cellStyle name="Normal 3 2 14 4" xfId="14428"/>
    <cellStyle name="Normal 3 2 14 4 2" xfId="32377"/>
    <cellStyle name="Normal 3 2 14 5" xfId="14429"/>
    <cellStyle name="Normal 3 2 14 5 2" xfId="32378"/>
    <cellStyle name="Normal 3 2 14 6" xfId="14430"/>
    <cellStyle name="Normal 3 2 14 6 2" xfId="32379"/>
    <cellStyle name="Normal 3 2 14 7" xfId="14431"/>
    <cellStyle name="Normal 3 2 14 7 2" xfId="32380"/>
    <cellStyle name="Normal 3 2 14 8" xfId="14432"/>
    <cellStyle name="Normal 3 2 14 8 2" xfId="32381"/>
    <cellStyle name="Normal 3 2 14 9" xfId="14433"/>
    <cellStyle name="Normal 3 2 14 9 2" xfId="32382"/>
    <cellStyle name="Normal 3 2 15" xfId="14434"/>
    <cellStyle name="Normal 3 2 15 10" xfId="14435"/>
    <cellStyle name="Normal 3 2 15 10 2" xfId="32384"/>
    <cellStyle name="Normal 3 2 15 11" xfId="14436"/>
    <cellStyle name="Normal 3 2 15 11 10" xfId="14437"/>
    <cellStyle name="Normal 3 2 15 11 10 2" xfId="32386"/>
    <cellStyle name="Normal 3 2 15 11 11" xfId="14438"/>
    <cellStyle name="Normal 3 2 15 11 11 2" xfId="32387"/>
    <cellStyle name="Normal 3 2 15 11 12" xfId="14439"/>
    <cellStyle name="Normal 3 2 15 11 12 2" xfId="32388"/>
    <cellStyle name="Normal 3 2 15 11 13" xfId="14440"/>
    <cellStyle name="Normal 3 2 15 11 13 2" xfId="32389"/>
    <cellStyle name="Normal 3 2 15 11 14" xfId="32385"/>
    <cellStyle name="Normal 3 2 15 11 2" xfId="14441"/>
    <cellStyle name="Normal 3 2 15 11 2 10" xfId="14442"/>
    <cellStyle name="Normal 3 2 15 11 2 10 2" xfId="32391"/>
    <cellStyle name="Normal 3 2 15 11 2 11" xfId="14443"/>
    <cellStyle name="Normal 3 2 15 11 2 11 2" xfId="32392"/>
    <cellStyle name="Normal 3 2 15 11 2 12" xfId="14444"/>
    <cellStyle name="Normal 3 2 15 11 2 12 2" xfId="32393"/>
    <cellStyle name="Normal 3 2 15 11 2 13" xfId="32390"/>
    <cellStyle name="Normal 3 2 15 11 2 2" xfId="14445"/>
    <cellStyle name="Normal 3 2 15 11 2 2 2" xfId="14446"/>
    <cellStyle name="Normal 3 2 15 11 2 2 2 2" xfId="32395"/>
    <cellStyle name="Normal 3 2 15 11 2 2 3" xfId="32394"/>
    <cellStyle name="Normal 3 2 15 11 2 3" xfId="14447"/>
    <cellStyle name="Normal 3 2 15 11 2 3 2" xfId="32396"/>
    <cellStyle name="Normal 3 2 15 11 2 4" xfId="14448"/>
    <cellStyle name="Normal 3 2 15 11 2 4 2" xfId="32397"/>
    <cellStyle name="Normal 3 2 15 11 2 5" xfId="14449"/>
    <cellStyle name="Normal 3 2 15 11 2 5 2" xfId="32398"/>
    <cellStyle name="Normal 3 2 15 11 2 6" xfId="14450"/>
    <cellStyle name="Normal 3 2 15 11 2 6 2" xfId="32399"/>
    <cellStyle name="Normal 3 2 15 11 2 7" xfId="14451"/>
    <cellStyle name="Normal 3 2 15 11 2 7 2" xfId="32400"/>
    <cellStyle name="Normal 3 2 15 11 2 8" xfId="14452"/>
    <cellStyle name="Normal 3 2 15 11 2 8 2" xfId="32401"/>
    <cellStyle name="Normal 3 2 15 11 2 9" xfId="14453"/>
    <cellStyle name="Normal 3 2 15 11 2 9 2" xfId="32402"/>
    <cellStyle name="Normal 3 2 15 11 3" xfId="14454"/>
    <cellStyle name="Normal 3 2 15 11 3 2" xfId="32403"/>
    <cellStyle name="Normal 3 2 15 11 4" xfId="14455"/>
    <cellStyle name="Normal 3 2 15 11 4 2" xfId="14456"/>
    <cellStyle name="Normal 3 2 15 11 4 2 2" xfId="32405"/>
    <cellStyle name="Normal 3 2 15 11 4 3" xfId="32404"/>
    <cellStyle name="Normal 3 2 15 11 5" xfId="14457"/>
    <cellStyle name="Normal 3 2 15 11 5 2" xfId="32406"/>
    <cellStyle name="Normal 3 2 15 11 6" xfId="14458"/>
    <cellStyle name="Normal 3 2 15 11 6 2" xfId="32407"/>
    <cellStyle name="Normal 3 2 15 11 7" xfId="14459"/>
    <cellStyle name="Normal 3 2 15 11 7 2" xfId="32408"/>
    <cellStyle name="Normal 3 2 15 11 8" xfId="14460"/>
    <cellStyle name="Normal 3 2 15 11 8 2" xfId="32409"/>
    <cellStyle name="Normal 3 2 15 11 9" xfId="14461"/>
    <cellStyle name="Normal 3 2 15 11 9 2" xfId="32410"/>
    <cellStyle name="Normal 3 2 15 12" xfId="14462"/>
    <cellStyle name="Normal 3 2 15 12 2" xfId="32411"/>
    <cellStyle name="Normal 3 2 15 13" xfId="14463"/>
    <cellStyle name="Normal 3 2 15 13 10" xfId="14464"/>
    <cellStyle name="Normal 3 2 15 13 10 2" xfId="32413"/>
    <cellStyle name="Normal 3 2 15 13 11" xfId="14465"/>
    <cellStyle name="Normal 3 2 15 13 11 2" xfId="32414"/>
    <cellStyle name="Normal 3 2 15 13 12" xfId="14466"/>
    <cellStyle name="Normal 3 2 15 13 12 2" xfId="32415"/>
    <cellStyle name="Normal 3 2 15 13 13" xfId="32412"/>
    <cellStyle name="Normal 3 2 15 13 2" xfId="14467"/>
    <cellStyle name="Normal 3 2 15 13 2 2" xfId="14468"/>
    <cellStyle name="Normal 3 2 15 13 2 2 2" xfId="32417"/>
    <cellStyle name="Normal 3 2 15 13 2 3" xfId="32416"/>
    <cellStyle name="Normal 3 2 15 13 3" xfId="14469"/>
    <cellStyle name="Normal 3 2 15 13 3 2" xfId="32418"/>
    <cellStyle name="Normal 3 2 15 13 4" xfId="14470"/>
    <cellStyle name="Normal 3 2 15 13 4 2" xfId="32419"/>
    <cellStyle name="Normal 3 2 15 13 5" xfId="14471"/>
    <cellStyle name="Normal 3 2 15 13 5 2" xfId="32420"/>
    <cellStyle name="Normal 3 2 15 13 6" xfId="14472"/>
    <cellStyle name="Normal 3 2 15 13 6 2" xfId="32421"/>
    <cellStyle name="Normal 3 2 15 13 7" xfId="14473"/>
    <cellStyle name="Normal 3 2 15 13 7 2" xfId="32422"/>
    <cellStyle name="Normal 3 2 15 13 8" xfId="14474"/>
    <cellStyle name="Normal 3 2 15 13 8 2" xfId="32423"/>
    <cellStyle name="Normal 3 2 15 13 9" xfId="14475"/>
    <cellStyle name="Normal 3 2 15 13 9 2" xfId="32424"/>
    <cellStyle name="Normal 3 2 15 14" xfId="14476"/>
    <cellStyle name="Normal 3 2 15 14 2" xfId="14477"/>
    <cellStyle name="Normal 3 2 15 14 2 2" xfId="32426"/>
    <cellStyle name="Normal 3 2 15 14 3" xfId="32425"/>
    <cellStyle name="Normal 3 2 15 15" xfId="14478"/>
    <cellStyle name="Normal 3 2 15 15 2" xfId="32427"/>
    <cellStyle name="Normal 3 2 15 16" xfId="14479"/>
    <cellStyle name="Normal 3 2 15 16 2" xfId="32428"/>
    <cellStyle name="Normal 3 2 15 17" xfId="14480"/>
    <cellStyle name="Normal 3 2 15 17 2" xfId="32429"/>
    <cellStyle name="Normal 3 2 15 18" xfId="14481"/>
    <cellStyle name="Normal 3 2 15 18 2" xfId="32430"/>
    <cellStyle name="Normal 3 2 15 19" xfId="14482"/>
    <cellStyle name="Normal 3 2 15 19 2" xfId="32431"/>
    <cellStyle name="Normal 3 2 15 2" xfId="14483"/>
    <cellStyle name="Normal 3 2 15 2 10" xfId="14484"/>
    <cellStyle name="Normal 3 2 15 2 10 2" xfId="32433"/>
    <cellStyle name="Normal 3 2 15 2 11" xfId="14485"/>
    <cellStyle name="Normal 3 2 15 2 11 2" xfId="32434"/>
    <cellStyle name="Normal 3 2 15 2 12" xfId="14486"/>
    <cellStyle name="Normal 3 2 15 2 12 2" xfId="32435"/>
    <cellStyle name="Normal 3 2 15 2 13" xfId="14487"/>
    <cellStyle name="Normal 3 2 15 2 13 2" xfId="32436"/>
    <cellStyle name="Normal 3 2 15 2 14" xfId="14488"/>
    <cellStyle name="Normal 3 2 15 2 14 2" xfId="32437"/>
    <cellStyle name="Normal 3 2 15 2 15" xfId="32432"/>
    <cellStyle name="Normal 3 2 15 2 2" xfId="14489"/>
    <cellStyle name="Normal 3 2 15 2 2 10" xfId="14490"/>
    <cellStyle name="Normal 3 2 15 2 2 10 2" xfId="32439"/>
    <cellStyle name="Normal 3 2 15 2 2 11" xfId="14491"/>
    <cellStyle name="Normal 3 2 15 2 2 11 2" xfId="32440"/>
    <cellStyle name="Normal 3 2 15 2 2 12" xfId="14492"/>
    <cellStyle name="Normal 3 2 15 2 2 12 2" xfId="32441"/>
    <cellStyle name="Normal 3 2 15 2 2 13" xfId="14493"/>
    <cellStyle name="Normal 3 2 15 2 2 13 2" xfId="32442"/>
    <cellStyle name="Normal 3 2 15 2 2 14" xfId="14494"/>
    <cellStyle name="Normal 3 2 15 2 2 14 2" xfId="32443"/>
    <cellStyle name="Normal 3 2 15 2 2 15" xfId="32438"/>
    <cellStyle name="Normal 3 2 15 2 2 2" xfId="14495"/>
    <cellStyle name="Normal 3 2 15 2 2 2 10" xfId="14496"/>
    <cellStyle name="Normal 3 2 15 2 2 2 10 2" xfId="32445"/>
    <cellStyle name="Normal 3 2 15 2 2 2 11" xfId="14497"/>
    <cellStyle name="Normal 3 2 15 2 2 2 11 2" xfId="32446"/>
    <cellStyle name="Normal 3 2 15 2 2 2 12" xfId="14498"/>
    <cellStyle name="Normal 3 2 15 2 2 2 12 2" xfId="32447"/>
    <cellStyle name="Normal 3 2 15 2 2 2 13" xfId="14499"/>
    <cellStyle name="Normal 3 2 15 2 2 2 13 2" xfId="32448"/>
    <cellStyle name="Normal 3 2 15 2 2 2 14" xfId="32444"/>
    <cellStyle name="Normal 3 2 15 2 2 2 2" xfId="14500"/>
    <cellStyle name="Normal 3 2 15 2 2 2 2 10" xfId="14501"/>
    <cellStyle name="Normal 3 2 15 2 2 2 2 10 2" xfId="32450"/>
    <cellStyle name="Normal 3 2 15 2 2 2 2 11" xfId="14502"/>
    <cellStyle name="Normal 3 2 15 2 2 2 2 11 2" xfId="32451"/>
    <cellStyle name="Normal 3 2 15 2 2 2 2 12" xfId="14503"/>
    <cellStyle name="Normal 3 2 15 2 2 2 2 12 2" xfId="32452"/>
    <cellStyle name="Normal 3 2 15 2 2 2 2 13" xfId="32449"/>
    <cellStyle name="Normal 3 2 15 2 2 2 2 2" xfId="14504"/>
    <cellStyle name="Normal 3 2 15 2 2 2 2 2 2" xfId="14505"/>
    <cellStyle name="Normal 3 2 15 2 2 2 2 2 2 2" xfId="32454"/>
    <cellStyle name="Normal 3 2 15 2 2 2 2 2 3" xfId="32453"/>
    <cellStyle name="Normal 3 2 15 2 2 2 2 3" xfId="14506"/>
    <cellStyle name="Normal 3 2 15 2 2 2 2 3 2" xfId="32455"/>
    <cellStyle name="Normal 3 2 15 2 2 2 2 4" xfId="14507"/>
    <cellStyle name="Normal 3 2 15 2 2 2 2 4 2" xfId="32456"/>
    <cellStyle name="Normal 3 2 15 2 2 2 2 5" xfId="14508"/>
    <cellStyle name="Normal 3 2 15 2 2 2 2 5 2" xfId="32457"/>
    <cellStyle name="Normal 3 2 15 2 2 2 2 6" xfId="14509"/>
    <cellStyle name="Normal 3 2 15 2 2 2 2 6 2" xfId="32458"/>
    <cellStyle name="Normal 3 2 15 2 2 2 2 7" xfId="14510"/>
    <cellStyle name="Normal 3 2 15 2 2 2 2 7 2" xfId="32459"/>
    <cellStyle name="Normal 3 2 15 2 2 2 2 8" xfId="14511"/>
    <cellStyle name="Normal 3 2 15 2 2 2 2 8 2" xfId="32460"/>
    <cellStyle name="Normal 3 2 15 2 2 2 2 9" xfId="14512"/>
    <cellStyle name="Normal 3 2 15 2 2 2 2 9 2" xfId="32461"/>
    <cellStyle name="Normal 3 2 15 2 2 2 3" xfId="14513"/>
    <cellStyle name="Normal 3 2 15 2 2 2 3 2" xfId="32462"/>
    <cellStyle name="Normal 3 2 15 2 2 2 4" xfId="14514"/>
    <cellStyle name="Normal 3 2 15 2 2 2 4 2" xfId="14515"/>
    <cellStyle name="Normal 3 2 15 2 2 2 4 2 2" xfId="32464"/>
    <cellStyle name="Normal 3 2 15 2 2 2 4 3" xfId="32463"/>
    <cellStyle name="Normal 3 2 15 2 2 2 5" xfId="14516"/>
    <cellStyle name="Normal 3 2 15 2 2 2 5 2" xfId="32465"/>
    <cellStyle name="Normal 3 2 15 2 2 2 6" xfId="14517"/>
    <cellStyle name="Normal 3 2 15 2 2 2 6 2" xfId="32466"/>
    <cellStyle name="Normal 3 2 15 2 2 2 7" xfId="14518"/>
    <cellStyle name="Normal 3 2 15 2 2 2 7 2" xfId="32467"/>
    <cellStyle name="Normal 3 2 15 2 2 2 8" xfId="14519"/>
    <cellStyle name="Normal 3 2 15 2 2 2 8 2" xfId="32468"/>
    <cellStyle name="Normal 3 2 15 2 2 2 9" xfId="14520"/>
    <cellStyle name="Normal 3 2 15 2 2 2 9 2" xfId="32469"/>
    <cellStyle name="Normal 3 2 15 2 2 3" xfId="14521"/>
    <cellStyle name="Normal 3 2 15 2 2 3 2" xfId="32470"/>
    <cellStyle name="Normal 3 2 15 2 2 4" xfId="14522"/>
    <cellStyle name="Normal 3 2 15 2 2 4 10" xfId="14523"/>
    <cellStyle name="Normal 3 2 15 2 2 4 10 2" xfId="32472"/>
    <cellStyle name="Normal 3 2 15 2 2 4 11" xfId="14524"/>
    <cellStyle name="Normal 3 2 15 2 2 4 11 2" xfId="32473"/>
    <cellStyle name="Normal 3 2 15 2 2 4 12" xfId="14525"/>
    <cellStyle name="Normal 3 2 15 2 2 4 12 2" xfId="32474"/>
    <cellStyle name="Normal 3 2 15 2 2 4 13" xfId="32471"/>
    <cellStyle name="Normal 3 2 15 2 2 4 2" xfId="14526"/>
    <cellStyle name="Normal 3 2 15 2 2 4 2 2" xfId="14527"/>
    <cellStyle name="Normal 3 2 15 2 2 4 2 2 2" xfId="32476"/>
    <cellStyle name="Normal 3 2 15 2 2 4 2 3" xfId="32475"/>
    <cellStyle name="Normal 3 2 15 2 2 4 3" xfId="14528"/>
    <cellStyle name="Normal 3 2 15 2 2 4 3 2" xfId="32477"/>
    <cellStyle name="Normal 3 2 15 2 2 4 4" xfId="14529"/>
    <cellStyle name="Normal 3 2 15 2 2 4 4 2" xfId="32478"/>
    <cellStyle name="Normal 3 2 15 2 2 4 5" xfId="14530"/>
    <cellStyle name="Normal 3 2 15 2 2 4 5 2" xfId="32479"/>
    <cellStyle name="Normal 3 2 15 2 2 4 6" xfId="14531"/>
    <cellStyle name="Normal 3 2 15 2 2 4 6 2" xfId="32480"/>
    <cellStyle name="Normal 3 2 15 2 2 4 7" xfId="14532"/>
    <cellStyle name="Normal 3 2 15 2 2 4 7 2" xfId="32481"/>
    <cellStyle name="Normal 3 2 15 2 2 4 8" xfId="14533"/>
    <cellStyle name="Normal 3 2 15 2 2 4 8 2" xfId="32482"/>
    <cellStyle name="Normal 3 2 15 2 2 4 9" xfId="14534"/>
    <cellStyle name="Normal 3 2 15 2 2 4 9 2" xfId="32483"/>
    <cellStyle name="Normal 3 2 15 2 2 5" xfId="14535"/>
    <cellStyle name="Normal 3 2 15 2 2 5 2" xfId="14536"/>
    <cellStyle name="Normal 3 2 15 2 2 5 2 2" xfId="32485"/>
    <cellStyle name="Normal 3 2 15 2 2 5 3" xfId="32484"/>
    <cellStyle name="Normal 3 2 15 2 2 6" xfId="14537"/>
    <cellStyle name="Normal 3 2 15 2 2 6 2" xfId="32486"/>
    <cellStyle name="Normal 3 2 15 2 2 7" xfId="14538"/>
    <cellStyle name="Normal 3 2 15 2 2 7 2" xfId="32487"/>
    <cellStyle name="Normal 3 2 15 2 2 8" xfId="14539"/>
    <cellStyle name="Normal 3 2 15 2 2 8 2" xfId="32488"/>
    <cellStyle name="Normal 3 2 15 2 2 9" xfId="14540"/>
    <cellStyle name="Normal 3 2 15 2 2 9 2" xfId="32489"/>
    <cellStyle name="Normal 3 2 15 2 3" xfId="14541"/>
    <cellStyle name="Normal 3 2 15 2 3 10" xfId="14542"/>
    <cellStyle name="Normal 3 2 15 2 3 10 2" xfId="32491"/>
    <cellStyle name="Normal 3 2 15 2 3 11" xfId="14543"/>
    <cellStyle name="Normal 3 2 15 2 3 11 2" xfId="32492"/>
    <cellStyle name="Normal 3 2 15 2 3 12" xfId="14544"/>
    <cellStyle name="Normal 3 2 15 2 3 12 2" xfId="32493"/>
    <cellStyle name="Normal 3 2 15 2 3 13" xfId="14545"/>
    <cellStyle name="Normal 3 2 15 2 3 13 2" xfId="32494"/>
    <cellStyle name="Normal 3 2 15 2 3 14" xfId="32490"/>
    <cellStyle name="Normal 3 2 15 2 3 2" xfId="14546"/>
    <cellStyle name="Normal 3 2 15 2 3 2 10" xfId="14547"/>
    <cellStyle name="Normal 3 2 15 2 3 2 10 2" xfId="32496"/>
    <cellStyle name="Normal 3 2 15 2 3 2 11" xfId="14548"/>
    <cellStyle name="Normal 3 2 15 2 3 2 11 2" xfId="32497"/>
    <cellStyle name="Normal 3 2 15 2 3 2 12" xfId="14549"/>
    <cellStyle name="Normal 3 2 15 2 3 2 12 2" xfId="32498"/>
    <cellStyle name="Normal 3 2 15 2 3 2 13" xfId="32495"/>
    <cellStyle name="Normal 3 2 15 2 3 2 2" xfId="14550"/>
    <cellStyle name="Normal 3 2 15 2 3 2 2 2" xfId="14551"/>
    <cellStyle name="Normal 3 2 15 2 3 2 2 2 2" xfId="32500"/>
    <cellStyle name="Normal 3 2 15 2 3 2 2 3" xfId="32499"/>
    <cellStyle name="Normal 3 2 15 2 3 2 3" xfId="14552"/>
    <cellStyle name="Normal 3 2 15 2 3 2 3 2" xfId="32501"/>
    <cellStyle name="Normal 3 2 15 2 3 2 4" xfId="14553"/>
    <cellStyle name="Normal 3 2 15 2 3 2 4 2" xfId="32502"/>
    <cellStyle name="Normal 3 2 15 2 3 2 5" xfId="14554"/>
    <cellStyle name="Normal 3 2 15 2 3 2 5 2" xfId="32503"/>
    <cellStyle name="Normal 3 2 15 2 3 2 6" xfId="14555"/>
    <cellStyle name="Normal 3 2 15 2 3 2 6 2" xfId="32504"/>
    <cellStyle name="Normal 3 2 15 2 3 2 7" xfId="14556"/>
    <cellStyle name="Normal 3 2 15 2 3 2 7 2" xfId="32505"/>
    <cellStyle name="Normal 3 2 15 2 3 2 8" xfId="14557"/>
    <cellStyle name="Normal 3 2 15 2 3 2 8 2" xfId="32506"/>
    <cellStyle name="Normal 3 2 15 2 3 2 9" xfId="14558"/>
    <cellStyle name="Normal 3 2 15 2 3 2 9 2" xfId="32507"/>
    <cellStyle name="Normal 3 2 15 2 3 3" xfId="14559"/>
    <cellStyle name="Normal 3 2 15 2 3 3 2" xfId="32508"/>
    <cellStyle name="Normal 3 2 15 2 3 4" xfId="14560"/>
    <cellStyle name="Normal 3 2 15 2 3 4 2" xfId="14561"/>
    <cellStyle name="Normal 3 2 15 2 3 4 2 2" xfId="32510"/>
    <cellStyle name="Normal 3 2 15 2 3 4 3" xfId="32509"/>
    <cellStyle name="Normal 3 2 15 2 3 5" xfId="14562"/>
    <cellStyle name="Normal 3 2 15 2 3 5 2" xfId="32511"/>
    <cellStyle name="Normal 3 2 15 2 3 6" xfId="14563"/>
    <cellStyle name="Normal 3 2 15 2 3 6 2" xfId="32512"/>
    <cellStyle name="Normal 3 2 15 2 3 7" xfId="14564"/>
    <cellStyle name="Normal 3 2 15 2 3 7 2" xfId="32513"/>
    <cellStyle name="Normal 3 2 15 2 3 8" xfId="14565"/>
    <cellStyle name="Normal 3 2 15 2 3 8 2" xfId="32514"/>
    <cellStyle name="Normal 3 2 15 2 3 9" xfId="14566"/>
    <cellStyle name="Normal 3 2 15 2 3 9 2" xfId="32515"/>
    <cellStyle name="Normal 3 2 15 2 4" xfId="14567"/>
    <cellStyle name="Normal 3 2 15 2 4 10" xfId="14568"/>
    <cellStyle name="Normal 3 2 15 2 4 10 2" xfId="32517"/>
    <cellStyle name="Normal 3 2 15 2 4 11" xfId="14569"/>
    <cellStyle name="Normal 3 2 15 2 4 11 2" xfId="32518"/>
    <cellStyle name="Normal 3 2 15 2 4 12" xfId="14570"/>
    <cellStyle name="Normal 3 2 15 2 4 12 2" xfId="32519"/>
    <cellStyle name="Normal 3 2 15 2 4 13" xfId="32516"/>
    <cellStyle name="Normal 3 2 15 2 4 2" xfId="14571"/>
    <cellStyle name="Normal 3 2 15 2 4 2 2" xfId="14572"/>
    <cellStyle name="Normal 3 2 15 2 4 2 2 2" xfId="32521"/>
    <cellStyle name="Normal 3 2 15 2 4 2 3" xfId="32520"/>
    <cellStyle name="Normal 3 2 15 2 4 3" xfId="14573"/>
    <cellStyle name="Normal 3 2 15 2 4 3 2" xfId="32522"/>
    <cellStyle name="Normal 3 2 15 2 4 4" xfId="14574"/>
    <cellStyle name="Normal 3 2 15 2 4 4 2" xfId="32523"/>
    <cellStyle name="Normal 3 2 15 2 4 5" xfId="14575"/>
    <cellStyle name="Normal 3 2 15 2 4 5 2" xfId="32524"/>
    <cellStyle name="Normal 3 2 15 2 4 6" xfId="14576"/>
    <cellStyle name="Normal 3 2 15 2 4 6 2" xfId="32525"/>
    <cellStyle name="Normal 3 2 15 2 4 7" xfId="14577"/>
    <cellStyle name="Normal 3 2 15 2 4 7 2" xfId="32526"/>
    <cellStyle name="Normal 3 2 15 2 4 8" xfId="14578"/>
    <cellStyle name="Normal 3 2 15 2 4 8 2" xfId="32527"/>
    <cellStyle name="Normal 3 2 15 2 4 9" xfId="14579"/>
    <cellStyle name="Normal 3 2 15 2 4 9 2" xfId="32528"/>
    <cellStyle name="Normal 3 2 15 2 5" xfId="14580"/>
    <cellStyle name="Normal 3 2 15 2 5 2" xfId="14581"/>
    <cellStyle name="Normal 3 2 15 2 5 2 2" xfId="32530"/>
    <cellStyle name="Normal 3 2 15 2 5 3" xfId="32529"/>
    <cellStyle name="Normal 3 2 15 2 6" xfId="14582"/>
    <cellStyle name="Normal 3 2 15 2 6 2" xfId="32531"/>
    <cellStyle name="Normal 3 2 15 2 7" xfId="14583"/>
    <cellStyle name="Normal 3 2 15 2 7 2" xfId="32532"/>
    <cellStyle name="Normal 3 2 15 2 8" xfId="14584"/>
    <cellStyle name="Normal 3 2 15 2 8 2" xfId="32533"/>
    <cellStyle name="Normal 3 2 15 2 9" xfId="14585"/>
    <cellStyle name="Normal 3 2 15 2 9 2" xfId="32534"/>
    <cellStyle name="Normal 3 2 15 20" xfId="14586"/>
    <cellStyle name="Normal 3 2 15 20 2" xfId="32535"/>
    <cellStyle name="Normal 3 2 15 21" xfId="14587"/>
    <cellStyle name="Normal 3 2 15 21 2" xfId="32536"/>
    <cellStyle name="Normal 3 2 15 22" xfId="14588"/>
    <cellStyle name="Normal 3 2 15 22 2" xfId="32537"/>
    <cellStyle name="Normal 3 2 15 23" xfId="14589"/>
    <cellStyle name="Normal 3 2 15 23 2" xfId="32538"/>
    <cellStyle name="Normal 3 2 15 24" xfId="32383"/>
    <cellStyle name="Normal 3 2 15 3" xfId="14590"/>
    <cellStyle name="Normal 3 2 15 3 2" xfId="32539"/>
    <cellStyle name="Normal 3 2 15 4" xfId="14591"/>
    <cellStyle name="Normal 3 2 15 4 2" xfId="32540"/>
    <cellStyle name="Normal 3 2 15 5" xfId="14592"/>
    <cellStyle name="Normal 3 2 15 5 2" xfId="32541"/>
    <cellStyle name="Normal 3 2 15 6" xfId="14593"/>
    <cellStyle name="Normal 3 2 15 6 2" xfId="32542"/>
    <cellStyle name="Normal 3 2 15 7" xfId="14594"/>
    <cellStyle name="Normal 3 2 15 7 2" xfId="32543"/>
    <cellStyle name="Normal 3 2 15 8" xfId="14595"/>
    <cellStyle name="Normal 3 2 15 8 2" xfId="32544"/>
    <cellStyle name="Normal 3 2 15 9" xfId="14596"/>
    <cellStyle name="Normal 3 2 15 9 2" xfId="32545"/>
    <cellStyle name="Normal 3 2 16" xfId="14597"/>
    <cellStyle name="Normal 3 2 16 10" xfId="14598"/>
    <cellStyle name="Normal 3 2 16 10 2" xfId="32547"/>
    <cellStyle name="Normal 3 2 16 11" xfId="14599"/>
    <cellStyle name="Normal 3 2 16 11 10" xfId="14600"/>
    <cellStyle name="Normal 3 2 16 11 10 2" xfId="32549"/>
    <cellStyle name="Normal 3 2 16 11 11" xfId="14601"/>
    <cellStyle name="Normal 3 2 16 11 11 2" xfId="32550"/>
    <cellStyle name="Normal 3 2 16 11 12" xfId="14602"/>
    <cellStyle name="Normal 3 2 16 11 12 2" xfId="32551"/>
    <cellStyle name="Normal 3 2 16 11 13" xfId="14603"/>
    <cellStyle name="Normal 3 2 16 11 13 2" xfId="32552"/>
    <cellStyle name="Normal 3 2 16 11 14" xfId="32548"/>
    <cellStyle name="Normal 3 2 16 11 2" xfId="14604"/>
    <cellStyle name="Normal 3 2 16 11 2 10" xfId="14605"/>
    <cellStyle name="Normal 3 2 16 11 2 10 2" xfId="32554"/>
    <cellStyle name="Normal 3 2 16 11 2 11" xfId="14606"/>
    <cellStyle name="Normal 3 2 16 11 2 11 2" xfId="32555"/>
    <cellStyle name="Normal 3 2 16 11 2 12" xfId="14607"/>
    <cellStyle name="Normal 3 2 16 11 2 12 2" xfId="32556"/>
    <cellStyle name="Normal 3 2 16 11 2 13" xfId="32553"/>
    <cellStyle name="Normal 3 2 16 11 2 2" xfId="14608"/>
    <cellStyle name="Normal 3 2 16 11 2 2 2" xfId="14609"/>
    <cellStyle name="Normal 3 2 16 11 2 2 2 2" xfId="32558"/>
    <cellStyle name="Normal 3 2 16 11 2 2 3" xfId="32557"/>
    <cellStyle name="Normal 3 2 16 11 2 3" xfId="14610"/>
    <cellStyle name="Normal 3 2 16 11 2 3 2" xfId="32559"/>
    <cellStyle name="Normal 3 2 16 11 2 4" xfId="14611"/>
    <cellStyle name="Normal 3 2 16 11 2 4 2" xfId="32560"/>
    <cellStyle name="Normal 3 2 16 11 2 5" xfId="14612"/>
    <cellStyle name="Normal 3 2 16 11 2 5 2" xfId="32561"/>
    <cellStyle name="Normal 3 2 16 11 2 6" xfId="14613"/>
    <cellStyle name="Normal 3 2 16 11 2 6 2" xfId="32562"/>
    <cellStyle name="Normal 3 2 16 11 2 7" xfId="14614"/>
    <cellStyle name="Normal 3 2 16 11 2 7 2" xfId="32563"/>
    <cellStyle name="Normal 3 2 16 11 2 8" xfId="14615"/>
    <cellStyle name="Normal 3 2 16 11 2 8 2" xfId="32564"/>
    <cellStyle name="Normal 3 2 16 11 2 9" xfId="14616"/>
    <cellStyle name="Normal 3 2 16 11 2 9 2" xfId="32565"/>
    <cellStyle name="Normal 3 2 16 11 3" xfId="14617"/>
    <cellStyle name="Normal 3 2 16 11 3 2" xfId="32566"/>
    <cellStyle name="Normal 3 2 16 11 4" xfId="14618"/>
    <cellStyle name="Normal 3 2 16 11 4 2" xfId="14619"/>
    <cellStyle name="Normal 3 2 16 11 4 2 2" xfId="32568"/>
    <cellStyle name="Normal 3 2 16 11 4 3" xfId="32567"/>
    <cellStyle name="Normal 3 2 16 11 5" xfId="14620"/>
    <cellStyle name="Normal 3 2 16 11 5 2" xfId="32569"/>
    <cellStyle name="Normal 3 2 16 11 6" xfId="14621"/>
    <cellStyle name="Normal 3 2 16 11 6 2" xfId="32570"/>
    <cellStyle name="Normal 3 2 16 11 7" xfId="14622"/>
    <cellStyle name="Normal 3 2 16 11 7 2" xfId="32571"/>
    <cellStyle name="Normal 3 2 16 11 8" xfId="14623"/>
    <cellStyle name="Normal 3 2 16 11 8 2" xfId="32572"/>
    <cellStyle name="Normal 3 2 16 11 9" xfId="14624"/>
    <cellStyle name="Normal 3 2 16 11 9 2" xfId="32573"/>
    <cellStyle name="Normal 3 2 16 12" xfId="14625"/>
    <cellStyle name="Normal 3 2 16 12 2" xfId="32574"/>
    <cellStyle name="Normal 3 2 16 13" xfId="14626"/>
    <cellStyle name="Normal 3 2 16 13 10" xfId="14627"/>
    <cellStyle name="Normal 3 2 16 13 10 2" xfId="32576"/>
    <cellStyle name="Normal 3 2 16 13 11" xfId="14628"/>
    <cellStyle name="Normal 3 2 16 13 11 2" xfId="32577"/>
    <cellStyle name="Normal 3 2 16 13 12" xfId="14629"/>
    <cellStyle name="Normal 3 2 16 13 12 2" xfId="32578"/>
    <cellStyle name="Normal 3 2 16 13 13" xfId="32575"/>
    <cellStyle name="Normal 3 2 16 13 2" xfId="14630"/>
    <cellStyle name="Normal 3 2 16 13 2 2" xfId="14631"/>
    <cellStyle name="Normal 3 2 16 13 2 2 2" xfId="32580"/>
    <cellStyle name="Normal 3 2 16 13 2 3" xfId="32579"/>
    <cellStyle name="Normal 3 2 16 13 3" xfId="14632"/>
    <cellStyle name="Normal 3 2 16 13 3 2" xfId="32581"/>
    <cellStyle name="Normal 3 2 16 13 4" xfId="14633"/>
    <cellStyle name="Normal 3 2 16 13 4 2" xfId="32582"/>
    <cellStyle name="Normal 3 2 16 13 5" xfId="14634"/>
    <cellStyle name="Normal 3 2 16 13 5 2" xfId="32583"/>
    <cellStyle name="Normal 3 2 16 13 6" xfId="14635"/>
    <cellStyle name="Normal 3 2 16 13 6 2" xfId="32584"/>
    <cellStyle name="Normal 3 2 16 13 7" xfId="14636"/>
    <cellStyle name="Normal 3 2 16 13 7 2" xfId="32585"/>
    <cellStyle name="Normal 3 2 16 13 8" xfId="14637"/>
    <cellStyle name="Normal 3 2 16 13 8 2" xfId="32586"/>
    <cellStyle name="Normal 3 2 16 13 9" xfId="14638"/>
    <cellStyle name="Normal 3 2 16 13 9 2" xfId="32587"/>
    <cellStyle name="Normal 3 2 16 14" xfId="14639"/>
    <cellStyle name="Normal 3 2 16 14 2" xfId="14640"/>
    <cellStyle name="Normal 3 2 16 14 2 2" xfId="32589"/>
    <cellStyle name="Normal 3 2 16 14 3" xfId="32588"/>
    <cellStyle name="Normal 3 2 16 15" xfId="14641"/>
    <cellStyle name="Normal 3 2 16 15 2" xfId="32590"/>
    <cellStyle name="Normal 3 2 16 16" xfId="14642"/>
    <cellStyle name="Normal 3 2 16 16 2" xfId="32591"/>
    <cellStyle name="Normal 3 2 16 17" xfId="14643"/>
    <cellStyle name="Normal 3 2 16 17 2" xfId="32592"/>
    <cellStyle name="Normal 3 2 16 18" xfId="14644"/>
    <cellStyle name="Normal 3 2 16 18 2" xfId="32593"/>
    <cellStyle name="Normal 3 2 16 19" xfId="14645"/>
    <cellStyle name="Normal 3 2 16 19 2" xfId="32594"/>
    <cellStyle name="Normal 3 2 16 2" xfId="14646"/>
    <cellStyle name="Normal 3 2 16 2 10" xfId="14647"/>
    <cellStyle name="Normal 3 2 16 2 10 2" xfId="32596"/>
    <cellStyle name="Normal 3 2 16 2 11" xfId="14648"/>
    <cellStyle name="Normal 3 2 16 2 11 2" xfId="32597"/>
    <cellStyle name="Normal 3 2 16 2 12" xfId="14649"/>
    <cellStyle name="Normal 3 2 16 2 12 2" xfId="32598"/>
    <cellStyle name="Normal 3 2 16 2 13" xfId="14650"/>
    <cellStyle name="Normal 3 2 16 2 13 2" xfId="32599"/>
    <cellStyle name="Normal 3 2 16 2 14" xfId="14651"/>
    <cellStyle name="Normal 3 2 16 2 14 2" xfId="32600"/>
    <cellStyle name="Normal 3 2 16 2 15" xfId="32595"/>
    <cellStyle name="Normal 3 2 16 2 2" xfId="14652"/>
    <cellStyle name="Normal 3 2 16 2 2 10" xfId="14653"/>
    <cellStyle name="Normal 3 2 16 2 2 10 2" xfId="32602"/>
    <cellStyle name="Normal 3 2 16 2 2 11" xfId="14654"/>
    <cellStyle name="Normal 3 2 16 2 2 11 2" xfId="32603"/>
    <cellStyle name="Normal 3 2 16 2 2 12" xfId="14655"/>
    <cellStyle name="Normal 3 2 16 2 2 12 2" xfId="32604"/>
    <cellStyle name="Normal 3 2 16 2 2 13" xfId="14656"/>
    <cellStyle name="Normal 3 2 16 2 2 13 2" xfId="32605"/>
    <cellStyle name="Normal 3 2 16 2 2 14" xfId="14657"/>
    <cellStyle name="Normal 3 2 16 2 2 14 2" xfId="32606"/>
    <cellStyle name="Normal 3 2 16 2 2 15" xfId="32601"/>
    <cellStyle name="Normal 3 2 16 2 2 2" xfId="14658"/>
    <cellStyle name="Normal 3 2 16 2 2 2 10" xfId="14659"/>
    <cellStyle name="Normal 3 2 16 2 2 2 10 2" xfId="32608"/>
    <cellStyle name="Normal 3 2 16 2 2 2 11" xfId="14660"/>
    <cellStyle name="Normal 3 2 16 2 2 2 11 2" xfId="32609"/>
    <cellStyle name="Normal 3 2 16 2 2 2 12" xfId="14661"/>
    <cellStyle name="Normal 3 2 16 2 2 2 12 2" xfId="32610"/>
    <cellStyle name="Normal 3 2 16 2 2 2 13" xfId="14662"/>
    <cellStyle name="Normal 3 2 16 2 2 2 13 2" xfId="32611"/>
    <cellStyle name="Normal 3 2 16 2 2 2 14" xfId="32607"/>
    <cellStyle name="Normal 3 2 16 2 2 2 2" xfId="14663"/>
    <cellStyle name="Normal 3 2 16 2 2 2 2 10" xfId="14664"/>
    <cellStyle name="Normal 3 2 16 2 2 2 2 10 2" xfId="32613"/>
    <cellStyle name="Normal 3 2 16 2 2 2 2 11" xfId="14665"/>
    <cellStyle name="Normal 3 2 16 2 2 2 2 11 2" xfId="32614"/>
    <cellStyle name="Normal 3 2 16 2 2 2 2 12" xfId="14666"/>
    <cellStyle name="Normal 3 2 16 2 2 2 2 12 2" xfId="32615"/>
    <cellStyle name="Normal 3 2 16 2 2 2 2 13" xfId="32612"/>
    <cellStyle name="Normal 3 2 16 2 2 2 2 2" xfId="14667"/>
    <cellStyle name="Normal 3 2 16 2 2 2 2 2 2" xfId="14668"/>
    <cellStyle name="Normal 3 2 16 2 2 2 2 2 2 2" xfId="32617"/>
    <cellStyle name="Normal 3 2 16 2 2 2 2 2 3" xfId="32616"/>
    <cellStyle name="Normal 3 2 16 2 2 2 2 3" xfId="14669"/>
    <cellStyle name="Normal 3 2 16 2 2 2 2 3 2" xfId="32618"/>
    <cellStyle name="Normal 3 2 16 2 2 2 2 4" xfId="14670"/>
    <cellStyle name="Normal 3 2 16 2 2 2 2 4 2" xfId="32619"/>
    <cellStyle name="Normal 3 2 16 2 2 2 2 5" xfId="14671"/>
    <cellStyle name="Normal 3 2 16 2 2 2 2 5 2" xfId="32620"/>
    <cellStyle name="Normal 3 2 16 2 2 2 2 6" xfId="14672"/>
    <cellStyle name="Normal 3 2 16 2 2 2 2 6 2" xfId="32621"/>
    <cellStyle name="Normal 3 2 16 2 2 2 2 7" xfId="14673"/>
    <cellStyle name="Normal 3 2 16 2 2 2 2 7 2" xfId="32622"/>
    <cellStyle name="Normal 3 2 16 2 2 2 2 8" xfId="14674"/>
    <cellStyle name="Normal 3 2 16 2 2 2 2 8 2" xfId="32623"/>
    <cellStyle name="Normal 3 2 16 2 2 2 2 9" xfId="14675"/>
    <cellStyle name="Normal 3 2 16 2 2 2 2 9 2" xfId="32624"/>
    <cellStyle name="Normal 3 2 16 2 2 2 3" xfId="14676"/>
    <cellStyle name="Normal 3 2 16 2 2 2 3 2" xfId="32625"/>
    <cellStyle name="Normal 3 2 16 2 2 2 4" xfId="14677"/>
    <cellStyle name="Normal 3 2 16 2 2 2 4 2" xfId="14678"/>
    <cellStyle name="Normal 3 2 16 2 2 2 4 2 2" xfId="32627"/>
    <cellStyle name="Normal 3 2 16 2 2 2 4 3" xfId="32626"/>
    <cellStyle name="Normal 3 2 16 2 2 2 5" xfId="14679"/>
    <cellStyle name="Normal 3 2 16 2 2 2 5 2" xfId="32628"/>
    <cellStyle name="Normal 3 2 16 2 2 2 6" xfId="14680"/>
    <cellStyle name="Normal 3 2 16 2 2 2 6 2" xfId="32629"/>
    <cellStyle name="Normal 3 2 16 2 2 2 7" xfId="14681"/>
    <cellStyle name="Normal 3 2 16 2 2 2 7 2" xfId="32630"/>
    <cellStyle name="Normal 3 2 16 2 2 2 8" xfId="14682"/>
    <cellStyle name="Normal 3 2 16 2 2 2 8 2" xfId="32631"/>
    <cellStyle name="Normal 3 2 16 2 2 2 9" xfId="14683"/>
    <cellStyle name="Normal 3 2 16 2 2 2 9 2" xfId="32632"/>
    <cellStyle name="Normal 3 2 16 2 2 3" xfId="14684"/>
    <cellStyle name="Normal 3 2 16 2 2 3 2" xfId="32633"/>
    <cellStyle name="Normal 3 2 16 2 2 4" xfId="14685"/>
    <cellStyle name="Normal 3 2 16 2 2 4 10" xfId="14686"/>
    <cellStyle name="Normal 3 2 16 2 2 4 10 2" xfId="32635"/>
    <cellStyle name="Normal 3 2 16 2 2 4 11" xfId="14687"/>
    <cellStyle name="Normal 3 2 16 2 2 4 11 2" xfId="32636"/>
    <cellStyle name="Normal 3 2 16 2 2 4 12" xfId="14688"/>
    <cellStyle name="Normal 3 2 16 2 2 4 12 2" xfId="32637"/>
    <cellStyle name="Normal 3 2 16 2 2 4 13" xfId="32634"/>
    <cellStyle name="Normal 3 2 16 2 2 4 2" xfId="14689"/>
    <cellStyle name="Normal 3 2 16 2 2 4 2 2" xfId="14690"/>
    <cellStyle name="Normal 3 2 16 2 2 4 2 2 2" xfId="32639"/>
    <cellStyle name="Normal 3 2 16 2 2 4 2 3" xfId="32638"/>
    <cellStyle name="Normal 3 2 16 2 2 4 3" xfId="14691"/>
    <cellStyle name="Normal 3 2 16 2 2 4 3 2" xfId="32640"/>
    <cellStyle name="Normal 3 2 16 2 2 4 4" xfId="14692"/>
    <cellStyle name="Normal 3 2 16 2 2 4 4 2" xfId="32641"/>
    <cellStyle name="Normal 3 2 16 2 2 4 5" xfId="14693"/>
    <cellStyle name="Normal 3 2 16 2 2 4 5 2" xfId="32642"/>
    <cellStyle name="Normal 3 2 16 2 2 4 6" xfId="14694"/>
    <cellStyle name="Normal 3 2 16 2 2 4 6 2" xfId="32643"/>
    <cellStyle name="Normal 3 2 16 2 2 4 7" xfId="14695"/>
    <cellStyle name="Normal 3 2 16 2 2 4 7 2" xfId="32644"/>
    <cellStyle name="Normal 3 2 16 2 2 4 8" xfId="14696"/>
    <cellStyle name="Normal 3 2 16 2 2 4 8 2" xfId="32645"/>
    <cellStyle name="Normal 3 2 16 2 2 4 9" xfId="14697"/>
    <cellStyle name="Normal 3 2 16 2 2 4 9 2" xfId="32646"/>
    <cellStyle name="Normal 3 2 16 2 2 5" xfId="14698"/>
    <cellStyle name="Normal 3 2 16 2 2 5 2" xfId="14699"/>
    <cellStyle name="Normal 3 2 16 2 2 5 2 2" xfId="32648"/>
    <cellStyle name="Normal 3 2 16 2 2 5 3" xfId="32647"/>
    <cellStyle name="Normal 3 2 16 2 2 6" xfId="14700"/>
    <cellStyle name="Normal 3 2 16 2 2 6 2" xfId="32649"/>
    <cellStyle name="Normal 3 2 16 2 2 7" xfId="14701"/>
    <cellStyle name="Normal 3 2 16 2 2 7 2" xfId="32650"/>
    <cellStyle name="Normal 3 2 16 2 2 8" xfId="14702"/>
    <cellStyle name="Normal 3 2 16 2 2 8 2" xfId="32651"/>
    <cellStyle name="Normal 3 2 16 2 2 9" xfId="14703"/>
    <cellStyle name="Normal 3 2 16 2 2 9 2" xfId="32652"/>
    <cellStyle name="Normal 3 2 16 2 3" xfId="14704"/>
    <cellStyle name="Normal 3 2 16 2 3 10" xfId="14705"/>
    <cellStyle name="Normal 3 2 16 2 3 10 2" xfId="32654"/>
    <cellStyle name="Normal 3 2 16 2 3 11" xfId="14706"/>
    <cellStyle name="Normal 3 2 16 2 3 11 2" xfId="32655"/>
    <cellStyle name="Normal 3 2 16 2 3 12" xfId="14707"/>
    <cellStyle name="Normal 3 2 16 2 3 12 2" xfId="32656"/>
    <cellStyle name="Normal 3 2 16 2 3 13" xfId="14708"/>
    <cellStyle name="Normal 3 2 16 2 3 13 2" xfId="32657"/>
    <cellStyle name="Normal 3 2 16 2 3 14" xfId="32653"/>
    <cellStyle name="Normal 3 2 16 2 3 2" xfId="14709"/>
    <cellStyle name="Normal 3 2 16 2 3 2 10" xfId="14710"/>
    <cellStyle name="Normal 3 2 16 2 3 2 10 2" xfId="32659"/>
    <cellStyle name="Normal 3 2 16 2 3 2 11" xfId="14711"/>
    <cellStyle name="Normal 3 2 16 2 3 2 11 2" xfId="32660"/>
    <cellStyle name="Normal 3 2 16 2 3 2 12" xfId="14712"/>
    <cellStyle name="Normal 3 2 16 2 3 2 12 2" xfId="32661"/>
    <cellStyle name="Normal 3 2 16 2 3 2 13" xfId="32658"/>
    <cellStyle name="Normal 3 2 16 2 3 2 2" xfId="14713"/>
    <cellStyle name="Normal 3 2 16 2 3 2 2 2" xfId="14714"/>
    <cellStyle name="Normal 3 2 16 2 3 2 2 2 2" xfId="32663"/>
    <cellStyle name="Normal 3 2 16 2 3 2 2 3" xfId="32662"/>
    <cellStyle name="Normal 3 2 16 2 3 2 3" xfId="14715"/>
    <cellStyle name="Normal 3 2 16 2 3 2 3 2" xfId="32664"/>
    <cellStyle name="Normal 3 2 16 2 3 2 4" xfId="14716"/>
    <cellStyle name="Normal 3 2 16 2 3 2 4 2" xfId="32665"/>
    <cellStyle name="Normal 3 2 16 2 3 2 5" xfId="14717"/>
    <cellStyle name="Normal 3 2 16 2 3 2 5 2" xfId="32666"/>
    <cellStyle name="Normal 3 2 16 2 3 2 6" xfId="14718"/>
    <cellStyle name="Normal 3 2 16 2 3 2 6 2" xfId="32667"/>
    <cellStyle name="Normal 3 2 16 2 3 2 7" xfId="14719"/>
    <cellStyle name="Normal 3 2 16 2 3 2 7 2" xfId="32668"/>
    <cellStyle name="Normal 3 2 16 2 3 2 8" xfId="14720"/>
    <cellStyle name="Normal 3 2 16 2 3 2 8 2" xfId="32669"/>
    <cellStyle name="Normal 3 2 16 2 3 2 9" xfId="14721"/>
    <cellStyle name="Normal 3 2 16 2 3 2 9 2" xfId="32670"/>
    <cellStyle name="Normal 3 2 16 2 3 3" xfId="14722"/>
    <cellStyle name="Normal 3 2 16 2 3 3 2" xfId="32671"/>
    <cellStyle name="Normal 3 2 16 2 3 4" xfId="14723"/>
    <cellStyle name="Normal 3 2 16 2 3 4 2" xfId="14724"/>
    <cellStyle name="Normal 3 2 16 2 3 4 2 2" xfId="32673"/>
    <cellStyle name="Normal 3 2 16 2 3 4 3" xfId="32672"/>
    <cellStyle name="Normal 3 2 16 2 3 5" xfId="14725"/>
    <cellStyle name="Normal 3 2 16 2 3 5 2" xfId="32674"/>
    <cellStyle name="Normal 3 2 16 2 3 6" xfId="14726"/>
    <cellStyle name="Normal 3 2 16 2 3 6 2" xfId="32675"/>
    <cellStyle name="Normal 3 2 16 2 3 7" xfId="14727"/>
    <cellStyle name="Normal 3 2 16 2 3 7 2" xfId="32676"/>
    <cellStyle name="Normal 3 2 16 2 3 8" xfId="14728"/>
    <cellStyle name="Normal 3 2 16 2 3 8 2" xfId="32677"/>
    <cellStyle name="Normal 3 2 16 2 3 9" xfId="14729"/>
    <cellStyle name="Normal 3 2 16 2 3 9 2" xfId="32678"/>
    <cellStyle name="Normal 3 2 16 2 4" xfId="14730"/>
    <cellStyle name="Normal 3 2 16 2 4 10" xfId="14731"/>
    <cellStyle name="Normal 3 2 16 2 4 10 2" xfId="32680"/>
    <cellStyle name="Normal 3 2 16 2 4 11" xfId="14732"/>
    <cellStyle name="Normal 3 2 16 2 4 11 2" xfId="32681"/>
    <cellStyle name="Normal 3 2 16 2 4 12" xfId="14733"/>
    <cellStyle name="Normal 3 2 16 2 4 12 2" xfId="32682"/>
    <cellStyle name="Normal 3 2 16 2 4 13" xfId="32679"/>
    <cellStyle name="Normal 3 2 16 2 4 2" xfId="14734"/>
    <cellStyle name="Normal 3 2 16 2 4 2 2" xfId="14735"/>
    <cellStyle name="Normal 3 2 16 2 4 2 2 2" xfId="32684"/>
    <cellStyle name="Normal 3 2 16 2 4 2 3" xfId="32683"/>
    <cellStyle name="Normal 3 2 16 2 4 3" xfId="14736"/>
    <cellStyle name="Normal 3 2 16 2 4 3 2" xfId="32685"/>
    <cellStyle name="Normal 3 2 16 2 4 4" xfId="14737"/>
    <cellStyle name="Normal 3 2 16 2 4 4 2" xfId="32686"/>
    <cellStyle name="Normal 3 2 16 2 4 5" xfId="14738"/>
    <cellStyle name="Normal 3 2 16 2 4 5 2" xfId="32687"/>
    <cellStyle name="Normal 3 2 16 2 4 6" xfId="14739"/>
    <cellStyle name="Normal 3 2 16 2 4 6 2" xfId="32688"/>
    <cellStyle name="Normal 3 2 16 2 4 7" xfId="14740"/>
    <cellStyle name="Normal 3 2 16 2 4 7 2" xfId="32689"/>
    <cellStyle name="Normal 3 2 16 2 4 8" xfId="14741"/>
    <cellStyle name="Normal 3 2 16 2 4 8 2" xfId="32690"/>
    <cellStyle name="Normal 3 2 16 2 4 9" xfId="14742"/>
    <cellStyle name="Normal 3 2 16 2 4 9 2" xfId="32691"/>
    <cellStyle name="Normal 3 2 16 2 5" xfId="14743"/>
    <cellStyle name="Normal 3 2 16 2 5 2" xfId="14744"/>
    <cellStyle name="Normal 3 2 16 2 5 2 2" xfId="32693"/>
    <cellStyle name="Normal 3 2 16 2 5 3" xfId="32692"/>
    <cellStyle name="Normal 3 2 16 2 6" xfId="14745"/>
    <cellStyle name="Normal 3 2 16 2 6 2" xfId="32694"/>
    <cellStyle name="Normal 3 2 16 2 7" xfId="14746"/>
    <cellStyle name="Normal 3 2 16 2 7 2" xfId="32695"/>
    <cellStyle name="Normal 3 2 16 2 8" xfId="14747"/>
    <cellStyle name="Normal 3 2 16 2 8 2" xfId="32696"/>
    <cellStyle name="Normal 3 2 16 2 9" xfId="14748"/>
    <cellStyle name="Normal 3 2 16 2 9 2" xfId="32697"/>
    <cellStyle name="Normal 3 2 16 20" xfId="14749"/>
    <cellStyle name="Normal 3 2 16 20 2" xfId="32698"/>
    <cellStyle name="Normal 3 2 16 21" xfId="14750"/>
    <cellStyle name="Normal 3 2 16 21 2" xfId="32699"/>
    <cellStyle name="Normal 3 2 16 22" xfId="14751"/>
    <cellStyle name="Normal 3 2 16 22 2" xfId="32700"/>
    <cellStyle name="Normal 3 2 16 23" xfId="14752"/>
    <cellStyle name="Normal 3 2 16 23 2" xfId="32701"/>
    <cellStyle name="Normal 3 2 16 24" xfId="32546"/>
    <cellStyle name="Normal 3 2 16 3" xfId="14753"/>
    <cellStyle name="Normal 3 2 16 3 2" xfId="32702"/>
    <cellStyle name="Normal 3 2 16 4" xfId="14754"/>
    <cellStyle name="Normal 3 2 16 4 2" xfId="32703"/>
    <cellStyle name="Normal 3 2 16 5" xfId="14755"/>
    <cellStyle name="Normal 3 2 16 5 2" xfId="32704"/>
    <cellStyle name="Normal 3 2 16 6" xfId="14756"/>
    <cellStyle name="Normal 3 2 16 6 2" xfId="32705"/>
    <cellStyle name="Normal 3 2 16 7" xfId="14757"/>
    <cellStyle name="Normal 3 2 16 7 2" xfId="32706"/>
    <cellStyle name="Normal 3 2 16 8" xfId="14758"/>
    <cellStyle name="Normal 3 2 16 8 2" xfId="32707"/>
    <cellStyle name="Normal 3 2 16 9" xfId="14759"/>
    <cellStyle name="Normal 3 2 16 9 2" xfId="32708"/>
    <cellStyle name="Normal 3 2 17" xfId="14760"/>
    <cellStyle name="Normal 3 2 17 10" xfId="14761"/>
    <cellStyle name="Normal 3 2 17 10 2" xfId="32710"/>
    <cellStyle name="Normal 3 2 17 11" xfId="14762"/>
    <cellStyle name="Normal 3 2 17 11 10" xfId="14763"/>
    <cellStyle name="Normal 3 2 17 11 10 2" xfId="32712"/>
    <cellStyle name="Normal 3 2 17 11 11" xfId="14764"/>
    <cellStyle name="Normal 3 2 17 11 11 2" xfId="32713"/>
    <cellStyle name="Normal 3 2 17 11 12" xfId="14765"/>
    <cellStyle name="Normal 3 2 17 11 12 2" xfId="32714"/>
    <cellStyle name="Normal 3 2 17 11 13" xfId="14766"/>
    <cellStyle name="Normal 3 2 17 11 13 2" xfId="32715"/>
    <cellStyle name="Normal 3 2 17 11 14" xfId="32711"/>
    <cellStyle name="Normal 3 2 17 11 2" xfId="14767"/>
    <cellStyle name="Normal 3 2 17 11 2 10" xfId="14768"/>
    <cellStyle name="Normal 3 2 17 11 2 10 2" xfId="32717"/>
    <cellStyle name="Normal 3 2 17 11 2 11" xfId="14769"/>
    <cellStyle name="Normal 3 2 17 11 2 11 2" xfId="32718"/>
    <cellStyle name="Normal 3 2 17 11 2 12" xfId="14770"/>
    <cellStyle name="Normal 3 2 17 11 2 12 2" xfId="32719"/>
    <cellStyle name="Normal 3 2 17 11 2 13" xfId="32716"/>
    <cellStyle name="Normal 3 2 17 11 2 2" xfId="14771"/>
    <cellStyle name="Normal 3 2 17 11 2 2 2" xfId="14772"/>
    <cellStyle name="Normal 3 2 17 11 2 2 2 2" xfId="32721"/>
    <cellStyle name="Normal 3 2 17 11 2 2 3" xfId="32720"/>
    <cellStyle name="Normal 3 2 17 11 2 3" xfId="14773"/>
    <cellStyle name="Normal 3 2 17 11 2 3 2" xfId="32722"/>
    <cellStyle name="Normal 3 2 17 11 2 4" xfId="14774"/>
    <cellStyle name="Normal 3 2 17 11 2 4 2" xfId="32723"/>
    <cellStyle name="Normal 3 2 17 11 2 5" xfId="14775"/>
    <cellStyle name="Normal 3 2 17 11 2 5 2" xfId="32724"/>
    <cellStyle name="Normal 3 2 17 11 2 6" xfId="14776"/>
    <cellStyle name="Normal 3 2 17 11 2 6 2" xfId="32725"/>
    <cellStyle name="Normal 3 2 17 11 2 7" xfId="14777"/>
    <cellStyle name="Normal 3 2 17 11 2 7 2" xfId="32726"/>
    <cellStyle name="Normal 3 2 17 11 2 8" xfId="14778"/>
    <cellStyle name="Normal 3 2 17 11 2 8 2" xfId="32727"/>
    <cellStyle name="Normal 3 2 17 11 2 9" xfId="14779"/>
    <cellStyle name="Normal 3 2 17 11 2 9 2" xfId="32728"/>
    <cellStyle name="Normal 3 2 17 11 3" xfId="14780"/>
    <cellStyle name="Normal 3 2 17 11 3 2" xfId="32729"/>
    <cellStyle name="Normal 3 2 17 11 4" xfId="14781"/>
    <cellStyle name="Normal 3 2 17 11 4 2" xfId="14782"/>
    <cellStyle name="Normal 3 2 17 11 4 2 2" xfId="32731"/>
    <cellStyle name="Normal 3 2 17 11 4 3" xfId="32730"/>
    <cellStyle name="Normal 3 2 17 11 5" xfId="14783"/>
    <cellStyle name="Normal 3 2 17 11 5 2" xfId="32732"/>
    <cellStyle name="Normal 3 2 17 11 6" xfId="14784"/>
    <cellStyle name="Normal 3 2 17 11 6 2" xfId="32733"/>
    <cellStyle name="Normal 3 2 17 11 7" xfId="14785"/>
    <cellStyle name="Normal 3 2 17 11 7 2" xfId="32734"/>
    <cellStyle name="Normal 3 2 17 11 8" xfId="14786"/>
    <cellStyle name="Normal 3 2 17 11 8 2" xfId="32735"/>
    <cellStyle name="Normal 3 2 17 11 9" xfId="14787"/>
    <cellStyle name="Normal 3 2 17 11 9 2" xfId="32736"/>
    <cellStyle name="Normal 3 2 17 12" xfId="14788"/>
    <cellStyle name="Normal 3 2 17 12 2" xfId="32737"/>
    <cellStyle name="Normal 3 2 17 13" xfId="14789"/>
    <cellStyle name="Normal 3 2 17 13 10" xfId="14790"/>
    <cellStyle name="Normal 3 2 17 13 10 2" xfId="32739"/>
    <cellStyle name="Normal 3 2 17 13 11" xfId="14791"/>
    <cellStyle name="Normal 3 2 17 13 11 2" xfId="32740"/>
    <cellStyle name="Normal 3 2 17 13 12" xfId="14792"/>
    <cellStyle name="Normal 3 2 17 13 12 2" xfId="32741"/>
    <cellStyle name="Normal 3 2 17 13 13" xfId="32738"/>
    <cellStyle name="Normal 3 2 17 13 2" xfId="14793"/>
    <cellStyle name="Normal 3 2 17 13 2 2" xfId="14794"/>
    <cellStyle name="Normal 3 2 17 13 2 2 2" xfId="32743"/>
    <cellStyle name="Normal 3 2 17 13 2 3" xfId="32742"/>
    <cellStyle name="Normal 3 2 17 13 3" xfId="14795"/>
    <cellStyle name="Normal 3 2 17 13 3 2" xfId="32744"/>
    <cellStyle name="Normal 3 2 17 13 4" xfId="14796"/>
    <cellStyle name="Normal 3 2 17 13 4 2" xfId="32745"/>
    <cellStyle name="Normal 3 2 17 13 5" xfId="14797"/>
    <cellStyle name="Normal 3 2 17 13 5 2" xfId="32746"/>
    <cellStyle name="Normal 3 2 17 13 6" xfId="14798"/>
    <cellStyle name="Normal 3 2 17 13 6 2" xfId="32747"/>
    <cellStyle name="Normal 3 2 17 13 7" xfId="14799"/>
    <cellStyle name="Normal 3 2 17 13 7 2" xfId="32748"/>
    <cellStyle name="Normal 3 2 17 13 8" xfId="14800"/>
    <cellStyle name="Normal 3 2 17 13 8 2" xfId="32749"/>
    <cellStyle name="Normal 3 2 17 13 9" xfId="14801"/>
    <cellStyle name="Normal 3 2 17 13 9 2" xfId="32750"/>
    <cellStyle name="Normal 3 2 17 14" xfId="14802"/>
    <cellStyle name="Normal 3 2 17 14 2" xfId="14803"/>
    <cellStyle name="Normal 3 2 17 14 2 2" xfId="32752"/>
    <cellStyle name="Normal 3 2 17 14 3" xfId="32751"/>
    <cellStyle name="Normal 3 2 17 15" xfId="14804"/>
    <cellStyle name="Normal 3 2 17 15 2" xfId="32753"/>
    <cellStyle name="Normal 3 2 17 16" xfId="14805"/>
    <cellStyle name="Normal 3 2 17 16 2" xfId="32754"/>
    <cellStyle name="Normal 3 2 17 17" xfId="14806"/>
    <cellStyle name="Normal 3 2 17 17 2" xfId="32755"/>
    <cellStyle name="Normal 3 2 17 18" xfId="14807"/>
    <cellStyle name="Normal 3 2 17 18 2" xfId="32756"/>
    <cellStyle name="Normal 3 2 17 19" xfId="14808"/>
    <cellStyle name="Normal 3 2 17 19 2" xfId="32757"/>
    <cellStyle name="Normal 3 2 17 2" xfId="14809"/>
    <cellStyle name="Normal 3 2 17 2 10" xfId="14810"/>
    <cellStyle name="Normal 3 2 17 2 10 2" xfId="32759"/>
    <cellStyle name="Normal 3 2 17 2 11" xfId="14811"/>
    <cellStyle name="Normal 3 2 17 2 11 2" xfId="32760"/>
    <cellStyle name="Normal 3 2 17 2 12" xfId="14812"/>
    <cellStyle name="Normal 3 2 17 2 12 2" xfId="32761"/>
    <cellStyle name="Normal 3 2 17 2 13" xfId="14813"/>
    <cellStyle name="Normal 3 2 17 2 13 2" xfId="32762"/>
    <cellStyle name="Normal 3 2 17 2 14" xfId="14814"/>
    <cellStyle name="Normal 3 2 17 2 14 2" xfId="32763"/>
    <cellStyle name="Normal 3 2 17 2 15" xfId="32758"/>
    <cellStyle name="Normal 3 2 17 2 2" xfId="14815"/>
    <cellStyle name="Normal 3 2 17 2 2 10" xfId="14816"/>
    <cellStyle name="Normal 3 2 17 2 2 10 2" xfId="32765"/>
    <cellStyle name="Normal 3 2 17 2 2 11" xfId="14817"/>
    <cellStyle name="Normal 3 2 17 2 2 11 2" xfId="32766"/>
    <cellStyle name="Normal 3 2 17 2 2 12" xfId="14818"/>
    <cellStyle name="Normal 3 2 17 2 2 12 2" xfId="32767"/>
    <cellStyle name="Normal 3 2 17 2 2 13" xfId="14819"/>
    <cellStyle name="Normal 3 2 17 2 2 13 2" xfId="32768"/>
    <cellStyle name="Normal 3 2 17 2 2 14" xfId="14820"/>
    <cellStyle name="Normal 3 2 17 2 2 14 2" xfId="32769"/>
    <cellStyle name="Normal 3 2 17 2 2 15" xfId="32764"/>
    <cellStyle name="Normal 3 2 17 2 2 2" xfId="14821"/>
    <cellStyle name="Normal 3 2 17 2 2 2 10" xfId="14822"/>
    <cellStyle name="Normal 3 2 17 2 2 2 10 2" xfId="32771"/>
    <cellStyle name="Normal 3 2 17 2 2 2 11" xfId="14823"/>
    <cellStyle name="Normal 3 2 17 2 2 2 11 2" xfId="32772"/>
    <cellStyle name="Normal 3 2 17 2 2 2 12" xfId="14824"/>
    <cellStyle name="Normal 3 2 17 2 2 2 12 2" xfId="32773"/>
    <cellStyle name="Normal 3 2 17 2 2 2 13" xfId="14825"/>
    <cellStyle name="Normal 3 2 17 2 2 2 13 2" xfId="32774"/>
    <cellStyle name="Normal 3 2 17 2 2 2 14" xfId="32770"/>
    <cellStyle name="Normal 3 2 17 2 2 2 2" xfId="14826"/>
    <cellStyle name="Normal 3 2 17 2 2 2 2 10" xfId="14827"/>
    <cellStyle name="Normal 3 2 17 2 2 2 2 10 2" xfId="32776"/>
    <cellStyle name="Normal 3 2 17 2 2 2 2 11" xfId="14828"/>
    <cellStyle name="Normal 3 2 17 2 2 2 2 11 2" xfId="32777"/>
    <cellStyle name="Normal 3 2 17 2 2 2 2 12" xfId="14829"/>
    <cellStyle name="Normal 3 2 17 2 2 2 2 12 2" xfId="32778"/>
    <cellStyle name="Normal 3 2 17 2 2 2 2 13" xfId="32775"/>
    <cellStyle name="Normal 3 2 17 2 2 2 2 2" xfId="14830"/>
    <cellStyle name="Normal 3 2 17 2 2 2 2 2 2" xfId="14831"/>
    <cellStyle name="Normal 3 2 17 2 2 2 2 2 2 2" xfId="32780"/>
    <cellStyle name="Normal 3 2 17 2 2 2 2 2 3" xfId="32779"/>
    <cellStyle name="Normal 3 2 17 2 2 2 2 3" xfId="14832"/>
    <cellStyle name="Normal 3 2 17 2 2 2 2 3 2" xfId="32781"/>
    <cellStyle name="Normal 3 2 17 2 2 2 2 4" xfId="14833"/>
    <cellStyle name="Normal 3 2 17 2 2 2 2 4 2" xfId="32782"/>
    <cellStyle name="Normal 3 2 17 2 2 2 2 5" xfId="14834"/>
    <cellStyle name="Normal 3 2 17 2 2 2 2 5 2" xfId="32783"/>
    <cellStyle name="Normal 3 2 17 2 2 2 2 6" xfId="14835"/>
    <cellStyle name="Normal 3 2 17 2 2 2 2 6 2" xfId="32784"/>
    <cellStyle name="Normal 3 2 17 2 2 2 2 7" xfId="14836"/>
    <cellStyle name="Normal 3 2 17 2 2 2 2 7 2" xfId="32785"/>
    <cellStyle name="Normal 3 2 17 2 2 2 2 8" xfId="14837"/>
    <cellStyle name="Normal 3 2 17 2 2 2 2 8 2" xfId="32786"/>
    <cellStyle name="Normal 3 2 17 2 2 2 2 9" xfId="14838"/>
    <cellStyle name="Normal 3 2 17 2 2 2 2 9 2" xfId="32787"/>
    <cellStyle name="Normal 3 2 17 2 2 2 3" xfId="14839"/>
    <cellStyle name="Normal 3 2 17 2 2 2 3 2" xfId="32788"/>
    <cellStyle name="Normal 3 2 17 2 2 2 4" xfId="14840"/>
    <cellStyle name="Normal 3 2 17 2 2 2 4 2" xfId="14841"/>
    <cellStyle name="Normal 3 2 17 2 2 2 4 2 2" xfId="32790"/>
    <cellStyle name="Normal 3 2 17 2 2 2 4 3" xfId="32789"/>
    <cellStyle name="Normal 3 2 17 2 2 2 5" xfId="14842"/>
    <cellStyle name="Normal 3 2 17 2 2 2 5 2" xfId="32791"/>
    <cellStyle name="Normal 3 2 17 2 2 2 6" xfId="14843"/>
    <cellStyle name="Normal 3 2 17 2 2 2 6 2" xfId="32792"/>
    <cellStyle name="Normal 3 2 17 2 2 2 7" xfId="14844"/>
    <cellStyle name="Normal 3 2 17 2 2 2 7 2" xfId="32793"/>
    <cellStyle name="Normal 3 2 17 2 2 2 8" xfId="14845"/>
    <cellStyle name="Normal 3 2 17 2 2 2 8 2" xfId="32794"/>
    <cellStyle name="Normal 3 2 17 2 2 2 9" xfId="14846"/>
    <cellStyle name="Normal 3 2 17 2 2 2 9 2" xfId="32795"/>
    <cellStyle name="Normal 3 2 17 2 2 3" xfId="14847"/>
    <cellStyle name="Normal 3 2 17 2 2 3 2" xfId="32796"/>
    <cellStyle name="Normal 3 2 17 2 2 4" xfId="14848"/>
    <cellStyle name="Normal 3 2 17 2 2 4 10" xfId="14849"/>
    <cellStyle name="Normal 3 2 17 2 2 4 10 2" xfId="32798"/>
    <cellStyle name="Normal 3 2 17 2 2 4 11" xfId="14850"/>
    <cellStyle name="Normal 3 2 17 2 2 4 11 2" xfId="32799"/>
    <cellStyle name="Normal 3 2 17 2 2 4 12" xfId="14851"/>
    <cellStyle name="Normal 3 2 17 2 2 4 12 2" xfId="32800"/>
    <cellStyle name="Normal 3 2 17 2 2 4 13" xfId="32797"/>
    <cellStyle name="Normal 3 2 17 2 2 4 2" xfId="14852"/>
    <cellStyle name="Normal 3 2 17 2 2 4 2 2" xfId="14853"/>
    <cellStyle name="Normal 3 2 17 2 2 4 2 2 2" xfId="32802"/>
    <cellStyle name="Normal 3 2 17 2 2 4 2 3" xfId="32801"/>
    <cellStyle name="Normal 3 2 17 2 2 4 3" xfId="14854"/>
    <cellStyle name="Normal 3 2 17 2 2 4 3 2" xfId="32803"/>
    <cellStyle name="Normal 3 2 17 2 2 4 4" xfId="14855"/>
    <cellStyle name="Normal 3 2 17 2 2 4 4 2" xfId="32804"/>
    <cellStyle name="Normal 3 2 17 2 2 4 5" xfId="14856"/>
    <cellStyle name="Normal 3 2 17 2 2 4 5 2" xfId="32805"/>
    <cellStyle name="Normal 3 2 17 2 2 4 6" xfId="14857"/>
    <cellStyle name="Normal 3 2 17 2 2 4 6 2" xfId="32806"/>
    <cellStyle name="Normal 3 2 17 2 2 4 7" xfId="14858"/>
    <cellStyle name="Normal 3 2 17 2 2 4 7 2" xfId="32807"/>
    <cellStyle name="Normal 3 2 17 2 2 4 8" xfId="14859"/>
    <cellStyle name="Normal 3 2 17 2 2 4 8 2" xfId="32808"/>
    <cellStyle name="Normal 3 2 17 2 2 4 9" xfId="14860"/>
    <cellStyle name="Normal 3 2 17 2 2 4 9 2" xfId="32809"/>
    <cellStyle name="Normal 3 2 17 2 2 5" xfId="14861"/>
    <cellStyle name="Normal 3 2 17 2 2 5 2" xfId="14862"/>
    <cellStyle name="Normal 3 2 17 2 2 5 2 2" xfId="32811"/>
    <cellStyle name="Normal 3 2 17 2 2 5 3" xfId="32810"/>
    <cellStyle name="Normal 3 2 17 2 2 6" xfId="14863"/>
    <cellStyle name="Normal 3 2 17 2 2 6 2" xfId="32812"/>
    <cellStyle name="Normal 3 2 17 2 2 7" xfId="14864"/>
    <cellStyle name="Normal 3 2 17 2 2 7 2" xfId="32813"/>
    <cellStyle name="Normal 3 2 17 2 2 8" xfId="14865"/>
    <cellStyle name="Normal 3 2 17 2 2 8 2" xfId="32814"/>
    <cellStyle name="Normal 3 2 17 2 2 9" xfId="14866"/>
    <cellStyle name="Normal 3 2 17 2 2 9 2" xfId="32815"/>
    <cellStyle name="Normal 3 2 17 2 3" xfId="14867"/>
    <cellStyle name="Normal 3 2 17 2 3 10" xfId="14868"/>
    <cellStyle name="Normal 3 2 17 2 3 10 2" xfId="32817"/>
    <cellStyle name="Normal 3 2 17 2 3 11" xfId="14869"/>
    <cellStyle name="Normal 3 2 17 2 3 11 2" xfId="32818"/>
    <cellStyle name="Normal 3 2 17 2 3 12" xfId="14870"/>
    <cellStyle name="Normal 3 2 17 2 3 12 2" xfId="32819"/>
    <cellStyle name="Normal 3 2 17 2 3 13" xfId="14871"/>
    <cellStyle name="Normal 3 2 17 2 3 13 2" xfId="32820"/>
    <cellStyle name="Normal 3 2 17 2 3 14" xfId="32816"/>
    <cellStyle name="Normal 3 2 17 2 3 2" xfId="14872"/>
    <cellStyle name="Normal 3 2 17 2 3 2 10" xfId="14873"/>
    <cellStyle name="Normal 3 2 17 2 3 2 10 2" xfId="32822"/>
    <cellStyle name="Normal 3 2 17 2 3 2 11" xfId="14874"/>
    <cellStyle name="Normal 3 2 17 2 3 2 11 2" xfId="32823"/>
    <cellStyle name="Normal 3 2 17 2 3 2 12" xfId="14875"/>
    <cellStyle name="Normal 3 2 17 2 3 2 12 2" xfId="32824"/>
    <cellStyle name="Normal 3 2 17 2 3 2 13" xfId="32821"/>
    <cellStyle name="Normal 3 2 17 2 3 2 2" xfId="14876"/>
    <cellStyle name="Normal 3 2 17 2 3 2 2 2" xfId="14877"/>
    <cellStyle name="Normal 3 2 17 2 3 2 2 2 2" xfId="32826"/>
    <cellStyle name="Normal 3 2 17 2 3 2 2 3" xfId="32825"/>
    <cellStyle name="Normal 3 2 17 2 3 2 3" xfId="14878"/>
    <cellStyle name="Normal 3 2 17 2 3 2 3 2" xfId="32827"/>
    <cellStyle name="Normal 3 2 17 2 3 2 4" xfId="14879"/>
    <cellStyle name="Normal 3 2 17 2 3 2 4 2" xfId="32828"/>
    <cellStyle name="Normal 3 2 17 2 3 2 5" xfId="14880"/>
    <cellStyle name="Normal 3 2 17 2 3 2 5 2" xfId="32829"/>
    <cellStyle name="Normal 3 2 17 2 3 2 6" xfId="14881"/>
    <cellStyle name="Normal 3 2 17 2 3 2 6 2" xfId="32830"/>
    <cellStyle name="Normal 3 2 17 2 3 2 7" xfId="14882"/>
    <cellStyle name="Normal 3 2 17 2 3 2 7 2" xfId="32831"/>
    <cellStyle name="Normal 3 2 17 2 3 2 8" xfId="14883"/>
    <cellStyle name="Normal 3 2 17 2 3 2 8 2" xfId="32832"/>
    <cellStyle name="Normal 3 2 17 2 3 2 9" xfId="14884"/>
    <cellStyle name="Normal 3 2 17 2 3 2 9 2" xfId="32833"/>
    <cellStyle name="Normal 3 2 17 2 3 3" xfId="14885"/>
    <cellStyle name="Normal 3 2 17 2 3 3 2" xfId="32834"/>
    <cellStyle name="Normal 3 2 17 2 3 4" xfId="14886"/>
    <cellStyle name="Normal 3 2 17 2 3 4 2" xfId="14887"/>
    <cellStyle name="Normal 3 2 17 2 3 4 2 2" xfId="32836"/>
    <cellStyle name="Normal 3 2 17 2 3 4 3" xfId="32835"/>
    <cellStyle name="Normal 3 2 17 2 3 5" xfId="14888"/>
    <cellStyle name="Normal 3 2 17 2 3 5 2" xfId="32837"/>
    <cellStyle name="Normal 3 2 17 2 3 6" xfId="14889"/>
    <cellStyle name="Normal 3 2 17 2 3 6 2" xfId="32838"/>
    <cellStyle name="Normal 3 2 17 2 3 7" xfId="14890"/>
    <cellStyle name="Normal 3 2 17 2 3 7 2" xfId="32839"/>
    <cellStyle name="Normal 3 2 17 2 3 8" xfId="14891"/>
    <cellStyle name="Normal 3 2 17 2 3 8 2" xfId="32840"/>
    <cellStyle name="Normal 3 2 17 2 3 9" xfId="14892"/>
    <cellStyle name="Normal 3 2 17 2 3 9 2" xfId="32841"/>
    <cellStyle name="Normal 3 2 17 2 4" xfId="14893"/>
    <cellStyle name="Normal 3 2 17 2 4 10" xfId="14894"/>
    <cellStyle name="Normal 3 2 17 2 4 10 2" xfId="32843"/>
    <cellStyle name="Normal 3 2 17 2 4 11" xfId="14895"/>
    <cellStyle name="Normal 3 2 17 2 4 11 2" xfId="32844"/>
    <cellStyle name="Normal 3 2 17 2 4 12" xfId="14896"/>
    <cellStyle name="Normal 3 2 17 2 4 12 2" xfId="32845"/>
    <cellStyle name="Normal 3 2 17 2 4 13" xfId="32842"/>
    <cellStyle name="Normal 3 2 17 2 4 2" xfId="14897"/>
    <cellStyle name="Normal 3 2 17 2 4 2 2" xfId="14898"/>
    <cellStyle name="Normal 3 2 17 2 4 2 2 2" xfId="32847"/>
    <cellStyle name="Normal 3 2 17 2 4 2 3" xfId="32846"/>
    <cellStyle name="Normal 3 2 17 2 4 3" xfId="14899"/>
    <cellStyle name="Normal 3 2 17 2 4 3 2" xfId="32848"/>
    <cellStyle name="Normal 3 2 17 2 4 4" xfId="14900"/>
    <cellStyle name="Normal 3 2 17 2 4 4 2" xfId="32849"/>
    <cellStyle name="Normal 3 2 17 2 4 5" xfId="14901"/>
    <cellStyle name="Normal 3 2 17 2 4 5 2" xfId="32850"/>
    <cellStyle name="Normal 3 2 17 2 4 6" xfId="14902"/>
    <cellStyle name="Normal 3 2 17 2 4 6 2" xfId="32851"/>
    <cellStyle name="Normal 3 2 17 2 4 7" xfId="14903"/>
    <cellStyle name="Normal 3 2 17 2 4 7 2" xfId="32852"/>
    <cellStyle name="Normal 3 2 17 2 4 8" xfId="14904"/>
    <cellStyle name="Normal 3 2 17 2 4 8 2" xfId="32853"/>
    <cellStyle name="Normal 3 2 17 2 4 9" xfId="14905"/>
    <cellStyle name="Normal 3 2 17 2 4 9 2" xfId="32854"/>
    <cellStyle name="Normal 3 2 17 2 5" xfId="14906"/>
    <cellStyle name="Normal 3 2 17 2 5 2" xfId="14907"/>
    <cellStyle name="Normal 3 2 17 2 5 2 2" xfId="32856"/>
    <cellStyle name="Normal 3 2 17 2 5 3" xfId="32855"/>
    <cellStyle name="Normal 3 2 17 2 6" xfId="14908"/>
    <cellStyle name="Normal 3 2 17 2 6 2" xfId="32857"/>
    <cellStyle name="Normal 3 2 17 2 7" xfId="14909"/>
    <cellStyle name="Normal 3 2 17 2 7 2" xfId="32858"/>
    <cellStyle name="Normal 3 2 17 2 8" xfId="14910"/>
    <cellStyle name="Normal 3 2 17 2 8 2" xfId="32859"/>
    <cellStyle name="Normal 3 2 17 2 9" xfId="14911"/>
    <cellStyle name="Normal 3 2 17 2 9 2" xfId="32860"/>
    <cellStyle name="Normal 3 2 17 20" xfId="14912"/>
    <cellStyle name="Normal 3 2 17 20 2" xfId="32861"/>
    <cellStyle name="Normal 3 2 17 21" xfId="14913"/>
    <cellStyle name="Normal 3 2 17 21 2" xfId="32862"/>
    <cellStyle name="Normal 3 2 17 22" xfId="14914"/>
    <cellStyle name="Normal 3 2 17 22 2" xfId="32863"/>
    <cellStyle name="Normal 3 2 17 23" xfId="14915"/>
    <cellStyle name="Normal 3 2 17 23 2" xfId="32864"/>
    <cellStyle name="Normal 3 2 17 24" xfId="32709"/>
    <cellStyle name="Normal 3 2 17 3" xfId="14916"/>
    <cellStyle name="Normal 3 2 17 3 2" xfId="32865"/>
    <cellStyle name="Normal 3 2 17 4" xfId="14917"/>
    <cellStyle name="Normal 3 2 17 4 2" xfId="32866"/>
    <cellStyle name="Normal 3 2 17 5" xfId="14918"/>
    <cellStyle name="Normal 3 2 17 5 2" xfId="32867"/>
    <cellStyle name="Normal 3 2 17 6" xfId="14919"/>
    <cellStyle name="Normal 3 2 17 6 2" xfId="32868"/>
    <cellStyle name="Normal 3 2 17 7" xfId="14920"/>
    <cellStyle name="Normal 3 2 17 7 2" xfId="32869"/>
    <cellStyle name="Normal 3 2 17 8" xfId="14921"/>
    <cellStyle name="Normal 3 2 17 8 2" xfId="32870"/>
    <cellStyle name="Normal 3 2 17 9" xfId="14922"/>
    <cellStyle name="Normal 3 2 17 9 2" xfId="32871"/>
    <cellStyle name="Normal 3 2 18" xfId="14923"/>
    <cellStyle name="Normal 3 2 18 10" xfId="14924"/>
    <cellStyle name="Normal 3 2 18 10 2" xfId="32873"/>
    <cellStyle name="Normal 3 2 18 11" xfId="14925"/>
    <cellStyle name="Normal 3 2 18 11 10" xfId="14926"/>
    <cellStyle name="Normal 3 2 18 11 10 2" xfId="32875"/>
    <cellStyle name="Normal 3 2 18 11 11" xfId="14927"/>
    <cellStyle name="Normal 3 2 18 11 11 2" xfId="32876"/>
    <cellStyle name="Normal 3 2 18 11 12" xfId="14928"/>
    <cellStyle name="Normal 3 2 18 11 12 2" xfId="32877"/>
    <cellStyle name="Normal 3 2 18 11 13" xfId="14929"/>
    <cellStyle name="Normal 3 2 18 11 13 2" xfId="32878"/>
    <cellStyle name="Normal 3 2 18 11 14" xfId="32874"/>
    <cellStyle name="Normal 3 2 18 11 2" xfId="14930"/>
    <cellStyle name="Normal 3 2 18 11 2 10" xfId="14931"/>
    <cellStyle name="Normal 3 2 18 11 2 10 2" xfId="32880"/>
    <cellStyle name="Normal 3 2 18 11 2 11" xfId="14932"/>
    <cellStyle name="Normal 3 2 18 11 2 11 2" xfId="32881"/>
    <cellStyle name="Normal 3 2 18 11 2 12" xfId="14933"/>
    <cellStyle name="Normal 3 2 18 11 2 12 2" xfId="32882"/>
    <cellStyle name="Normal 3 2 18 11 2 13" xfId="32879"/>
    <cellStyle name="Normal 3 2 18 11 2 2" xfId="14934"/>
    <cellStyle name="Normal 3 2 18 11 2 2 2" xfId="14935"/>
    <cellStyle name="Normal 3 2 18 11 2 2 2 2" xfId="32884"/>
    <cellStyle name="Normal 3 2 18 11 2 2 3" xfId="32883"/>
    <cellStyle name="Normal 3 2 18 11 2 3" xfId="14936"/>
    <cellStyle name="Normal 3 2 18 11 2 3 2" xfId="32885"/>
    <cellStyle name="Normal 3 2 18 11 2 4" xfId="14937"/>
    <cellStyle name="Normal 3 2 18 11 2 4 2" xfId="32886"/>
    <cellStyle name="Normal 3 2 18 11 2 5" xfId="14938"/>
    <cellStyle name="Normal 3 2 18 11 2 5 2" xfId="32887"/>
    <cellStyle name="Normal 3 2 18 11 2 6" xfId="14939"/>
    <cellStyle name="Normal 3 2 18 11 2 6 2" xfId="32888"/>
    <cellStyle name="Normal 3 2 18 11 2 7" xfId="14940"/>
    <cellStyle name="Normal 3 2 18 11 2 7 2" xfId="32889"/>
    <cellStyle name="Normal 3 2 18 11 2 8" xfId="14941"/>
    <cellStyle name="Normal 3 2 18 11 2 8 2" xfId="32890"/>
    <cellStyle name="Normal 3 2 18 11 2 9" xfId="14942"/>
    <cellStyle name="Normal 3 2 18 11 2 9 2" xfId="32891"/>
    <cellStyle name="Normal 3 2 18 11 3" xfId="14943"/>
    <cellStyle name="Normal 3 2 18 11 3 2" xfId="32892"/>
    <cellStyle name="Normal 3 2 18 11 4" xfId="14944"/>
    <cellStyle name="Normal 3 2 18 11 4 2" xfId="14945"/>
    <cellStyle name="Normal 3 2 18 11 4 2 2" xfId="32894"/>
    <cellStyle name="Normal 3 2 18 11 4 3" xfId="32893"/>
    <cellStyle name="Normal 3 2 18 11 5" xfId="14946"/>
    <cellStyle name="Normal 3 2 18 11 5 2" xfId="32895"/>
    <cellStyle name="Normal 3 2 18 11 6" xfId="14947"/>
    <cellStyle name="Normal 3 2 18 11 6 2" xfId="32896"/>
    <cellStyle name="Normal 3 2 18 11 7" xfId="14948"/>
    <cellStyle name="Normal 3 2 18 11 7 2" xfId="32897"/>
    <cellStyle name="Normal 3 2 18 11 8" xfId="14949"/>
    <cellStyle name="Normal 3 2 18 11 8 2" xfId="32898"/>
    <cellStyle name="Normal 3 2 18 11 9" xfId="14950"/>
    <cellStyle name="Normal 3 2 18 11 9 2" xfId="32899"/>
    <cellStyle name="Normal 3 2 18 12" xfId="14951"/>
    <cellStyle name="Normal 3 2 18 12 2" xfId="32900"/>
    <cellStyle name="Normal 3 2 18 13" xfId="14952"/>
    <cellStyle name="Normal 3 2 18 13 10" xfId="14953"/>
    <cellStyle name="Normal 3 2 18 13 10 2" xfId="32902"/>
    <cellStyle name="Normal 3 2 18 13 11" xfId="14954"/>
    <cellStyle name="Normal 3 2 18 13 11 2" xfId="32903"/>
    <cellStyle name="Normal 3 2 18 13 12" xfId="14955"/>
    <cellStyle name="Normal 3 2 18 13 12 2" xfId="32904"/>
    <cellStyle name="Normal 3 2 18 13 13" xfId="32901"/>
    <cellStyle name="Normal 3 2 18 13 2" xfId="14956"/>
    <cellStyle name="Normal 3 2 18 13 2 2" xfId="14957"/>
    <cellStyle name="Normal 3 2 18 13 2 2 2" xfId="32906"/>
    <cellStyle name="Normal 3 2 18 13 2 3" xfId="32905"/>
    <cellStyle name="Normal 3 2 18 13 3" xfId="14958"/>
    <cellStyle name="Normal 3 2 18 13 3 2" xfId="32907"/>
    <cellStyle name="Normal 3 2 18 13 4" xfId="14959"/>
    <cellStyle name="Normal 3 2 18 13 4 2" xfId="32908"/>
    <cellStyle name="Normal 3 2 18 13 5" xfId="14960"/>
    <cellStyle name="Normal 3 2 18 13 5 2" xfId="32909"/>
    <cellStyle name="Normal 3 2 18 13 6" xfId="14961"/>
    <cellStyle name="Normal 3 2 18 13 6 2" xfId="32910"/>
    <cellStyle name="Normal 3 2 18 13 7" xfId="14962"/>
    <cellStyle name="Normal 3 2 18 13 7 2" xfId="32911"/>
    <cellStyle name="Normal 3 2 18 13 8" xfId="14963"/>
    <cellStyle name="Normal 3 2 18 13 8 2" xfId="32912"/>
    <cellStyle name="Normal 3 2 18 13 9" xfId="14964"/>
    <cellStyle name="Normal 3 2 18 13 9 2" xfId="32913"/>
    <cellStyle name="Normal 3 2 18 14" xfId="14965"/>
    <cellStyle name="Normal 3 2 18 14 2" xfId="14966"/>
    <cellStyle name="Normal 3 2 18 14 2 2" xfId="32915"/>
    <cellStyle name="Normal 3 2 18 14 3" xfId="32914"/>
    <cellStyle name="Normal 3 2 18 15" xfId="14967"/>
    <cellStyle name="Normal 3 2 18 15 2" xfId="32916"/>
    <cellStyle name="Normal 3 2 18 16" xfId="14968"/>
    <cellStyle name="Normal 3 2 18 16 2" xfId="32917"/>
    <cellStyle name="Normal 3 2 18 17" xfId="14969"/>
    <cellStyle name="Normal 3 2 18 17 2" xfId="32918"/>
    <cellStyle name="Normal 3 2 18 18" xfId="14970"/>
    <cellStyle name="Normal 3 2 18 18 2" xfId="32919"/>
    <cellStyle name="Normal 3 2 18 19" xfId="14971"/>
    <cellStyle name="Normal 3 2 18 19 2" xfId="32920"/>
    <cellStyle name="Normal 3 2 18 2" xfId="14972"/>
    <cellStyle name="Normal 3 2 18 2 10" xfId="14973"/>
    <cellStyle name="Normal 3 2 18 2 10 2" xfId="32922"/>
    <cellStyle name="Normal 3 2 18 2 11" xfId="14974"/>
    <cellStyle name="Normal 3 2 18 2 11 2" xfId="32923"/>
    <cellStyle name="Normal 3 2 18 2 12" xfId="14975"/>
    <cellStyle name="Normal 3 2 18 2 12 2" xfId="32924"/>
    <cellStyle name="Normal 3 2 18 2 13" xfId="14976"/>
    <cellStyle name="Normal 3 2 18 2 13 2" xfId="32925"/>
    <cellStyle name="Normal 3 2 18 2 14" xfId="14977"/>
    <cellStyle name="Normal 3 2 18 2 14 2" xfId="32926"/>
    <cellStyle name="Normal 3 2 18 2 15" xfId="32921"/>
    <cellStyle name="Normal 3 2 18 2 2" xfId="14978"/>
    <cellStyle name="Normal 3 2 18 2 2 10" xfId="14979"/>
    <cellStyle name="Normal 3 2 18 2 2 10 2" xfId="32928"/>
    <cellStyle name="Normal 3 2 18 2 2 11" xfId="14980"/>
    <cellStyle name="Normal 3 2 18 2 2 11 2" xfId="32929"/>
    <cellStyle name="Normal 3 2 18 2 2 12" xfId="14981"/>
    <cellStyle name="Normal 3 2 18 2 2 12 2" xfId="32930"/>
    <cellStyle name="Normal 3 2 18 2 2 13" xfId="14982"/>
    <cellStyle name="Normal 3 2 18 2 2 13 2" xfId="32931"/>
    <cellStyle name="Normal 3 2 18 2 2 14" xfId="14983"/>
    <cellStyle name="Normal 3 2 18 2 2 14 2" xfId="32932"/>
    <cellStyle name="Normal 3 2 18 2 2 15" xfId="32927"/>
    <cellStyle name="Normal 3 2 18 2 2 2" xfId="14984"/>
    <cellStyle name="Normal 3 2 18 2 2 2 10" xfId="14985"/>
    <cellStyle name="Normal 3 2 18 2 2 2 10 2" xfId="32934"/>
    <cellStyle name="Normal 3 2 18 2 2 2 11" xfId="14986"/>
    <cellStyle name="Normal 3 2 18 2 2 2 11 2" xfId="32935"/>
    <cellStyle name="Normal 3 2 18 2 2 2 12" xfId="14987"/>
    <cellStyle name="Normal 3 2 18 2 2 2 12 2" xfId="32936"/>
    <cellStyle name="Normal 3 2 18 2 2 2 13" xfId="14988"/>
    <cellStyle name="Normal 3 2 18 2 2 2 13 2" xfId="32937"/>
    <cellStyle name="Normal 3 2 18 2 2 2 14" xfId="32933"/>
    <cellStyle name="Normal 3 2 18 2 2 2 2" xfId="14989"/>
    <cellStyle name="Normal 3 2 18 2 2 2 2 10" xfId="14990"/>
    <cellStyle name="Normal 3 2 18 2 2 2 2 10 2" xfId="32939"/>
    <cellStyle name="Normal 3 2 18 2 2 2 2 11" xfId="14991"/>
    <cellStyle name="Normal 3 2 18 2 2 2 2 11 2" xfId="32940"/>
    <cellStyle name="Normal 3 2 18 2 2 2 2 12" xfId="14992"/>
    <cellStyle name="Normal 3 2 18 2 2 2 2 12 2" xfId="32941"/>
    <cellStyle name="Normal 3 2 18 2 2 2 2 13" xfId="32938"/>
    <cellStyle name="Normal 3 2 18 2 2 2 2 2" xfId="14993"/>
    <cellStyle name="Normal 3 2 18 2 2 2 2 2 2" xfId="14994"/>
    <cellStyle name="Normal 3 2 18 2 2 2 2 2 2 2" xfId="32943"/>
    <cellStyle name="Normal 3 2 18 2 2 2 2 2 3" xfId="32942"/>
    <cellStyle name="Normal 3 2 18 2 2 2 2 3" xfId="14995"/>
    <cellStyle name="Normal 3 2 18 2 2 2 2 3 2" xfId="32944"/>
    <cellStyle name="Normal 3 2 18 2 2 2 2 4" xfId="14996"/>
    <cellStyle name="Normal 3 2 18 2 2 2 2 4 2" xfId="32945"/>
    <cellStyle name="Normal 3 2 18 2 2 2 2 5" xfId="14997"/>
    <cellStyle name="Normal 3 2 18 2 2 2 2 5 2" xfId="32946"/>
    <cellStyle name="Normal 3 2 18 2 2 2 2 6" xfId="14998"/>
    <cellStyle name="Normal 3 2 18 2 2 2 2 6 2" xfId="32947"/>
    <cellStyle name="Normal 3 2 18 2 2 2 2 7" xfId="14999"/>
    <cellStyle name="Normal 3 2 18 2 2 2 2 7 2" xfId="32948"/>
    <cellStyle name="Normal 3 2 18 2 2 2 2 8" xfId="15000"/>
    <cellStyle name="Normal 3 2 18 2 2 2 2 8 2" xfId="32949"/>
    <cellStyle name="Normal 3 2 18 2 2 2 2 9" xfId="15001"/>
    <cellStyle name="Normal 3 2 18 2 2 2 2 9 2" xfId="32950"/>
    <cellStyle name="Normal 3 2 18 2 2 2 3" xfId="15002"/>
    <cellStyle name="Normal 3 2 18 2 2 2 3 2" xfId="32951"/>
    <cellStyle name="Normal 3 2 18 2 2 2 4" xfId="15003"/>
    <cellStyle name="Normal 3 2 18 2 2 2 4 2" xfId="15004"/>
    <cellStyle name="Normal 3 2 18 2 2 2 4 2 2" xfId="32953"/>
    <cellStyle name="Normal 3 2 18 2 2 2 4 3" xfId="32952"/>
    <cellStyle name="Normal 3 2 18 2 2 2 5" xfId="15005"/>
    <cellStyle name="Normal 3 2 18 2 2 2 5 2" xfId="32954"/>
    <cellStyle name="Normal 3 2 18 2 2 2 6" xfId="15006"/>
    <cellStyle name="Normal 3 2 18 2 2 2 6 2" xfId="32955"/>
    <cellStyle name="Normal 3 2 18 2 2 2 7" xfId="15007"/>
    <cellStyle name="Normal 3 2 18 2 2 2 7 2" xfId="32956"/>
    <cellStyle name="Normal 3 2 18 2 2 2 8" xfId="15008"/>
    <cellStyle name="Normal 3 2 18 2 2 2 8 2" xfId="32957"/>
    <cellStyle name="Normal 3 2 18 2 2 2 9" xfId="15009"/>
    <cellStyle name="Normal 3 2 18 2 2 2 9 2" xfId="32958"/>
    <cellStyle name="Normal 3 2 18 2 2 3" xfId="15010"/>
    <cellStyle name="Normal 3 2 18 2 2 3 2" xfId="32959"/>
    <cellStyle name="Normal 3 2 18 2 2 4" xfId="15011"/>
    <cellStyle name="Normal 3 2 18 2 2 4 10" xfId="15012"/>
    <cellStyle name="Normal 3 2 18 2 2 4 10 2" xfId="32961"/>
    <cellStyle name="Normal 3 2 18 2 2 4 11" xfId="15013"/>
    <cellStyle name="Normal 3 2 18 2 2 4 11 2" xfId="32962"/>
    <cellStyle name="Normal 3 2 18 2 2 4 12" xfId="15014"/>
    <cellStyle name="Normal 3 2 18 2 2 4 12 2" xfId="32963"/>
    <cellStyle name="Normal 3 2 18 2 2 4 13" xfId="32960"/>
    <cellStyle name="Normal 3 2 18 2 2 4 2" xfId="15015"/>
    <cellStyle name="Normal 3 2 18 2 2 4 2 2" xfId="15016"/>
    <cellStyle name="Normal 3 2 18 2 2 4 2 2 2" xfId="32965"/>
    <cellStyle name="Normal 3 2 18 2 2 4 2 3" xfId="32964"/>
    <cellStyle name="Normal 3 2 18 2 2 4 3" xfId="15017"/>
    <cellStyle name="Normal 3 2 18 2 2 4 3 2" xfId="32966"/>
    <cellStyle name="Normal 3 2 18 2 2 4 4" xfId="15018"/>
    <cellStyle name="Normal 3 2 18 2 2 4 4 2" xfId="32967"/>
    <cellStyle name="Normal 3 2 18 2 2 4 5" xfId="15019"/>
    <cellStyle name="Normal 3 2 18 2 2 4 5 2" xfId="32968"/>
    <cellStyle name="Normal 3 2 18 2 2 4 6" xfId="15020"/>
    <cellStyle name="Normal 3 2 18 2 2 4 6 2" xfId="32969"/>
    <cellStyle name="Normal 3 2 18 2 2 4 7" xfId="15021"/>
    <cellStyle name="Normal 3 2 18 2 2 4 7 2" xfId="32970"/>
    <cellStyle name="Normal 3 2 18 2 2 4 8" xfId="15022"/>
    <cellStyle name="Normal 3 2 18 2 2 4 8 2" xfId="32971"/>
    <cellStyle name="Normal 3 2 18 2 2 4 9" xfId="15023"/>
    <cellStyle name="Normal 3 2 18 2 2 4 9 2" xfId="32972"/>
    <cellStyle name="Normal 3 2 18 2 2 5" xfId="15024"/>
    <cellStyle name="Normal 3 2 18 2 2 5 2" xfId="15025"/>
    <cellStyle name="Normal 3 2 18 2 2 5 2 2" xfId="32974"/>
    <cellStyle name="Normal 3 2 18 2 2 5 3" xfId="32973"/>
    <cellStyle name="Normal 3 2 18 2 2 6" xfId="15026"/>
    <cellStyle name="Normal 3 2 18 2 2 6 2" xfId="32975"/>
    <cellStyle name="Normal 3 2 18 2 2 7" xfId="15027"/>
    <cellStyle name="Normal 3 2 18 2 2 7 2" xfId="32976"/>
    <cellStyle name="Normal 3 2 18 2 2 8" xfId="15028"/>
    <cellStyle name="Normal 3 2 18 2 2 8 2" xfId="32977"/>
    <cellStyle name="Normal 3 2 18 2 2 9" xfId="15029"/>
    <cellStyle name="Normal 3 2 18 2 2 9 2" xfId="32978"/>
    <cellStyle name="Normal 3 2 18 2 3" xfId="15030"/>
    <cellStyle name="Normal 3 2 18 2 3 10" xfId="15031"/>
    <cellStyle name="Normal 3 2 18 2 3 10 2" xfId="32980"/>
    <cellStyle name="Normal 3 2 18 2 3 11" xfId="15032"/>
    <cellStyle name="Normal 3 2 18 2 3 11 2" xfId="32981"/>
    <cellStyle name="Normal 3 2 18 2 3 12" xfId="15033"/>
    <cellStyle name="Normal 3 2 18 2 3 12 2" xfId="32982"/>
    <cellStyle name="Normal 3 2 18 2 3 13" xfId="15034"/>
    <cellStyle name="Normal 3 2 18 2 3 13 2" xfId="32983"/>
    <cellStyle name="Normal 3 2 18 2 3 14" xfId="32979"/>
    <cellStyle name="Normal 3 2 18 2 3 2" xfId="15035"/>
    <cellStyle name="Normal 3 2 18 2 3 2 10" xfId="15036"/>
    <cellStyle name="Normal 3 2 18 2 3 2 10 2" xfId="32985"/>
    <cellStyle name="Normal 3 2 18 2 3 2 11" xfId="15037"/>
    <cellStyle name="Normal 3 2 18 2 3 2 11 2" xfId="32986"/>
    <cellStyle name="Normal 3 2 18 2 3 2 12" xfId="15038"/>
    <cellStyle name="Normal 3 2 18 2 3 2 12 2" xfId="32987"/>
    <cellStyle name="Normal 3 2 18 2 3 2 13" xfId="32984"/>
    <cellStyle name="Normal 3 2 18 2 3 2 2" xfId="15039"/>
    <cellStyle name="Normal 3 2 18 2 3 2 2 2" xfId="15040"/>
    <cellStyle name="Normal 3 2 18 2 3 2 2 2 2" xfId="32989"/>
    <cellStyle name="Normal 3 2 18 2 3 2 2 3" xfId="32988"/>
    <cellStyle name="Normal 3 2 18 2 3 2 3" xfId="15041"/>
    <cellStyle name="Normal 3 2 18 2 3 2 3 2" xfId="32990"/>
    <cellStyle name="Normal 3 2 18 2 3 2 4" xfId="15042"/>
    <cellStyle name="Normal 3 2 18 2 3 2 4 2" xfId="32991"/>
    <cellStyle name="Normal 3 2 18 2 3 2 5" xfId="15043"/>
    <cellStyle name="Normal 3 2 18 2 3 2 5 2" xfId="32992"/>
    <cellStyle name="Normal 3 2 18 2 3 2 6" xfId="15044"/>
    <cellStyle name="Normal 3 2 18 2 3 2 6 2" xfId="32993"/>
    <cellStyle name="Normal 3 2 18 2 3 2 7" xfId="15045"/>
    <cellStyle name="Normal 3 2 18 2 3 2 7 2" xfId="32994"/>
    <cellStyle name="Normal 3 2 18 2 3 2 8" xfId="15046"/>
    <cellStyle name="Normal 3 2 18 2 3 2 8 2" xfId="32995"/>
    <cellStyle name="Normal 3 2 18 2 3 2 9" xfId="15047"/>
    <cellStyle name="Normal 3 2 18 2 3 2 9 2" xfId="32996"/>
    <cellStyle name="Normal 3 2 18 2 3 3" xfId="15048"/>
    <cellStyle name="Normal 3 2 18 2 3 3 2" xfId="32997"/>
    <cellStyle name="Normal 3 2 18 2 3 4" xfId="15049"/>
    <cellStyle name="Normal 3 2 18 2 3 4 2" xfId="15050"/>
    <cellStyle name="Normal 3 2 18 2 3 4 2 2" xfId="32999"/>
    <cellStyle name="Normal 3 2 18 2 3 4 3" xfId="32998"/>
    <cellStyle name="Normal 3 2 18 2 3 5" xfId="15051"/>
    <cellStyle name="Normal 3 2 18 2 3 5 2" xfId="33000"/>
    <cellStyle name="Normal 3 2 18 2 3 6" xfId="15052"/>
    <cellStyle name="Normal 3 2 18 2 3 6 2" xfId="33001"/>
    <cellStyle name="Normal 3 2 18 2 3 7" xfId="15053"/>
    <cellStyle name="Normal 3 2 18 2 3 7 2" xfId="33002"/>
    <cellStyle name="Normal 3 2 18 2 3 8" xfId="15054"/>
    <cellStyle name="Normal 3 2 18 2 3 8 2" xfId="33003"/>
    <cellStyle name="Normal 3 2 18 2 3 9" xfId="15055"/>
    <cellStyle name="Normal 3 2 18 2 3 9 2" xfId="33004"/>
    <cellStyle name="Normal 3 2 18 2 4" xfId="15056"/>
    <cellStyle name="Normal 3 2 18 2 4 10" xfId="15057"/>
    <cellStyle name="Normal 3 2 18 2 4 10 2" xfId="33006"/>
    <cellStyle name="Normal 3 2 18 2 4 11" xfId="15058"/>
    <cellStyle name="Normal 3 2 18 2 4 11 2" xfId="33007"/>
    <cellStyle name="Normal 3 2 18 2 4 12" xfId="15059"/>
    <cellStyle name="Normal 3 2 18 2 4 12 2" xfId="33008"/>
    <cellStyle name="Normal 3 2 18 2 4 13" xfId="33005"/>
    <cellStyle name="Normal 3 2 18 2 4 2" xfId="15060"/>
    <cellStyle name="Normal 3 2 18 2 4 2 2" xfId="15061"/>
    <cellStyle name="Normal 3 2 18 2 4 2 2 2" xfId="33010"/>
    <cellStyle name="Normal 3 2 18 2 4 2 3" xfId="33009"/>
    <cellStyle name="Normal 3 2 18 2 4 3" xfId="15062"/>
    <cellStyle name="Normal 3 2 18 2 4 3 2" xfId="33011"/>
    <cellStyle name="Normal 3 2 18 2 4 4" xfId="15063"/>
    <cellStyle name="Normal 3 2 18 2 4 4 2" xfId="33012"/>
    <cellStyle name="Normal 3 2 18 2 4 5" xfId="15064"/>
    <cellStyle name="Normal 3 2 18 2 4 5 2" xfId="33013"/>
    <cellStyle name="Normal 3 2 18 2 4 6" xfId="15065"/>
    <cellStyle name="Normal 3 2 18 2 4 6 2" xfId="33014"/>
    <cellStyle name="Normal 3 2 18 2 4 7" xfId="15066"/>
    <cellStyle name="Normal 3 2 18 2 4 7 2" xfId="33015"/>
    <cellStyle name="Normal 3 2 18 2 4 8" xfId="15067"/>
    <cellStyle name="Normal 3 2 18 2 4 8 2" xfId="33016"/>
    <cellStyle name="Normal 3 2 18 2 4 9" xfId="15068"/>
    <cellStyle name="Normal 3 2 18 2 4 9 2" xfId="33017"/>
    <cellStyle name="Normal 3 2 18 2 5" xfId="15069"/>
    <cellStyle name="Normal 3 2 18 2 5 2" xfId="15070"/>
    <cellStyle name="Normal 3 2 18 2 5 2 2" xfId="33019"/>
    <cellStyle name="Normal 3 2 18 2 5 3" xfId="33018"/>
    <cellStyle name="Normal 3 2 18 2 6" xfId="15071"/>
    <cellStyle name="Normal 3 2 18 2 6 2" xfId="33020"/>
    <cellStyle name="Normal 3 2 18 2 7" xfId="15072"/>
    <cellStyle name="Normal 3 2 18 2 7 2" xfId="33021"/>
    <cellStyle name="Normal 3 2 18 2 8" xfId="15073"/>
    <cellStyle name="Normal 3 2 18 2 8 2" xfId="33022"/>
    <cellStyle name="Normal 3 2 18 2 9" xfId="15074"/>
    <cellStyle name="Normal 3 2 18 2 9 2" xfId="33023"/>
    <cellStyle name="Normal 3 2 18 20" xfId="15075"/>
    <cellStyle name="Normal 3 2 18 20 2" xfId="33024"/>
    <cellStyle name="Normal 3 2 18 21" xfId="15076"/>
    <cellStyle name="Normal 3 2 18 21 2" xfId="33025"/>
    <cellStyle name="Normal 3 2 18 22" xfId="15077"/>
    <cellStyle name="Normal 3 2 18 22 2" xfId="33026"/>
    <cellStyle name="Normal 3 2 18 23" xfId="15078"/>
    <cellStyle name="Normal 3 2 18 23 2" xfId="33027"/>
    <cellStyle name="Normal 3 2 18 24" xfId="32872"/>
    <cellStyle name="Normal 3 2 18 3" xfId="15079"/>
    <cellStyle name="Normal 3 2 18 3 2" xfId="33028"/>
    <cellStyle name="Normal 3 2 18 4" xfId="15080"/>
    <cellStyle name="Normal 3 2 18 4 2" xfId="33029"/>
    <cellStyle name="Normal 3 2 18 5" xfId="15081"/>
    <cellStyle name="Normal 3 2 18 5 2" xfId="33030"/>
    <cellStyle name="Normal 3 2 18 6" xfId="15082"/>
    <cellStyle name="Normal 3 2 18 6 2" xfId="33031"/>
    <cellStyle name="Normal 3 2 18 7" xfId="15083"/>
    <cellStyle name="Normal 3 2 18 7 2" xfId="33032"/>
    <cellStyle name="Normal 3 2 18 8" xfId="15084"/>
    <cellStyle name="Normal 3 2 18 8 2" xfId="33033"/>
    <cellStyle name="Normal 3 2 18 9" xfId="15085"/>
    <cellStyle name="Normal 3 2 18 9 2" xfId="33034"/>
    <cellStyle name="Normal 3 2 19" xfId="15086"/>
    <cellStyle name="Normal 3 2 19 10" xfId="15087"/>
    <cellStyle name="Normal 3 2 19 10 2" xfId="33036"/>
    <cellStyle name="Normal 3 2 19 11" xfId="15088"/>
    <cellStyle name="Normal 3 2 19 11 2" xfId="33037"/>
    <cellStyle name="Normal 3 2 19 12" xfId="15089"/>
    <cellStyle name="Normal 3 2 19 12 2" xfId="33038"/>
    <cellStyle name="Normal 3 2 19 13" xfId="15090"/>
    <cellStyle name="Normal 3 2 19 13 2" xfId="33039"/>
    <cellStyle name="Normal 3 2 19 14" xfId="15091"/>
    <cellStyle name="Normal 3 2 19 14 2" xfId="33040"/>
    <cellStyle name="Normal 3 2 19 15" xfId="33035"/>
    <cellStyle name="Normal 3 2 19 2" xfId="15092"/>
    <cellStyle name="Normal 3 2 19 2 10" xfId="15093"/>
    <cellStyle name="Normal 3 2 19 2 10 2" xfId="33042"/>
    <cellStyle name="Normal 3 2 19 2 11" xfId="15094"/>
    <cellStyle name="Normal 3 2 19 2 11 2" xfId="33043"/>
    <cellStyle name="Normal 3 2 19 2 12" xfId="15095"/>
    <cellStyle name="Normal 3 2 19 2 12 2" xfId="33044"/>
    <cellStyle name="Normal 3 2 19 2 13" xfId="15096"/>
    <cellStyle name="Normal 3 2 19 2 13 2" xfId="33045"/>
    <cellStyle name="Normal 3 2 19 2 14" xfId="15097"/>
    <cellStyle name="Normal 3 2 19 2 14 2" xfId="33046"/>
    <cellStyle name="Normal 3 2 19 2 15" xfId="33041"/>
    <cellStyle name="Normal 3 2 19 2 2" xfId="15098"/>
    <cellStyle name="Normal 3 2 19 2 2 10" xfId="15099"/>
    <cellStyle name="Normal 3 2 19 2 2 10 2" xfId="33048"/>
    <cellStyle name="Normal 3 2 19 2 2 11" xfId="15100"/>
    <cellStyle name="Normal 3 2 19 2 2 11 2" xfId="33049"/>
    <cellStyle name="Normal 3 2 19 2 2 12" xfId="15101"/>
    <cellStyle name="Normal 3 2 19 2 2 12 2" xfId="33050"/>
    <cellStyle name="Normal 3 2 19 2 2 13" xfId="15102"/>
    <cellStyle name="Normal 3 2 19 2 2 13 2" xfId="33051"/>
    <cellStyle name="Normal 3 2 19 2 2 14" xfId="33047"/>
    <cellStyle name="Normal 3 2 19 2 2 2" xfId="15103"/>
    <cellStyle name="Normal 3 2 19 2 2 2 10" xfId="15104"/>
    <cellStyle name="Normal 3 2 19 2 2 2 10 2" xfId="33053"/>
    <cellStyle name="Normal 3 2 19 2 2 2 11" xfId="15105"/>
    <cellStyle name="Normal 3 2 19 2 2 2 11 2" xfId="33054"/>
    <cellStyle name="Normal 3 2 19 2 2 2 12" xfId="15106"/>
    <cellStyle name="Normal 3 2 19 2 2 2 12 2" xfId="33055"/>
    <cellStyle name="Normal 3 2 19 2 2 2 13" xfId="33052"/>
    <cellStyle name="Normal 3 2 19 2 2 2 2" xfId="15107"/>
    <cellStyle name="Normal 3 2 19 2 2 2 2 2" xfId="15108"/>
    <cellStyle name="Normal 3 2 19 2 2 2 2 2 2" xfId="33057"/>
    <cellStyle name="Normal 3 2 19 2 2 2 2 3" xfId="33056"/>
    <cellStyle name="Normal 3 2 19 2 2 2 3" xfId="15109"/>
    <cellStyle name="Normal 3 2 19 2 2 2 3 2" xfId="33058"/>
    <cellStyle name="Normal 3 2 19 2 2 2 4" xfId="15110"/>
    <cellStyle name="Normal 3 2 19 2 2 2 4 2" xfId="33059"/>
    <cellStyle name="Normal 3 2 19 2 2 2 5" xfId="15111"/>
    <cellStyle name="Normal 3 2 19 2 2 2 5 2" xfId="33060"/>
    <cellStyle name="Normal 3 2 19 2 2 2 6" xfId="15112"/>
    <cellStyle name="Normal 3 2 19 2 2 2 6 2" xfId="33061"/>
    <cellStyle name="Normal 3 2 19 2 2 2 7" xfId="15113"/>
    <cellStyle name="Normal 3 2 19 2 2 2 7 2" xfId="33062"/>
    <cellStyle name="Normal 3 2 19 2 2 2 8" xfId="15114"/>
    <cellStyle name="Normal 3 2 19 2 2 2 8 2" xfId="33063"/>
    <cellStyle name="Normal 3 2 19 2 2 2 9" xfId="15115"/>
    <cellStyle name="Normal 3 2 19 2 2 2 9 2" xfId="33064"/>
    <cellStyle name="Normal 3 2 19 2 2 3" xfId="15116"/>
    <cellStyle name="Normal 3 2 19 2 2 3 2" xfId="33065"/>
    <cellStyle name="Normal 3 2 19 2 2 4" xfId="15117"/>
    <cellStyle name="Normal 3 2 19 2 2 4 2" xfId="15118"/>
    <cellStyle name="Normal 3 2 19 2 2 4 2 2" xfId="33067"/>
    <cellStyle name="Normal 3 2 19 2 2 4 3" xfId="33066"/>
    <cellStyle name="Normal 3 2 19 2 2 5" xfId="15119"/>
    <cellStyle name="Normal 3 2 19 2 2 5 2" xfId="33068"/>
    <cellStyle name="Normal 3 2 19 2 2 6" xfId="15120"/>
    <cellStyle name="Normal 3 2 19 2 2 6 2" xfId="33069"/>
    <cellStyle name="Normal 3 2 19 2 2 7" xfId="15121"/>
    <cellStyle name="Normal 3 2 19 2 2 7 2" xfId="33070"/>
    <cellStyle name="Normal 3 2 19 2 2 8" xfId="15122"/>
    <cellStyle name="Normal 3 2 19 2 2 8 2" xfId="33071"/>
    <cellStyle name="Normal 3 2 19 2 2 9" xfId="15123"/>
    <cellStyle name="Normal 3 2 19 2 2 9 2" xfId="33072"/>
    <cellStyle name="Normal 3 2 19 2 3" xfId="15124"/>
    <cellStyle name="Normal 3 2 19 2 3 2" xfId="33073"/>
    <cellStyle name="Normal 3 2 19 2 4" xfId="15125"/>
    <cellStyle name="Normal 3 2 19 2 4 10" xfId="15126"/>
    <cellStyle name="Normal 3 2 19 2 4 10 2" xfId="33075"/>
    <cellStyle name="Normal 3 2 19 2 4 11" xfId="15127"/>
    <cellStyle name="Normal 3 2 19 2 4 11 2" xfId="33076"/>
    <cellStyle name="Normal 3 2 19 2 4 12" xfId="15128"/>
    <cellStyle name="Normal 3 2 19 2 4 12 2" xfId="33077"/>
    <cellStyle name="Normal 3 2 19 2 4 13" xfId="33074"/>
    <cellStyle name="Normal 3 2 19 2 4 2" xfId="15129"/>
    <cellStyle name="Normal 3 2 19 2 4 2 2" xfId="15130"/>
    <cellStyle name="Normal 3 2 19 2 4 2 2 2" xfId="33079"/>
    <cellStyle name="Normal 3 2 19 2 4 2 3" xfId="33078"/>
    <cellStyle name="Normal 3 2 19 2 4 3" xfId="15131"/>
    <cellStyle name="Normal 3 2 19 2 4 3 2" xfId="33080"/>
    <cellStyle name="Normal 3 2 19 2 4 4" xfId="15132"/>
    <cellStyle name="Normal 3 2 19 2 4 4 2" xfId="33081"/>
    <cellStyle name="Normal 3 2 19 2 4 5" xfId="15133"/>
    <cellStyle name="Normal 3 2 19 2 4 5 2" xfId="33082"/>
    <cellStyle name="Normal 3 2 19 2 4 6" xfId="15134"/>
    <cellStyle name="Normal 3 2 19 2 4 6 2" xfId="33083"/>
    <cellStyle name="Normal 3 2 19 2 4 7" xfId="15135"/>
    <cellStyle name="Normal 3 2 19 2 4 7 2" xfId="33084"/>
    <cellStyle name="Normal 3 2 19 2 4 8" xfId="15136"/>
    <cellStyle name="Normal 3 2 19 2 4 8 2" xfId="33085"/>
    <cellStyle name="Normal 3 2 19 2 4 9" xfId="15137"/>
    <cellStyle name="Normal 3 2 19 2 4 9 2" xfId="33086"/>
    <cellStyle name="Normal 3 2 19 2 5" xfId="15138"/>
    <cellStyle name="Normal 3 2 19 2 5 2" xfId="15139"/>
    <cellStyle name="Normal 3 2 19 2 5 2 2" xfId="33088"/>
    <cellStyle name="Normal 3 2 19 2 5 3" xfId="33087"/>
    <cellStyle name="Normal 3 2 19 2 6" xfId="15140"/>
    <cellStyle name="Normal 3 2 19 2 6 2" xfId="33089"/>
    <cellStyle name="Normal 3 2 19 2 7" xfId="15141"/>
    <cellStyle name="Normal 3 2 19 2 7 2" xfId="33090"/>
    <cellStyle name="Normal 3 2 19 2 8" xfId="15142"/>
    <cellStyle name="Normal 3 2 19 2 8 2" xfId="33091"/>
    <cellStyle name="Normal 3 2 19 2 9" xfId="15143"/>
    <cellStyle name="Normal 3 2 19 2 9 2" xfId="33092"/>
    <cellStyle name="Normal 3 2 19 3" xfId="15144"/>
    <cellStyle name="Normal 3 2 19 3 10" xfId="15145"/>
    <cellStyle name="Normal 3 2 19 3 10 2" xfId="33094"/>
    <cellStyle name="Normal 3 2 19 3 11" xfId="15146"/>
    <cellStyle name="Normal 3 2 19 3 11 2" xfId="33095"/>
    <cellStyle name="Normal 3 2 19 3 12" xfId="15147"/>
    <cellStyle name="Normal 3 2 19 3 12 2" xfId="33096"/>
    <cellStyle name="Normal 3 2 19 3 13" xfId="15148"/>
    <cellStyle name="Normal 3 2 19 3 13 2" xfId="33097"/>
    <cellStyle name="Normal 3 2 19 3 14" xfId="33093"/>
    <cellStyle name="Normal 3 2 19 3 2" xfId="15149"/>
    <cellStyle name="Normal 3 2 19 3 2 10" xfId="15150"/>
    <cellStyle name="Normal 3 2 19 3 2 10 2" xfId="33099"/>
    <cellStyle name="Normal 3 2 19 3 2 11" xfId="15151"/>
    <cellStyle name="Normal 3 2 19 3 2 11 2" xfId="33100"/>
    <cellStyle name="Normal 3 2 19 3 2 12" xfId="15152"/>
    <cellStyle name="Normal 3 2 19 3 2 12 2" xfId="33101"/>
    <cellStyle name="Normal 3 2 19 3 2 13" xfId="33098"/>
    <cellStyle name="Normal 3 2 19 3 2 2" xfId="15153"/>
    <cellStyle name="Normal 3 2 19 3 2 2 2" xfId="15154"/>
    <cellStyle name="Normal 3 2 19 3 2 2 2 2" xfId="33103"/>
    <cellStyle name="Normal 3 2 19 3 2 2 3" xfId="33102"/>
    <cellStyle name="Normal 3 2 19 3 2 3" xfId="15155"/>
    <cellStyle name="Normal 3 2 19 3 2 3 2" xfId="33104"/>
    <cellStyle name="Normal 3 2 19 3 2 4" xfId="15156"/>
    <cellStyle name="Normal 3 2 19 3 2 4 2" xfId="33105"/>
    <cellStyle name="Normal 3 2 19 3 2 5" xfId="15157"/>
    <cellStyle name="Normal 3 2 19 3 2 5 2" xfId="33106"/>
    <cellStyle name="Normal 3 2 19 3 2 6" xfId="15158"/>
    <cellStyle name="Normal 3 2 19 3 2 6 2" xfId="33107"/>
    <cellStyle name="Normal 3 2 19 3 2 7" xfId="15159"/>
    <cellStyle name="Normal 3 2 19 3 2 7 2" xfId="33108"/>
    <cellStyle name="Normal 3 2 19 3 2 8" xfId="15160"/>
    <cellStyle name="Normal 3 2 19 3 2 8 2" xfId="33109"/>
    <cellStyle name="Normal 3 2 19 3 2 9" xfId="15161"/>
    <cellStyle name="Normal 3 2 19 3 2 9 2" xfId="33110"/>
    <cellStyle name="Normal 3 2 19 3 3" xfId="15162"/>
    <cellStyle name="Normal 3 2 19 3 3 2" xfId="33111"/>
    <cellStyle name="Normal 3 2 19 3 4" xfId="15163"/>
    <cellStyle name="Normal 3 2 19 3 4 2" xfId="15164"/>
    <cellStyle name="Normal 3 2 19 3 4 2 2" xfId="33113"/>
    <cellStyle name="Normal 3 2 19 3 4 3" xfId="33112"/>
    <cellStyle name="Normal 3 2 19 3 5" xfId="15165"/>
    <cellStyle name="Normal 3 2 19 3 5 2" xfId="33114"/>
    <cellStyle name="Normal 3 2 19 3 6" xfId="15166"/>
    <cellStyle name="Normal 3 2 19 3 6 2" xfId="33115"/>
    <cellStyle name="Normal 3 2 19 3 7" xfId="15167"/>
    <cellStyle name="Normal 3 2 19 3 7 2" xfId="33116"/>
    <cellStyle name="Normal 3 2 19 3 8" xfId="15168"/>
    <cellStyle name="Normal 3 2 19 3 8 2" xfId="33117"/>
    <cellStyle name="Normal 3 2 19 3 9" xfId="15169"/>
    <cellStyle name="Normal 3 2 19 3 9 2" xfId="33118"/>
    <cellStyle name="Normal 3 2 19 4" xfId="15170"/>
    <cellStyle name="Normal 3 2 19 4 10" xfId="15171"/>
    <cellStyle name="Normal 3 2 19 4 10 2" xfId="33120"/>
    <cellStyle name="Normal 3 2 19 4 11" xfId="15172"/>
    <cellStyle name="Normal 3 2 19 4 11 2" xfId="33121"/>
    <cellStyle name="Normal 3 2 19 4 12" xfId="15173"/>
    <cellStyle name="Normal 3 2 19 4 12 2" xfId="33122"/>
    <cellStyle name="Normal 3 2 19 4 13" xfId="33119"/>
    <cellStyle name="Normal 3 2 19 4 2" xfId="15174"/>
    <cellStyle name="Normal 3 2 19 4 2 2" xfId="15175"/>
    <cellStyle name="Normal 3 2 19 4 2 2 2" xfId="33124"/>
    <cellStyle name="Normal 3 2 19 4 2 3" xfId="33123"/>
    <cellStyle name="Normal 3 2 19 4 3" xfId="15176"/>
    <cellStyle name="Normal 3 2 19 4 3 2" xfId="33125"/>
    <cellStyle name="Normal 3 2 19 4 4" xfId="15177"/>
    <cellStyle name="Normal 3 2 19 4 4 2" xfId="33126"/>
    <cellStyle name="Normal 3 2 19 4 5" xfId="15178"/>
    <cellStyle name="Normal 3 2 19 4 5 2" xfId="33127"/>
    <cellStyle name="Normal 3 2 19 4 6" xfId="15179"/>
    <cellStyle name="Normal 3 2 19 4 6 2" xfId="33128"/>
    <cellStyle name="Normal 3 2 19 4 7" xfId="15180"/>
    <cellStyle name="Normal 3 2 19 4 7 2" xfId="33129"/>
    <cellStyle name="Normal 3 2 19 4 8" xfId="15181"/>
    <cellStyle name="Normal 3 2 19 4 8 2" xfId="33130"/>
    <cellStyle name="Normal 3 2 19 4 9" xfId="15182"/>
    <cellStyle name="Normal 3 2 19 4 9 2" xfId="33131"/>
    <cellStyle name="Normal 3 2 19 5" xfId="15183"/>
    <cellStyle name="Normal 3 2 19 5 2" xfId="15184"/>
    <cellStyle name="Normal 3 2 19 5 2 2" xfId="33133"/>
    <cellStyle name="Normal 3 2 19 5 3" xfId="33132"/>
    <cellStyle name="Normal 3 2 19 6" xfId="15185"/>
    <cellStyle name="Normal 3 2 19 6 2" xfId="33134"/>
    <cellStyle name="Normal 3 2 19 7" xfId="15186"/>
    <cellStyle name="Normal 3 2 19 7 2" xfId="33135"/>
    <cellStyle name="Normal 3 2 19 8" xfId="15187"/>
    <cellStyle name="Normal 3 2 19 8 2" xfId="33136"/>
    <cellStyle name="Normal 3 2 19 9" xfId="15188"/>
    <cellStyle name="Normal 3 2 19 9 2" xfId="33137"/>
    <cellStyle name="Normal 3 2 2" xfId="15189"/>
    <cellStyle name="Normal 3 2 2 10" xfId="15190"/>
    <cellStyle name="Normal 3 2 2 10 2" xfId="33139"/>
    <cellStyle name="Normal 3 2 2 11" xfId="15191"/>
    <cellStyle name="Normal 3 2 2 11 2" xfId="33140"/>
    <cellStyle name="Normal 3 2 2 12" xfId="15192"/>
    <cellStyle name="Normal 3 2 2 12 2" xfId="33141"/>
    <cellStyle name="Normal 3 2 2 13" xfId="15193"/>
    <cellStyle name="Normal 3 2 2 13 2" xfId="33142"/>
    <cellStyle name="Normal 3 2 2 14" xfId="15194"/>
    <cellStyle name="Normal 3 2 2 14 2" xfId="33143"/>
    <cellStyle name="Normal 3 2 2 15" xfId="15195"/>
    <cellStyle name="Normal 3 2 2 15 2" xfId="33144"/>
    <cellStyle name="Normal 3 2 2 16" xfId="15196"/>
    <cellStyle name="Normal 3 2 2 16 2" xfId="33145"/>
    <cellStyle name="Normal 3 2 2 17" xfId="15197"/>
    <cellStyle name="Normal 3 2 2 17 2" xfId="33146"/>
    <cellStyle name="Normal 3 2 2 18" xfId="15198"/>
    <cellStyle name="Normal 3 2 2 18 2" xfId="33147"/>
    <cellStyle name="Normal 3 2 2 19" xfId="15199"/>
    <cellStyle name="Normal 3 2 2 19 2" xfId="33148"/>
    <cellStyle name="Normal 3 2 2 2" xfId="15200"/>
    <cellStyle name="Normal 3 2 2 2 10" xfId="15201"/>
    <cellStyle name="Normal 3 2 2 2 10 2" xfId="33150"/>
    <cellStyle name="Normal 3 2 2 2 11" xfId="15202"/>
    <cellStyle name="Normal 3 2 2 2 11 2" xfId="33151"/>
    <cellStyle name="Normal 3 2 2 2 12" xfId="15203"/>
    <cellStyle name="Normal 3 2 2 2 12 10" xfId="15204"/>
    <cellStyle name="Normal 3 2 2 2 12 10 2" xfId="33153"/>
    <cellStyle name="Normal 3 2 2 2 12 11" xfId="15205"/>
    <cellStyle name="Normal 3 2 2 2 12 11 2" xfId="33154"/>
    <cellStyle name="Normal 3 2 2 2 12 12" xfId="15206"/>
    <cellStyle name="Normal 3 2 2 2 12 12 2" xfId="33155"/>
    <cellStyle name="Normal 3 2 2 2 12 13" xfId="15207"/>
    <cellStyle name="Normal 3 2 2 2 12 13 2" xfId="33156"/>
    <cellStyle name="Normal 3 2 2 2 12 14" xfId="33152"/>
    <cellStyle name="Normal 3 2 2 2 12 2" xfId="15208"/>
    <cellStyle name="Normal 3 2 2 2 12 2 10" xfId="15209"/>
    <cellStyle name="Normal 3 2 2 2 12 2 10 2" xfId="33158"/>
    <cellStyle name="Normal 3 2 2 2 12 2 11" xfId="15210"/>
    <cellStyle name="Normal 3 2 2 2 12 2 11 2" xfId="33159"/>
    <cellStyle name="Normal 3 2 2 2 12 2 12" xfId="15211"/>
    <cellStyle name="Normal 3 2 2 2 12 2 12 2" xfId="33160"/>
    <cellStyle name="Normal 3 2 2 2 12 2 13" xfId="33157"/>
    <cellStyle name="Normal 3 2 2 2 12 2 2" xfId="15212"/>
    <cellStyle name="Normal 3 2 2 2 12 2 2 2" xfId="15213"/>
    <cellStyle name="Normal 3 2 2 2 12 2 2 2 2" xfId="33162"/>
    <cellStyle name="Normal 3 2 2 2 12 2 2 3" xfId="33161"/>
    <cellStyle name="Normal 3 2 2 2 12 2 3" xfId="15214"/>
    <cellStyle name="Normal 3 2 2 2 12 2 3 2" xfId="33163"/>
    <cellStyle name="Normal 3 2 2 2 12 2 4" xfId="15215"/>
    <cellStyle name="Normal 3 2 2 2 12 2 4 2" xfId="33164"/>
    <cellStyle name="Normal 3 2 2 2 12 2 5" xfId="15216"/>
    <cellStyle name="Normal 3 2 2 2 12 2 5 2" xfId="33165"/>
    <cellStyle name="Normal 3 2 2 2 12 2 6" xfId="15217"/>
    <cellStyle name="Normal 3 2 2 2 12 2 6 2" xfId="33166"/>
    <cellStyle name="Normal 3 2 2 2 12 2 7" xfId="15218"/>
    <cellStyle name="Normal 3 2 2 2 12 2 7 2" xfId="33167"/>
    <cellStyle name="Normal 3 2 2 2 12 2 8" xfId="15219"/>
    <cellStyle name="Normal 3 2 2 2 12 2 8 2" xfId="33168"/>
    <cellStyle name="Normal 3 2 2 2 12 2 9" xfId="15220"/>
    <cellStyle name="Normal 3 2 2 2 12 2 9 2" xfId="33169"/>
    <cellStyle name="Normal 3 2 2 2 12 3" xfId="15221"/>
    <cellStyle name="Normal 3 2 2 2 12 3 2" xfId="33170"/>
    <cellStyle name="Normal 3 2 2 2 12 4" xfId="15222"/>
    <cellStyle name="Normal 3 2 2 2 12 4 2" xfId="15223"/>
    <cellStyle name="Normal 3 2 2 2 12 4 2 2" xfId="33172"/>
    <cellStyle name="Normal 3 2 2 2 12 4 3" xfId="33171"/>
    <cellStyle name="Normal 3 2 2 2 12 5" xfId="15224"/>
    <cellStyle name="Normal 3 2 2 2 12 5 2" xfId="33173"/>
    <cellStyle name="Normal 3 2 2 2 12 6" xfId="15225"/>
    <cellStyle name="Normal 3 2 2 2 12 6 2" xfId="33174"/>
    <cellStyle name="Normal 3 2 2 2 12 7" xfId="15226"/>
    <cellStyle name="Normal 3 2 2 2 12 7 2" xfId="33175"/>
    <cellStyle name="Normal 3 2 2 2 12 8" xfId="15227"/>
    <cellStyle name="Normal 3 2 2 2 12 8 2" xfId="33176"/>
    <cellStyle name="Normal 3 2 2 2 12 9" xfId="15228"/>
    <cellStyle name="Normal 3 2 2 2 12 9 2" xfId="33177"/>
    <cellStyle name="Normal 3 2 2 2 13" xfId="15229"/>
    <cellStyle name="Normal 3 2 2 2 13 2" xfId="33178"/>
    <cellStyle name="Normal 3 2 2 2 14" xfId="15230"/>
    <cellStyle name="Normal 3 2 2 2 14 10" xfId="15231"/>
    <cellStyle name="Normal 3 2 2 2 14 10 2" xfId="33180"/>
    <cellStyle name="Normal 3 2 2 2 14 11" xfId="15232"/>
    <cellStyle name="Normal 3 2 2 2 14 11 2" xfId="33181"/>
    <cellStyle name="Normal 3 2 2 2 14 12" xfId="15233"/>
    <cellStyle name="Normal 3 2 2 2 14 12 2" xfId="33182"/>
    <cellStyle name="Normal 3 2 2 2 14 13" xfId="33179"/>
    <cellStyle name="Normal 3 2 2 2 14 2" xfId="15234"/>
    <cellStyle name="Normal 3 2 2 2 14 2 2" xfId="15235"/>
    <cellStyle name="Normal 3 2 2 2 14 2 2 2" xfId="33184"/>
    <cellStyle name="Normal 3 2 2 2 14 2 3" xfId="33183"/>
    <cellStyle name="Normal 3 2 2 2 14 3" xfId="15236"/>
    <cellStyle name="Normal 3 2 2 2 14 3 2" xfId="33185"/>
    <cellStyle name="Normal 3 2 2 2 14 4" xfId="15237"/>
    <cellStyle name="Normal 3 2 2 2 14 4 2" xfId="33186"/>
    <cellStyle name="Normal 3 2 2 2 14 5" xfId="15238"/>
    <cellStyle name="Normal 3 2 2 2 14 5 2" xfId="33187"/>
    <cellStyle name="Normal 3 2 2 2 14 6" xfId="15239"/>
    <cellStyle name="Normal 3 2 2 2 14 6 2" xfId="33188"/>
    <cellStyle name="Normal 3 2 2 2 14 7" xfId="15240"/>
    <cellStyle name="Normal 3 2 2 2 14 7 2" xfId="33189"/>
    <cellStyle name="Normal 3 2 2 2 14 8" xfId="15241"/>
    <cellStyle name="Normal 3 2 2 2 14 8 2" xfId="33190"/>
    <cellStyle name="Normal 3 2 2 2 14 9" xfId="15242"/>
    <cellStyle name="Normal 3 2 2 2 14 9 2" xfId="33191"/>
    <cellStyle name="Normal 3 2 2 2 15" xfId="15243"/>
    <cellStyle name="Normal 3 2 2 2 15 2" xfId="33192"/>
    <cellStyle name="Normal 3 2 2 2 16" xfId="15244"/>
    <cellStyle name="Normal 3 2 2 2 16 2" xfId="33193"/>
    <cellStyle name="Normal 3 2 2 2 17" xfId="15245"/>
    <cellStyle name="Normal 3 2 2 2 17 2" xfId="33194"/>
    <cellStyle name="Normal 3 2 2 2 18" xfId="15246"/>
    <cellStyle name="Normal 3 2 2 2 18 2" xfId="33195"/>
    <cellStyle name="Normal 3 2 2 2 19" xfId="15247"/>
    <cellStyle name="Normal 3 2 2 2 19 2" xfId="33196"/>
    <cellStyle name="Normal 3 2 2 2 2" xfId="15248"/>
    <cellStyle name="Normal 3 2 2 2 2 10" xfId="15249"/>
    <cellStyle name="Normal 3 2 2 2 2 10 2" xfId="33198"/>
    <cellStyle name="Normal 3 2 2 2 2 11" xfId="15250"/>
    <cellStyle name="Normal 3 2 2 2 2 11 10" xfId="15251"/>
    <cellStyle name="Normal 3 2 2 2 2 11 10 2" xfId="33200"/>
    <cellStyle name="Normal 3 2 2 2 2 11 11" xfId="15252"/>
    <cellStyle name="Normal 3 2 2 2 2 11 11 2" xfId="33201"/>
    <cellStyle name="Normal 3 2 2 2 2 11 12" xfId="15253"/>
    <cellStyle name="Normal 3 2 2 2 2 11 12 2" xfId="33202"/>
    <cellStyle name="Normal 3 2 2 2 2 11 13" xfId="15254"/>
    <cellStyle name="Normal 3 2 2 2 2 11 13 2" xfId="33203"/>
    <cellStyle name="Normal 3 2 2 2 2 11 14" xfId="33199"/>
    <cellStyle name="Normal 3 2 2 2 2 11 2" xfId="15255"/>
    <cellStyle name="Normal 3 2 2 2 2 11 2 10" xfId="15256"/>
    <cellStyle name="Normal 3 2 2 2 2 11 2 10 2" xfId="33205"/>
    <cellStyle name="Normal 3 2 2 2 2 11 2 11" xfId="15257"/>
    <cellStyle name="Normal 3 2 2 2 2 11 2 11 2" xfId="33206"/>
    <cellStyle name="Normal 3 2 2 2 2 11 2 12" xfId="15258"/>
    <cellStyle name="Normal 3 2 2 2 2 11 2 12 2" xfId="33207"/>
    <cellStyle name="Normal 3 2 2 2 2 11 2 13" xfId="33204"/>
    <cellStyle name="Normal 3 2 2 2 2 11 2 2" xfId="15259"/>
    <cellStyle name="Normal 3 2 2 2 2 11 2 2 2" xfId="15260"/>
    <cellStyle name="Normal 3 2 2 2 2 11 2 2 2 2" xfId="33209"/>
    <cellStyle name="Normal 3 2 2 2 2 11 2 2 3" xfId="33208"/>
    <cellStyle name="Normal 3 2 2 2 2 11 2 3" xfId="15261"/>
    <cellStyle name="Normal 3 2 2 2 2 11 2 3 2" xfId="33210"/>
    <cellStyle name="Normal 3 2 2 2 2 11 2 4" xfId="15262"/>
    <cellStyle name="Normal 3 2 2 2 2 11 2 4 2" xfId="33211"/>
    <cellStyle name="Normal 3 2 2 2 2 11 2 5" xfId="15263"/>
    <cellStyle name="Normal 3 2 2 2 2 11 2 5 2" xfId="33212"/>
    <cellStyle name="Normal 3 2 2 2 2 11 2 6" xfId="15264"/>
    <cellStyle name="Normal 3 2 2 2 2 11 2 6 2" xfId="33213"/>
    <cellStyle name="Normal 3 2 2 2 2 11 2 7" xfId="15265"/>
    <cellStyle name="Normal 3 2 2 2 2 11 2 7 2" xfId="33214"/>
    <cellStyle name="Normal 3 2 2 2 2 11 2 8" xfId="15266"/>
    <cellStyle name="Normal 3 2 2 2 2 11 2 8 2" xfId="33215"/>
    <cellStyle name="Normal 3 2 2 2 2 11 2 9" xfId="15267"/>
    <cellStyle name="Normal 3 2 2 2 2 11 2 9 2" xfId="33216"/>
    <cellStyle name="Normal 3 2 2 2 2 11 3" xfId="15268"/>
    <cellStyle name="Normal 3 2 2 2 2 11 3 2" xfId="33217"/>
    <cellStyle name="Normal 3 2 2 2 2 11 4" xfId="15269"/>
    <cellStyle name="Normal 3 2 2 2 2 11 4 2" xfId="15270"/>
    <cellStyle name="Normal 3 2 2 2 2 11 4 2 2" xfId="33219"/>
    <cellStyle name="Normal 3 2 2 2 2 11 4 3" xfId="33218"/>
    <cellStyle name="Normal 3 2 2 2 2 11 5" xfId="15271"/>
    <cellStyle name="Normal 3 2 2 2 2 11 5 2" xfId="33220"/>
    <cellStyle name="Normal 3 2 2 2 2 11 6" xfId="15272"/>
    <cellStyle name="Normal 3 2 2 2 2 11 6 2" xfId="33221"/>
    <cellStyle name="Normal 3 2 2 2 2 11 7" xfId="15273"/>
    <cellStyle name="Normal 3 2 2 2 2 11 7 2" xfId="33222"/>
    <cellStyle name="Normal 3 2 2 2 2 11 8" xfId="15274"/>
    <cellStyle name="Normal 3 2 2 2 2 11 8 2" xfId="33223"/>
    <cellStyle name="Normal 3 2 2 2 2 11 9" xfId="15275"/>
    <cellStyle name="Normal 3 2 2 2 2 11 9 2" xfId="33224"/>
    <cellStyle name="Normal 3 2 2 2 2 12" xfId="15276"/>
    <cellStyle name="Normal 3 2 2 2 2 12 2" xfId="33225"/>
    <cellStyle name="Normal 3 2 2 2 2 13" xfId="15277"/>
    <cellStyle name="Normal 3 2 2 2 2 13 10" xfId="15278"/>
    <cellStyle name="Normal 3 2 2 2 2 13 10 2" xfId="33227"/>
    <cellStyle name="Normal 3 2 2 2 2 13 11" xfId="15279"/>
    <cellStyle name="Normal 3 2 2 2 2 13 11 2" xfId="33228"/>
    <cellStyle name="Normal 3 2 2 2 2 13 12" xfId="15280"/>
    <cellStyle name="Normal 3 2 2 2 2 13 12 2" xfId="33229"/>
    <cellStyle name="Normal 3 2 2 2 2 13 13" xfId="33226"/>
    <cellStyle name="Normal 3 2 2 2 2 13 2" xfId="15281"/>
    <cellStyle name="Normal 3 2 2 2 2 13 2 2" xfId="15282"/>
    <cellStyle name="Normal 3 2 2 2 2 13 2 2 2" xfId="33231"/>
    <cellStyle name="Normal 3 2 2 2 2 13 2 3" xfId="33230"/>
    <cellStyle name="Normal 3 2 2 2 2 13 3" xfId="15283"/>
    <cellStyle name="Normal 3 2 2 2 2 13 3 2" xfId="33232"/>
    <cellStyle name="Normal 3 2 2 2 2 13 4" xfId="15284"/>
    <cellStyle name="Normal 3 2 2 2 2 13 4 2" xfId="33233"/>
    <cellStyle name="Normal 3 2 2 2 2 13 5" xfId="15285"/>
    <cellStyle name="Normal 3 2 2 2 2 13 5 2" xfId="33234"/>
    <cellStyle name="Normal 3 2 2 2 2 13 6" xfId="15286"/>
    <cellStyle name="Normal 3 2 2 2 2 13 6 2" xfId="33235"/>
    <cellStyle name="Normal 3 2 2 2 2 13 7" xfId="15287"/>
    <cellStyle name="Normal 3 2 2 2 2 13 7 2" xfId="33236"/>
    <cellStyle name="Normal 3 2 2 2 2 13 8" xfId="15288"/>
    <cellStyle name="Normal 3 2 2 2 2 13 8 2" xfId="33237"/>
    <cellStyle name="Normal 3 2 2 2 2 13 9" xfId="15289"/>
    <cellStyle name="Normal 3 2 2 2 2 13 9 2" xfId="33238"/>
    <cellStyle name="Normal 3 2 2 2 2 14" xfId="15290"/>
    <cellStyle name="Normal 3 2 2 2 2 14 2" xfId="15291"/>
    <cellStyle name="Normal 3 2 2 2 2 14 2 2" xfId="33240"/>
    <cellStyle name="Normal 3 2 2 2 2 14 3" xfId="33239"/>
    <cellStyle name="Normal 3 2 2 2 2 15" xfId="15292"/>
    <cellStyle name="Normal 3 2 2 2 2 15 2" xfId="33241"/>
    <cellStyle name="Normal 3 2 2 2 2 16" xfId="15293"/>
    <cellStyle name="Normal 3 2 2 2 2 16 2" xfId="33242"/>
    <cellStyle name="Normal 3 2 2 2 2 17" xfId="15294"/>
    <cellStyle name="Normal 3 2 2 2 2 17 2" xfId="33243"/>
    <cellStyle name="Normal 3 2 2 2 2 18" xfId="15295"/>
    <cellStyle name="Normal 3 2 2 2 2 18 2" xfId="33244"/>
    <cellStyle name="Normal 3 2 2 2 2 19" xfId="15296"/>
    <cellStyle name="Normal 3 2 2 2 2 19 2" xfId="33245"/>
    <cellStyle name="Normal 3 2 2 2 2 2" xfId="15297"/>
    <cellStyle name="Normal 3 2 2 2 2 2 10" xfId="15298"/>
    <cellStyle name="Normal 3 2 2 2 2 2 10 2" xfId="33247"/>
    <cellStyle name="Normal 3 2 2 2 2 2 11" xfId="15299"/>
    <cellStyle name="Normal 3 2 2 2 2 2 11 2" xfId="33248"/>
    <cellStyle name="Normal 3 2 2 2 2 2 12" xfId="15300"/>
    <cellStyle name="Normal 3 2 2 2 2 2 12 2" xfId="33249"/>
    <cellStyle name="Normal 3 2 2 2 2 2 13" xfId="15301"/>
    <cellStyle name="Normal 3 2 2 2 2 2 13 2" xfId="33250"/>
    <cellStyle name="Normal 3 2 2 2 2 2 14" xfId="15302"/>
    <cellStyle name="Normal 3 2 2 2 2 2 14 2" xfId="33251"/>
    <cellStyle name="Normal 3 2 2 2 2 2 15" xfId="15303"/>
    <cellStyle name="Normal 3 2 2 2 2 2 15 2" xfId="33252"/>
    <cellStyle name="Normal 3 2 2 2 2 2 16" xfId="15304"/>
    <cellStyle name="Normal 3 2 2 2 2 2 16 2" xfId="33253"/>
    <cellStyle name="Normal 3 2 2 2 2 2 17" xfId="15305"/>
    <cellStyle name="Normal 3 2 2 2 2 2 17 2" xfId="33254"/>
    <cellStyle name="Normal 3 2 2 2 2 2 18" xfId="33246"/>
    <cellStyle name="Normal 3 2 2 2 2 2 2" xfId="15306"/>
    <cellStyle name="Normal 3 2 2 2 2 2 2 10" xfId="15307"/>
    <cellStyle name="Normal 3 2 2 2 2 2 2 10 2" xfId="33256"/>
    <cellStyle name="Normal 3 2 2 2 2 2 2 11" xfId="15308"/>
    <cellStyle name="Normal 3 2 2 2 2 2 2 11 2" xfId="33257"/>
    <cellStyle name="Normal 3 2 2 2 2 2 2 12" xfId="15309"/>
    <cellStyle name="Normal 3 2 2 2 2 2 2 12 2" xfId="33258"/>
    <cellStyle name="Normal 3 2 2 2 2 2 2 13" xfId="15310"/>
    <cellStyle name="Normal 3 2 2 2 2 2 2 13 2" xfId="33259"/>
    <cellStyle name="Normal 3 2 2 2 2 2 2 14" xfId="15311"/>
    <cellStyle name="Normal 3 2 2 2 2 2 2 14 2" xfId="33260"/>
    <cellStyle name="Normal 3 2 2 2 2 2 2 15" xfId="15312"/>
    <cellStyle name="Normal 3 2 2 2 2 2 2 15 2" xfId="33261"/>
    <cellStyle name="Normal 3 2 2 2 2 2 2 16" xfId="15313"/>
    <cellStyle name="Normal 3 2 2 2 2 2 2 16 2" xfId="33262"/>
    <cellStyle name="Normal 3 2 2 2 2 2 2 17" xfId="15314"/>
    <cellStyle name="Normal 3 2 2 2 2 2 2 17 2" xfId="33263"/>
    <cellStyle name="Normal 3 2 2 2 2 2 2 18" xfId="33255"/>
    <cellStyle name="Normal 3 2 2 2 2 2 2 2" xfId="15315"/>
    <cellStyle name="Normal 3 2 2 2 2 2 2 2 10" xfId="15316"/>
    <cellStyle name="Normal 3 2 2 2 2 2 2 2 10 2" xfId="33265"/>
    <cellStyle name="Normal 3 2 2 2 2 2 2 2 11" xfId="15317"/>
    <cellStyle name="Normal 3 2 2 2 2 2 2 2 11 2" xfId="33266"/>
    <cellStyle name="Normal 3 2 2 2 2 2 2 2 12" xfId="15318"/>
    <cellStyle name="Normal 3 2 2 2 2 2 2 2 12 2" xfId="33267"/>
    <cellStyle name="Normal 3 2 2 2 2 2 2 2 13" xfId="15319"/>
    <cellStyle name="Normal 3 2 2 2 2 2 2 2 13 2" xfId="33268"/>
    <cellStyle name="Normal 3 2 2 2 2 2 2 2 14" xfId="15320"/>
    <cellStyle name="Normal 3 2 2 2 2 2 2 2 14 2" xfId="33269"/>
    <cellStyle name="Normal 3 2 2 2 2 2 2 2 15" xfId="15321"/>
    <cellStyle name="Normal 3 2 2 2 2 2 2 2 15 2" xfId="33270"/>
    <cellStyle name="Normal 3 2 2 2 2 2 2 2 16" xfId="15322"/>
    <cellStyle name="Normal 3 2 2 2 2 2 2 2 16 2" xfId="33271"/>
    <cellStyle name="Normal 3 2 2 2 2 2 2 2 17" xfId="33264"/>
    <cellStyle name="Normal 3 2 2 2 2 2 2 2 2" xfId="15323"/>
    <cellStyle name="Normal 3 2 2 2 2 2 2 2 2 10" xfId="15324"/>
    <cellStyle name="Normal 3 2 2 2 2 2 2 2 2 10 2" xfId="33273"/>
    <cellStyle name="Normal 3 2 2 2 2 2 2 2 2 11" xfId="15325"/>
    <cellStyle name="Normal 3 2 2 2 2 2 2 2 2 11 2" xfId="33274"/>
    <cellStyle name="Normal 3 2 2 2 2 2 2 2 2 12" xfId="15326"/>
    <cellStyle name="Normal 3 2 2 2 2 2 2 2 2 12 2" xfId="33275"/>
    <cellStyle name="Normal 3 2 2 2 2 2 2 2 2 13" xfId="15327"/>
    <cellStyle name="Normal 3 2 2 2 2 2 2 2 2 13 2" xfId="33276"/>
    <cellStyle name="Normal 3 2 2 2 2 2 2 2 2 14" xfId="15328"/>
    <cellStyle name="Normal 3 2 2 2 2 2 2 2 2 14 2" xfId="33277"/>
    <cellStyle name="Normal 3 2 2 2 2 2 2 2 2 15" xfId="15329"/>
    <cellStyle name="Normal 3 2 2 2 2 2 2 2 2 15 2" xfId="33278"/>
    <cellStyle name="Normal 3 2 2 2 2 2 2 2 2 16" xfId="33272"/>
    <cellStyle name="Normal 3 2 2 2 2 2 2 2 2 2" xfId="15330"/>
    <cellStyle name="Normal 3 2 2 2 2 2 2 2 2 2 2" xfId="15331"/>
    <cellStyle name="Normal 3 2 2 2 2 2 2 2 2 2 2 2" xfId="15332"/>
    <cellStyle name="Normal 3 2 2 2 2 2 2 2 2 2 2 2 2" xfId="33281"/>
    <cellStyle name="Normal 3 2 2 2 2 2 2 2 2 2 2 3" xfId="15333"/>
    <cellStyle name="Normal 3 2 2 2 2 2 2 2 2 2 2 3 2" xfId="33282"/>
    <cellStyle name="Normal 3 2 2 2 2 2 2 2 2 2 2 4" xfId="15334"/>
    <cellStyle name="Normal 3 2 2 2 2 2 2 2 2 2 2 4 2" xfId="33283"/>
    <cellStyle name="Normal 3 2 2 2 2 2 2 2 2 2 2 5" xfId="15335"/>
    <cellStyle name="Normal 3 2 2 2 2 2 2 2 2 2 2 5 2" xfId="33284"/>
    <cellStyle name="Normal 3 2 2 2 2 2 2 2 2 2 2 6" xfId="33280"/>
    <cellStyle name="Normal 3 2 2 2 2 2 2 2 2 2 3" xfId="15336"/>
    <cellStyle name="Normal 3 2 2 2 2 2 2 2 2 2 3 2" xfId="33285"/>
    <cellStyle name="Normal 3 2 2 2 2 2 2 2 2 2 4" xfId="15337"/>
    <cellStyle name="Normal 3 2 2 2 2 2 2 2 2 2 4 2" xfId="33286"/>
    <cellStyle name="Normal 3 2 2 2 2 2 2 2 2 2 5" xfId="15338"/>
    <cellStyle name="Normal 3 2 2 2 2 2 2 2 2 2 5 2" xfId="33287"/>
    <cellStyle name="Normal 3 2 2 2 2 2 2 2 2 2 6" xfId="33279"/>
    <cellStyle name="Normal 3 2 2 2 2 2 2 2 2 3" xfId="15339"/>
    <cellStyle name="Normal 3 2 2 2 2 2 2 2 2 3 2" xfId="33288"/>
    <cellStyle name="Normal 3 2 2 2 2 2 2 2 2 4" xfId="15340"/>
    <cellStyle name="Normal 3 2 2 2 2 2 2 2 2 4 2" xfId="33289"/>
    <cellStyle name="Normal 3 2 2 2 2 2 2 2 2 5" xfId="15341"/>
    <cellStyle name="Normal 3 2 2 2 2 2 2 2 2 5 2" xfId="33290"/>
    <cellStyle name="Normal 3 2 2 2 2 2 2 2 2 6" xfId="15342"/>
    <cellStyle name="Normal 3 2 2 2 2 2 2 2 2 6 2" xfId="33291"/>
    <cellStyle name="Normal 3 2 2 2 2 2 2 2 2 7" xfId="15343"/>
    <cellStyle name="Normal 3 2 2 2 2 2 2 2 2 7 2" xfId="33292"/>
    <cellStyle name="Normal 3 2 2 2 2 2 2 2 2 8" xfId="15344"/>
    <cellStyle name="Normal 3 2 2 2 2 2 2 2 2 8 2" xfId="33293"/>
    <cellStyle name="Normal 3 2 2 2 2 2 2 2 2 9" xfId="15345"/>
    <cellStyle name="Normal 3 2 2 2 2 2 2 2 2 9 2" xfId="33294"/>
    <cellStyle name="Normal 3 2 2 2 2 2 2 2 3" xfId="15346"/>
    <cellStyle name="Normal 3 2 2 2 2 2 2 2 3 2" xfId="33295"/>
    <cellStyle name="Normal 3 2 2 2 2 2 2 2 4" xfId="15347"/>
    <cellStyle name="Normal 3 2 2 2 2 2 2 2 4 2" xfId="15348"/>
    <cellStyle name="Normal 3 2 2 2 2 2 2 2 4 2 2" xfId="33297"/>
    <cellStyle name="Normal 3 2 2 2 2 2 2 2 4 3" xfId="33296"/>
    <cellStyle name="Normal 3 2 2 2 2 2 2 2 5" xfId="15349"/>
    <cellStyle name="Normal 3 2 2 2 2 2 2 2 5 2" xfId="33298"/>
    <cellStyle name="Normal 3 2 2 2 2 2 2 2 6" xfId="15350"/>
    <cellStyle name="Normal 3 2 2 2 2 2 2 2 6 2" xfId="33299"/>
    <cellStyle name="Normal 3 2 2 2 2 2 2 2 7" xfId="15351"/>
    <cellStyle name="Normal 3 2 2 2 2 2 2 2 7 2" xfId="33300"/>
    <cellStyle name="Normal 3 2 2 2 2 2 2 2 8" xfId="15352"/>
    <cellStyle name="Normal 3 2 2 2 2 2 2 2 8 2" xfId="33301"/>
    <cellStyle name="Normal 3 2 2 2 2 2 2 2 9" xfId="15353"/>
    <cellStyle name="Normal 3 2 2 2 2 2 2 2 9 2" xfId="33302"/>
    <cellStyle name="Normal 3 2 2 2 2 2 2 3" xfId="15354"/>
    <cellStyle name="Normal 3 2 2 2 2 2 2 3 2" xfId="33303"/>
    <cellStyle name="Normal 3 2 2 2 2 2 2 4" xfId="15355"/>
    <cellStyle name="Normal 3 2 2 2 2 2 2 4 10" xfId="15356"/>
    <cellStyle name="Normal 3 2 2 2 2 2 2 4 10 2" xfId="33305"/>
    <cellStyle name="Normal 3 2 2 2 2 2 2 4 11" xfId="15357"/>
    <cellStyle name="Normal 3 2 2 2 2 2 2 4 11 2" xfId="33306"/>
    <cellStyle name="Normal 3 2 2 2 2 2 2 4 12" xfId="15358"/>
    <cellStyle name="Normal 3 2 2 2 2 2 2 4 12 2" xfId="33307"/>
    <cellStyle name="Normal 3 2 2 2 2 2 2 4 13" xfId="33304"/>
    <cellStyle name="Normal 3 2 2 2 2 2 2 4 2" xfId="15359"/>
    <cellStyle name="Normal 3 2 2 2 2 2 2 4 2 2" xfId="15360"/>
    <cellStyle name="Normal 3 2 2 2 2 2 2 4 2 2 2" xfId="33309"/>
    <cellStyle name="Normal 3 2 2 2 2 2 2 4 2 3" xfId="33308"/>
    <cellStyle name="Normal 3 2 2 2 2 2 2 4 3" xfId="15361"/>
    <cellStyle name="Normal 3 2 2 2 2 2 2 4 3 2" xfId="33310"/>
    <cellStyle name="Normal 3 2 2 2 2 2 2 4 4" xfId="15362"/>
    <cellStyle name="Normal 3 2 2 2 2 2 2 4 4 2" xfId="33311"/>
    <cellStyle name="Normal 3 2 2 2 2 2 2 4 5" xfId="15363"/>
    <cellStyle name="Normal 3 2 2 2 2 2 2 4 5 2" xfId="33312"/>
    <cellStyle name="Normal 3 2 2 2 2 2 2 4 6" xfId="15364"/>
    <cellStyle name="Normal 3 2 2 2 2 2 2 4 6 2" xfId="33313"/>
    <cellStyle name="Normal 3 2 2 2 2 2 2 4 7" xfId="15365"/>
    <cellStyle name="Normal 3 2 2 2 2 2 2 4 7 2" xfId="33314"/>
    <cellStyle name="Normal 3 2 2 2 2 2 2 4 8" xfId="15366"/>
    <cellStyle name="Normal 3 2 2 2 2 2 2 4 8 2" xfId="33315"/>
    <cellStyle name="Normal 3 2 2 2 2 2 2 4 9" xfId="15367"/>
    <cellStyle name="Normal 3 2 2 2 2 2 2 4 9 2" xfId="33316"/>
    <cellStyle name="Normal 3 2 2 2 2 2 2 5" xfId="15368"/>
    <cellStyle name="Normal 3 2 2 2 2 2 2 5 2" xfId="15369"/>
    <cellStyle name="Normal 3 2 2 2 2 2 2 5 2 2" xfId="33318"/>
    <cellStyle name="Normal 3 2 2 2 2 2 2 5 3" xfId="33317"/>
    <cellStyle name="Normal 3 2 2 2 2 2 2 6" xfId="15370"/>
    <cellStyle name="Normal 3 2 2 2 2 2 2 6 2" xfId="33319"/>
    <cellStyle name="Normal 3 2 2 2 2 2 2 7" xfId="15371"/>
    <cellStyle name="Normal 3 2 2 2 2 2 2 7 2" xfId="33320"/>
    <cellStyle name="Normal 3 2 2 2 2 2 2 8" xfId="15372"/>
    <cellStyle name="Normal 3 2 2 2 2 2 2 8 2" xfId="33321"/>
    <cellStyle name="Normal 3 2 2 2 2 2 2 9" xfId="15373"/>
    <cellStyle name="Normal 3 2 2 2 2 2 2 9 2" xfId="33322"/>
    <cellStyle name="Normal 3 2 2 2 2 2 3" xfId="15374"/>
    <cellStyle name="Normal 3 2 2 2 2 2 3 10" xfId="15375"/>
    <cellStyle name="Normal 3 2 2 2 2 2 3 10 2" xfId="33324"/>
    <cellStyle name="Normal 3 2 2 2 2 2 3 11" xfId="15376"/>
    <cellStyle name="Normal 3 2 2 2 2 2 3 11 2" xfId="33325"/>
    <cellStyle name="Normal 3 2 2 2 2 2 3 12" xfId="15377"/>
    <cellStyle name="Normal 3 2 2 2 2 2 3 12 2" xfId="33326"/>
    <cellStyle name="Normal 3 2 2 2 2 2 3 13" xfId="15378"/>
    <cellStyle name="Normal 3 2 2 2 2 2 3 13 2" xfId="33327"/>
    <cellStyle name="Normal 3 2 2 2 2 2 3 14" xfId="33323"/>
    <cellStyle name="Normal 3 2 2 2 2 2 3 2" xfId="15379"/>
    <cellStyle name="Normal 3 2 2 2 2 2 3 2 10" xfId="15380"/>
    <cellStyle name="Normal 3 2 2 2 2 2 3 2 10 2" xfId="33329"/>
    <cellStyle name="Normal 3 2 2 2 2 2 3 2 11" xfId="15381"/>
    <cellStyle name="Normal 3 2 2 2 2 2 3 2 11 2" xfId="33330"/>
    <cellStyle name="Normal 3 2 2 2 2 2 3 2 12" xfId="15382"/>
    <cellStyle name="Normal 3 2 2 2 2 2 3 2 12 2" xfId="33331"/>
    <cellStyle name="Normal 3 2 2 2 2 2 3 2 13" xfId="33328"/>
    <cellStyle name="Normal 3 2 2 2 2 2 3 2 2" xfId="15383"/>
    <cellStyle name="Normal 3 2 2 2 2 2 3 2 2 2" xfId="15384"/>
    <cellStyle name="Normal 3 2 2 2 2 2 3 2 2 2 2" xfId="33333"/>
    <cellStyle name="Normal 3 2 2 2 2 2 3 2 2 3" xfId="33332"/>
    <cellStyle name="Normal 3 2 2 2 2 2 3 2 3" xfId="15385"/>
    <cellStyle name="Normal 3 2 2 2 2 2 3 2 3 2" xfId="33334"/>
    <cellStyle name="Normal 3 2 2 2 2 2 3 2 4" xfId="15386"/>
    <cellStyle name="Normal 3 2 2 2 2 2 3 2 4 2" xfId="33335"/>
    <cellStyle name="Normal 3 2 2 2 2 2 3 2 5" xfId="15387"/>
    <cellStyle name="Normal 3 2 2 2 2 2 3 2 5 2" xfId="33336"/>
    <cellStyle name="Normal 3 2 2 2 2 2 3 2 6" xfId="15388"/>
    <cellStyle name="Normal 3 2 2 2 2 2 3 2 6 2" xfId="33337"/>
    <cellStyle name="Normal 3 2 2 2 2 2 3 2 7" xfId="15389"/>
    <cellStyle name="Normal 3 2 2 2 2 2 3 2 7 2" xfId="33338"/>
    <cellStyle name="Normal 3 2 2 2 2 2 3 2 8" xfId="15390"/>
    <cellStyle name="Normal 3 2 2 2 2 2 3 2 8 2" xfId="33339"/>
    <cellStyle name="Normal 3 2 2 2 2 2 3 2 9" xfId="15391"/>
    <cellStyle name="Normal 3 2 2 2 2 2 3 2 9 2" xfId="33340"/>
    <cellStyle name="Normal 3 2 2 2 2 2 3 3" xfId="15392"/>
    <cellStyle name="Normal 3 2 2 2 2 2 3 3 2" xfId="33341"/>
    <cellStyle name="Normal 3 2 2 2 2 2 3 4" xfId="15393"/>
    <cellStyle name="Normal 3 2 2 2 2 2 3 4 2" xfId="15394"/>
    <cellStyle name="Normal 3 2 2 2 2 2 3 4 2 2" xfId="33343"/>
    <cellStyle name="Normal 3 2 2 2 2 2 3 4 3" xfId="33342"/>
    <cellStyle name="Normal 3 2 2 2 2 2 3 5" xfId="15395"/>
    <cellStyle name="Normal 3 2 2 2 2 2 3 5 2" xfId="33344"/>
    <cellStyle name="Normal 3 2 2 2 2 2 3 6" xfId="15396"/>
    <cellStyle name="Normal 3 2 2 2 2 2 3 6 2" xfId="33345"/>
    <cellStyle name="Normal 3 2 2 2 2 2 3 7" xfId="15397"/>
    <cellStyle name="Normal 3 2 2 2 2 2 3 7 2" xfId="33346"/>
    <cellStyle name="Normal 3 2 2 2 2 2 3 8" xfId="15398"/>
    <cellStyle name="Normal 3 2 2 2 2 2 3 8 2" xfId="33347"/>
    <cellStyle name="Normal 3 2 2 2 2 2 3 9" xfId="15399"/>
    <cellStyle name="Normal 3 2 2 2 2 2 3 9 2" xfId="33348"/>
    <cellStyle name="Normal 3 2 2 2 2 2 4" xfId="15400"/>
    <cellStyle name="Normal 3 2 2 2 2 2 4 10" xfId="15401"/>
    <cellStyle name="Normal 3 2 2 2 2 2 4 10 2" xfId="33350"/>
    <cellStyle name="Normal 3 2 2 2 2 2 4 11" xfId="15402"/>
    <cellStyle name="Normal 3 2 2 2 2 2 4 11 2" xfId="33351"/>
    <cellStyle name="Normal 3 2 2 2 2 2 4 12" xfId="15403"/>
    <cellStyle name="Normal 3 2 2 2 2 2 4 12 2" xfId="33352"/>
    <cellStyle name="Normal 3 2 2 2 2 2 4 13" xfId="33349"/>
    <cellStyle name="Normal 3 2 2 2 2 2 4 2" xfId="15404"/>
    <cellStyle name="Normal 3 2 2 2 2 2 4 2 2" xfId="15405"/>
    <cellStyle name="Normal 3 2 2 2 2 2 4 2 2 2" xfId="33354"/>
    <cellStyle name="Normal 3 2 2 2 2 2 4 2 3" xfId="33353"/>
    <cellStyle name="Normal 3 2 2 2 2 2 4 3" xfId="15406"/>
    <cellStyle name="Normal 3 2 2 2 2 2 4 3 2" xfId="33355"/>
    <cellStyle name="Normal 3 2 2 2 2 2 4 4" xfId="15407"/>
    <cellStyle name="Normal 3 2 2 2 2 2 4 4 2" xfId="33356"/>
    <cellStyle name="Normal 3 2 2 2 2 2 4 5" xfId="15408"/>
    <cellStyle name="Normal 3 2 2 2 2 2 4 5 2" xfId="33357"/>
    <cellStyle name="Normal 3 2 2 2 2 2 4 6" xfId="15409"/>
    <cellStyle name="Normal 3 2 2 2 2 2 4 6 2" xfId="33358"/>
    <cellStyle name="Normal 3 2 2 2 2 2 4 7" xfId="15410"/>
    <cellStyle name="Normal 3 2 2 2 2 2 4 7 2" xfId="33359"/>
    <cellStyle name="Normal 3 2 2 2 2 2 4 8" xfId="15411"/>
    <cellStyle name="Normal 3 2 2 2 2 2 4 8 2" xfId="33360"/>
    <cellStyle name="Normal 3 2 2 2 2 2 4 9" xfId="15412"/>
    <cellStyle name="Normal 3 2 2 2 2 2 4 9 2" xfId="33361"/>
    <cellStyle name="Normal 3 2 2 2 2 2 5" xfId="15413"/>
    <cellStyle name="Normal 3 2 2 2 2 2 5 2" xfId="15414"/>
    <cellStyle name="Normal 3 2 2 2 2 2 5 2 2" xfId="33363"/>
    <cellStyle name="Normal 3 2 2 2 2 2 5 3" xfId="33362"/>
    <cellStyle name="Normal 3 2 2 2 2 2 6" xfId="15415"/>
    <cellStyle name="Normal 3 2 2 2 2 2 6 2" xfId="33364"/>
    <cellStyle name="Normal 3 2 2 2 2 2 7" xfId="15416"/>
    <cellStyle name="Normal 3 2 2 2 2 2 7 2" xfId="33365"/>
    <cellStyle name="Normal 3 2 2 2 2 2 8" xfId="15417"/>
    <cellStyle name="Normal 3 2 2 2 2 2 8 2" xfId="33366"/>
    <cellStyle name="Normal 3 2 2 2 2 2 9" xfId="15418"/>
    <cellStyle name="Normal 3 2 2 2 2 2 9 2" xfId="33367"/>
    <cellStyle name="Normal 3 2 2 2 2 20" xfId="15419"/>
    <cellStyle name="Normal 3 2 2 2 2 20 2" xfId="33368"/>
    <cellStyle name="Normal 3 2 2 2 2 21" xfId="15420"/>
    <cellStyle name="Normal 3 2 2 2 2 21 2" xfId="33369"/>
    <cellStyle name="Normal 3 2 2 2 2 22" xfId="15421"/>
    <cellStyle name="Normal 3 2 2 2 2 22 2" xfId="33370"/>
    <cellStyle name="Normal 3 2 2 2 2 23" xfId="15422"/>
    <cellStyle name="Normal 3 2 2 2 2 23 2" xfId="33371"/>
    <cellStyle name="Normal 3 2 2 2 2 24" xfId="15423"/>
    <cellStyle name="Normal 3 2 2 2 2 24 2" xfId="33372"/>
    <cellStyle name="Normal 3 2 2 2 2 25" xfId="15424"/>
    <cellStyle name="Normal 3 2 2 2 2 25 2" xfId="33373"/>
    <cellStyle name="Normal 3 2 2 2 2 26" xfId="15425"/>
    <cellStyle name="Normal 3 2 2 2 2 26 2" xfId="33374"/>
    <cellStyle name="Normal 3 2 2 2 2 27" xfId="33197"/>
    <cellStyle name="Normal 3 2 2 2 2 3" xfId="15426"/>
    <cellStyle name="Normal 3 2 2 2 2 3 2" xfId="33375"/>
    <cellStyle name="Normal 3 2 2 2 2 4" xfId="15427"/>
    <cellStyle name="Normal 3 2 2 2 2 4 2" xfId="33376"/>
    <cellStyle name="Normal 3 2 2 2 2 5" xfId="15428"/>
    <cellStyle name="Normal 3 2 2 2 2 5 2" xfId="33377"/>
    <cellStyle name="Normal 3 2 2 2 2 6" xfId="15429"/>
    <cellStyle name="Normal 3 2 2 2 2 6 2" xfId="33378"/>
    <cellStyle name="Normal 3 2 2 2 2 7" xfId="15430"/>
    <cellStyle name="Normal 3 2 2 2 2 7 2" xfId="33379"/>
    <cellStyle name="Normal 3 2 2 2 2 8" xfId="15431"/>
    <cellStyle name="Normal 3 2 2 2 2 8 2" xfId="33380"/>
    <cellStyle name="Normal 3 2 2 2 2 9" xfId="15432"/>
    <cellStyle name="Normal 3 2 2 2 2 9 2" xfId="33381"/>
    <cellStyle name="Normal 3 2 2 2 20" xfId="15433"/>
    <cellStyle name="Normal 3 2 2 2 20 2" xfId="33382"/>
    <cellStyle name="Normal 3 2 2 2 21" xfId="15434"/>
    <cellStyle name="Normal 3 2 2 2 21 2" xfId="33383"/>
    <cellStyle name="Normal 3 2 2 2 22" xfId="15435"/>
    <cellStyle name="Normal 3 2 2 2 22 2" xfId="15436"/>
    <cellStyle name="Normal 3 2 2 2 22 2 2" xfId="33385"/>
    <cellStyle name="Normal 3 2 2 2 22 3" xfId="33384"/>
    <cellStyle name="Normal 3 2 2 2 23" xfId="15437"/>
    <cellStyle name="Normal 3 2 2 2 23 2" xfId="33386"/>
    <cellStyle name="Normal 3 2 2 2 24" xfId="15438"/>
    <cellStyle name="Normal 3 2 2 2 24 2" xfId="33387"/>
    <cellStyle name="Normal 3 2 2 2 25" xfId="15439"/>
    <cellStyle name="Normal 3 2 2 2 25 2" xfId="33388"/>
    <cellStyle name="Normal 3 2 2 2 26" xfId="15440"/>
    <cellStyle name="Normal 3 2 2 2 26 2" xfId="33389"/>
    <cellStyle name="Normal 3 2 2 2 27" xfId="15441"/>
    <cellStyle name="Normal 3 2 2 2 27 2" xfId="33390"/>
    <cellStyle name="Normal 3 2 2 2 28" xfId="15442"/>
    <cellStyle name="Normal 3 2 2 2 28 2" xfId="33391"/>
    <cellStyle name="Normal 3 2 2 2 29" xfId="15443"/>
    <cellStyle name="Normal 3 2 2 2 29 2" xfId="33392"/>
    <cellStyle name="Normal 3 2 2 2 3" xfId="15444"/>
    <cellStyle name="Normal 3 2 2 2 3 2" xfId="33393"/>
    <cellStyle name="Normal 3 2 2 2 30" xfId="15445"/>
    <cellStyle name="Normal 3 2 2 2 30 2" xfId="33394"/>
    <cellStyle name="Normal 3 2 2 2 31" xfId="15446"/>
    <cellStyle name="Normal 3 2 2 2 31 2" xfId="33395"/>
    <cellStyle name="Normal 3 2 2 2 32" xfId="15447"/>
    <cellStyle name="Normal 3 2 2 2 32 2" xfId="33396"/>
    <cellStyle name="Normal 3 2 2 2 33" xfId="15448"/>
    <cellStyle name="Normal 3 2 2 2 33 2" xfId="33397"/>
    <cellStyle name="Normal 3 2 2 2 34" xfId="15449"/>
    <cellStyle name="Normal 3 2 2 2 34 2" xfId="33398"/>
    <cellStyle name="Normal 3 2 2 2 35" xfId="15450"/>
    <cellStyle name="Normal 3 2 2 2 35 2" xfId="33399"/>
    <cellStyle name="Normal 3 2 2 2 36" xfId="15451"/>
    <cellStyle name="Normal 3 2 2 2 36 2" xfId="33400"/>
    <cellStyle name="Normal 3 2 2 2 37" xfId="15452"/>
    <cellStyle name="Normal 3 2 2 2 37 2" xfId="33401"/>
    <cellStyle name="Normal 3 2 2 2 38" xfId="15453"/>
    <cellStyle name="Normal 3 2 2 2 38 2" xfId="33402"/>
    <cellStyle name="Normal 3 2 2 2 39" xfId="33149"/>
    <cellStyle name="Normal 3 2 2 2 4" xfId="15454"/>
    <cellStyle name="Normal 3 2 2 2 4 10" xfId="15455"/>
    <cellStyle name="Normal 3 2 2 2 4 10 2" xfId="33404"/>
    <cellStyle name="Normal 3 2 2 2 4 11" xfId="15456"/>
    <cellStyle name="Normal 3 2 2 2 4 11 2" xfId="33405"/>
    <cellStyle name="Normal 3 2 2 2 4 12" xfId="15457"/>
    <cellStyle name="Normal 3 2 2 2 4 12 2" xfId="33406"/>
    <cellStyle name="Normal 3 2 2 2 4 13" xfId="15458"/>
    <cellStyle name="Normal 3 2 2 2 4 13 2" xfId="33407"/>
    <cellStyle name="Normal 3 2 2 2 4 14" xfId="15459"/>
    <cellStyle name="Normal 3 2 2 2 4 14 2" xfId="33408"/>
    <cellStyle name="Normal 3 2 2 2 4 15" xfId="33403"/>
    <cellStyle name="Normal 3 2 2 2 4 2" xfId="15460"/>
    <cellStyle name="Normal 3 2 2 2 4 2 10" xfId="15461"/>
    <cellStyle name="Normal 3 2 2 2 4 2 10 2" xfId="33410"/>
    <cellStyle name="Normal 3 2 2 2 4 2 11" xfId="15462"/>
    <cellStyle name="Normal 3 2 2 2 4 2 11 2" xfId="33411"/>
    <cellStyle name="Normal 3 2 2 2 4 2 12" xfId="15463"/>
    <cellStyle name="Normal 3 2 2 2 4 2 12 2" xfId="33412"/>
    <cellStyle name="Normal 3 2 2 2 4 2 13" xfId="15464"/>
    <cellStyle name="Normal 3 2 2 2 4 2 13 2" xfId="33413"/>
    <cellStyle name="Normal 3 2 2 2 4 2 14" xfId="15465"/>
    <cellStyle name="Normal 3 2 2 2 4 2 14 2" xfId="33414"/>
    <cellStyle name="Normal 3 2 2 2 4 2 15" xfId="33409"/>
    <cellStyle name="Normal 3 2 2 2 4 2 2" xfId="15466"/>
    <cellStyle name="Normal 3 2 2 2 4 2 2 10" xfId="15467"/>
    <cellStyle name="Normal 3 2 2 2 4 2 2 10 2" xfId="33416"/>
    <cellStyle name="Normal 3 2 2 2 4 2 2 11" xfId="15468"/>
    <cellStyle name="Normal 3 2 2 2 4 2 2 11 2" xfId="33417"/>
    <cellStyle name="Normal 3 2 2 2 4 2 2 12" xfId="15469"/>
    <cellStyle name="Normal 3 2 2 2 4 2 2 12 2" xfId="33418"/>
    <cellStyle name="Normal 3 2 2 2 4 2 2 13" xfId="15470"/>
    <cellStyle name="Normal 3 2 2 2 4 2 2 13 2" xfId="33419"/>
    <cellStyle name="Normal 3 2 2 2 4 2 2 14" xfId="33415"/>
    <cellStyle name="Normal 3 2 2 2 4 2 2 2" xfId="15471"/>
    <cellStyle name="Normal 3 2 2 2 4 2 2 2 10" xfId="15472"/>
    <cellStyle name="Normal 3 2 2 2 4 2 2 2 10 2" xfId="33421"/>
    <cellStyle name="Normal 3 2 2 2 4 2 2 2 11" xfId="15473"/>
    <cellStyle name="Normal 3 2 2 2 4 2 2 2 11 2" xfId="33422"/>
    <cellStyle name="Normal 3 2 2 2 4 2 2 2 12" xfId="15474"/>
    <cellStyle name="Normal 3 2 2 2 4 2 2 2 12 2" xfId="33423"/>
    <cellStyle name="Normal 3 2 2 2 4 2 2 2 13" xfId="33420"/>
    <cellStyle name="Normal 3 2 2 2 4 2 2 2 2" xfId="15475"/>
    <cellStyle name="Normal 3 2 2 2 4 2 2 2 2 2" xfId="15476"/>
    <cellStyle name="Normal 3 2 2 2 4 2 2 2 2 2 2" xfId="33425"/>
    <cellStyle name="Normal 3 2 2 2 4 2 2 2 2 3" xfId="33424"/>
    <cellStyle name="Normal 3 2 2 2 4 2 2 2 3" xfId="15477"/>
    <cellStyle name="Normal 3 2 2 2 4 2 2 2 3 2" xfId="33426"/>
    <cellStyle name="Normal 3 2 2 2 4 2 2 2 4" xfId="15478"/>
    <cellStyle name="Normal 3 2 2 2 4 2 2 2 4 2" xfId="33427"/>
    <cellStyle name="Normal 3 2 2 2 4 2 2 2 5" xfId="15479"/>
    <cellStyle name="Normal 3 2 2 2 4 2 2 2 5 2" xfId="33428"/>
    <cellStyle name="Normal 3 2 2 2 4 2 2 2 6" xfId="15480"/>
    <cellStyle name="Normal 3 2 2 2 4 2 2 2 6 2" xfId="33429"/>
    <cellStyle name="Normal 3 2 2 2 4 2 2 2 7" xfId="15481"/>
    <cellStyle name="Normal 3 2 2 2 4 2 2 2 7 2" xfId="33430"/>
    <cellStyle name="Normal 3 2 2 2 4 2 2 2 8" xfId="15482"/>
    <cellStyle name="Normal 3 2 2 2 4 2 2 2 8 2" xfId="33431"/>
    <cellStyle name="Normal 3 2 2 2 4 2 2 2 9" xfId="15483"/>
    <cellStyle name="Normal 3 2 2 2 4 2 2 2 9 2" xfId="33432"/>
    <cellStyle name="Normal 3 2 2 2 4 2 2 3" xfId="15484"/>
    <cellStyle name="Normal 3 2 2 2 4 2 2 3 2" xfId="33433"/>
    <cellStyle name="Normal 3 2 2 2 4 2 2 4" xfId="15485"/>
    <cellStyle name="Normal 3 2 2 2 4 2 2 4 2" xfId="15486"/>
    <cellStyle name="Normal 3 2 2 2 4 2 2 4 2 2" xfId="33435"/>
    <cellStyle name="Normal 3 2 2 2 4 2 2 4 3" xfId="33434"/>
    <cellStyle name="Normal 3 2 2 2 4 2 2 5" xfId="15487"/>
    <cellStyle name="Normal 3 2 2 2 4 2 2 5 2" xfId="33436"/>
    <cellStyle name="Normal 3 2 2 2 4 2 2 6" xfId="15488"/>
    <cellStyle name="Normal 3 2 2 2 4 2 2 6 2" xfId="33437"/>
    <cellStyle name="Normal 3 2 2 2 4 2 2 7" xfId="15489"/>
    <cellStyle name="Normal 3 2 2 2 4 2 2 7 2" xfId="33438"/>
    <cellStyle name="Normal 3 2 2 2 4 2 2 8" xfId="15490"/>
    <cellStyle name="Normal 3 2 2 2 4 2 2 8 2" xfId="33439"/>
    <cellStyle name="Normal 3 2 2 2 4 2 2 9" xfId="15491"/>
    <cellStyle name="Normal 3 2 2 2 4 2 2 9 2" xfId="33440"/>
    <cellStyle name="Normal 3 2 2 2 4 2 3" xfId="15492"/>
    <cellStyle name="Normal 3 2 2 2 4 2 3 2" xfId="33441"/>
    <cellStyle name="Normal 3 2 2 2 4 2 4" xfId="15493"/>
    <cellStyle name="Normal 3 2 2 2 4 2 4 10" xfId="15494"/>
    <cellStyle name="Normal 3 2 2 2 4 2 4 10 2" xfId="33443"/>
    <cellStyle name="Normal 3 2 2 2 4 2 4 11" xfId="15495"/>
    <cellStyle name="Normal 3 2 2 2 4 2 4 11 2" xfId="33444"/>
    <cellStyle name="Normal 3 2 2 2 4 2 4 12" xfId="15496"/>
    <cellStyle name="Normal 3 2 2 2 4 2 4 12 2" xfId="33445"/>
    <cellStyle name="Normal 3 2 2 2 4 2 4 13" xfId="33442"/>
    <cellStyle name="Normal 3 2 2 2 4 2 4 2" xfId="15497"/>
    <cellStyle name="Normal 3 2 2 2 4 2 4 2 2" xfId="15498"/>
    <cellStyle name="Normal 3 2 2 2 4 2 4 2 2 2" xfId="33447"/>
    <cellStyle name="Normal 3 2 2 2 4 2 4 2 3" xfId="33446"/>
    <cellStyle name="Normal 3 2 2 2 4 2 4 3" xfId="15499"/>
    <cellStyle name="Normal 3 2 2 2 4 2 4 3 2" xfId="33448"/>
    <cellStyle name="Normal 3 2 2 2 4 2 4 4" xfId="15500"/>
    <cellStyle name="Normal 3 2 2 2 4 2 4 4 2" xfId="33449"/>
    <cellStyle name="Normal 3 2 2 2 4 2 4 5" xfId="15501"/>
    <cellStyle name="Normal 3 2 2 2 4 2 4 5 2" xfId="33450"/>
    <cellStyle name="Normal 3 2 2 2 4 2 4 6" xfId="15502"/>
    <cellStyle name="Normal 3 2 2 2 4 2 4 6 2" xfId="33451"/>
    <cellStyle name="Normal 3 2 2 2 4 2 4 7" xfId="15503"/>
    <cellStyle name="Normal 3 2 2 2 4 2 4 7 2" xfId="33452"/>
    <cellStyle name="Normal 3 2 2 2 4 2 4 8" xfId="15504"/>
    <cellStyle name="Normal 3 2 2 2 4 2 4 8 2" xfId="33453"/>
    <cellStyle name="Normal 3 2 2 2 4 2 4 9" xfId="15505"/>
    <cellStyle name="Normal 3 2 2 2 4 2 4 9 2" xfId="33454"/>
    <cellStyle name="Normal 3 2 2 2 4 2 5" xfId="15506"/>
    <cellStyle name="Normal 3 2 2 2 4 2 5 2" xfId="15507"/>
    <cellStyle name="Normal 3 2 2 2 4 2 5 2 2" xfId="33456"/>
    <cellStyle name="Normal 3 2 2 2 4 2 5 3" xfId="33455"/>
    <cellStyle name="Normal 3 2 2 2 4 2 6" xfId="15508"/>
    <cellStyle name="Normal 3 2 2 2 4 2 6 2" xfId="33457"/>
    <cellStyle name="Normal 3 2 2 2 4 2 7" xfId="15509"/>
    <cellStyle name="Normal 3 2 2 2 4 2 7 2" xfId="33458"/>
    <cellStyle name="Normal 3 2 2 2 4 2 8" xfId="15510"/>
    <cellStyle name="Normal 3 2 2 2 4 2 8 2" xfId="33459"/>
    <cellStyle name="Normal 3 2 2 2 4 2 9" xfId="15511"/>
    <cellStyle name="Normal 3 2 2 2 4 2 9 2" xfId="33460"/>
    <cellStyle name="Normal 3 2 2 2 4 3" xfId="15512"/>
    <cellStyle name="Normal 3 2 2 2 4 3 10" xfId="15513"/>
    <cellStyle name="Normal 3 2 2 2 4 3 10 2" xfId="33462"/>
    <cellStyle name="Normal 3 2 2 2 4 3 11" xfId="15514"/>
    <cellStyle name="Normal 3 2 2 2 4 3 11 2" xfId="33463"/>
    <cellStyle name="Normal 3 2 2 2 4 3 12" xfId="15515"/>
    <cellStyle name="Normal 3 2 2 2 4 3 12 2" xfId="33464"/>
    <cellStyle name="Normal 3 2 2 2 4 3 13" xfId="15516"/>
    <cellStyle name="Normal 3 2 2 2 4 3 13 2" xfId="33465"/>
    <cellStyle name="Normal 3 2 2 2 4 3 14" xfId="33461"/>
    <cellStyle name="Normal 3 2 2 2 4 3 2" xfId="15517"/>
    <cellStyle name="Normal 3 2 2 2 4 3 2 10" xfId="15518"/>
    <cellStyle name="Normal 3 2 2 2 4 3 2 10 2" xfId="33467"/>
    <cellStyle name="Normal 3 2 2 2 4 3 2 11" xfId="15519"/>
    <cellStyle name="Normal 3 2 2 2 4 3 2 11 2" xfId="33468"/>
    <cellStyle name="Normal 3 2 2 2 4 3 2 12" xfId="15520"/>
    <cellStyle name="Normal 3 2 2 2 4 3 2 12 2" xfId="33469"/>
    <cellStyle name="Normal 3 2 2 2 4 3 2 13" xfId="33466"/>
    <cellStyle name="Normal 3 2 2 2 4 3 2 2" xfId="15521"/>
    <cellStyle name="Normal 3 2 2 2 4 3 2 2 2" xfId="15522"/>
    <cellStyle name="Normal 3 2 2 2 4 3 2 2 2 2" xfId="33471"/>
    <cellStyle name="Normal 3 2 2 2 4 3 2 2 3" xfId="33470"/>
    <cellStyle name="Normal 3 2 2 2 4 3 2 3" xfId="15523"/>
    <cellStyle name="Normal 3 2 2 2 4 3 2 3 2" xfId="33472"/>
    <cellStyle name="Normal 3 2 2 2 4 3 2 4" xfId="15524"/>
    <cellStyle name="Normal 3 2 2 2 4 3 2 4 2" xfId="33473"/>
    <cellStyle name="Normal 3 2 2 2 4 3 2 5" xfId="15525"/>
    <cellStyle name="Normal 3 2 2 2 4 3 2 5 2" xfId="33474"/>
    <cellStyle name="Normal 3 2 2 2 4 3 2 6" xfId="15526"/>
    <cellStyle name="Normal 3 2 2 2 4 3 2 6 2" xfId="33475"/>
    <cellStyle name="Normal 3 2 2 2 4 3 2 7" xfId="15527"/>
    <cellStyle name="Normal 3 2 2 2 4 3 2 7 2" xfId="33476"/>
    <cellStyle name="Normal 3 2 2 2 4 3 2 8" xfId="15528"/>
    <cellStyle name="Normal 3 2 2 2 4 3 2 8 2" xfId="33477"/>
    <cellStyle name="Normal 3 2 2 2 4 3 2 9" xfId="15529"/>
    <cellStyle name="Normal 3 2 2 2 4 3 2 9 2" xfId="33478"/>
    <cellStyle name="Normal 3 2 2 2 4 3 3" xfId="15530"/>
    <cellStyle name="Normal 3 2 2 2 4 3 3 2" xfId="33479"/>
    <cellStyle name="Normal 3 2 2 2 4 3 4" xfId="15531"/>
    <cellStyle name="Normal 3 2 2 2 4 3 4 2" xfId="15532"/>
    <cellStyle name="Normal 3 2 2 2 4 3 4 2 2" xfId="33481"/>
    <cellStyle name="Normal 3 2 2 2 4 3 4 3" xfId="33480"/>
    <cellStyle name="Normal 3 2 2 2 4 3 5" xfId="15533"/>
    <cellStyle name="Normal 3 2 2 2 4 3 5 2" xfId="33482"/>
    <cellStyle name="Normal 3 2 2 2 4 3 6" xfId="15534"/>
    <cellStyle name="Normal 3 2 2 2 4 3 6 2" xfId="33483"/>
    <cellStyle name="Normal 3 2 2 2 4 3 7" xfId="15535"/>
    <cellStyle name="Normal 3 2 2 2 4 3 7 2" xfId="33484"/>
    <cellStyle name="Normal 3 2 2 2 4 3 8" xfId="15536"/>
    <cellStyle name="Normal 3 2 2 2 4 3 8 2" xfId="33485"/>
    <cellStyle name="Normal 3 2 2 2 4 3 9" xfId="15537"/>
    <cellStyle name="Normal 3 2 2 2 4 3 9 2" xfId="33486"/>
    <cellStyle name="Normal 3 2 2 2 4 4" xfId="15538"/>
    <cellStyle name="Normal 3 2 2 2 4 4 10" xfId="15539"/>
    <cellStyle name="Normal 3 2 2 2 4 4 10 2" xfId="33488"/>
    <cellStyle name="Normal 3 2 2 2 4 4 11" xfId="15540"/>
    <cellStyle name="Normal 3 2 2 2 4 4 11 2" xfId="33489"/>
    <cellStyle name="Normal 3 2 2 2 4 4 12" xfId="15541"/>
    <cellStyle name="Normal 3 2 2 2 4 4 12 2" xfId="33490"/>
    <cellStyle name="Normal 3 2 2 2 4 4 13" xfId="33487"/>
    <cellStyle name="Normal 3 2 2 2 4 4 2" xfId="15542"/>
    <cellStyle name="Normal 3 2 2 2 4 4 2 2" xfId="15543"/>
    <cellStyle name="Normal 3 2 2 2 4 4 2 2 2" xfId="33492"/>
    <cellStyle name="Normal 3 2 2 2 4 4 2 3" xfId="33491"/>
    <cellStyle name="Normal 3 2 2 2 4 4 3" xfId="15544"/>
    <cellStyle name="Normal 3 2 2 2 4 4 3 2" xfId="33493"/>
    <cellStyle name="Normal 3 2 2 2 4 4 4" xfId="15545"/>
    <cellStyle name="Normal 3 2 2 2 4 4 4 2" xfId="33494"/>
    <cellStyle name="Normal 3 2 2 2 4 4 5" xfId="15546"/>
    <cellStyle name="Normal 3 2 2 2 4 4 5 2" xfId="33495"/>
    <cellStyle name="Normal 3 2 2 2 4 4 6" xfId="15547"/>
    <cellStyle name="Normal 3 2 2 2 4 4 6 2" xfId="33496"/>
    <cellStyle name="Normal 3 2 2 2 4 4 7" xfId="15548"/>
    <cellStyle name="Normal 3 2 2 2 4 4 7 2" xfId="33497"/>
    <cellStyle name="Normal 3 2 2 2 4 4 8" xfId="15549"/>
    <cellStyle name="Normal 3 2 2 2 4 4 8 2" xfId="33498"/>
    <cellStyle name="Normal 3 2 2 2 4 4 9" xfId="15550"/>
    <cellStyle name="Normal 3 2 2 2 4 4 9 2" xfId="33499"/>
    <cellStyle name="Normal 3 2 2 2 4 5" xfId="15551"/>
    <cellStyle name="Normal 3 2 2 2 4 5 2" xfId="15552"/>
    <cellStyle name="Normal 3 2 2 2 4 5 2 2" xfId="33501"/>
    <cellStyle name="Normal 3 2 2 2 4 5 3" xfId="33500"/>
    <cellStyle name="Normal 3 2 2 2 4 6" xfId="15553"/>
    <cellStyle name="Normal 3 2 2 2 4 6 2" xfId="33502"/>
    <cellStyle name="Normal 3 2 2 2 4 7" xfId="15554"/>
    <cellStyle name="Normal 3 2 2 2 4 7 2" xfId="33503"/>
    <cellStyle name="Normal 3 2 2 2 4 8" xfId="15555"/>
    <cellStyle name="Normal 3 2 2 2 4 8 2" xfId="33504"/>
    <cellStyle name="Normal 3 2 2 2 4 9" xfId="15556"/>
    <cellStyle name="Normal 3 2 2 2 4 9 2" xfId="33505"/>
    <cellStyle name="Normal 3 2 2 2 5" xfId="15557"/>
    <cellStyle name="Normal 3 2 2 2 5 2" xfId="33506"/>
    <cellStyle name="Normal 3 2 2 2 6" xfId="15558"/>
    <cellStyle name="Normal 3 2 2 2 6 2" xfId="33507"/>
    <cellStyle name="Normal 3 2 2 2 7" xfId="15559"/>
    <cellStyle name="Normal 3 2 2 2 7 2" xfId="33508"/>
    <cellStyle name="Normal 3 2 2 2 8" xfId="15560"/>
    <cellStyle name="Normal 3 2 2 2 8 2" xfId="33509"/>
    <cellStyle name="Normal 3 2 2 2 9" xfId="15561"/>
    <cellStyle name="Normal 3 2 2 2 9 2" xfId="33510"/>
    <cellStyle name="Normal 3 2 2 20" xfId="15562"/>
    <cellStyle name="Normal 3 2 2 20 2" xfId="33511"/>
    <cellStyle name="Normal 3 2 2 21" xfId="15563"/>
    <cellStyle name="Normal 3 2 2 21 2" xfId="33512"/>
    <cellStyle name="Normal 3 2 2 22" xfId="15564"/>
    <cellStyle name="Normal 3 2 2 22 2" xfId="33513"/>
    <cellStyle name="Normal 3 2 2 23" xfId="15565"/>
    <cellStyle name="Normal 3 2 2 23 2" xfId="33514"/>
    <cellStyle name="Normal 3 2 2 24" xfId="15566"/>
    <cellStyle name="Normal 3 2 2 24 2" xfId="33515"/>
    <cellStyle name="Normal 3 2 2 25" xfId="15567"/>
    <cellStyle name="Normal 3 2 2 25 2" xfId="33516"/>
    <cellStyle name="Normal 3 2 2 26" xfId="15568"/>
    <cellStyle name="Normal 3 2 2 26 2" xfId="33517"/>
    <cellStyle name="Normal 3 2 2 27" xfId="15569"/>
    <cellStyle name="Normal 3 2 2 27 2" xfId="33518"/>
    <cellStyle name="Normal 3 2 2 28" xfId="15570"/>
    <cellStyle name="Normal 3 2 2 28 2" xfId="33519"/>
    <cellStyle name="Normal 3 2 2 29" xfId="15571"/>
    <cellStyle name="Normal 3 2 2 29 2" xfId="33520"/>
    <cellStyle name="Normal 3 2 2 3" xfId="15572"/>
    <cellStyle name="Normal 3 2 2 3 10" xfId="15573"/>
    <cellStyle name="Normal 3 2 2 3 10 2" xfId="33522"/>
    <cellStyle name="Normal 3 2 2 3 11" xfId="15574"/>
    <cellStyle name="Normal 3 2 2 3 11 10" xfId="15575"/>
    <cellStyle name="Normal 3 2 2 3 11 10 2" xfId="33524"/>
    <cellStyle name="Normal 3 2 2 3 11 11" xfId="15576"/>
    <cellStyle name="Normal 3 2 2 3 11 11 2" xfId="33525"/>
    <cellStyle name="Normal 3 2 2 3 11 12" xfId="15577"/>
    <cellStyle name="Normal 3 2 2 3 11 12 2" xfId="33526"/>
    <cellStyle name="Normal 3 2 2 3 11 13" xfId="15578"/>
    <cellStyle name="Normal 3 2 2 3 11 13 2" xfId="33527"/>
    <cellStyle name="Normal 3 2 2 3 11 14" xfId="33523"/>
    <cellStyle name="Normal 3 2 2 3 11 2" xfId="15579"/>
    <cellStyle name="Normal 3 2 2 3 11 2 10" xfId="15580"/>
    <cellStyle name="Normal 3 2 2 3 11 2 10 2" xfId="33529"/>
    <cellStyle name="Normal 3 2 2 3 11 2 11" xfId="15581"/>
    <cellStyle name="Normal 3 2 2 3 11 2 11 2" xfId="33530"/>
    <cellStyle name="Normal 3 2 2 3 11 2 12" xfId="15582"/>
    <cellStyle name="Normal 3 2 2 3 11 2 12 2" xfId="33531"/>
    <cellStyle name="Normal 3 2 2 3 11 2 13" xfId="33528"/>
    <cellStyle name="Normal 3 2 2 3 11 2 2" xfId="15583"/>
    <cellStyle name="Normal 3 2 2 3 11 2 2 2" xfId="15584"/>
    <cellStyle name="Normal 3 2 2 3 11 2 2 2 2" xfId="33533"/>
    <cellStyle name="Normal 3 2 2 3 11 2 2 3" xfId="33532"/>
    <cellStyle name="Normal 3 2 2 3 11 2 3" xfId="15585"/>
    <cellStyle name="Normal 3 2 2 3 11 2 3 2" xfId="33534"/>
    <cellStyle name="Normal 3 2 2 3 11 2 4" xfId="15586"/>
    <cellStyle name="Normal 3 2 2 3 11 2 4 2" xfId="33535"/>
    <cellStyle name="Normal 3 2 2 3 11 2 5" xfId="15587"/>
    <cellStyle name="Normal 3 2 2 3 11 2 5 2" xfId="33536"/>
    <cellStyle name="Normal 3 2 2 3 11 2 6" xfId="15588"/>
    <cellStyle name="Normal 3 2 2 3 11 2 6 2" xfId="33537"/>
    <cellStyle name="Normal 3 2 2 3 11 2 7" xfId="15589"/>
    <cellStyle name="Normal 3 2 2 3 11 2 7 2" xfId="33538"/>
    <cellStyle name="Normal 3 2 2 3 11 2 8" xfId="15590"/>
    <cellStyle name="Normal 3 2 2 3 11 2 8 2" xfId="33539"/>
    <cellStyle name="Normal 3 2 2 3 11 2 9" xfId="15591"/>
    <cellStyle name="Normal 3 2 2 3 11 2 9 2" xfId="33540"/>
    <cellStyle name="Normal 3 2 2 3 11 3" xfId="15592"/>
    <cellStyle name="Normal 3 2 2 3 11 3 2" xfId="33541"/>
    <cellStyle name="Normal 3 2 2 3 11 4" xfId="15593"/>
    <cellStyle name="Normal 3 2 2 3 11 4 2" xfId="15594"/>
    <cellStyle name="Normal 3 2 2 3 11 4 2 2" xfId="33543"/>
    <cellStyle name="Normal 3 2 2 3 11 4 3" xfId="33542"/>
    <cellStyle name="Normal 3 2 2 3 11 5" xfId="15595"/>
    <cellStyle name="Normal 3 2 2 3 11 5 2" xfId="33544"/>
    <cellStyle name="Normal 3 2 2 3 11 6" xfId="15596"/>
    <cellStyle name="Normal 3 2 2 3 11 6 2" xfId="33545"/>
    <cellStyle name="Normal 3 2 2 3 11 7" xfId="15597"/>
    <cellStyle name="Normal 3 2 2 3 11 7 2" xfId="33546"/>
    <cellStyle name="Normal 3 2 2 3 11 8" xfId="15598"/>
    <cellStyle name="Normal 3 2 2 3 11 8 2" xfId="33547"/>
    <cellStyle name="Normal 3 2 2 3 11 9" xfId="15599"/>
    <cellStyle name="Normal 3 2 2 3 11 9 2" xfId="33548"/>
    <cellStyle name="Normal 3 2 2 3 12" xfId="15600"/>
    <cellStyle name="Normal 3 2 2 3 12 2" xfId="33549"/>
    <cellStyle name="Normal 3 2 2 3 13" xfId="15601"/>
    <cellStyle name="Normal 3 2 2 3 13 10" xfId="15602"/>
    <cellStyle name="Normal 3 2 2 3 13 10 2" xfId="33551"/>
    <cellStyle name="Normal 3 2 2 3 13 11" xfId="15603"/>
    <cellStyle name="Normal 3 2 2 3 13 11 2" xfId="33552"/>
    <cellStyle name="Normal 3 2 2 3 13 12" xfId="15604"/>
    <cellStyle name="Normal 3 2 2 3 13 12 2" xfId="33553"/>
    <cellStyle name="Normal 3 2 2 3 13 13" xfId="33550"/>
    <cellStyle name="Normal 3 2 2 3 13 2" xfId="15605"/>
    <cellStyle name="Normal 3 2 2 3 13 2 2" xfId="15606"/>
    <cellStyle name="Normal 3 2 2 3 13 2 2 2" xfId="33555"/>
    <cellStyle name="Normal 3 2 2 3 13 2 3" xfId="33554"/>
    <cellStyle name="Normal 3 2 2 3 13 3" xfId="15607"/>
    <cellStyle name="Normal 3 2 2 3 13 3 2" xfId="33556"/>
    <cellStyle name="Normal 3 2 2 3 13 4" xfId="15608"/>
    <cellStyle name="Normal 3 2 2 3 13 4 2" xfId="33557"/>
    <cellStyle name="Normal 3 2 2 3 13 5" xfId="15609"/>
    <cellStyle name="Normal 3 2 2 3 13 5 2" xfId="33558"/>
    <cellStyle name="Normal 3 2 2 3 13 6" xfId="15610"/>
    <cellStyle name="Normal 3 2 2 3 13 6 2" xfId="33559"/>
    <cellStyle name="Normal 3 2 2 3 13 7" xfId="15611"/>
    <cellStyle name="Normal 3 2 2 3 13 7 2" xfId="33560"/>
    <cellStyle name="Normal 3 2 2 3 13 8" xfId="15612"/>
    <cellStyle name="Normal 3 2 2 3 13 8 2" xfId="33561"/>
    <cellStyle name="Normal 3 2 2 3 13 9" xfId="15613"/>
    <cellStyle name="Normal 3 2 2 3 13 9 2" xfId="33562"/>
    <cellStyle name="Normal 3 2 2 3 14" xfId="15614"/>
    <cellStyle name="Normal 3 2 2 3 14 2" xfId="15615"/>
    <cellStyle name="Normal 3 2 2 3 14 2 2" xfId="33564"/>
    <cellStyle name="Normal 3 2 2 3 14 3" xfId="33563"/>
    <cellStyle name="Normal 3 2 2 3 15" xfId="15616"/>
    <cellStyle name="Normal 3 2 2 3 15 2" xfId="33565"/>
    <cellStyle name="Normal 3 2 2 3 16" xfId="15617"/>
    <cellStyle name="Normal 3 2 2 3 16 2" xfId="33566"/>
    <cellStyle name="Normal 3 2 2 3 17" xfId="15618"/>
    <cellStyle name="Normal 3 2 2 3 17 2" xfId="33567"/>
    <cellStyle name="Normal 3 2 2 3 18" xfId="15619"/>
    <cellStyle name="Normal 3 2 2 3 18 2" xfId="33568"/>
    <cellStyle name="Normal 3 2 2 3 19" xfId="15620"/>
    <cellStyle name="Normal 3 2 2 3 19 2" xfId="33569"/>
    <cellStyle name="Normal 3 2 2 3 2" xfId="15621"/>
    <cellStyle name="Normal 3 2 2 3 2 10" xfId="15622"/>
    <cellStyle name="Normal 3 2 2 3 2 10 2" xfId="33571"/>
    <cellStyle name="Normal 3 2 2 3 2 11" xfId="15623"/>
    <cellStyle name="Normal 3 2 2 3 2 11 2" xfId="33572"/>
    <cellStyle name="Normal 3 2 2 3 2 12" xfId="15624"/>
    <cellStyle name="Normal 3 2 2 3 2 12 2" xfId="33573"/>
    <cellStyle name="Normal 3 2 2 3 2 13" xfId="15625"/>
    <cellStyle name="Normal 3 2 2 3 2 13 2" xfId="33574"/>
    <cellStyle name="Normal 3 2 2 3 2 14" xfId="15626"/>
    <cellStyle name="Normal 3 2 2 3 2 14 2" xfId="33575"/>
    <cellStyle name="Normal 3 2 2 3 2 15" xfId="33570"/>
    <cellStyle name="Normal 3 2 2 3 2 2" xfId="15627"/>
    <cellStyle name="Normal 3 2 2 3 2 2 10" xfId="15628"/>
    <cellStyle name="Normal 3 2 2 3 2 2 10 2" xfId="33577"/>
    <cellStyle name="Normal 3 2 2 3 2 2 11" xfId="15629"/>
    <cellStyle name="Normal 3 2 2 3 2 2 11 2" xfId="33578"/>
    <cellStyle name="Normal 3 2 2 3 2 2 12" xfId="15630"/>
    <cellStyle name="Normal 3 2 2 3 2 2 12 2" xfId="33579"/>
    <cellStyle name="Normal 3 2 2 3 2 2 13" xfId="15631"/>
    <cellStyle name="Normal 3 2 2 3 2 2 13 2" xfId="33580"/>
    <cellStyle name="Normal 3 2 2 3 2 2 14" xfId="15632"/>
    <cellStyle name="Normal 3 2 2 3 2 2 14 2" xfId="33581"/>
    <cellStyle name="Normal 3 2 2 3 2 2 15" xfId="33576"/>
    <cellStyle name="Normal 3 2 2 3 2 2 2" xfId="15633"/>
    <cellStyle name="Normal 3 2 2 3 2 2 2 10" xfId="15634"/>
    <cellStyle name="Normal 3 2 2 3 2 2 2 10 2" xfId="33583"/>
    <cellStyle name="Normal 3 2 2 3 2 2 2 11" xfId="15635"/>
    <cellStyle name="Normal 3 2 2 3 2 2 2 11 2" xfId="33584"/>
    <cellStyle name="Normal 3 2 2 3 2 2 2 12" xfId="15636"/>
    <cellStyle name="Normal 3 2 2 3 2 2 2 12 2" xfId="33585"/>
    <cellStyle name="Normal 3 2 2 3 2 2 2 13" xfId="15637"/>
    <cellStyle name="Normal 3 2 2 3 2 2 2 13 2" xfId="33586"/>
    <cellStyle name="Normal 3 2 2 3 2 2 2 14" xfId="33582"/>
    <cellStyle name="Normal 3 2 2 3 2 2 2 2" xfId="15638"/>
    <cellStyle name="Normal 3 2 2 3 2 2 2 2 10" xfId="15639"/>
    <cellStyle name="Normal 3 2 2 3 2 2 2 2 10 2" xfId="33588"/>
    <cellStyle name="Normal 3 2 2 3 2 2 2 2 11" xfId="15640"/>
    <cellStyle name="Normal 3 2 2 3 2 2 2 2 11 2" xfId="33589"/>
    <cellStyle name="Normal 3 2 2 3 2 2 2 2 12" xfId="15641"/>
    <cellStyle name="Normal 3 2 2 3 2 2 2 2 12 2" xfId="33590"/>
    <cellStyle name="Normal 3 2 2 3 2 2 2 2 13" xfId="33587"/>
    <cellStyle name="Normal 3 2 2 3 2 2 2 2 2" xfId="15642"/>
    <cellStyle name="Normal 3 2 2 3 2 2 2 2 2 2" xfId="15643"/>
    <cellStyle name="Normal 3 2 2 3 2 2 2 2 2 2 2" xfId="33592"/>
    <cellStyle name="Normal 3 2 2 3 2 2 2 2 2 3" xfId="33591"/>
    <cellStyle name="Normal 3 2 2 3 2 2 2 2 3" xfId="15644"/>
    <cellStyle name="Normal 3 2 2 3 2 2 2 2 3 2" xfId="33593"/>
    <cellStyle name="Normal 3 2 2 3 2 2 2 2 4" xfId="15645"/>
    <cellStyle name="Normal 3 2 2 3 2 2 2 2 4 2" xfId="33594"/>
    <cellStyle name="Normal 3 2 2 3 2 2 2 2 5" xfId="15646"/>
    <cellStyle name="Normal 3 2 2 3 2 2 2 2 5 2" xfId="33595"/>
    <cellStyle name="Normal 3 2 2 3 2 2 2 2 6" xfId="15647"/>
    <cellStyle name="Normal 3 2 2 3 2 2 2 2 6 2" xfId="33596"/>
    <cellStyle name="Normal 3 2 2 3 2 2 2 2 7" xfId="15648"/>
    <cellStyle name="Normal 3 2 2 3 2 2 2 2 7 2" xfId="33597"/>
    <cellStyle name="Normal 3 2 2 3 2 2 2 2 8" xfId="15649"/>
    <cellStyle name="Normal 3 2 2 3 2 2 2 2 8 2" xfId="33598"/>
    <cellStyle name="Normal 3 2 2 3 2 2 2 2 9" xfId="15650"/>
    <cellStyle name="Normal 3 2 2 3 2 2 2 2 9 2" xfId="33599"/>
    <cellStyle name="Normal 3 2 2 3 2 2 2 3" xfId="15651"/>
    <cellStyle name="Normal 3 2 2 3 2 2 2 3 2" xfId="33600"/>
    <cellStyle name="Normal 3 2 2 3 2 2 2 4" xfId="15652"/>
    <cellStyle name="Normal 3 2 2 3 2 2 2 4 2" xfId="15653"/>
    <cellStyle name="Normal 3 2 2 3 2 2 2 4 2 2" xfId="33602"/>
    <cellStyle name="Normal 3 2 2 3 2 2 2 4 3" xfId="33601"/>
    <cellStyle name="Normal 3 2 2 3 2 2 2 5" xfId="15654"/>
    <cellStyle name="Normal 3 2 2 3 2 2 2 5 2" xfId="33603"/>
    <cellStyle name="Normal 3 2 2 3 2 2 2 6" xfId="15655"/>
    <cellStyle name="Normal 3 2 2 3 2 2 2 6 2" xfId="33604"/>
    <cellStyle name="Normal 3 2 2 3 2 2 2 7" xfId="15656"/>
    <cellStyle name="Normal 3 2 2 3 2 2 2 7 2" xfId="33605"/>
    <cellStyle name="Normal 3 2 2 3 2 2 2 8" xfId="15657"/>
    <cellStyle name="Normal 3 2 2 3 2 2 2 8 2" xfId="33606"/>
    <cellStyle name="Normal 3 2 2 3 2 2 2 9" xfId="15658"/>
    <cellStyle name="Normal 3 2 2 3 2 2 2 9 2" xfId="33607"/>
    <cellStyle name="Normal 3 2 2 3 2 2 3" xfId="15659"/>
    <cellStyle name="Normal 3 2 2 3 2 2 3 2" xfId="33608"/>
    <cellStyle name="Normal 3 2 2 3 2 2 4" xfId="15660"/>
    <cellStyle name="Normal 3 2 2 3 2 2 4 10" xfId="15661"/>
    <cellStyle name="Normal 3 2 2 3 2 2 4 10 2" xfId="33610"/>
    <cellStyle name="Normal 3 2 2 3 2 2 4 11" xfId="15662"/>
    <cellStyle name="Normal 3 2 2 3 2 2 4 11 2" xfId="33611"/>
    <cellStyle name="Normal 3 2 2 3 2 2 4 12" xfId="15663"/>
    <cellStyle name="Normal 3 2 2 3 2 2 4 12 2" xfId="33612"/>
    <cellStyle name="Normal 3 2 2 3 2 2 4 13" xfId="33609"/>
    <cellStyle name="Normal 3 2 2 3 2 2 4 2" xfId="15664"/>
    <cellStyle name="Normal 3 2 2 3 2 2 4 2 2" xfId="15665"/>
    <cellStyle name="Normal 3 2 2 3 2 2 4 2 2 2" xfId="33614"/>
    <cellStyle name="Normal 3 2 2 3 2 2 4 2 3" xfId="33613"/>
    <cellStyle name="Normal 3 2 2 3 2 2 4 3" xfId="15666"/>
    <cellStyle name="Normal 3 2 2 3 2 2 4 3 2" xfId="33615"/>
    <cellStyle name="Normal 3 2 2 3 2 2 4 4" xfId="15667"/>
    <cellStyle name="Normal 3 2 2 3 2 2 4 4 2" xfId="33616"/>
    <cellStyle name="Normal 3 2 2 3 2 2 4 5" xfId="15668"/>
    <cellStyle name="Normal 3 2 2 3 2 2 4 5 2" xfId="33617"/>
    <cellStyle name="Normal 3 2 2 3 2 2 4 6" xfId="15669"/>
    <cellStyle name="Normal 3 2 2 3 2 2 4 6 2" xfId="33618"/>
    <cellStyle name="Normal 3 2 2 3 2 2 4 7" xfId="15670"/>
    <cellStyle name="Normal 3 2 2 3 2 2 4 7 2" xfId="33619"/>
    <cellStyle name="Normal 3 2 2 3 2 2 4 8" xfId="15671"/>
    <cellStyle name="Normal 3 2 2 3 2 2 4 8 2" xfId="33620"/>
    <cellStyle name="Normal 3 2 2 3 2 2 4 9" xfId="15672"/>
    <cellStyle name="Normal 3 2 2 3 2 2 4 9 2" xfId="33621"/>
    <cellStyle name="Normal 3 2 2 3 2 2 5" xfId="15673"/>
    <cellStyle name="Normal 3 2 2 3 2 2 5 2" xfId="15674"/>
    <cellStyle name="Normal 3 2 2 3 2 2 5 2 2" xfId="33623"/>
    <cellStyle name="Normal 3 2 2 3 2 2 5 3" xfId="33622"/>
    <cellStyle name="Normal 3 2 2 3 2 2 6" xfId="15675"/>
    <cellStyle name="Normal 3 2 2 3 2 2 6 2" xfId="33624"/>
    <cellStyle name="Normal 3 2 2 3 2 2 7" xfId="15676"/>
    <cellStyle name="Normal 3 2 2 3 2 2 7 2" xfId="33625"/>
    <cellStyle name="Normal 3 2 2 3 2 2 8" xfId="15677"/>
    <cellStyle name="Normal 3 2 2 3 2 2 8 2" xfId="33626"/>
    <cellStyle name="Normal 3 2 2 3 2 2 9" xfId="15678"/>
    <cellStyle name="Normal 3 2 2 3 2 2 9 2" xfId="33627"/>
    <cellStyle name="Normal 3 2 2 3 2 3" xfId="15679"/>
    <cellStyle name="Normal 3 2 2 3 2 3 10" xfId="15680"/>
    <cellStyle name="Normal 3 2 2 3 2 3 10 2" xfId="33629"/>
    <cellStyle name="Normal 3 2 2 3 2 3 11" xfId="15681"/>
    <cellStyle name="Normal 3 2 2 3 2 3 11 2" xfId="33630"/>
    <cellStyle name="Normal 3 2 2 3 2 3 12" xfId="15682"/>
    <cellStyle name="Normal 3 2 2 3 2 3 12 2" xfId="33631"/>
    <cellStyle name="Normal 3 2 2 3 2 3 13" xfId="15683"/>
    <cellStyle name="Normal 3 2 2 3 2 3 13 2" xfId="33632"/>
    <cellStyle name="Normal 3 2 2 3 2 3 14" xfId="33628"/>
    <cellStyle name="Normal 3 2 2 3 2 3 2" xfId="15684"/>
    <cellStyle name="Normal 3 2 2 3 2 3 2 10" xfId="15685"/>
    <cellStyle name="Normal 3 2 2 3 2 3 2 10 2" xfId="33634"/>
    <cellStyle name="Normal 3 2 2 3 2 3 2 11" xfId="15686"/>
    <cellStyle name="Normal 3 2 2 3 2 3 2 11 2" xfId="33635"/>
    <cellStyle name="Normal 3 2 2 3 2 3 2 12" xfId="15687"/>
    <cellStyle name="Normal 3 2 2 3 2 3 2 12 2" xfId="33636"/>
    <cellStyle name="Normal 3 2 2 3 2 3 2 13" xfId="33633"/>
    <cellStyle name="Normal 3 2 2 3 2 3 2 2" xfId="15688"/>
    <cellStyle name="Normal 3 2 2 3 2 3 2 2 2" xfId="15689"/>
    <cellStyle name="Normal 3 2 2 3 2 3 2 2 2 2" xfId="33638"/>
    <cellStyle name="Normal 3 2 2 3 2 3 2 2 3" xfId="33637"/>
    <cellStyle name="Normal 3 2 2 3 2 3 2 3" xfId="15690"/>
    <cellStyle name="Normal 3 2 2 3 2 3 2 3 2" xfId="33639"/>
    <cellStyle name="Normal 3 2 2 3 2 3 2 4" xfId="15691"/>
    <cellStyle name="Normal 3 2 2 3 2 3 2 4 2" xfId="33640"/>
    <cellStyle name="Normal 3 2 2 3 2 3 2 5" xfId="15692"/>
    <cellStyle name="Normal 3 2 2 3 2 3 2 5 2" xfId="33641"/>
    <cellStyle name="Normal 3 2 2 3 2 3 2 6" xfId="15693"/>
    <cellStyle name="Normal 3 2 2 3 2 3 2 6 2" xfId="33642"/>
    <cellStyle name="Normal 3 2 2 3 2 3 2 7" xfId="15694"/>
    <cellStyle name="Normal 3 2 2 3 2 3 2 7 2" xfId="33643"/>
    <cellStyle name="Normal 3 2 2 3 2 3 2 8" xfId="15695"/>
    <cellStyle name="Normal 3 2 2 3 2 3 2 8 2" xfId="33644"/>
    <cellStyle name="Normal 3 2 2 3 2 3 2 9" xfId="15696"/>
    <cellStyle name="Normal 3 2 2 3 2 3 2 9 2" xfId="33645"/>
    <cellStyle name="Normal 3 2 2 3 2 3 3" xfId="15697"/>
    <cellStyle name="Normal 3 2 2 3 2 3 3 2" xfId="33646"/>
    <cellStyle name="Normal 3 2 2 3 2 3 4" xfId="15698"/>
    <cellStyle name="Normal 3 2 2 3 2 3 4 2" xfId="15699"/>
    <cellStyle name="Normal 3 2 2 3 2 3 4 2 2" xfId="33648"/>
    <cellStyle name="Normal 3 2 2 3 2 3 4 3" xfId="33647"/>
    <cellStyle name="Normal 3 2 2 3 2 3 5" xfId="15700"/>
    <cellStyle name="Normal 3 2 2 3 2 3 5 2" xfId="33649"/>
    <cellStyle name="Normal 3 2 2 3 2 3 6" xfId="15701"/>
    <cellStyle name="Normal 3 2 2 3 2 3 6 2" xfId="33650"/>
    <cellStyle name="Normal 3 2 2 3 2 3 7" xfId="15702"/>
    <cellStyle name="Normal 3 2 2 3 2 3 7 2" xfId="33651"/>
    <cellStyle name="Normal 3 2 2 3 2 3 8" xfId="15703"/>
    <cellStyle name="Normal 3 2 2 3 2 3 8 2" xfId="33652"/>
    <cellStyle name="Normal 3 2 2 3 2 3 9" xfId="15704"/>
    <cellStyle name="Normal 3 2 2 3 2 3 9 2" xfId="33653"/>
    <cellStyle name="Normal 3 2 2 3 2 4" xfId="15705"/>
    <cellStyle name="Normal 3 2 2 3 2 4 10" xfId="15706"/>
    <cellStyle name="Normal 3 2 2 3 2 4 10 2" xfId="33655"/>
    <cellStyle name="Normal 3 2 2 3 2 4 11" xfId="15707"/>
    <cellStyle name="Normal 3 2 2 3 2 4 11 2" xfId="33656"/>
    <cellStyle name="Normal 3 2 2 3 2 4 12" xfId="15708"/>
    <cellStyle name="Normal 3 2 2 3 2 4 12 2" xfId="33657"/>
    <cellStyle name="Normal 3 2 2 3 2 4 13" xfId="33654"/>
    <cellStyle name="Normal 3 2 2 3 2 4 2" xfId="15709"/>
    <cellStyle name="Normal 3 2 2 3 2 4 2 2" xfId="15710"/>
    <cellStyle name="Normal 3 2 2 3 2 4 2 2 2" xfId="33659"/>
    <cellStyle name="Normal 3 2 2 3 2 4 2 3" xfId="33658"/>
    <cellStyle name="Normal 3 2 2 3 2 4 3" xfId="15711"/>
    <cellStyle name="Normal 3 2 2 3 2 4 3 2" xfId="33660"/>
    <cellStyle name="Normal 3 2 2 3 2 4 4" xfId="15712"/>
    <cellStyle name="Normal 3 2 2 3 2 4 4 2" xfId="33661"/>
    <cellStyle name="Normal 3 2 2 3 2 4 5" xfId="15713"/>
    <cellStyle name="Normal 3 2 2 3 2 4 5 2" xfId="33662"/>
    <cellStyle name="Normal 3 2 2 3 2 4 6" xfId="15714"/>
    <cellStyle name="Normal 3 2 2 3 2 4 6 2" xfId="33663"/>
    <cellStyle name="Normal 3 2 2 3 2 4 7" xfId="15715"/>
    <cellStyle name="Normal 3 2 2 3 2 4 7 2" xfId="33664"/>
    <cellStyle name="Normal 3 2 2 3 2 4 8" xfId="15716"/>
    <cellStyle name="Normal 3 2 2 3 2 4 8 2" xfId="33665"/>
    <cellStyle name="Normal 3 2 2 3 2 4 9" xfId="15717"/>
    <cellStyle name="Normal 3 2 2 3 2 4 9 2" xfId="33666"/>
    <cellStyle name="Normal 3 2 2 3 2 5" xfId="15718"/>
    <cellStyle name="Normal 3 2 2 3 2 5 2" xfId="15719"/>
    <cellStyle name="Normal 3 2 2 3 2 5 2 2" xfId="33668"/>
    <cellStyle name="Normal 3 2 2 3 2 5 3" xfId="33667"/>
    <cellStyle name="Normal 3 2 2 3 2 6" xfId="15720"/>
    <cellStyle name="Normal 3 2 2 3 2 6 2" xfId="33669"/>
    <cellStyle name="Normal 3 2 2 3 2 7" xfId="15721"/>
    <cellStyle name="Normal 3 2 2 3 2 7 2" xfId="33670"/>
    <cellStyle name="Normal 3 2 2 3 2 8" xfId="15722"/>
    <cellStyle name="Normal 3 2 2 3 2 8 2" xfId="33671"/>
    <cellStyle name="Normal 3 2 2 3 2 9" xfId="15723"/>
    <cellStyle name="Normal 3 2 2 3 2 9 2" xfId="33672"/>
    <cellStyle name="Normal 3 2 2 3 20" xfId="15724"/>
    <cellStyle name="Normal 3 2 2 3 20 2" xfId="33673"/>
    <cellStyle name="Normal 3 2 2 3 21" xfId="15725"/>
    <cellStyle name="Normal 3 2 2 3 21 2" xfId="33674"/>
    <cellStyle name="Normal 3 2 2 3 22" xfId="15726"/>
    <cellStyle name="Normal 3 2 2 3 22 2" xfId="33675"/>
    <cellStyle name="Normal 3 2 2 3 23" xfId="15727"/>
    <cellStyle name="Normal 3 2 2 3 23 2" xfId="33676"/>
    <cellStyle name="Normal 3 2 2 3 24" xfId="33521"/>
    <cellStyle name="Normal 3 2 2 3 3" xfId="15728"/>
    <cellStyle name="Normal 3 2 2 3 3 2" xfId="33677"/>
    <cellStyle name="Normal 3 2 2 3 4" xfId="15729"/>
    <cellStyle name="Normal 3 2 2 3 4 2" xfId="33678"/>
    <cellStyle name="Normal 3 2 2 3 5" xfId="15730"/>
    <cellStyle name="Normal 3 2 2 3 5 2" xfId="33679"/>
    <cellStyle name="Normal 3 2 2 3 6" xfId="15731"/>
    <cellStyle name="Normal 3 2 2 3 6 2" xfId="33680"/>
    <cellStyle name="Normal 3 2 2 3 7" xfId="15732"/>
    <cellStyle name="Normal 3 2 2 3 7 2" xfId="33681"/>
    <cellStyle name="Normal 3 2 2 3 8" xfId="15733"/>
    <cellStyle name="Normal 3 2 2 3 8 2" xfId="33682"/>
    <cellStyle name="Normal 3 2 2 3 9" xfId="15734"/>
    <cellStyle name="Normal 3 2 2 3 9 2" xfId="33683"/>
    <cellStyle name="Normal 3 2 2 30" xfId="15735"/>
    <cellStyle name="Normal 3 2 2 30 2" xfId="33684"/>
    <cellStyle name="Normal 3 2 2 31" xfId="15736"/>
    <cellStyle name="Normal 3 2 2 31 2" xfId="33685"/>
    <cellStyle name="Normal 3 2 2 32" xfId="15737"/>
    <cellStyle name="Normal 3 2 2 32 2" xfId="33686"/>
    <cellStyle name="Normal 3 2 2 33" xfId="15738"/>
    <cellStyle name="Normal 3 2 2 33 2" xfId="33687"/>
    <cellStyle name="Normal 3 2 2 34" xfId="15739"/>
    <cellStyle name="Normal 3 2 2 34 2" xfId="33688"/>
    <cellStyle name="Normal 3 2 2 35" xfId="15740"/>
    <cellStyle name="Normal 3 2 2 35 10" xfId="15741"/>
    <cellStyle name="Normal 3 2 2 35 10 2" xfId="33690"/>
    <cellStyle name="Normal 3 2 2 35 11" xfId="15742"/>
    <cellStyle name="Normal 3 2 2 35 11 2" xfId="33691"/>
    <cellStyle name="Normal 3 2 2 35 12" xfId="15743"/>
    <cellStyle name="Normal 3 2 2 35 12 2" xfId="33692"/>
    <cellStyle name="Normal 3 2 2 35 13" xfId="15744"/>
    <cellStyle name="Normal 3 2 2 35 13 2" xfId="33693"/>
    <cellStyle name="Normal 3 2 2 35 14" xfId="33689"/>
    <cellStyle name="Normal 3 2 2 35 2" xfId="15745"/>
    <cellStyle name="Normal 3 2 2 35 2 10" xfId="15746"/>
    <cellStyle name="Normal 3 2 2 35 2 10 2" xfId="33695"/>
    <cellStyle name="Normal 3 2 2 35 2 11" xfId="15747"/>
    <cellStyle name="Normal 3 2 2 35 2 11 2" xfId="33696"/>
    <cellStyle name="Normal 3 2 2 35 2 12" xfId="15748"/>
    <cellStyle name="Normal 3 2 2 35 2 12 2" xfId="33697"/>
    <cellStyle name="Normal 3 2 2 35 2 13" xfId="33694"/>
    <cellStyle name="Normal 3 2 2 35 2 2" xfId="15749"/>
    <cellStyle name="Normal 3 2 2 35 2 2 2" xfId="15750"/>
    <cellStyle name="Normal 3 2 2 35 2 2 2 2" xfId="33699"/>
    <cellStyle name="Normal 3 2 2 35 2 2 3" xfId="33698"/>
    <cellStyle name="Normal 3 2 2 35 2 3" xfId="15751"/>
    <cellStyle name="Normal 3 2 2 35 2 3 2" xfId="33700"/>
    <cellStyle name="Normal 3 2 2 35 2 4" xfId="15752"/>
    <cellStyle name="Normal 3 2 2 35 2 4 2" xfId="33701"/>
    <cellStyle name="Normal 3 2 2 35 2 5" xfId="15753"/>
    <cellStyle name="Normal 3 2 2 35 2 5 2" xfId="33702"/>
    <cellStyle name="Normal 3 2 2 35 2 6" xfId="15754"/>
    <cellStyle name="Normal 3 2 2 35 2 6 2" xfId="33703"/>
    <cellStyle name="Normal 3 2 2 35 2 7" xfId="15755"/>
    <cellStyle name="Normal 3 2 2 35 2 7 2" xfId="33704"/>
    <cellStyle name="Normal 3 2 2 35 2 8" xfId="15756"/>
    <cellStyle name="Normal 3 2 2 35 2 8 2" xfId="33705"/>
    <cellStyle name="Normal 3 2 2 35 2 9" xfId="15757"/>
    <cellStyle name="Normal 3 2 2 35 2 9 2" xfId="33706"/>
    <cellStyle name="Normal 3 2 2 35 3" xfId="15758"/>
    <cellStyle name="Normal 3 2 2 35 3 2" xfId="33707"/>
    <cellStyle name="Normal 3 2 2 35 4" xfId="15759"/>
    <cellStyle name="Normal 3 2 2 35 4 2" xfId="15760"/>
    <cellStyle name="Normal 3 2 2 35 4 2 2" xfId="33709"/>
    <cellStyle name="Normal 3 2 2 35 4 3" xfId="33708"/>
    <cellStyle name="Normal 3 2 2 35 5" xfId="15761"/>
    <cellStyle name="Normal 3 2 2 35 5 2" xfId="33710"/>
    <cellStyle name="Normal 3 2 2 35 6" xfId="15762"/>
    <cellStyle name="Normal 3 2 2 35 6 2" xfId="33711"/>
    <cellStyle name="Normal 3 2 2 35 7" xfId="15763"/>
    <cellStyle name="Normal 3 2 2 35 7 2" xfId="33712"/>
    <cellStyle name="Normal 3 2 2 35 8" xfId="15764"/>
    <cellStyle name="Normal 3 2 2 35 8 2" xfId="33713"/>
    <cellStyle name="Normal 3 2 2 35 9" xfId="15765"/>
    <cellStyle name="Normal 3 2 2 35 9 2" xfId="33714"/>
    <cellStyle name="Normal 3 2 2 36" xfId="15766"/>
    <cellStyle name="Normal 3 2 2 36 2" xfId="33715"/>
    <cellStyle name="Normal 3 2 2 37" xfId="15767"/>
    <cellStyle name="Normal 3 2 2 37 10" xfId="15768"/>
    <cellStyle name="Normal 3 2 2 37 10 2" xfId="33717"/>
    <cellStyle name="Normal 3 2 2 37 11" xfId="15769"/>
    <cellStyle name="Normal 3 2 2 37 11 2" xfId="33718"/>
    <cellStyle name="Normal 3 2 2 37 12" xfId="15770"/>
    <cellStyle name="Normal 3 2 2 37 12 2" xfId="33719"/>
    <cellStyle name="Normal 3 2 2 37 13" xfId="33716"/>
    <cellStyle name="Normal 3 2 2 37 2" xfId="15771"/>
    <cellStyle name="Normal 3 2 2 37 2 2" xfId="15772"/>
    <cellStyle name="Normal 3 2 2 37 2 2 2" xfId="33721"/>
    <cellStyle name="Normal 3 2 2 37 2 3" xfId="33720"/>
    <cellStyle name="Normal 3 2 2 37 3" xfId="15773"/>
    <cellStyle name="Normal 3 2 2 37 3 2" xfId="33722"/>
    <cellStyle name="Normal 3 2 2 37 4" xfId="15774"/>
    <cellStyle name="Normal 3 2 2 37 4 2" xfId="33723"/>
    <cellStyle name="Normal 3 2 2 37 5" xfId="15775"/>
    <cellStyle name="Normal 3 2 2 37 5 2" xfId="33724"/>
    <cellStyle name="Normal 3 2 2 37 6" xfId="15776"/>
    <cellStyle name="Normal 3 2 2 37 6 2" xfId="33725"/>
    <cellStyle name="Normal 3 2 2 37 7" xfId="15777"/>
    <cellStyle name="Normal 3 2 2 37 7 2" xfId="33726"/>
    <cellStyle name="Normal 3 2 2 37 8" xfId="15778"/>
    <cellStyle name="Normal 3 2 2 37 8 2" xfId="33727"/>
    <cellStyle name="Normal 3 2 2 37 9" xfId="15779"/>
    <cellStyle name="Normal 3 2 2 37 9 2" xfId="33728"/>
    <cellStyle name="Normal 3 2 2 38" xfId="15780"/>
    <cellStyle name="Normal 3 2 2 38 2" xfId="33729"/>
    <cellStyle name="Normal 3 2 2 39" xfId="15781"/>
    <cellStyle name="Normal 3 2 2 39 2" xfId="33730"/>
    <cellStyle name="Normal 3 2 2 4" xfId="15782"/>
    <cellStyle name="Normal 3 2 2 4 10" xfId="15783"/>
    <cellStyle name="Normal 3 2 2 4 10 2" xfId="33732"/>
    <cellStyle name="Normal 3 2 2 4 11" xfId="15784"/>
    <cellStyle name="Normal 3 2 2 4 11 2" xfId="33733"/>
    <cellStyle name="Normal 3 2 2 4 12" xfId="15785"/>
    <cellStyle name="Normal 3 2 2 4 12 2" xfId="33734"/>
    <cellStyle name="Normal 3 2 2 4 13" xfId="15786"/>
    <cellStyle name="Normal 3 2 2 4 13 2" xfId="33735"/>
    <cellStyle name="Normal 3 2 2 4 14" xfId="15787"/>
    <cellStyle name="Normal 3 2 2 4 14 2" xfId="33736"/>
    <cellStyle name="Normal 3 2 2 4 15" xfId="33731"/>
    <cellStyle name="Normal 3 2 2 4 2" xfId="15788"/>
    <cellStyle name="Normal 3 2 2 4 2 10" xfId="15789"/>
    <cellStyle name="Normal 3 2 2 4 2 10 2" xfId="33738"/>
    <cellStyle name="Normal 3 2 2 4 2 11" xfId="15790"/>
    <cellStyle name="Normal 3 2 2 4 2 11 2" xfId="33739"/>
    <cellStyle name="Normal 3 2 2 4 2 12" xfId="15791"/>
    <cellStyle name="Normal 3 2 2 4 2 12 2" xfId="33740"/>
    <cellStyle name="Normal 3 2 2 4 2 13" xfId="15792"/>
    <cellStyle name="Normal 3 2 2 4 2 13 2" xfId="33741"/>
    <cellStyle name="Normal 3 2 2 4 2 14" xfId="15793"/>
    <cellStyle name="Normal 3 2 2 4 2 14 2" xfId="33742"/>
    <cellStyle name="Normal 3 2 2 4 2 15" xfId="33737"/>
    <cellStyle name="Normal 3 2 2 4 2 2" xfId="15794"/>
    <cellStyle name="Normal 3 2 2 4 2 2 10" xfId="15795"/>
    <cellStyle name="Normal 3 2 2 4 2 2 10 2" xfId="33744"/>
    <cellStyle name="Normal 3 2 2 4 2 2 11" xfId="15796"/>
    <cellStyle name="Normal 3 2 2 4 2 2 11 2" xfId="33745"/>
    <cellStyle name="Normal 3 2 2 4 2 2 12" xfId="15797"/>
    <cellStyle name="Normal 3 2 2 4 2 2 12 2" xfId="33746"/>
    <cellStyle name="Normal 3 2 2 4 2 2 13" xfId="15798"/>
    <cellStyle name="Normal 3 2 2 4 2 2 13 2" xfId="33747"/>
    <cellStyle name="Normal 3 2 2 4 2 2 14" xfId="33743"/>
    <cellStyle name="Normal 3 2 2 4 2 2 2" xfId="15799"/>
    <cellStyle name="Normal 3 2 2 4 2 2 2 10" xfId="15800"/>
    <cellStyle name="Normal 3 2 2 4 2 2 2 10 2" xfId="33749"/>
    <cellStyle name="Normal 3 2 2 4 2 2 2 11" xfId="15801"/>
    <cellStyle name="Normal 3 2 2 4 2 2 2 11 2" xfId="33750"/>
    <cellStyle name="Normal 3 2 2 4 2 2 2 12" xfId="15802"/>
    <cellStyle name="Normal 3 2 2 4 2 2 2 12 2" xfId="33751"/>
    <cellStyle name="Normal 3 2 2 4 2 2 2 13" xfId="33748"/>
    <cellStyle name="Normal 3 2 2 4 2 2 2 2" xfId="15803"/>
    <cellStyle name="Normal 3 2 2 4 2 2 2 2 2" xfId="15804"/>
    <cellStyle name="Normal 3 2 2 4 2 2 2 2 2 2" xfId="33753"/>
    <cellStyle name="Normal 3 2 2 4 2 2 2 2 3" xfId="33752"/>
    <cellStyle name="Normal 3 2 2 4 2 2 2 3" xfId="15805"/>
    <cellStyle name="Normal 3 2 2 4 2 2 2 3 2" xfId="33754"/>
    <cellStyle name="Normal 3 2 2 4 2 2 2 4" xfId="15806"/>
    <cellStyle name="Normal 3 2 2 4 2 2 2 4 2" xfId="33755"/>
    <cellStyle name="Normal 3 2 2 4 2 2 2 5" xfId="15807"/>
    <cellStyle name="Normal 3 2 2 4 2 2 2 5 2" xfId="33756"/>
    <cellStyle name="Normal 3 2 2 4 2 2 2 6" xfId="15808"/>
    <cellStyle name="Normal 3 2 2 4 2 2 2 6 2" xfId="33757"/>
    <cellStyle name="Normal 3 2 2 4 2 2 2 7" xfId="15809"/>
    <cellStyle name="Normal 3 2 2 4 2 2 2 7 2" xfId="33758"/>
    <cellStyle name="Normal 3 2 2 4 2 2 2 8" xfId="15810"/>
    <cellStyle name="Normal 3 2 2 4 2 2 2 8 2" xfId="33759"/>
    <cellStyle name="Normal 3 2 2 4 2 2 2 9" xfId="15811"/>
    <cellStyle name="Normal 3 2 2 4 2 2 2 9 2" xfId="33760"/>
    <cellStyle name="Normal 3 2 2 4 2 2 3" xfId="15812"/>
    <cellStyle name="Normal 3 2 2 4 2 2 3 2" xfId="33761"/>
    <cellStyle name="Normal 3 2 2 4 2 2 4" xfId="15813"/>
    <cellStyle name="Normal 3 2 2 4 2 2 4 2" xfId="15814"/>
    <cellStyle name="Normal 3 2 2 4 2 2 4 2 2" xfId="33763"/>
    <cellStyle name="Normal 3 2 2 4 2 2 4 3" xfId="33762"/>
    <cellStyle name="Normal 3 2 2 4 2 2 5" xfId="15815"/>
    <cellStyle name="Normal 3 2 2 4 2 2 5 2" xfId="33764"/>
    <cellStyle name="Normal 3 2 2 4 2 2 6" xfId="15816"/>
    <cellStyle name="Normal 3 2 2 4 2 2 6 2" xfId="33765"/>
    <cellStyle name="Normal 3 2 2 4 2 2 7" xfId="15817"/>
    <cellStyle name="Normal 3 2 2 4 2 2 7 2" xfId="33766"/>
    <cellStyle name="Normal 3 2 2 4 2 2 8" xfId="15818"/>
    <cellStyle name="Normal 3 2 2 4 2 2 8 2" xfId="33767"/>
    <cellStyle name="Normal 3 2 2 4 2 2 9" xfId="15819"/>
    <cellStyle name="Normal 3 2 2 4 2 2 9 2" xfId="33768"/>
    <cellStyle name="Normal 3 2 2 4 2 3" xfId="15820"/>
    <cellStyle name="Normal 3 2 2 4 2 3 2" xfId="33769"/>
    <cellStyle name="Normal 3 2 2 4 2 4" xfId="15821"/>
    <cellStyle name="Normal 3 2 2 4 2 4 10" xfId="15822"/>
    <cellStyle name="Normal 3 2 2 4 2 4 10 2" xfId="33771"/>
    <cellStyle name="Normal 3 2 2 4 2 4 11" xfId="15823"/>
    <cellStyle name="Normal 3 2 2 4 2 4 11 2" xfId="33772"/>
    <cellStyle name="Normal 3 2 2 4 2 4 12" xfId="15824"/>
    <cellStyle name="Normal 3 2 2 4 2 4 12 2" xfId="33773"/>
    <cellStyle name="Normal 3 2 2 4 2 4 13" xfId="33770"/>
    <cellStyle name="Normal 3 2 2 4 2 4 2" xfId="15825"/>
    <cellStyle name="Normal 3 2 2 4 2 4 2 2" xfId="15826"/>
    <cellStyle name="Normal 3 2 2 4 2 4 2 2 2" xfId="33775"/>
    <cellStyle name="Normal 3 2 2 4 2 4 2 3" xfId="33774"/>
    <cellStyle name="Normal 3 2 2 4 2 4 3" xfId="15827"/>
    <cellStyle name="Normal 3 2 2 4 2 4 3 2" xfId="33776"/>
    <cellStyle name="Normal 3 2 2 4 2 4 4" xfId="15828"/>
    <cellStyle name="Normal 3 2 2 4 2 4 4 2" xfId="33777"/>
    <cellStyle name="Normal 3 2 2 4 2 4 5" xfId="15829"/>
    <cellStyle name="Normal 3 2 2 4 2 4 5 2" xfId="33778"/>
    <cellStyle name="Normal 3 2 2 4 2 4 6" xfId="15830"/>
    <cellStyle name="Normal 3 2 2 4 2 4 6 2" xfId="33779"/>
    <cellStyle name="Normal 3 2 2 4 2 4 7" xfId="15831"/>
    <cellStyle name="Normal 3 2 2 4 2 4 7 2" xfId="33780"/>
    <cellStyle name="Normal 3 2 2 4 2 4 8" xfId="15832"/>
    <cellStyle name="Normal 3 2 2 4 2 4 8 2" xfId="33781"/>
    <cellStyle name="Normal 3 2 2 4 2 4 9" xfId="15833"/>
    <cellStyle name="Normal 3 2 2 4 2 4 9 2" xfId="33782"/>
    <cellStyle name="Normal 3 2 2 4 2 5" xfId="15834"/>
    <cellStyle name="Normal 3 2 2 4 2 5 2" xfId="15835"/>
    <cellStyle name="Normal 3 2 2 4 2 5 2 2" xfId="33784"/>
    <cellStyle name="Normal 3 2 2 4 2 5 3" xfId="33783"/>
    <cellStyle name="Normal 3 2 2 4 2 6" xfId="15836"/>
    <cellStyle name="Normal 3 2 2 4 2 6 2" xfId="33785"/>
    <cellStyle name="Normal 3 2 2 4 2 7" xfId="15837"/>
    <cellStyle name="Normal 3 2 2 4 2 7 2" xfId="33786"/>
    <cellStyle name="Normal 3 2 2 4 2 8" xfId="15838"/>
    <cellStyle name="Normal 3 2 2 4 2 8 2" xfId="33787"/>
    <cellStyle name="Normal 3 2 2 4 2 9" xfId="15839"/>
    <cellStyle name="Normal 3 2 2 4 2 9 2" xfId="33788"/>
    <cellStyle name="Normal 3 2 2 4 3" xfId="15840"/>
    <cellStyle name="Normal 3 2 2 4 3 10" xfId="15841"/>
    <cellStyle name="Normal 3 2 2 4 3 10 2" xfId="33790"/>
    <cellStyle name="Normal 3 2 2 4 3 11" xfId="15842"/>
    <cellStyle name="Normal 3 2 2 4 3 11 2" xfId="33791"/>
    <cellStyle name="Normal 3 2 2 4 3 12" xfId="15843"/>
    <cellStyle name="Normal 3 2 2 4 3 12 2" xfId="33792"/>
    <cellStyle name="Normal 3 2 2 4 3 13" xfId="15844"/>
    <cellStyle name="Normal 3 2 2 4 3 13 2" xfId="33793"/>
    <cellStyle name="Normal 3 2 2 4 3 14" xfId="33789"/>
    <cellStyle name="Normal 3 2 2 4 3 2" xfId="15845"/>
    <cellStyle name="Normal 3 2 2 4 3 2 10" xfId="15846"/>
    <cellStyle name="Normal 3 2 2 4 3 2 10 2" xfId="33795"/>
    <cellStyle name="Normal 3 2 2 4 3 2 11" xfId="15847"/>
    <cellStyle name="Normal 3 2 2 4 3 2 11 2" xfId="33796"/>
    <cellStyle name="Normal 3 2 2 4 3 2 12" xfId="15848"/>
    <cellStyle name="Normal 3 2 2 4 3 2 12 2" xfId="33797"/>
    <cellStyle name="Normal 3 2 2 4 3 2 13" xfId="33794"/>
    <cellStyle name="Normal 3 2 2 4 3 2 2" xfId="15849"/>
    <cellStyle name="Normal 3 2 2 4 3 2 2 2" xfId="15850"/>
    <cellStyle name="Normal 3 2 2 4 3 2 2 2 2" xfId="33799"/>
    <cellStyle name="Normal 3 2 2 4 3 2 2 3" xfId="33798"/>
    <cellStyle name="Normal 3 2 2 4 3 2 3" xfId="15851"/>
    <cellStyle name="Normal 3 2 2 4 3 2 3 2" xfId="33800"/>
    <cellStyle name="Normal 3 2 2 4 3 2 4" xfId="15852"/>
    <cellStyle name="Normal 3 2 2 4 3 2 4 2" xfId="33801"/>
    <cellStyle name="Normal 3 2 2 4 3 2 5" xfId="15853"/>
    <cellStyle name="Normal 3 2 2 4 3 2 5 2" xfId="33802"/>
    <cellStyle name="Normal 3 2 2 4 3 2 6" xfId="15854"/>
    <cellStyle name="Normal 3 2 2 4 3 2 6 2" xfId="33803"/>
    <cellStyle name="Normal 3 2 2 4 3 2 7" xfId="15855"/>
    <cellStyle name="Normal 3 2 2 4 3 2 7 2" xfId="33804"/>
    <cellStyle name="Normal 3 2 2 4 3 2 8" xfId="15856"/>
    <cellStyle name="Normal 3 2 2 4 3 2 8 2" xfId="33805"/>
    <cellStyle name="Normal 3 2 2 4 3 2 9" xfId="15857"/>
    <cellStyle name="Normal 3 2 2 4 3 2 9 2" xfId="33806"/>
    <cellStyle name="Normal 3 2 2 4 3 3" xfId="15858"/>
    <cellStyle name="Normal 3 2 2 4 3 3 2" xfId="33807"/>
    <cellStyle name="Normal 3 2 2 4 3 4" xfId="15859"/>
    <cellStyle name="Normal 3 2 2 4 3 4 2" xfId="15860"/>
    <cellStyle name="Normal 3 2 2 4 3 4 2 2" xfId="33809"/>
    <cellStyle name="Normal 3 2 2 4 3 4 3" xfId="33808"/>
    <cellStyle name="Normal 3 2 2 4 3 5" xfId="15861"/>
    <cellStyle name="Normal 3 2 2 4 3 5 2" xfId="33810"/>
    <cellStyle name="Normal 3 2 2 4 3 6" xfId="15862"/>
    <cellStyle name="Normal 3 2 2 4 3 6 2" xfId="33811"/>
    <cellStyle name="Normal 3 2 2 4 3 7" xfId="15863"/>
    <cellStyle name="Normal 3 2 2 4 3 7 2" xfId="33812"/>
    <cellStyle name="Normal 3 2 2 4 3 8" xfId="15864"/>
    <cellStyle name="Normal 3 2 2 4 3 8 2" xfId="33813"/>
    <cellStyle name="Normal 3 2 2 4 3 9" xfId="15865"/>
    <cellStyle name="Normal 3 2 2 4 3 9 2" xfId="33814"/>
    <cellStyle name="Normal 3 2 2 4 4" xfId="15866"/>
    <cellStyle name="Normal 3 2 2 4 4 10" xfId="15867"/>
    <cellStyle name="Normal 3 2 2 4 4 10 2" xfId="33816"/>
    <cellStyle name="Normal 3 2 2 4 4 11" xfId="15868"/>
    <cellStyle name="Normal 3 2 2 4 4 11 2" xfId="33817"/>
    <cellStyle name="Normal 3 2 2 4 4 12" xfId="15869"/>
    <cellStyle name="Normal 3 2 2 4 4 12 2" xfId="33818"/>
    <cellStyle name="Normal 3 2 2 4 4 13" xfId="33815"/>
    <cellStyle name="Normal 3 2 2 4 4 2" xfId="15870"/>
    <cellStyle name="Normal 3 2 2 4 4 2 2" xfId="15871"/>
    <cellStyle name="Normal 3 2 2 4 4 2 2 2" xfId="33820"/>
    <cellStyle name="Normal 3 2 2 4 4 2 3" xfId="33819"/>
    <cellStyle name="Normal 3 2 2 4 4 3" xfId="15872"/>
    <cellStyle name="Normal 3 2 2 4 4 3 2" xfId="33821"/>
    <cellStyle name="Normal 3 2 2 4 4 4" xfId="15873"/>
    <cellStyle name="Normal 3 2 2 4 4 4 2" xfId="33822"/>
    <cellStyle name="Normal 3 2 2 4 4 5" xfId="15874"/>
    <cellStyle name="Normal 3 2 2 4 4 5 2" xfId="33823"/>
    <cellStyle name="Normal 3 2 2 4 4 6" xfId="15875"/>
    <cellStyle name="Normal 3 2 2 4 4 6 2" xfId="33824"/>
    <cellStyle name="Normal 3 2 2 4 4 7" xfId="15876"/>
    <cellStyle name="Normal 3 2 2 4 4 7 2" xfId="33825"/>
    <cellStyle name="Normal 3 2 2 4 4 8" xfId="15877"/>
    <cellStyle name="Normal 3 2 2 4 4 8 2" xfId="33826"/>
    <cellStyle name="Normal 3 2 2 4 4 9" xfId="15878"/>
    <cellStyle name="Normal 3 2 2 4 4 9 2" xfId="33827"/>
    <cellStyle name="Normal 3 2 2 4 5" xfId="15879"/>
    <cellStyle name="Normal 3 2 2 4 5 2" xfId="15880"/>
    <cellStyle name="Normal 3 2 2 4 5 2 2" xfId="33829"/>
    <cellStyle name="Normal 3 2 2 4 5 3" xfId="33828"/>
    <cellStyle name="Normal 3 2 2 4 6" xfId="15881"/>
    <cellStyle name="Normal 3 2 2 4 6 2" xfId="33830"/>
    <cellStyle name="Normal 3 2 2 4 7" xfId="15882"/>
    <cellStyle name="Normal 3 2 2 4 7 2" xfId="33831"/>
    <cellStyle name="Normal 3 2 2 4 8" xfId="15883"/>
    <cellStyle name="Normal 3 2 2 4 8 2" xfId="33832"/>
    <cellStyle name="Normal 3 2 2 4 9" xfId="15884"/>
    <cellStyle name="Normal 3 2 2 4 9 2" xfId="33833"/>
    <cellStyle name="Normal 3 2 2 40" xfId="15885"/>
    <cellStyle name="Normal 3 2 2 40 2" xfId="33834"/>
    <cellStyle name="Normal 3 2 2 41" xfId="15886"/>
    <cellStyle name="Normal 3 2 2 41 2" xfId="33835"/>
    <cellStyle name="Normal 3 2 2 42" xfId="15887"/>
    <cellStyle name="Normal 3 2 2 42 2" xfId="33836"/>
    <cellStyle name="Normal 3 2 2 43" xfId="15888"/>
    <cellStyle name="Normal 3 2 2 43 2" xfId="33837"/>
    <cellStyle name="Normal 3 2 2 44" xfId="15889"/>
    <cellStyle name="Normal 3 2 2 44 2" xfId="33838"/>
    <cellStyle name="Normal 3 2 2 45" xfId="15890"/>
    <cellStyle name="Normal 3 2 2 45 2" xfId="15891"/>
    <cellStyle name="Normal 3 2 2 45 2 2" xfId="33840"/>
    <cellStyle name="Normal 3 2 2 45 3" xfId="33839"/>
    <cellStyle name="Normal 3 2 2 46" xfId="15892"/>
    <cellStyle name="Normal 3 2 2 46 2" xfId="33841"/>
    <cellStyle name="Normal 3 2 2 47" xfId="15893"/>
    <cellStyle name="Normal 3 2 2 47 2" xfId="33842"/>
    <cellStyle name="Normal 3 2 2 48" xfId="15894"/>
    <cellStyle name="Normal 3 2 2 48 2" xfId="33843"/>
    <cellStyle name="Normal 3 2 2 49" xfId="15895"/>
    <cellStyle name="Normal 3 2 2 49 2" xfId="33844"/>
    <cellStyle name="Normal 3 2 2 5" xfId="15896"/>
    <cellStyle name="Normal 3 2 2 5 2" xfId="33845"/>
    <cellStyle name="Normal 3 2 2 50" xfId="15897"/>
    <cellStyle name="Normal 3 2 2 50 2" xfId="33846"/>
    <cellStyle name="Normal 3 2 2 51" xfId="15898"/>
    <cellStyle name="Normal 3 2 2 51 2" xfId="33847"/>
    <cellStyle name="Normal 3 2 2 52" xfId="15899"/>
    <cellStyle name="Normal 3 2 2 52 2" xfId="33848"/>
    <cellStyle name="Normal 3 2 2 53" xfId="15900"/>
    <cellStyle name="Normal 3 2 2 53 2" xfId="33849"/>
    <cellStyle name="Normal 3 2 2 54" xfId="15901"/>
    <cellStyle name="Normal 3 2 2 54 2" xfId="33850"/>
    <cellStyle name="Normal 3 2 2 55" xfId="15902"/>
    <cellStyle name="Normal 3 2 2 55 2" xfId="33851"/>
    <cellStyle name="Normal 3 2 2 56" xfId="15903"/>
    <cellStyle name="Normal 3 2 2 56 2" xfId="33852"/>
    <cellStyle name="Normal 3 2 2 57" xfId="15904"/>
    <cellStyle name="Normal 3 2 2 57 2" xfId="33853"/>
    <cellStyle name="Normal 3 2 2 58" xfId="15905"/>
    <cellStyle name="Normal 3 2 2 58 2" xfId="33854"/>
    <cellStyle name="Normal 3 2 2 59" xfId="15906"/>
    <cellStyle name="Normal 3 2 2 59 2" xfId="33855"/>
    <cellStyle name="Normal 3 2 2 6" xfId="15907"/>
    <cellStyle name="Normal 3 2 2 6 2" xfId="33856"/>
    <cellStyle name="Normal 3 2 2 60" xfId="15908"/>
    <cellStyle name="Normal 3 2 2 60 2" xfId="33857"/>
    <cellStyle name="Normal 3 2 2 61" xfId="15909"/>
    <cellStyle name="Normal 3 2 2 61 2" xfId="33858"/>
    <cellStyle name="Normal 3 2 2 62" xfId="33138"/>
    <cellStyle name="Normal 3 2 2 7" xfId="15910"/>
    <cellStyle name="Normal 3 2 2 7 2" xfId="33859"/>
    <cellStyle name="Normal 3 2 2 8" xfId="15911"/>
    <cellStyle name="Normal 3 2 2 8 2" xfId="33860"/>
    <cellStyle name="Normal 3 2 2 9" xfId="15912"/>
    <cellStyle name="Normal 3 2 2 9 2" xfId="33861"/>
    <cellStyle name="Normal 3 2 20" xfId="15913"/>
    <cellStyle name="Normal 3 2 20 2" xfId="33862"/>
    <cellStyle name="Normal 3 2 21" xfId="15914"/>
    <cellStyle name="Normal 3 2 21 2" xfId="33863"/>
    <cellStyle name="Normal 3 2 22" xfId="15915"/>
    <cellStyle name="Normal 3 2 22 2" xfId="33864"/>
    <cellStyle name="Normal 3 2 23" xfId="15916"/>
    <cellStyle name="Normal 3 2 23 2" xfId="33865"/>
    <cellStyle name="Normal 3 2 24" xfId="15917"/>
    <cellStyle name="Normal 3 2 24 2" xfId="33866"/>
    <cellStyle name="Normal 3 2 25" xfId="15918"/>
    <cellStyle name="Normal 3 2 25 2" xfId="33867"/>
    <cellStyle name="Normal 3 2 26" xfId="15919"/>
    <cellStyle name="Normal 3 2 26 2" xfId="33868"/>
    <cellStyle name="Normal 3 2 27" xfId="15920"/>
    <cellStyle name="Normal 3 2 27 2" xfId="33869"/>
    <cellStyle name="Normal 3 2 28" xfId="15921"/>
    <cellStyle name="Normal 3 2 28 2" xfId="33870"/>
    <cellStyle name="Normal 3 2 29" xfId="15922"/>
    <cellStyle name="Normal 3 2 29 2" xfId="33871"/>
    <cellStyle name="Normal 3 2 3" xfId="15923"/>
    <cellStyle name="Normal 3 2 3 2" xfId="33872"/>
    <cellStyle name="Normal 3 2 30" xfId="15924"/>
    <cellStyle name="Normal 3 2 30 2" xfId="33873"/>
    <cellStyle name="Normal 3 2 31" xfId="15925"/>
    <cellStyle name="Normal 3 2 31 2" xfId="33874"/>
    <cellStyle name="Normal 3 2 32" xfId="15926"/>
    <cellStyle name="Normal 3 2 32 2" xfId="33875"/>
    <cellStyle name="Normal 3 2 33" xfId="15927"/>
    <cellStyle name="Normal 3 2 33 2" xfId="33876"/>
    <cellStyle name="Normal 3 2 34" xfId="15928"/>
    <cellStyle name="Normal 3 2 34 2" xfId="33877"/>
    <cellStyle name="Normal 3 2 35" xfId="15929"/>
    <cellStyle name="Normal 3 2 35 2" xfId="33878"/>
    <cellStyle name="Normal 3 2 36" xfId="15930"/>
    <cellStyle name="Normal 3 2 36 10" xfId="15931"/>
    <cellStyle name="Normal 3 2 36 10 2" xfId="33880"/>
    <cellStyle name="Normal 3 2 36 11" xfId="15932"/>
    <cellStyle name="Normal 3 2 36 11 2" xfId="33881"/>
    <cellStyle name="Normal 3 2 36 12" xfId="15933"/>
    <cellStyle name="Normal 3 2 36 12 2" xfId="33882"/>
    <cellStyle name="Normal 3 2 36 13" xfId="15934"/>
    <cellStyle name="Normal 3 2 36 13 2" xfId="33883"/>
    <cellStyle name="Normal 3 2 36 14" xfId="33879"/>
    <cellStyle name="Normal 3 2 36 2" xfId="15935"/>
    <cellStyle name="Normal 3 2 36 2 10" xfId="15936"/>
    <cellStyle name="Normal 3 2 36 2 10 2" xfId="33885"/>
    <cellStyle name="Normal 3 2 36 2 11" xfId="15937"/>
    <cellStyle name="Normal 3 2 36 2 11 2" xfId="33886"/>
    <cellStyle name="Normal 3 2 36 2 12" xfId="15938"/>
    <cellStyle name="Normal 3 2 36 2 12 2" xfId="33887"/>
    <cellStyle name="Normal 3 2 36 2 13" xfId="33884"/>
    <cellStyle name="Normal 3 2 36 2 2" xfId="15939"/>
    <cellStyle name="Normal 3 2 36 2 2 2" xfId="15940"/>
    <cellStyle name="Normal 3 2 36 2 2 2 2" xfId="33889"/>
    <cellStyle name="Normal 3 2 36 2 2 3" xfId="33888"/>
    <cellStyle name="Normal 3 2 36 2 3" xfId="15941"/>
    <cellStyle name="Normal 3 2 36 2 3 2" xfId="33890"/>
    <cellStyle name="Normal 3 2 36 2 4" xfId="15942"/>
    <cellStyle name="Normal 3 2 36 2 4 2" xfId="33891"/>
    <cellStyle name="Normal 3 2 36 2 5" xfId="15943"/>
    <cellStyle name="Normal 3 2 36 2 5 2" xfId="33892"/>
    <cellStyle name="Normal 3 2 36 2 6" xfId="15944"/>
    <cellStyle name="Normal 3 2 36 2 6 2" xfId="33893"/>
    <cellStyle name="Normal 3 2 36 2 7" xfId="15945"/>
    <cellStyle name="Normal 3 2 36 2 7 2" xfId="33894"/>
    <cellStyle name="Normal 3 2 36 2 8" xfId="15946"/>
    <cellStyle name="Normal 3 2 36 2 8 2" xfId="33895"/>
    <cellStyle name="Normal 3 2 36 2 9" xfId="15947"/>
    <cellStyle name="Normal 3 2 36 2 9 2" xfId="33896"/>
    <cellStyle name="Normal 3 2 36 3" xfId="15948"/>
    <cellStyle name="Normal 3 2 36 3 2" xfId="33897"/>
    <cellStyle name="Normal 3 2 36 4" xfId="15949"/>
    <cellStyle name="Normal 3 2 36 4 2" xfId="15950"/>
    <cellStyle name="Normal 3 2 36 4 2 2" xfId="33899"/>
    <cellStyle name="Normal 3 2 36 4 3" xfId="33898"/>
    <cellStyle name="Normal 3 2 36 5" xfId="15951"/>
    <cellStyle name="Normal 3 2 36 5 2" xfId="33900"/>
    <cellStyle name="Normal 3 2 36 6" xfId="15952"/>
    <cellStyle name="Normal 3 2 36 6 2" xfId="33901"/>
    <cellStyle name="Normal 3 2 36 7" xfId="15953"/>
    <cellStyle name="Normal 3 2 36 7 2" xfId="33902"/>
    <cellStyle name="Normal 3 2 36 8" xfId="15954"/>
    <cellStyle name="Normal 3 2 36 8 2" xfId="33903"/>
    <cellStyle name="Normal 3 2 36 9" xfId="15955"/>
    <cellStyle name="Normal 3 2 36 9 2" xfId="33904"/>
    <cellStyle name="Normal 3 2 37" xfId="15956"/>
    <cellStyle name="Normal 3 2 37 2" xfId="33905"/>
    <cellStyle name="Normal 3 2 38" xfId="15957"/>
    <cellStyle name="Normal 3 2 38 10" xfId="15958"/>
    <cellStyle name="Normal 3 2 38 10 2" xfId="33907"/>
    <cellStyle name="Normal 3 2 38 11" xfId="15959"/>
    <cellStyle name="Normal 3 2 38 11 2" xfId="33908"/>
    <cellStyle name="Normal 3 2 38 12" xfId="15960"/>
    <cellStyle name="Normal 3 2 38 12 2" xfId="33909"/>
    <cellStyle name="Normal 3 2 38 13" xfId="33906"/>
    <cellStyle name="Normal 3 2 38 2" xfId="15961"/>
    <cellStyle name="Normal 3 2 38 2 2" xfId="15962"/>
    <cellStyle name="Normal 3 2 38 2 2 2" xfId="33911"/>
    <cellStyle name="Normal 3 2 38 2 3" xfId="33910"/>
    <cellStyle name="Normal 3 2 38 3" xfId="15963"/>
    <cellStyle name="Normal 3 2 38 3 2" xfId="33912"/>
    <cellStyle name="Normal 3 2 38 4" xfId="15964"/>
    <cellStyle name="Normal 3 2 38 4 2" xfId="33913"/>
    <cellStyle name="Normal 3 2 38 5" xfId="15965"/>
    <cellStyle name="Normal 3 2 38 5 2" xfId="33914"/>
    <cellStyle name="Normal 3 2 38 6" xfId="15966"/>
    <cellStyle name="Normal 3 2 38 6 2" xfId="33915"/>
    <cellStyle name="Normal 3 2 38 7" xfId="15967"/>
    <cellStyle name="Normal 3 2 38 7 2" xfId="33916"/>
    <cellStyle name="Normal 3 2 38 8" xfId="15968"/>
    <cellStyle name="Normal 3 2 38 8 2" xfId="33917"/>
    <cellStyle name="Normal 3 2 38 9" xfId="15969"/>
    <cellStyle name="Normal 3 2 38 9 2" xfId="33918"/>
    <cellStyle name="Normal 3 2 39" xfId="15970"/>
    <cellStyle name="Normal 3 2 39 2" xfId="33919"/>
    <cellStyle name="Normal 3 2 4" xfId="15971"/>
    <cellStyle name="Normal 3 2 4 10" xfId="15972"/>
    <cellStyle name="Normal 3 2 4 10 2" xfId="33921"/>
    <cellStyle name="Normal 3 2 4 11" xfId="15973"/>
    <cellStyle name="Normal 3 2 4 11 10" xfId="15974"/>
    <cellStyle name="Normal 3 2 4 11 10 2" xfId="33923"/>
    <cellStyle name="Normal 3 2 4 11 11" xfId="15975"/>
    <cellStyle name="Normal 3 2 4 11 11 2" xfId="33924"/>
    <cellStyle name="Normal 3 2 4 11 12" xfId="15976"/>
    <cellStyle name="Normal 3 2 4 11 12 2" xfId="33925"/>
    <cellStyle name="Normal 3 2 4 11 13" xfId="15977"/>
    <cellStyle name="Normal 3 2 4 11 13 2" xfId="33926"/>
    <cellStyle name="Normal 3 2 4 11 14" xfId="33922"/>
    <cellStyle name="Normal 3 2 4 11 2" xfId="15978"/>
    <cellStyle name="Normal 3 2 4 11 2 10" xfId="15979"/>
    <cellStyle name="Normal 3 2 4 11 2 10 2" xfId="33928"/>
    <cellStyle name="Normal 3 2 4 11 2 11" xfId="15980"/>
    <cellStyle name="Normal 3 2 4 11 2 11 2" xfId="33929"/>
    <cellStyle name="Normal 3 2 4 11 2 12" xfId="15981"/>
    <cellStyle name="Normal 3 2 4 11 2 12 2" xfId="33930"/>
    <cellStyle name="Normal 3 2 4 11 2 13" xfId="33927"/>
    <cellStyle name="Normal 3 2 4 11 2 2" xfId="15982"/>
    <cellStyle name="Normal 3 2 4 11 2 2 2" xfId="15983"/>
    <cellStyle name="Normal 3 2 4 11 2 2 2 2" xfId="33932"/>
    <cellStyle name="Normal 3 2 4 11 2 2 3" xfId="33931"/>
    <cellStyle name="Normal 3 2 4 11 2 3" xfId="15984"/>
    <cellStyle name="Normal 3 2 4 11 2 3 2" xfId="33933"/>
    <cellStyle name="Normal 3 2 4 11 2 4" xfId="15985"/>
    <cellStyle name="Normal 3 2 4 11 2 4 2" xfId="33934"/>
    <cellStyle name="Normal 3 2 4 11 2 5" xfId="15986"/>
    <cellStyle name="Normal 3 2 4 11 2 5 2" xfId="33935"/>
    <cellStyle name="Normal 3 2 4 11 2 6" xfId="15987"/>
    <cellStyle name="Normal 3 2 4 11 2 6 2" xfId="33936"/>
    <cellStyle name="Normal 3 2 4 11 2 7" xfId="15988"/>
    <cellStyle name="Normal 3 2 4 11 2 7 2" xfId="33937"/>
    <cellStyle name="Normal 3 2 4 11 2 8" xfId="15989"/>
    <cellStyle name="Normal 3 2 4 11 2 8 2" xfId="33938"/>
    <cellStyle name="Normal 3 2 4 11 2 9" xfId="15990"/>
    <cellStyle name="Normal 3 2 4 11 2 9 2" xfId="33939"/>
    <cellStyle name="Normal 3 2 4 11 3" xfId="15991"/>
    <cellStyle name="Normal 3 2 4 11 3 2" xfId="33940"/>
    <cellStyle name="Normal 3 2 4 11 4" xfId="15992"/>
    <cellStyle name="Normal 3 2 4 11 4 2" xfId="15993"/>
    <cellStyle name="Normal 3 2 4 11 4 2 2" xfId="33942"/>
    <cellStyle name="Normal 3 2 4 11 4 3" xfId="33941"/>
    <cellStyle name="Normal 3 2 4 11 5" xfId="15994"/>
    <cellStyle name="Normal 3 2 4 11 5 2" xfId="33943"/>
    <cellStyle name="Normal 3 2 4 11 6" xfId="15995"/>
    <cellStyle name="Normal 3 2 4 11 6 2" xfId="33944"/>
    <cellStyle name="Normal 3 2 4 11 7" xfId="15996"/>
    <cellStyle name="Normal 3 2 4 11 7 2" xfId="33945"/>
    <cellStyle name="Normal 3 2 4 11 8" xfId="15997"/>
    <cellStyle name="Normal 3 2 4 11 8 2" xfId="33946"/>
    <cellStyle name="Normal 3 2 4 11 9" xfId="15998"/>
    <cellStyle name="Normal 3 2 4 11 9 2" xfId="33947"/>
    <cellStyle name="Normal 3 2 4 12" xfId="15999"/>
    <cellStyle name="Normal 3 2 4 12 2" xfId="33948"/>
    <cellStyle name="Normal 3 2 4 13" xfId="16000"/>
    <cellStyle name="Normal 3 2 4 13 10" xfId="16001"/>
    <cellStyle name="Normal 3 2 4 13 10 2" xfId="33950"/>
    <cellStyle name="Normal 3 2 4 13 11" xfId="16002"/>
    <cellStyle name="Normal 3 2 4 13 11 2" xfId="33951"/>
    <cellStyle name="Normal 3 2 4 13 12" xfId="16003"/>
    <cellStyle name="Normal 3 2 4 13 12 2" xfId="33952"/>
    <cellStyle name="Normal 3 2 4 13 13" xfId="33949"/>
    <cellStyle name="Normal 3 2 4 13 2" xfId="16004"/>
    <cellStyle name="Normal 3 2 4 13 2 2" xfId="16005"/>
    <cellStyle name="Normal 3 2 4 13 2 2 2" xfId="33954"/>
    <cellStyle name="Normal 3 2 4 13 2 3" xfId="33953"/>
    <cellStyle name="Normal 3 2 4 13 3" xfId="16006"/>
    <cellStyle name="Normal 3 2 4 13 3 2" xfId="33955"/>
    <cellStyle name="Normal 3 2 4 13 4" xfId="16007"/>
    <cellStyle name="Normal 3 2 4 13 4 2" xfId="33956"/>
    <cellStyle name="Normal 3 2 4 13 5" xfId="16008"/>
    <cellStyle name="Normal 3 2 4 13 5 2" xfId="33957"/>
    <cellStyle name="Normal 3 2 4 13 6" xfId="16009"/>
    <cellStyle name="Normal 3 2 4 13 6 2" xfId="33958"/>
    <cellStyle name="Normal 3 2 4 13 7" xfId="16010"/>
    <cellStyle name="Normal 3 2 4 13 7 2" xfId="33959"/>
    <cellStyle name="Normal 3 2 4 13 8" xfId="16011"/>
    <cellStyle name="Normal 3 2 4 13 8 2" xfId="33960"/>
    <cellStyle name="Normal 3 2 4 13 9" xfId="16012"/>
    <cellStyle name="Normal 3 2 4 13 9 2" xfId="33961"/>
    <cellStyle name="Normal 3 2 4 14" xfId="16013"/>
    <cellStyle name="Normal 3 2 4 14 2" xfId="16014"/>
    <cellStyle name="Normal 3 2 4 14 2 2" xfId="33963"/>
    <cellStyle name="Normal 3 2 4 14 3" xfId="33962"/>
    <cellStyle name="Normal 3 2 4 15" xfId="16015"/>
    <cellStyle name="Normal 3 2 4 15 2" xfId="33964"/>
    <cellStyle name="Normal 3 2 4 16" xfId="16016"/>
    <cellStyle name="Normal 3 2 4 16 2" xfId="33965"/>
    <cellStyle name="Normal 3 2 4 17" xfId="16017"/>
    <cellStyle name="Normal 3 2 4 17 2" xfId="33966"/>
    <cellStyle name="Normal 3 2 4 18" xfId="16018"/>
    <cellStyle name="Normal 3 2 4 18 2" xfId="33967"/>
    <cellStyle name="Normal 3 2 4 19" xfId="16019"/>
    <cellStyle name="Normal 3 2 4 19 2" xfId="33968"/>
    <cellStyle name="Normal 3 2 4 2" xfId="16020"/>
    <cellStyle name="Normal 3 2 4 2 10" xfId="16021"/>
    <cellStyle name="Normal 3 2 4 2 10 2" xfId="33970"/>
    <cellStyle name="Normal 3 2 4 2 11" xfId="16022"/>
    <cellStyle name="Normal 3 2 4 2 11 2" xfId="33971"/>
    <cellStyle name="Normal 3 2 4 2 12" xfId="16023"/>
    <cellStyle name="Normal 3 2 4 2 12 2" xfId="33972"/>
    <cellStyle name="Normal 3 2 4 2 13" xfId="16024"/>
    <cellStyle name="Normal 3 2 4 2 13 2" xfId="33973"/>
    <cellStyle name="Normal 3 2 4 2 14" xfId="16025"/>
    <cellStyle name="Normal 3 2 4 2 14 2" xfId="33974"/>
    <cellStyle name="Normal 3 2 4 2 15" xfId="33969"/>
    <cellStyle name="Normal 3 2 4 2 2" xfId="16026"/>
    <cellStyle name="Normal 3 2 4 2 2 10" xfId="16027"/>
    <cellStyle name="Normal 3 2 4 2 2 10 2" xfId="33976"/>
    <cellStyle name="Normal 3 2 4 2 2 11" xfId="16028"/>
    <cellStyle name="Normal 3 2 4 2 2 11 2" xfId="33977"/>
    <cellStyle name="Normal 3 2 4 2 2 12" xfId="16029"/>
    <cellStyle name="Normal 3 2 4 2 2 12 2" xfId="33978"/>
    <cellStyle name="Normal 3 2 4 2 2 13" xfId="16030"/>
    <cellStyle name="Normal 3 2 4 2 2 13 2" xfId="33979"/>
    <cellStyle name="Normal 3 2 4 2 2 14" xfId="16031"/>
    <cellStyle name="Normal 3 2 4 2 2 14 2" xfId="33980"/>
    <cellStyle name="Normal 3 2 4 2 2 15" xfId="33975"/>
    <cellStyle name="Normal 3 2 4 2 2 2" xfId="16032"/>
    <cellStyle name="Normal 3 2 4 2 2 2 10" xfId="16033"/>
    <cellStyle name="Normal 3 2 4 2 2 2 10 2" xfId="33982"/>
    <cellStyle name="Normal 3 2 4 2 2 2 11" xfId="16034"/>
    <cellStyle name="Normal 3 2 4 2 2 2 11 2" xfId="33983"/>
    <cellStyle name="Normal 3 2 4 2 2 2 12" xfId="16035"/>
    <cellStyle name="Normal 3 2 4 2 2 2 12 2" xfId="33984"/>
    <cellStyle name="Normal 3 2 4 2 2 2 13" xfId="16036"/>
    <cellStyle name="Normal 3 2 4 2 2 2 13 2" xfId="33985"/>
    <cellStyle name="Normal 3 2 4 2 2 2 14" xfId="33981"/>
    <cellStyle name="Normal 3 2 4 2 2 2 2" xfId="16037"/>
    <cellStyle name="Normal 3 2 4 2 2 2 2 10" xfId="16038"/>
    <cellStyle name="Normal 3 2 4 2 2 2 2 10 2" xfId="33987"/>
    <cellStyle name="Normal 3 2 4 2 2 2 2 11" xfId="16039"/>
    <cellStyle name="Normal 3 2 4 2 2 2 2 11 2" xfId="33988"/>
    <cellStyle name="Normal 3 2 4 2 2 2 2 12" xfId="16040"/>
    <cellStyle name="Normal 3 2 4 2 2 2 2 12 2" xfId="33989"/>
    <cellStyle name="Normal 3 2 4 2 2 2 2 13" xfId="33986"/>
    <cellStyle name="Normal 3 2 4 2 2 2 2 2" xfId="16041"/>
    <cellStyle name="Normal 3 2 4 2 2 2 2 2 2" xfId="16042"/>
    <cellStyle name="Normal 3 2 4 2 2 2 2 2 2 2" xfId="33991"/>
    <cellStyle name="Normal 3 2 4 2 2 2 2 2 3" xfId="33990"/>
    <cellStyle name="Normal 3 2 4 2 2 2 2 3" xfId="16043"/>
    <cellStyle name="Normal 3 2 4 2 2 2 2 3 2" xfId="33992"/>
    <cellStyle name="Normal 3 2 4 2 2 2 2 4" xfId="16044"/>
    <cellStyle name="Normal 3 2 4 2 2 2 2 4 2" xfId="33993"/>
    <cellStyle name="Normal 3 2 4 2 2 2 2 5" xfId="16045"/>
    <cellStyle name="Normal 3 2 4 2 2 2 2 5 2" xfId="33994"/>
    <cellStyle name="Normal 3 2 4 2 2 2 2 6" xfId="16046"/>
    <cellStyle name="Normal 3 2 4 2 2 2 2 6 2" xfId="33995"/>
    <cellStyle name="Normal 3 2 4 2 2 2 2 7" xfId="16047"/>
    <cellStyle name="Normal 3 2 4 2 2 2 2 7 2" xfId="33996"/>
    <cellStyle name="Normal 3 2 4 2 2 2 2 8" xfId="16048"/>
    <cellStyle name="Normal 3 2 4 2 2 2 2 8 2" xfId="33997"/>
    <cellStyle name="Normal 3 2 4 2 2 2 2 9" xfId="16049"/>
    <cellStyle name="Normal 3 2 4 2 2 2 2 9 2" xfId="33998"/>
    <cellStyle name="Normal 3 2 4 2 2 2 3" xfId="16050"/>
    <cellStyle name="Normal 3 2 4 2 2 2 3 2" xfId="33999"/>
    <cellStyle name="Normal 3 2 4 2 2 2 4" xfId="16051"/>
    <cellStyle name="Normal 3 2 4 2 2 2 4 2" xfId="16052"/>
    <cellStyle name="Normal 3 2 4 2 2 2 4 2 2" xfId="34001"/>
    <cellStyle name="Normal 3 2 4 2 2 2 4 3" xfId="34000"/>
    <cellStyle name="Normal 3 2 4 2 2 2 5" xfId="16053"/>
    <cellStyle name="Normal 3 2 4 2 2 2 5 2" xfId="34002"/>
    <cellStyle name="Normal 3 2 4 2 2 2 6" xfId="16054"/>
    <cellStyle name="Normal 3 2 4 2 2 2 6 2" xfId="34003"/>
    <cellStyle name="Normal 3 2 4 2 2 2 7" xfId="16055"/>
    <cellStyle name="Normal 3 2 4 2 2 2 7 2" xfId="34004"/>
    <cellStyle name="Normal 3 2 4 2 2 2 8" xfId="16056"/>
    <cellStyle name="Normal 3 2 4 2 2 2 8 2" xfId="34005"/>
    <cellStyle name="Normal 3 2 4 2 2 2 9" xfId="16057"/>
    <cellStyle name="Normal 3 2 4 2 2 2 9 2" xfId="34006"/>
    <cellStyle name="Normal 3 2 4 2 2 3" xfId="16058"/>
    <cellStyle name="Normal 3 2 4 2 2 3 2" xfId="34007"/>
    <cellStyle name="Normal 3 2 4 2 2 4" xfId="16059"/>
    <cellStyle name="Normal 3 2 4 2 2 4 10" xfId="16060"/>
    <cellStyle name="Normal 3 2 4 2 2 4 10 2" xfId="34009"/>
    <cellStyle name="Normal 3 2 4 2 2 4 11" xfId="16061"/>
    <cellStyle name="Normal 3 2 4 2 2 4 11 2" xfId="34010"/>
    <cellStyle name="Normal 3 2 4 2 2 4 12" xfId="16062"/>
    <cellStyle name="Normal 3 2 4 2 2 4 12 2" xfId="34011"/>
    <cellStyle name="Normal 3 2 4 2 2 4 13" xfId="34008"/>
    <cellStyle name="Normal 3 2 4 2 2 4 2" xfId="16063"/>
    <cellStyle name="Normal 3 2 4 2 2 4 2 2" xfId="16064"/>
    <cellStyle name="Normal 3 2 4 2 2 4 2 2 2" xfId="34013"/>
    <cellStyle name="Normal 3 2 4 2 2 4 2 3" xfId="34012"/>
    <cellStyle name="Normal 3 2 4 2 2 4 3" xfId="16065"/>
    <cellStyle name="Normal 3 2 4 2 2 4 3 2" xfId="34014"/>
    <cellStyle name="Normal 3 2 4 2 2 4 4" xfId="16066"/>
    <cellStyle name="Normal 3 2 4 2 2 4 4 2" xfId="34015"/>
    <cellStyle name="Normal 3 2 4 2 2 4 5" xfId="16067"/>
    <cellStyle name="Normal 3 2 4 2 2 4 5 2" xfId="34016"/>
    <cellStyle name="Normal 3 2 4 2 2 4 6" xfId="16068"/>
    <cellStyle name="Normal 3 2 4 2 2 4 6 2" xfId="34017"/>
    <cellStyle name="Normal 3 2 4 2 2 4 7" xfId="16069"/>
    <cellStyle name="Normal 3 2 4 2 2 4 7 2" xfId="34018"/>
    <cellStyle name="Normal 3 2 4 2 2 4 8" xfId="16070"/>
    <cellStyle name="Normal 3 2 4 2 2 4 8 2" xfId="34019"/>
    <cellStyle name="Normal 3 2 4 2 2 4 9" xfId="16071"/>
    <cellStyle name="Normal 3 2 4 2 2 4 9 2" xfId="34020"/>
    <cellStyle name="Normal 3 2 4 2 2 5" xfId="16072"/>
    <cellStyle name="Normal 3 2 4 2 2 5 2" xfId="16073"/>
    <cellStyle name="Normal 3 2 4 2 2 5 2 2" xfId="34022"/>
    <cellStyle name="Normal 3 2 4 2 2 5 3" xfId="34021"/>
    <cellStyle name="Normal 3 2 4 2 2 6" xfId="16074"/>
    <cellStyle name="Normal 3 2 4 2 2 6 2" xfId="34023"/>
    <cellStyle name="Normal 3 2 4 2 2 7" xfId="16075"/>
    <cellStyle name="Normal 3 2 4 2 2 7 2" xfId="34024"/>
    <cellStyle name="Normal 3 2 4 2 2 8" xfId="16076"/>
    <cellStyle name="Normal 3 2 4 2 2 8 2" xfId="34025"/>
    <cellStyle name="Normal 3 2 4 2 2 9" xfId="16077"/>
    <cellStyle name="Normal 3 2 4 2 2 9 2" xfId="34026"/>
    <cellStyle name="Normal 3 2 4 2 3" xfId="16078"/>
    <cellStyle name="Normal 3 2 4 2 3 10" xfId="16079"/>
    <cellStyle name="Normal 3 2 4 2 3 10 2" xfId="34028"/>
    <cellStyle name="Normal 3 2 4 2 3 11" xfId="16080"/>
    <cellStyle name="Normal 3 2 4 2 3 11 2" xfId="34029"/>
    <cellStyle name="Normal 3 2 4 2 3 12" xfId="16081"/>
    <cellStyle name="Normal 3 2 4 2 3 12 2" xfId="34030"/>
    <cellStyle name="Normal 3 2 4 2 3 13" xfId="16082"/>
    <cellStyle name="Normal 3 2 4 2 3 13 2" xfId="34031"/>
    <cellStyle name="Normal 3 2 4 2 3 14" xfId="34027"/>
    <cellStyle name="Normal 3 2 4 2 3 2" xfId="16083"/>
    <cellStyle name="Normal 3 2 4 2 3 2 10" xfId="16084"/>
    <cellStyle name="Normal 3 2 4 2 3 2 10 2" xfId="34033"/>
    <cellStyle name="Normal 3 2 4 2 3 2 11" xfId="16085"/>
    <cellStyle name="Normal 3 2 4 2 3 2 11 2" xfId="34034"/>
    <cellStyle name="Normal 3 2 4 2 3 2 12" xfId="16086"/>
    <cellStyle name="Normal 3 2 4 2 3 2 12 2" xfId="34035"/>
    <cellStyle name="Normal 3 2 4 2 3 2 13" xfId="34032"/>
    <cellStyle name="Normal 3 2 4 2 3 2 2" xfId="16087"/>
    <cellStyle name="Normal 3 2 4 2 3 2 2 2" xfId="16088"/>
    <cellStyle name="Normal 3 2 4 2 3 2 2 2 2" xfId="34037"/>
    <cellStyle name="Normal 3 2 4 2 3 2 2 3" xfId="34036"/>
    <cellStyle name="Normal 3 2 4 2 3 2 3" xfId="16089"/>
    <cellStyle name="Normal 3 2 4 2 3 2 3 2" xfId="34038"/>
    <cellStyle name="Normal 3 2 4 2 3 2 4" xfId="16090"/>
    <cellStyle name="Normal 3 2 4 2 3 2 4 2" xfId="34039"/>
    <cellStyle name="Normal 3 2 4 2 3 2 5" xfId="16091"/>
    <cellStyle name="Normal 3 2 4 2 3 2 5 2" xfId="34040"/>
    <cellStyle name="Normal 3 2 4 2 3 2 6" xfId="16092"/>
    <cellStyle name="Normal 3 2 4 2 3 2 6 2" xfId="34041"/>
    <cellStyle name="Normal 3 2 4 2 3 2 7" xfId="16093"/>
    <cellStyle name="Normal 3 2 4 2 3 2 7 2" xfId="34042"/>
    <cellStyle name="Normal 3 2 4 2 3 2 8" xfId="16094"/>
    <cellStyle name="Normal 3 2 4 2 3 2 8 2" xfId="34043"/>
    <cellStyle name="Normal 3 2 4 2 3 2 9" xfId="16095"/>
    <cellStyle name="Normal 3 2 4 2 3 2 9 2" xfId="34044"/>
    <cellStyle name="Normal 3 2 4 2 3 3" xfId="16096"/>
    <cellStyle name="Normal 3 2 4 2 3 3 2" xfId="34045"/>
    <cellStyle name="Normal 3 2 4 2 3 4" xfId="16097"/>
    <cellStyle name="Normal 3 2 4 2 3 4 2" xfId="16098"/>
    <cellStyle name="Normal 3 2 4 2 3 4 2 2" xfId="34047"/>
    <cellStyle name="Normal 3 2 4 2 3 4 3" xfId="34046"/>
    <cellStyle name="Normal 3 2 4 2 3 5" xfId="16099"/>
    <cellStyle name="Normal 3 2 4 2 3 5 2" xfId="34048"/>
    <cellStyle name="Normal 3 2 4 2 3 6" xfId="16100"/>
    <cellStyle name="Normal 3 2 4 2 3 6 2" xfId="34049"/>
    <cellStyle name="Normal 3 2 4 2 3 7" xfId="16101"/>
    <cellStyle name="Normal 3 2 4 2 3 7 2" xfId="34050"/>
    <cellStyle name="Normal 3 2 4 2 3 8" xfId="16102"/>
    <cellStyle name="Normal 3 2 4 2 3 8 2" xfId="34051"/>
    <cellStyle name="Normal 3 2 4 2 3 9" xfId="16103"/>
    <cellStyle name="Normal 3 2 4 2 3 9 2" xfId="34052"/>
    <cellStyle name="Normal 3 2 4 2 4" xfId="16104"/>
    <cellStyle name="Normal 3 2 4 2 4 10" xfId="16105"/>
    <cellStyle name="Normal 3 2 4 2 4 10 2" xfId="34054"/>
    <cellStyle name="Normal 3 2 4 2 4 11" xfId="16106"/>
    <cellStyle name="Normal 3 2 4 2 4 11 2" xfId="34055"/>
    <cellStyle name="Normal 3 2 4 2 4 12" xfId="16107"/>
    <cellStyle name="Normal 3 2 4 2 4 12 2" xfId="34056"/>
    <cellStyle name="Normal 3 2 4 2 4 13" xfId="34053"/>
    <cellStyle name="Normal 3 2 4 2 4 2" xfId="16108"/>
    <cellStyle name="Normal 3 2 4 2 4 2 2" xfId="16109"/>
    <cellStyle name="Normal 3 2 4 2 4 2 2 2" xfId="34058"/>
    <cellStyle name="Normal 3 2 4 2 4 2 3" xfId="34057"/>
    <cellStyle name="Normal 3 2 4 2 4 3" xfId="16110"/>
    <cellStyle name="Normal 3 2 4 2 4 3 2" xfId="34059"/>
    <cellStyle name="Normal 3 2 4 2 4 4" xfId="16111"/>
    <cellStyle name="Normal 3 2 4 2 4 4 2" xfId="34060"/>
    <cellStyle name="Normal 3 2 4 2 4 5" xfId="16112"/>
    <cellStyle name="Normal 3 2 4 2 4 5 2" xfId="34061"/>
    <cellStyle name="Normal 3 2 4 2 4 6" xfId="16113"/>
    <cellStyle name="Normal 3 2 4 2 4 6 2" xfId="34062"/>
    <cellStyle name="Normal 3 2 4 2 4 7" xfId="16114"/>
    <cellStyle name="Normal 3 2 4 2 4 7 2" xfId="34063"/>
    <cellStyle name="Normal 3 2 4 2 4 8" xfId="16115"/>
    <cellStyle name="Normal 3 2 4 2 4 8 2" xfId="34064"/>
    <cellStyle name="Normal 3 2 4 2 4 9" xfId="16116"/>
    <cellStyle name="Normal 3 2 4 2 4 9 2" xfId="34065"/>
    <cellStyle name="Normal 3 2 4 2 5" xfId="16117"/>
    <cellStyle name="Normal 3 2 4 2 5 2" xfId="16118"/>
    <cellStyle name="Normal 3 2 4 2 5 2 2" xfId="34067"/>
    <cellStyle name="Normal 3 2 4 2 5 3" xfId="34066"/>
    <cellStyle name="Normal 3 2 4 2 6" xfId="16119"/>
    <cellStyle name="Normal 3 2 4 2 6 2" xfId="34068"/>
    <cellStyle name="Normal 3 2 4 2 7" xfId="16120"/>
    <cellStyle name="Normal 3 2 4 2 7 2" xfId="34069"/>
    <cellStyle name="Normal 3 2 4 2 8" xfId="16121"/>
    <cellStyle name="Normal 3 2 4 2 8 2" xfId="34070"/>
    <cellStyle name="Normal 3 2 4 2 9" xfId="16122"/>
    <cellStyle name="Normal 3 2 4 2 9 2" xfId="34071"/>
    <cellStyle name="Normal 3 2 4 20" xfId="16123"/>
    <cellStyle name="Normal 3 2 4 20 2" xfId="34072"/>
    <cellStyle name="Normal 3 2 4 21" xfId="16124"/>
    <cellStyle name="Normal 3 2 4 21 2" xfId="34073"/>
    <cellStyle name="Normal 3 2 4 22" xfId="16125"/>
    <cellStyle name="Normal 3 2 4 22 2" xfId="34074"/>
    <cellStyle name="Normal 3 2 4 23" xfId="16126"/>
    <cellStyle name="Normal 3 2 4 23 2" xfId="34075"/>
    <cellStyle name="Normal 3 2 4 24" xfId="33920"/>
    <cellStyle name="Normal 3 2 4 3" xfId="16127"/>
    <cellStyle name="Normal 3 2 4 3 2" xfId="34076"/>
    <cellStyle name="Normal 3 2 4 4" xfId="16128"/>
    <cellStyle name="Normal 3 2 4 4 2" xfId="34077"/>
    <cellStyle name="Normal 3 2 4 5" xfId="16129"/>
    <cellStyle name="Normal 3 2 4 5 2" xfId="34078"/>
    <cellStyle name="Normal 3 2 4 6" xfId="16130"/>
    <cellStyle name="Normal 3 2 4 6 2" xfId="34079"/>
    <cellStyle name="Normal 3 2 4 7" xfId="16131"/>
    <cellStyle name="Normal 3 2 4 7 2" xfId="34080"/>
    <cellStyle name="Normal 3 2 4 8" xfId="16132"/>
    <cellStyle name="Normal 3 2 4 8 2" xfId="34081"/>
    <cellStyle name="Normal 3 2 4 9" xfId="16133"/>
    <cellStyle name="Normal 3 2 4 9 2" xfId="34082"/>
    <cellStyle name="Normal 3 2 40" xfId="16134"/>
    <cellStyle name="Normal 3 2 40 2" xfId="34083"/>
    <cellStyle name="Normal 3 2 41" xfId="16135"/>
    <cellStyle name="Normal 3 2 41 2" xfId="34084"/>
    <cellStyle name="Normal 3 2 42" xfId="16136"/>
    <cellStyle name="Normal 3 2 42 2" xfId="34085"/>
    <cellStyle name="Normal 3 2 43" xfId="16137"/>
    <cellStyle name="Normal 3 2 43 2" xfId="34086"/>
    <cellStyle name="Normal 3 2 44" xfId="16138"/>
    <cellStyle name="Normal 3 2 44 2" xfId="34087"/>
    <cellStyle name="Normal 3 2 45" xfId="16139"/>
    <cellStyle name="Normal 3 2 45 2" xfId="34088"/>
    <cellStyle name="Normal 3 2 46" xfId="16140"/>
    <cellStyle name="Normal 3 2 46 2" xfId="16141"/>
    <cellStyle name="Normal 3 2 46 2 2" xfId="34090"/>
    <cellStyle name="Normal 3 2 46 3" xfId="34089"/>
    <cellStyle name="Normal 3 2 47" xfId="16142"/>
    <cellStyle name="Normal 3 2 47 2" xfId="34091"/>
    <cellStyle name="Normal 3 2 48" xfId="16143"/>
    <cellStyle name="Normal 3 2 48 2" xfId="34092"/>
    <cellStyle name="Normal 3 2 49" xfId="16144"/>
    <cellStyle name="Normal 3 2 49 2" xfId="34093"/>
    <cellStyle name="Normal 3 2 5" xfId="16145"/>
    <cellStyle name="Normal 3 2 5 10" xfId="16146"/>
    <cellStyle name="Normal 3 2 5 10 2" xfId="34095"/>
    <cellStyle name="Normal 3 2 5 11" xfId="16147"/>
    <cellStyle name="Normal 3 2 5 11 10" xfId="16148"/>
    <cellStyle name="Normal 3 2 5 11 10 2" xfId="34097"/>
    <cellStyle name="Normal 3 2 5 11 11" xfId="16149"/>
    <cellStyle name="Normal 3 2 5 11 11 2" xfId="34098"/>
    <cellStyle name="Normal 3 2 5 11 12" xfId="16150"/>
    <cellStyle name="Normal 3 2 5 11 12 2" xfId="34099"/>
    <cellStyle name="Normal 3 2 5 11 13" xfId="16151"/>
    <cellStyle name="Normal 3 2 5 11 13 2" xfId="34100"/>
    <cellStyle name="Normal 3 2 5 11 14" xfId="34096"/>
    <cellStyle name="Normal 3 2 5 11 2" xfId="16152"/>
    <cellStyle name="Normal 3 2 5 11 2 10" xfId="16153"/>
    <cellStyle name="Normal 3 2 5 11 2 10 2" xfId="34102"/>
    <cellStyle name="Normal 3 2 5 11 2 11" xfId="16154"/>
    <cellStyle name="Normal 3 2 5 11 2 11 2" xfId="34103"/>
    <cellStyle name="Normal 3 2 5 11 2 12" xfId="16155"/>
    <cellStyle name="Normal 3 2 5 11 2 12 2" xfId="34104"/>
    <cellStyle name="Normal 3 2 5 11 2 13" xfId="34101"/>
    <cellStyle name="Normal 3 2 5 11 2 2" xfId="16156"/>
    <cellStyle name="Normal 3 2 5 11 2 2 2" xfId="16157"/>
    <cellStyle name="Normal 3 2 5 11 2 2 2 2" xfId="34106"/>
    <cellStyle name="Normal 3 2 5 11 2 2 3" xfId="34105"/>
    <cellStyle name="Normal 3 2 5 11 2 3" xfId="16158"/>
    <cellStyle name="Normal 3 2 5 11 2 3 2" xfId="34107"/>
    <cellStyle name="Normal 3 2 5 11 2 4" xfId="16159"/>
    <cellStyle name="Normal 3 2 5 11 2 4 2" xfId="34108"/>
    <cellStyle name="Normal 3 2 5 11 2 5" xfId="16160"/>
    <cellStyle name="Normal 3 2 5 11 2 5 2" xfId="34109"/>
    <cellStyle name="Normal 3 2 5 11 2 6" xfId="16161"/>
    <cellStyle name="Normal 3 2 5 11 2 6 2" xfId="34110"/>
    <cellStyle name="Normal 3 2 5 11 2 7" xfId="16162"/>
    <cellStyle name="Normal 3 2 5 11 2 7 2" xfId="34111"/>
    <cellStyle name="Normal 3 2 5 11 2 8" xfId="16163"/>
    <cellStyle name="Normal 3 2 5 11 2 8 2" xfId="34112"/>
    <cellStyle name="Normal 3 2 5 11 2 9" xfId="16164"/>
    <cellStyle name="Normal 3 2 5 11 2 9 2" xfId="34113"/>
    <cellStyle name="Normal 3 2 5 11 3" xfId="16165"/>
    <cellStyle name="Normal 3 2 5 11 3 2" xfId="34114"/>
    <cellStyle name="Normal 3 2 5 11 4" xfId="16166"/>
    <cellStyle name="Normal 3 2 5 11 4 2" xfId="16167"/>
    <cellStyle name="Normal 3 2 5 11 4 2 2" xfId="34116"/>
    <cellStyle name="Normal 3 2 5 11 4 3" xfId="34115"/>
    <cellStyle name="Normal 3 2 5 11 5" xfId="16168"/>
    <cellStyle name="Normal 3 2 5 11 5 2" xfId="34117"/>
    <cellStyle name="Normal 3 2 5 11 6" xfId="16169"/>
    <cellStyle name="Normal 3 2 5 11 6 2" xfId="34118"/>
    <cellStyle name="Normal 3 2 5 11 7" xfId="16170"/>
    <cellStyle name="Normal 3 2 5 11 7 2" xfId="34119"/>
    <cellStyle name="Normal 3 2 5 11 8" xfId="16171"/>
    <cellStyle name="Normal 3 2 5 11 8 2" xfId="34120"/>
    <cellStyle name="Normal 3 2 5 11 9" xfId="16172"/>
    <cellStyle name="Normal 3 2 5 11 9 2" xfId="34121"/>
    <cellStyle name="Normal 3 2 5 12" xfId="16173"/>
    <cellStyle name="Normal 3 2 5 12 2" xfId="34122"/>
    <cellStyle name="Normal 3 2 5 13" xfId="16174"/>
    <cellStyle name="Normal 3 2 5 13 10" xfId="16175"/>
    <cellStyle name="Normal 3 2 5 13 10 2" xfId="34124"/>
    <cellStyle name="Normal 3 2 5 13 11" xfId="16176"/>
    <cellStyle name="Normal 3 2 5 13 11 2" xfId="34125"/>
    <cellStyle name="Normal 3 2 5 13 12" xfId="16177"/>
    <cellStyle name="Normal 3 2 5 13 12 2" xfId="34126"/>
    <cellStyle name="Normal 3 2 5 13 13" xfId="34123"/>
    <cellStyle name="Normal 3 2 5 13 2" xfId="16178"/>
    <cellStyle name="Normal 3 2 5 13 2 2" xfId="16179"/>
    <cellStyle name="Normal 3 2 5 13 2 2 2" xfId="34128"/>
    <cellStyle name="Normal 3 2 5 13 2 3" xfId="34127"/>
    <cellStyle name="Normal 3 2 5 13 3" xfId="16180"/>
    <cellStyle name="Normal 3 2 5 13 3 2" xfId="34129"/>
    <cellStyle name="Normal 3 2 5 13 4" xfId="16181"/>
    <cellStyle name="Normal 3 2 5 13 4 2" xfId="34130"/>
    <cellStyle name="Normal 3 2 5 13 5" xfId="16182"/>
    <cellStyle name="Normal 3 2 5 13 5 2" xfId="34131"/>
    <cellStyle name="Normal 3 2 5 13 6" xfId="16183"/>
    <cellStyle name="Normal 3 2 5 13 6 2" xfId="34132"/>
    <cellStyle name="Normal 3 2 5 13 7" xfId="16184"/>
    <cellStyle name="Normal 3 2 5 13 7 2" xfId="34133"/>
    <cellStyle name="Normal 3 2 5 13 8" xfId="16185"/>
    <cellStyle name="Normal 3 2 5 13 8 2" xfId="34134"/>
    <cellStyle name="Normal 3 2 5 13 9" xfId="16186"/>
    <cellStyle name="Normal 3 2 5 13 9 2" xfId="34135"/>
    <cellStyle name="Normal 3 2 5 14" xfId="16187"/>
    <cellStyle name="Normal 3 2 5 14 2" xfId="16188"/>
    <cellStyle name="Normal 3 2 5 14 2 2" xfId="34137"/>
    <cellStyle name="Normal 3 2 5 14 3" xfId="34136"/>
    <cellStyle name="Normal 3 2 5 15" xfId="16189"/>
    <cellStyle name="Normal 3 2 5 15 2" xfId="34138"/>
    <cellStyle name="Normal 3 2 5 16" xfId="16190"/>
    <cellStyle name="Normal 3 2 5 16 2" xfId="34139"/>
    <cellStyle name="Normal 3 2 5 17" xfId="16191"/>
    <cellStyle name="Normal 3 2 5 17 2" xfId="34140"/>
    <cellStyle name="Normal 3 2 5 18" xfId="16192"/>
    <cellStyle name="Normal 3 2 5 18 2" xfId="34141"/>
    <cellStyle name="Normal 3 2 5 19" xfId="16193"/>
    <cellStyle name="Normal 3 2 5 19 2" xfId="34142"/>
    <cellStyle name="Normal 3 2 5 2" xfId="16194"/>
    <cellStyle name="Normal 3 2 5 2 10" xfId="16195"/>
    <cellStyle name="Normal 3 2 5 2 10 2" xfId="34144"/>
    <cellStyle name="Normal 3 2 5 2 11" xfId="16196"/>
    <cellStyle name="Normal 3 2 5 2 11 2" xfId="34145"/>
    <cellStyle name="Normal 3 2 5 2 12" xfId="16197"/>
    <cellStyle name="Normal 3 2 5 2 12 2" xfId="34146"/>
    <cellStyle name="Normal 3 2 5 2 13" xfId="16198"/>
    <cellStyle name="Normal 3 2 5 2 13 2" xfId="34147"/>
    <cellStyle name="Normal 3 2 5 2 14" xfId="16199"/>
    <cellStyle name="Normal 3 2 5 2 14 2" xfId="34148"/>
    <cellStyle name="Normal 3 2 5 2 15" xfId="34143"/>
    <cellStyle name="Normal 3 2 5 2 2" xfId="16200"/>
    <cellStyle name="Normal 3 2 5 2 2 10" xfId="16201"/>
    <cellStyle name="Normal 3 2 5 2 2 10 2" xfId="34150"/>
    <cellStyle name="Normal 3 2 5 2 2 11" xfId="16202"/>
    <cellStyle name="Normal 3 2 5 2 2 11 2" xfId="34151"/>
    <cellStyle name="Normal 3 2 5 2 2 12" xfId="16203"/>
    <cellStyle name="Normal 3 2 5 2 2 12 2" xfId="34152"/>
    <cellStyle name="Normal 3 2 5 2 2 13" xfId="16204"/>
    <cellStyle name="Normal 3 2 5 2 2 13 2" xfId="34153"/>
    <cellStyle name="Normal 3 2 5 2 2 14" xfId="16205"/>
    <cellStyle name="Normal 3 2 5 2 2 14 2" xfId="34154"/>
    <cellStyle name="Normal 3 2 5 2 2 15" xfId="34149"/>
    <cellStyle name="Normal 3 2 5 2 2 2" xfId="16206"/>
    <cellStyle name="Normal 3 2 5 2 2 2 10" xfId="16207"/>
    <cellStyle name="Normal 3 2 5 2 2 2 10 2" xfId="34156"/>
    <cellStyle name="Normal 3 2 5 2 2 2 11" xfId="16208"/>
    <cellStyle name="Normal 3 2 5 2 2 2 11 2" xfId="34157"/>
    <cellStyle name="Normal 3 2 5 2 2 2 12" xfId="16209"/>
    <cellStyle name="Normal 3 2 5 2 2 2 12 2" xfId="34158"/>
    <cellStyle name="Normal 3 2 5 2 2 2 13" xfId="16210"/>
    <cellStyle name="Normal 3 2 5 2 2 2 13 2" xfId="34159"/>
    <cellStyle name="Normal 3 2 5 2 2 2 14" xfId="34155"/>
    <cellStyle name="Normal 3 2 5 2 2 2 2" xfId="16211"/>
    <cellStyle name="Normal 3 2 5 2 2 2 2 10" xfId="16212"/>
    <cellStyle name="Normal 3 2 5 2 2 2 2 10 2" xfId="34161"/>
    <cellStyle name="Normal 3 2 5 2 2 2 2 11" xfId="16213"/>
    <cellStyle name="Normal 3 2 5 2 2 2 2 11 2" xfId="34162"/>
    <cellStyle name="Normal 3 2 5 2 2 2 2 12" xfId="16214"/>
    <cellStyle name="Normal 3 2 5 2 2 2 2 12 2" xfId="34163"/>
    <cellStyle name="Normal 3 2 5 2 2 2 2 13" xfId="34160"/>
    <cellStyle name="Normal 3 2 5 2 2 2 2 2" xfId="16215"/>
    <cellStyle name="Normal 3 2 5 2 2 2 2 2 2" xfId="16216"/>
    <cellStyle name="Normal 3 2 5 2 2 2 2 2 2 2" xfId="34165"/>
    <cellStyle name="Normal 3 2 5 2 2 2 2 2 3" xfId="34164"/>
    <cellStyle name="Normal 3 2 5 2 2 2 2 3" xfId="16217"/>
    <cellStyle name="Normal 3 2 5 2 2 2 2 3 2" xfId="34166"/>
    <cellStyle name="Normal 3 2 5 2 2 2 2 4" xfId="16218"/>
    <cellStyle name="Normal 3 2 5 2 2 2 2 4 2" xfId="34167"/>
    <cellStyle name="Normal 3 2 5 2 2 2 2 5" xfId="16219"/>
    <cellStyle name="Normal 3 2 5 2 2 2 2 5 2" xfId="34168"/>
    <cellStyle name="Normal 3 2 5 2 2 2 2 6" xfId="16220"/>
    <cellStyle name="Normal 3 2 5 2 2 2 2 6 2" xfId="34169"/>
    <cellStyle name="Normal 3 2 5 2 2 2 2 7" xfId="16221"/>
    <cellStyle name="Normal 3 2 5 2 2 2 2 7 2" xfId="34170"/>
    <cellStyle name="Normal 3 2 5 2 2 2 2 8" xfId="16222"/>
    <cellStyle name="Normal 3 2 5 2 2 2 2 8 2" xfId="34171"/>
    <cellStyle name="Normal 3 2 5 2 2 2 2 9" xfId="16223"/>
    <cellStyle name="Normal 3 2 5 2 2 2 2 9 2" xfId="34172"/>
    <cellStyle name="Normal 3 2 5 2 2 2 3" xfId="16224"/>
    <cellStyle name="Normal 3 2 5 2 2 2 3 2" xfId="34173"/>
    <cellStyle name="Normal 3 2 5 2 2 2 4" xfId="16225"/>
    <cellStyle name="Normal 3 2 5 2 2 2 4 2" xfId="16226"/>
    <cellStyle name="Normal 3 2 5 2 2 2 4 2 2" xfId="34175"/>
    <cellStyle name="Normal 3 2 5 2 2 2 4 3" xfId="34174"/>
    <cellStyle name="Normal 3 2 5 2 2 2 5" xfId="16227"/>
    <cellStyle name="Normal 3 2 5 2 2 2 5 2" xfId="34176"/>
    <cellStyle name="Normal 3 2 5 2 2 2 6" xfId="16228"/>
    <cellStyle name="Normal 3 2 5 2 2 2 6 2" xfId="34177"/>
    <cellStyle name="Normal 3 2 5 2 2 2 7" xfId="16229"/>
    <cellStyle name="Normal 3 2 5 2 2 2 7 2" xfId="34178"/>
    <cellStyle name="Normal 3 2 5 2 2 2 8" xfId="16230"/>
    <cellStyle name="Normal 3 2 5 2 2 2 8 2" xfId="34179"/>
    <cellStyle name="Normal 3 2 5 2 2 2 9" xfId="16231"/>
    <cellStyle name="Normal 3 2 5 2 2 2 9 2" xfId="34180"/>
    <cellStyle name="Normal 3 2 5 2 2 3" xfId="16232"/>
    <cellStyle name="Normal 3 2 5 2 2 3 2" xfId="34181"/>
    <cellStyle name="Normal 3 2 5 2 2 4" xfId="16233"/>
    <cellStyle name="Normal 3 2 5 2 2 4 10" xfId="16234"/>
    <cellStyle name="Normal 3 2 5 2 2 4 10 2" xfId="34183"/>
    <cellStyle name="Normal 3 2 5 2 2 4 11" xfId="16235"/>
    <cellStyle name="Normal 3 2 5 2 2 4 11 2" xfId="34184"/>
    <cellStyle name="Normal 3 2 5 2 2 4 12" xfId="16236"/>
    <cellStyle name="Normal 3 2 5 2 2 4 12 2" xfId="34185"/>
    <cellStyle name="Normal 3 2 5 2 2 4 13" xfId="34182"/>
    <cellStyle name="Normal 3 2 5 2 2 4 2" xfId="16237"/>
    <cellStyle name="Normal 3 2 5 2 2 4 2 2" xfId="16238"/>
    <cellStyle name="Normal 3 2 5 2 2 4 2 2 2" xfId="34187"/>
    <cellStyle name="Normal 3 2 5 2 2 4 2 3" xfId="34186"/>
    <cellStyle name="Normal 3 2 5 2 2 4 3" xfId="16239"/>
    <cellStyle name="Normal 3 2 5 2 2 4 3 2" xfId="34188"/>
    <cellStyle name="Normal 3 2 5 2 2 4 4" xfId="16240"/>
    <cellStyle name="Normal 3 2 5 2 2 4 4 2" xfId="34189"/>
    <cellStyle name="Normal 3 2 5 2 2 4 5" xfId="16241"/>
    <cellStyle name="Normal 3 2 5 2 2 4 5 2" xfId="34190"/>
    <cellStyle name="Normal 3 2 5 2 2 4 6" xfId="16242"/>
    <cellStyle name="Normal 3 2 5 2 2 4 6 2" xfId="34191"/>
    <cellStyle name="Normal 3 2 5 2 2 4 7" xfId="16243"/>
    <cellStyle name="Normal 3 2 5 2 2 4 7 2" xfId="34192"/>
    <cellStyle name="Normal 3 2 5 2 2 4 8" xfId="16244"/>
    <cellStyle name="Normal 3 2 5 2 2 4 8 2" xfId="34193"/>
    <cellStyle name="Normal 3 2 5 2 2 4 9" xfId="16245"/>
    <cellStyle name="Normal 3 2 5 2 2 4 9 2" xfId="34194"/>
    <cellStyle name="Normal 3 2 5 2 2 5" xfId="16246"/>
    <cellStyle name="Normal 3 2 5 2 2 5 2" xfId="16247"/>
    <cellStyle name="Normal 3 2 5 2 2 5 2 2" xfId="34196"/>
    <cellStyle name="Normal 3 2 5 2 2 5 3" xfId="34195"/>
    <cellStyle name="Normal 3 2 5 2 2 6" xfId="16248"/>
    <cellStyle name="Normal 3 2 5 2 2 6 2" xfId="34197"/>
    <cellStyle name="Normal 3 2 5 2 2 7" xfId="16249"/>
    <cellStyle name="Normal 3 2 5 2 2 7 2" xfId="34198"/>
    <cellStyle name="Normal 3 2 5 2 2 8" xfId="16250"/>
    <cellStyle name="Normal 3 2 5 2 2 8 2" xfId="34199"/>
    <cellStyle name="Normal 3 2 5 2 2 9" xfId="16251"/>
    <cellStyle name="Normal 3 2 5 2 2 9 2" xfId="34200"/>
    <cellStyle name="Normal 3 2 5 2 3" xfId="16252"/>
    <cellStyle name="Normal 3 2 5 2 3 10" xfId="16253"/>
    <cellStyle name="Normal 3 2 5 2 3 10 2" xfId="34202"/>
    <cellStyle name="Normal 3 2 5 2 3 11" xfId="16254"/>
    <cellStyle name="Normal 3 2 5 2 3 11 2" xfId="34203"/>
    <cellStyle name="Normal 3 2 5 2 3 12" xfId="16255"/>
    <cellStyle name="Normal 3 2 5 2 3 12 2" xfId="34204"/>
    <cellStyle name="Normal 3 2 5 2 3 13" xfId="16256"/>
    <cellStyle name="Normal 3 2 5 2 3 13 2" xfId="34205"/>
    <cellStyle name="Normal 3 2 5 2 3 14" xfId="34201"/>
    <cellStyle name="Normal 3 2 5 2 3 2" xfId="16257"/>
    <cellStyle name="Normal 3 2 5 2 3 2 10" xfId="16258"/>
    <cellStyle name="Normal 3 2 5 2 3 2 10 2" xfId="34207"/>
    <cellStyle name="Normal 3 2 5 2 3 2 11" xfId="16259"/>
    <cellStyle name="Normal 3 2 5 2 3 2 11 2" xfId="34208"/>
    <cellStyle name="Normal 3 2 5 2 3 2 12" xfId="16260"/>
    <cellStyle name="Normal 3 2 5 2 3 2 12 2" xfId="34209"/>
    <cellStyle name="Normal 3 2 5 2 3 2 13" xfId="34206"/>
    <cellStyle name="Normal 3 2 5 2 3 2 2" xfId="16261"/>
    <cellStyle name="Normal 3 2 5 2 3 2 2 2" xfId="16262"/>
    <cellStyle name="Normal 3 2 5 2 3 2 2 2 2" xfId="34211"/>
    <cellStyle name="Normal 3 2 5 2 3 2 2 3" xfId="34210"/>
    <cellStyle name="Normal 3 2 5 2 3 2 3" xfId="16263"/>
    <cellStyle name="Normal 3 2 5 2 3 2 3 2" xfId="34212"/>
    <cellStyle name="Normal 3 2 5 2 3 2 4" xfId="16264"/>
    <cellStyle name="Normal 3 2 5 2 3 2 4 2" xfId="34213"/>
    <cellStyle name="Normal 3 2 5 2 3 2 5" xfId="16265"/>
    <cellStyle name="Normal 3 2 5 2 3 2 5 2" xfId="34214"/>
    <cellStyle name="Normal 3 2 5 2 3 2 6" xfId="16266"/>
    <cellStyle name="Normal 3 2 5 2 3 2 6 2" xfId="34215"/>
    <cellStyle name="Normal 3 2 5 2 3 2 7" xfId="16267"/>
    <cellStyle name="Normal 3 2 5 2 3 2 7 2" xfId="34216"/>
    <cellStyle name="Normal 3 2 5 2 3 2 8" xfId="16268"/>
    <cellStyle name="Normal 3 2 5 2 3 2 8 2" xfId="34217"/>
    <cellStyle name="Normal 3 2 5 2 3 2 9" xfId="16269"/>
    <cellStyle name="Normal 3 2 5 2 3 2 9 2" xfId="34218"/>
    <cellStyle name="Normal 3 2 5 2 3 3" xfId="16270"/>
    <cellStyle name="Normal 3 2 5 2 3 3 2" xfId="34219"/>
    <cellStyle name="Normal 3 2 5 2 3 4" xfId="16271"/>
    <cellStyle name="Normal 3 2 5 2 3 4 2" xfId="16272"/>
    <cellStyle name="Normal 3 2 5 2 3 4 2 2" xfId="34221"/>
    <cellStyle name="Normal 3 2 5 2 3 4 3" xfId="34220"/>
    <cellStyle name="Normal 3 2 5 2 3 5" xfId="16273"/>
    <cellStyle name="Normal 3 2 5 2 3 5 2" xfId="34222"/>
    <cellStyle name="Normal 3 2 5 2 3 6" xfId="16274"/>
    <cellStyle name="Normal 3 2 5 2 3 6 2" xfId="34223"/>
    <cellStyle name="Normal 3 2 5 2 3 7" xfId="16275"/>
    <cellStyle name="Normal 3 2 5 2 3 7 2" xfId="34224"/>
    <cellStyle name="Normal 3 2 5 2 3 8" xfId="16276"/>
    <cellStyle name="Normal 3 2 5 2 3 8 2" xfId="34225"/>
    <cellStyle name="Normal 3 2 5 2 3 9" xfId="16277"/>
    <cellStyle name="Normal 3 2 5 2 3 9 2" xfId="34226"/>
    <cellStyle name="Normal 3 2 5 2 4" xfId="16278"/>
    <cellStyle name="Normal 3 2 5 2 4 10" xfId="16279"/>
    <cellStyle name="Normal 3 2 5 2 4 10 2" xfId="34228"/>
    <cellStyle name="Normal 3 2 5 2 4 11" xfId="16280"/>
    <cellStyle name="Normal 3 2 5 2 4 11 2" xfId="34229"/>
    <cellStyle name="Normal 3 2 5 2 4 12" xfId="16281"/>
    <cellStyle name="Normal 3 2 5 2 4 12 2" xfId="34230"/>
    <cellStyle name="Normal 3 2 5 2 4 13" xfId="34227"/>
    <cellStyle name="Normal 3 2 5 2 4 2" xfId="16282"/>
    <cellStyle name="Normal 3 2 5 2 4 2 2" xfId="16283"/>
    <cellStyle name="Normal 3 2 5 2 4 2 2 2" xfId="34232"/>
    <cellStyle name="Normal 3 2 5 2 4 2 3" xfId="34231"/>
    <cellStyle name="Normal 3 2 5 2 4 3" xfId="16284"/>
    <cellStyle name="Normal 3 2 5 2 4 3 2" xfId="34233"/>
    <cellStyle name="Normal 3 2 5 2 4 4" xfId="16285"/>
    <cellStyle name="Normal 3 2 5 2 4 4 2" xfId="34234"/>
    <cellStyle name="Normal 3 2 5 2 4 5" xfId="16286"/>
    <cellStyle name="Normal 3 2 5 2 4 5 2" xfId="34235"/>
    <cellStyle name="Normal 3 2 5 2 4 6" xfId="16287"/>
    <cellStyle name="Normal 3 2 5 2 4 6 2" xfId="34236"/>
    <cellStyle name="Normal 3 2 5 2 4 7" xfId="16288"/>
    <cellStyle name="Normal 3 2 5 2 4 7 2" xfId="34237"/>
    <cellStyle name="Normal 3 2 5 2 4 8" xfId="16289"/>
    <cellStyle name="Normal 3 2 5 2 4 8 2" xfId="34238"/>
    <cellStyle name="Normal 3 2 5 2 4 9" xfId="16290"/>
    <cellStyle name="Normal 3 2 5 2 4 9 2" xfId="34239"/>
    <cellStyle name="Normal 3 2 5 2 5" xfId="16291"/>
    <cellStyle name="Normal 3 2 5 2 5 2" xfId="16292"/>
    <cellStyle name="Normal 3 2 5 2 5 2 2" xfId="34241"/>
    <cellStyle name="Normal 3 2 5 2 5 3" xfId="34240"/>
    <cellStyle name="Normal 3 2 5 2 6" xfId="16293"/>
    <cellStyle name="Normal 3 2 5 2 6 2" xfId="34242"/>
    <cellStyle name="Normal 3 2 5 2 7" xfId="16294"/>
    <cellStyle name="Normal 3 2 5 2 7 2" xfId="34243"/>
    <cellStyle name="Normal 3 2 5 2 8" xfId="16295"/>
    <cellStyle name="Normal 3 2 5 2 8 2" xfId="34244"/>
    <cellStyle name="Normal 3 2 5 2 9" xfId="16296"/>
    <cellStyle name="Normal 3 2 5 2 9 2" xfId="34245"/>
    <cellStyle name="Normal 3 2 5 20" xfId="16297"/>
    <cellStyle name="Normal 3 2 5 20 2" xfId="34246"/>
    <cellStyle name="Normal 3 2 5 21" xfId="16298"/>
    <cellStyle name="Normal 3 2 5 21 2" xfId="34247"/>
    <cellStyle name="Normal 3 2 5 22" xfId="16299"/>
    <cellStyle name="Normal 3 2 5 22 2" xfId="34248"/>
    <cellStyle name="Normal 3 2 5 23" xfId="16300"/>
    <cellStyle name="Normal 3 2 5 23 2" xfId="34249"/>
    <cellStyle name="Normal 3 2 5 24" xfId="34094"/>
    <cellStyle name="Normal 3 2 5 3" xfId="16301"/>
    <cellStyle name="Normal 3 2 5 3 2" xfId="34250"/>
    <cellStyle name="Normal 3 2 5 4" xfId="16302"/>
    <cellStyle name="Normal 3 2 5 4 2" xfId="34251"/>
    <cellStyle name="Normal 3 2 5 5" xfId="16303"/>
    <cellStyle name="Normal 3 2 5 5 2" xfId="34252"/>
    <cellStyle name="Normal 3 2 5 6" xfId="16304"/>
    <cellStyle name="Normal 3 2 5 6 2" xfId="34253"/>
    <cellStyle name="Normal 3 2 5 7" xfId="16305"/>
    <cellStyle name="Normal 3 2 5 7 2" xfId="34254"/>
    <cellStyle name="Normal 3 2 5 8" xfId="16306"/>
    <cellStyle name="Normal 3 2 5 8 2" xfId="34255"/>
    <cellStyle name="Normal 3 2 5 9" xfId="16307"/>
    <cellStyle name="Normal 3 2 5 9 2" xfId="34256"/>
    <cellStyle name="Normal 3 2 50" xfId="16308"/>
    <cellStyle name="Normal 3 2 50 2" xfId="34257"/>
    <cellStyle name="Normal 3 2 51" xfId="16309"/>
    <cellStyle name="Normal 3 2 51 2" xfId="34258"/>
    <cellStyle name="Normal 3 2 52" xfId="16310"/>
    <cellStyle name="Normal 3 2 52 2" xfId="34259"/>
    <cellStyle name="Normal 3 2 53" xfId="16311"/>
    <cellStyle name="Normal 3 2 53 2" xfId="34260"/>
    <cellStyle name="Normal 3 2 54" xfId="16312"/>
    <cellStyle name="Normal 3 2 54 2" xfId="34261"/>
    <cellStyle name="Normal 3 2 55" xfId="16313"/>
    <cellStyle name="Normal 3 2 55 2" xfId="34262"/>
    <cellStyle name="Normal 3 2 56" xfId="16314"/>
    <cellStyle name="Normal 3 2 56 2" xfId="34263"/>
    <cellStyle name="Normal 3 2 57" xfId="16315"/>
    <cellStyle name="Normal 3 2 57 2" xfId="34264"/>
    <cellStyle name="Normal 3 2 58" xfId="16316"/>
    <cellStyle name="Normal 3 2 58 2" xfId="34265"/>
    <cellStyle name="Normal 3 2 59" xfId="16317"/>
    <cellStyle name="Normal 3 2 59 2" xfId="34266"/>
    <cellStyle name="Normal 3 2 6" xfId="16318"/>
    <cellStyle name="Normal 3 2 6 10" xfId="16319"/>
    <cellStyle name="Normal 3 2 6 10 2" xfId="34268"/>
    <cellStyle name="Normal 3 2 6 11" xfId="16320"/>
    <cellStyle name="Normal 3 2 6 11 10" xfId="16321"/>
    <cellStyle name="Normal 3 2 6 11 10 2" xfId="34270"/>
    <cellStyle name="Normal 3 2 6 11 11" xfId="16322"/>
    <cellStyle name="Normal 3 2 6 11 11 2" xfId="34271"/>
    <cellStyle name="Normal 3 2 6 11 12" xfId="16323"/>
    <cellStyle name="Normal 3 2 6 11 12 2" xfId="34272"/>
    <cellStyle name="Normal 3 2 6 11 13" xfId="16324"/>
    <cellStyle name="Normal 3 2 6 11 13 2" xfId="34273"/>
    <cellStyle name="Normal 3 2 6 11 14" xfId="34269"/>
    <cellStyle name="Normal 3 2 6 11 2" xfId="16325"/>
    <cellStyle name="Normal 3 2 6 11 2 10" xfId="16326"/>
    <cellStyle name="Normal 3 2 6 11 2 10 2" xfId="34275"/>
    <cellStyle name="Normal 3 2 6 11 2 11" xfId="16327"/>
    <cellStyle name="Normal 3 2 6 11 2 11 2" xfId="34276"/>
    <cellStyle name="Normal 3 2 6 11 2 12" xfId="16328"/>
    <cellStyle name="Normal 3 2 6 11 2 12 2" xfId="34277"/>
    <cellStyle name="Normal 3 2 6 11 2 13" xfId="34274"/>
    <cellStyle name="Normal 3 2 6 11 2 2" xfId="16329"/>
    <cellStyle name="Normal 3 2 6 11 2 2 2" xfId="16330"/>
    <cellStyle name="Normal 3 2 6 11 2 2 2 2" xfId="34279"/>
    <cellStyle name="Normal 3 2 6 11 2 2 3" xfId="34278"/>
    <cellStyle name="Normal 3 2 6 11 2 3" xfId="16331"/>
    <cellStyle name="Normal 3 2 6 11 2 3 2" xfId="34280"/>
    <cellStyle name="Normal 3 2 6 11 2 4" xfId="16332"/>
    <cellStyle name="Normal 3 2 6 11 2 4 2" xfId="34281"/>
    <cellStyle name="Normal 3 2 6 11 2 5" xfId="16333"/>
    <cellStyle name="Normal 3 2 6 11 2 5 2" xfId="34282"/>
    <cellStyle name="Normal 3 2 6 11 2 6" xfId="16334"/>
    <cellStyle name="Normal 3 2 6 11 2 6 2" xfId="34283"/>
    <cellStyle name="Normal 3 2 6 11 2 7" xfId="16335"/>
    <cellStyle name="Normal 3 2 6 11 2 7 2" xfId="34284"/>
    <cellStyle name="Normal 3 2 6 11 2 8" xfId="16336"/>
    <cellStyle name="Normal 3 2 6 11 2 8 2" xfId="34285"/>
    <cellStyle name="Normal 3 2 6 11 2 9" xfId="16337"/>
    <cellStyle name="Normal 3 2 6 11 2 9 2" xfId="34286"/>
    <cellStyle name="Normal 3 2 6 11 3" xfId="16338"/>
    <cellStyle name="Normal 3 2 6 11 3 2" xfId="34287"/>
    <cellStyle name="Normal 3 2 6 11 4" xfId="16339"/>
    <cellStyle name="Normal 3 2 6 11 4 2" xfId="16340"/>
    <cellStyle name="Normal 3 2 6 11 4 2 2" xfId="34289"/>
    <cellStyle name="Normal 3 2 6 11 4 3" xfId="34288"/>
    <cellStyle name="Normal 3 2 6 11 5" xfId="16341"/>
    <cellStyle name="Normal 3 2 6 11 5 2" xfId="34290"/>
    <cellStyle name="Normal 3 2 6 11 6" xfId="16342"/>
    <cellStyle name="Normal 3 2 6 11 6 2" xfId="34291"/>
    <cellStyle name="Normal 3 2 6 11 7" xfId="16343"/>
    <cellStyle name="Normal 3 2 6 11 7 2" xfId="34292"/>
    <cellStyle name="Normal 3 2 6 11 8" xfId="16344"/>
    <cellStyle name="Normal 3 2 6 11 8 2" xfId="34293"/>
    <cellStyle name="Normal 3 2 6 11 9" xfId="16345"/>
    <cellStyle name="Normal 3 2 6 11 9 2" xfId="34294"/>
    <cellStyle name="Normal 3 2 6 12" xfId="16346"/>
    <cellStyle name="Normal 3 2 6 12 2" xfId="34295"/>
    <cellStyle name="Normal 3 2 6 13" xfId="16347"/>
    <cellStyle name="Normal 3 2 6 13 10" xfId="16348"/>
    <cellStyle name="Normal 3 2 6 13 10 2" xfId="34297"/>
    <cellStyle name="Normal 3 2 6 13 11" xfId="16349"/>
    <cellStyle name="Normal 3 2 6 13 11 2" xfId="34298"/>
    <cellStyle name="Normal 3 2 6 13 12" xfId="16350"/>
    <cellStyle name="Normal 3 2 6 13 12 2" xfId="34299"/>
    <cellStyle name="Normal 3 2 6 13 13" xfId="34296"/>
    <cellStyle name="Normal 3 2 6 13 2" xfId="16351"/>
    <cellStyle name="Normal 3 2 6 13 2 2" xfId="16352"/>
    <cellStyle name="Normal 3 2 6 13 2 2 2" xfId="34301"/>
    <cellStyle name="Normal 3 2 6 13 2 3" xfId="34300"/>
    <cellStyle name="Normal 3 2 6 13 3" xfId="16353"/>
    <cellStyle name="Normal 3 2 6 13 3 2" xfId="34302"/>
    <cellStyle name="Normal 3 2 6 13 4" xfId="16354"/>
    <cellStyle name="Normal 3 2 6 13 4 2" xfId="34303"/>
    <cellStyle name="Normal 3 2 6 13 5" xfId="16355"/>
    <cellStyle name="Normal 3 2 6 13 5 2" xfId="34304"/>
    <cellStyle name="Normal 3 2 6 13 6" xfId="16356"/>
    <cellStyle name="Normal 3 2 6 13 6 2" xfId="34305"/>
    <cellStyle name="Normal 3 2 6 13 7" xfId="16357"/>
    <cellStyle name="Normal 3 2 6 13 7 2" xfId="34306"/>
    <cellStyle name="Normal 3 2 6 13 8" xfId="16358"/>
    <cellStyle name="Normal 3 2 6 13 8 2" xfId="34307"/>
    <cellStyle name="Normal 3 2 6 13 9" xfId="16359"/>
    <cellStyle name="Normal 3 2 6 13 9 2" xfId="34308"/>
    <cellStyle name="Normal 3 2 6 14" xfId="16360"/>
    <cellStyle name="Normal 3 2 6 14 2" xfId="16361"/>
    <cellStyle name="Normal 3 2 6 14 2 2" xfId="34310"/>
    <cellStyle name="Normal 3 2 6 14 3" xfId="34309"/>
    <cellStyle name="Normal 3 2 6 15" xfId="16362"/>
    <cellStyle name="Normal 3 2 6 15 2" xfId="34311"/>
    <cellStyle name="Normal 3 2 6 16" xfId="16363"/>
    <cellStyle name="Normal 3 2 6 16 2" xfId="34312"/>
    <cellStyle name="Normal 3 2 6 17" xfId="16364"/>
    <cellStyle name="Normal 3 2 6 17 2" xfId="34313"/>
    <cellStyle name="Normal 3 2 6 18" xfId="16365"/>
    <cellStyle name="Normal 3 2 6 18 2" xfId="34314"/>
    <cellStyle name="Normal 3 2 6 19" xfId="16366"/>
    <cellStyle name="Normal 3 2 6 19 2" xfId="34315"/>
    <cellStyle name="Normal 3 2 6 2" xfId="16367"/>
    <cellStyle name="Normal 3 2 6 2 10" xfId="16368"/>
    <cellStyle name="Normal 3 2 6 2 10 2" xfId="34317"/>
    <cellStyle name="Normal 3 2 6 2 11" xfId="16369"/>
    <cellStyle name="Normal 3 2 6 2 11 2" xfId="34318"/>
    <cellStyle name="Normal 3 2 6 2 12" xfId="16370"/>
    <cellStyle name="Normal 3 2 6 2 12 2" xfId="34319"/>
    <cellStyle name="Normal 3 2 6 2 13" xfId="16371"/>
    <cellStyle name="Normal 3 2 6 2 13 2" xfId="34320"/>
    <cellStyle name="Normal 3 2 6 2 14" xfId="16372"/>
    <cellStyle name="Normal 3 2 6 2 14 2" xfId="34321"/>
    <cellStyle name="Normal 3 2 6 2 15" xfId="34316"/>
    <cellStyle name="Normal 3 2 6 2 2" xfId="16373"/>
    <cellStyle name="Normal 3 2 6 2 2 10" xfId="16374"/>
    <cellStyle name="Normal 3 2 6 2 2 10 2" xfId="34323"/>
    <cellStyle name="Normal 3 2 6 2 2 11" xfId="16375"/>
    <cellStyle name="Normal 3 2 6 2 2 11 2" xfId="34324"/>
    <cellStyle name="Normal 3 2 6 2 2 12" xfId="16376"/>
    <cellStyle name="Normal 3 2 6 2 2 12 2" xfId="34325"/>
    <cellStyle name="Normal 3 2 6 2 2 13" xfId="16377"/>
    <cellStyle name="Normal 3 2 6 2 2 13 2" xfId="34326"/>
    <cellStyle name="Normal 3 2 6 2 2 14" xfId="16378"/>
    <cellStyle name="Normal 3 2 6 2 2 14 2" xfId="34327"/>
    <cellStyle name="Normal 3 2 6 2 2 15" xfId="34322"/>
    <cellStyle name="Normal 3 2 6 2 2 2" xfId="16379"/>
    <cellStyle name="Normal 3 2 6 2 2 2 10" xfId="16380"/>
    <cellStyle name="Normal 3 2 6 2 2 2 10 2" xfId="34329"/>
    <cellStyle name="Normal 3 2 6 2 2 2 11" xfId="16381"/>
    <cellStyle name="Normal 3 2 6 2 2 2 11 2" xfId="34330"/>
    <cellStyle name="Normal 3 2 6 2 2 2 12" xfId="16382"/>
    <cellStyle name="Normal 3 2 6 2 2 2 12 2" xfId="34331"/>
    <cellStyle name="Normal 3 2 6 2 2 2 13" xfId="16383"/>
    <cellStyle name="Normal 3 2 6 2 2 2 13 2" xfId="34332"/>
    <cellStyle name="Normal 3 2 6 2 2 2 14" xfId="34328"/>
    <cellStyle name="Normal 3 2 6 2 2 2 2" xfId="16384"/>
    <cellStyle name="Normal 3 2 6 2 2 2 2 10" xfId="16385"/>
    <cellStyle name="Normal 3 2 6 2 2 2 2 10 2" xfId="34334"/>
    <cellStyle name="Normal 3 2 6 2 2 2 2 11" xfId="16386"/>
    <cellStyle name="Normal 3 2 6 2 2 2 2 11 2" xfId="34335"/>
    <cellStyle name="Normal 3 2 6 2 2 2 2 12" xfId="16387"/>
    <cellStyle name="Normal 3 2 6 2 2 2 2 12 2" xfId="34336"/>
    <cellStyle name="Normal 3 2 6 2 2 2 2 13" xfId="34333"/>
    <cellStyle name="Normal 3 2 6 2 2 2 2 2" xfId="16388"/>
    <cellStyle name="Normal 3 2 6 2 2 2 2 2 2" xfId="16389"/>
    <cellStyle name="Normal 3 2 6 2 2 2 2 2 2 2" xfId="34338"/>
    <cellStyle name="Normal 3 2 6 2 2 2 2 2 3" xfId="34337"/>
    <cellStyle name="Normal 3 2 6 2 2 2 2 3" xfId="16390"/>
    <cellStyle name="Normal 3 2 6 2 2 2 2 3 2" xfId="34339"/>
    <cellStyle name="Normal 3 2 6 2 2 2 2 4" xfId="16391"/>
    <cellStyle name="Normal 3 2 6 2 2 2 2 4 2" xfId="34340"/>
    <cellStyle name="Normal 3 2 6 2 2 2 2 5" xfId="16392"/>
    <cellStyle name="Normal 3 2 6 2 2 2 2 5 2" xfId="34341"/>
    <cellStyle name="Normal 3 2 6 2 2 2 2 6" xfId="16393"/>
    <cellStyle name="Normal 3 2 6 2 2 2 2 6 2" xfId="34342"/>
    <cellStyle name="Normal 3 2 6 2 2 2 2 7" xfId="16394"/>
    <cellStyle name="Normal 3 2 6 2 2 2 2 7 2" xfId="34343"/>
    <cellStyle name="Normal 3 2 6 2 2 2 2 8" xfId="16395"/>
    <cellStyle name="Normal 3 2 6 2 2 2 2 8 2" xfId="34344"/>
    <cellStyle name="Normal 3 2 6 2 2 2 2 9" xfId="16396"/>
    <cellStyle name="Normal 3 2 6 2 2 2 2 9 2" xfId="34345"/>
    <cellStyle name="Normal 3 2 6 2 2 2 3" xfId="16397"/>
    <cellStyle name="Normal 3 2 6 2 2 2 3 2" xfId="34346"/>
    <cellStyle name="Normal 3 2 6 2 2 2 4" xfId="16398"/>
    <cellStyle name="Normal 3 2 6 2 2 2 4 2" xfId="16399"/>
    <cellStyle name="Normal 3 2 6 2 2 2 4 2 2" xfId="34348"/>
    <cellStyle name="Normal 3 2 6 2 2 2 4 3" xfId="34347"/>
    <cellStyle name="Normal 3 2 6 2 2 2 5" xfId="16400"/>
    <cellStyle name="Normal 3 2 6 2 2 2 5 2" xfId="34349"/>
    <cellStyle name="Normal 3 2 6 2 2 2 6" xfId="16401"/>
    <cellStyle name="Normal 3 2 6 2 2 2 6 2" xfId="34350"/>
    <cellStyle name="Normal 3 2 6 2 2 2 7" xfId="16402"/>
    <cellStyle name="Normal 3 2 6 2 2 2 7 2" xfId="34351"/>
    <cellStyle name="Normal 3 2 6 2 2 2 8" xfId="16403"/>
    <cellStyle name="Normal 3 2 6 2 2 2 8 2" xfId="34352"/>
    <cellStyle name="Normal 3 2 6 2 2 2 9" xfId="16404"/>
    <cellStyle name="Normal 3 2 6 2 2 2 9 2" xfId="34353"/>
    <cellStyle name="Normal 3 2 6 2 2 3" xfId="16405"/>
    <cellStyle name="Normal 3 2 6 2 2 3 2" xfId="34354"/>
    <cellStyle name="Normal 3 2 6 2 2 4" xfId="16406"/>
    <cellStyle name="Normal 3 2 6 2 2 4 10" xfId="16407"/>
    <cellStyle name="Normal 3 2 6 2 2 4 10 2" xfId="34356"/>
    <cellStyle name="Normal 3 2 6 2 2 4 11" xfId="16408"/>
    <cellStyle name="Normal 3 2 6 2 2 4 11 2" xfId="34357"/>
    <cellStyle name="Normal 3 2 6 2 2 4 12" xfId="16409"/>
    <cellStyle name="Normal 3 2 6 2 2 4 12 2" xfId="34358"/>
    <cellStyle name="Normal 3 2 6 2 2 4 13" xfId="34355"/>
    <cellStyle name="Normal 3 2 6 2 2 4 2" xfId="16410"/>
    <cellStyle name="Normal 3 2 6 2 2 4 2 2" xfId="16411"/>
    <cellStyle name="Normal 3 2 6 2 2 4 2 2 2" xfId="34360"/>
    <cellStyle name="Normal 3 2 6 2 2 4 2 3" xfId="34359"/>
    <cellStyle name="Normal 3 2 6 2 2 4 3" xfId="16412"/>
    <cellStyle name="Normal 3 2 6 2 2 4 3 2" xfId="34361"/>
    <cellStyle name="Normal 3 2 6 2 2 4 4" xfId="16413"/>
    <cellStyle name="Normal 3 2 6 2 2 4 4 2" xfId="34362"/>
    <cellStyle name="Normal 3 2 6 2 2 4 5" xfId="16414"/>
    <cellStyle name="Normal 3 2 6 2 2 4 5 2" xfId="34363"/>
    <cellStyle name="Normal 3 2 6 2 2 4 6" xfId="16415"/>
    <cellStyle name="Normal 3 2 6 2 2 4 6 2" xfId="34364"/>
    <cellStyle name="Normal 3 2 6 2 2 4 7" xfId="16416"/>
    <cellStyle name="Normal 3 2 6 2 2 4 7 2" xfId="34365"/>
    <cellStyle name="Normal 3 2 6 2 2 4 8" xfId="16417"/>
    <cellStyle name="Normal 3 2 6 2 2 4 8 2" xfId="34366"/>
    <cellStyle name="Normal 3 2 6 2 2 4 9" xfId="16418"/>
    <cellStyle name="Normal 3 2 6 2 2 4 9 2" xfId="34367"/>
    <cellStyle name="Normal 3 2 6 2 2 5" xfId="16419"/>
    <cellStyle name="Normal 3 2 6 2 2 5 2" xfId="16420"/>
    <cellStyle name="Normal 3 2 6 2 2 5 2 2" xfId="34369"/>
    <cellStyle name="Normal 3 2 6 2 2 5 3" xfId="34368"/>
    <cellStyle name="Normal 3 2 6 2 2 6" xfId="16421"/>
    <cellStyle name="Normal 3 2 6 2 2 6 2" xfId="34370"/>
    <cellStyle name="Normal 3 2 6 2 2 7" xfId="16422"/>
    <cellStyle name="Normal 3 2 6 2 2 7 2" xfId="34371"/>
    <cellStyle name="Normal 3 2 6 2 2 8" xfId="16423"/>
    <cellStyle name="Normal 3 2 6 2 2 8 2" xfId="34372"/>
    <cellStyle name="Normal 3 2 6 2 2 9" xfId="16424"/>
    <cellStyle name="Normal 3 2 6 2 2 9 2" xfId="34373"/>
    <cellStyle name="Normal 3 2 6 2 3" xfId="16425"/>
    <cellStyle name="Normal 3 2 6 2 3 10" xfId="16426"/>
    <cellStyle name="Normal 3 2 6 2 3 10 2" xfId="34375"/>
    <cellStyle name="Normal 3 2 6 2 3 11" xfId="16427"/>
    <cellStyle name="Normal 3 2 6 2 3 11 2" xfId="34376"/>
    <cellStyle name="Normal 3 2 6 2 3 12" xfId="16428"/>
    <cellStyle name="Normal 3 2 6 2 3 12 2" xfId="34377"/>
    <cellStyle name="Normal 3 2 6 2 3 13" xfId="16429"/>
    <cellStyle name="Normal 3 2 6 2 3 13 2" xfId="34378"/>
    <cellStyle name="Normal 3 2 6 2 3 14" xfId="34374"/>
    <cellStyle name="Normal 3 2 6 2 3 2" xfId="16430"/>
    <cellStyle name="Normal 3 2 6 2 3 2 10" xfId="16431"/>
    <cellStyle name="Normal 3 2 6 2 3 2 10 2" xfId="34380"/>
    <cellStyle name="Normal 3 2 6 2 3 2 11" xfId="16432"/>
    <cellStyle name="Normal 3 2 6 2 3 2 11 2" xfId="34381"/>
    <cellStyle name="Normal 3 2 6 2 3 2 12" xfId="16433"/>
    <cellStyle name="Normal 3 2 6 2 3 2 12 2" xfId="34382"/>
    <cellStyle name="Normal 3 2 6 2 3 2 13" xfId="34379"/>
    <cellStyle name="Normal 3 2 6 2 3 2 2" xfId="16434"/>
    <cellStyle name="Normal 3 2 6 2 3 2 2 2" xfId="16435"/>
    <cellStyle name="Normal 3 2 6 2 3 2 2 2 2" xfId="34384"/>
    <cellStyle name="Normal 3 2 6 2 3 2 2 3" xfId="34383"/>
    <cellStyle name="Normal 3 2 6 2 3 2 3" xfId="16436"/>
    <cellStyle name="Normal 3 2 6 2 3 2 3 2" xfId="34385"/>
    <cellStyle name="Normal 3 2 6 2 3 2 4" xfId="16437"/>
    <cellStyle name="Normal 3 2 6 2 3 2 4 2" xfId="34386"/>
    <cellStyle name="Normal 3 2 6 2 3 2 5" xfId="16438"/>
    <cellStyle name="Normal 3 2 6 2 3 2 5 2" xfId="34387"/>
    <cellStyle name="Normal 3 2 6 2 3 2 6" xfId="16439"/>
    <cellStyle name="Normal 3 2 6 2 3 2 6 2" xfId="34388"/>
    <cellStyle name="Normal 3 2 6 2 3 2 7" xfId="16440"/>
    <cellStyle name="Normal 3 2 6 2 3 2 7 2" xfId="34389"/>
    <cellStyle name="Normal 3 2 6 2 3 2 8" xfId="16441"/>
    <cellStyle name="Normal 3 2 6 2 3 2 8 2" xfId="34390"/>
    <cellStyle name="Normal 3 2 6 2 3 2 9" xfId="16442"/>
    <cellStyle name="Normal 3 2 6 2 3 2 9 2" xfId="34391"/>
    <cellStyle name="Normal 3 2 6 2 3 3" xfId="16443"/>
    <cellStyle name="Normal 3 2 6 2 3 3 2" xfId="34392"/>
    <cellStyle name="Normal 3 2 6 2 3 4" xfId="16444"/>
    <cellStyle name="Normal 3 2 6 2 3 4 2" xfId="16445"/>
    <cellStyle name="Normal 3 2 6 2 3 4 2 2" xfId="34394"/>
    <cellStyle name="Normal 3 2 6 2 3 4 3" xfId="34393"/>
    <cellStyle name="Normal 3 2 6 2 3 5" xfId="16446"/>
    <cellStyle name="Normal 3 2 6 2 3 5 2" xfId="34395"/>
    <cellStyle name="Normal 3 2 6 2 3 6" xfId="16447"/>
    <cellStyle name="Normal 3 2 6 2 3 6 2" xfId="34396"/>
    <cellStyle name="Normal 3 2 6 2 3 7" xfId="16448"/>
    <cellStyle name="Normal 3 2 6 2 3 7 2" xfId="34397"/>
    <cellStyle name="Normal 3 2 6 2 3 8" xfId="16449"/>
    <cellStyle name="Normal 3 2 6 2 3 8 2" xfId="34398"/>
    <cellStyle name="Normal 3 2 6 2 3 9" xfId="16450"/>
    <cellStyle name="Normal 3 2 6 2 3 9 2" xfId="34399"/>
    <cellStyle name="Normal 3 2 6 2 4" xfId="16451"/>
    <cellStyle name="Normal 3 2 6 2 4 10" xfId="16452"/>
    <cellStyle name="Normal 3 2 6 2 4 10 2" xfId="34401"/>
    <cellStyle name="Normal 3 2 6 2 4 11" xfId="16453"/>
    <cellStyle name="Normal 3 2 6 2 4 11 2" xfId="34402"/>
    <cellStyle name="Normal 3 2 6 2 4 12" xfId="16454"/>
    <cellStyle name="Normal 3 2 6 2 4 12 2" xfId="34403"/>
    <cellStyle name="Normal 3 2 6 2 4 13" xfId="34400"/>
    <cellStyle name="Normal 3 2 6 2 4 2" xfId="16455"/>
    <cellStyle name="Normal 3 2 6 2 4 2 2" xfId="16456"/>
    <cellStyle name="Normal 3 2 6 2 4 2 2 2" xfId="34405"/>
    <cellStyle name="Normal 3 2 6 2 4 2 3" xfId="34404"/>
    <cellStyle name="Normal 3 2 6 2 4 3" xfId="16457"/>
    <cellStyle name="Normal 3 2 6 2 4 3 2" xfId="34406"/>
    <cellStyle name="Normal 3 2 6 2 4 4" xfId="16458"/>
    <cellStyle name="Normal 3 2 6 2 4 4 2" xfId="34407"/>
    <cellStyle name="Normal 3 2 6 2 4 5" xfId="16459"/>
    <cellStyle name="Normal 3 2 6 2 4 5 2" xfId="34408"/>
    <cellStyle name="Normal 3 2 6 2 4 6" xfId="16460"/>
    <cellStyle name="Normal 3 2 6 2 4 6 2" xfId="34409"/>
    <cellStyle name="Normal 3 2 6 2 4 7" xfId="16461"/>
    <cellStyle name="Normal 3 2 6 2 4 7 2" xfId="34410"/>
    <cellStyle name="Normal 3 2 6 2 4 8" xfId="16462"/>
    <cellStyle name="Normal 3 2 6 2 4 8 2" xfId="34411"/>
    <cellStyle name="Normal 3 2 6 2 4 9" xfId="16463"/>
    <cellStyle name="Normal 3 2 6 2 4 9 2" xfId="34412"/>
    <cellStyle name="Normal 3 2 6 2 5" xfId="16464"/>
    <cellStyle name="Normal 3 2 6 2 5 2" xfId="16465"/>
    <cellStyle name="Normal 3 2 6 2 5 2 2" xfId="34414"/>
    <cellStyle name="Normal 3 2 6 2 5 3" xfId="34413"/>
    <cellStyle name="Normal 3 2 6 2 6" xfId="16466"/>
    <cellStyle name="Normal 3 2 6 2 6 2" xfId="34415"/>
    <cellStyle name="Normal 3 2 6 2 7" xfId="16467"/>
    <cellStyle name="Normal 3 2 6 2 7 2" xfId="34416"/>
    <cellStyle name="Normal 3 2 6 2 8" xfId="16468"/>
    <cellStyle name="Normal 3 2 6 2 8 2" xfId="34417"/>
    <cellStyle name="Normal 3 2 6 2 9" xfId="16469"/>
    <cellStyle name="Normal 3 2 6 2 9 2" xfId="34418"/>
    <cellStyle name="Normal 3 2 6 20" xfId="16470"/>
    <cellStyle name="Normal 3 2 6 20 2" xfId="34419"/>
    <cellStyle name="Normal 3 2 6 21" xfId="16471"/>
    <cellStyle name="Normal 3 2 6 21 2" xfId="34420"/>
    <cellStyle name="Normal 3 2 6 22" xfId="16472"/>
    <cellStyle name="Normal 3 2 6 22 2" xfId="34421"/>
    <cellStyle name="Normal 3 2 6 23" xfId="16473"/>
    <cellStyle name="Normal 3 2 6 23 2" xfId="34422"/>
    <cellStyle name="Normal 3 2 6 24" xfId="34267"/>
    <cellStyle name="Normal 3 2 6 3" xfId="16474"/>
    <cellStyle name="Normal 3 2 6 3 2" xfId="34423"/>
    <cellStyle name="Normal 3 2 6 4" xfId="16475"/>
    <cellStyle name="Normal 3 2 6 4 2" xfId="34424"/>
    <cellStyle name="Normal 3 2 6 5" xfId="16476"/>
    <cellStyle name="Normal 3 2 6 5 2" xfId="34425"/>
    <cellStyle name="Normal 3 2 6 6" xfId="16477"/>
    <cellStyle name="Normal 3 2 6 6 2" xfId="34426"/>
    <cellStyle name="Normal 3 2 6 7" xfId="16478"/>
    <cellStyle name="Normal 3 2 6 7 2" xfId="34427"/>
    <cellStyle name="Normal 3 2 6 8" xfId="16479"/>
    <cellStyle name="Normal 3 2 6 8 2" xfId="34428"/>
    <cellStyle name="Normal 3 2 6 9" xfId="16480"/>
    <cellStyle name="Normal 3 2 6 9 2" xfId="34429"/>
    <cellStyle name="Normal 3 2 60" xfId="16481"/>
    <cellStyle name="Normal 3 2 60 2" xfId="34430"/>
    <cellStyle name="Normal 3 2 61" xfId="16482"/>
    <cellStyle name="Normal 3 2 61 2" xfId="34431"/>
    <cellStyle name="Normal 3 2 62" xfId="16483"/>
    <cellStyle name="Normal 3 2 62 2" xfId="34432"/>
    <cellStyle name="Normal 3 2 63" xfId="31567"/>
    <cellStyle name="Normal 3 2 7" xfId="16484"/>
    <cellStyle name="Normal 3 2 7 10" xfId="16485"/>
    <cellStyle name="Normal 3 2 7 10 2" xfId="34434"/>
    <cellStyle name="Normal 3 2 7 11" xfId="16486"/>
    <cellStyle name="Normal 3 2 7 11 10" xfId="16487"/>
    <cellStyle name="Normal 3 2 7 11 10 2" xfId="34436"/>
    <cellStyle name="Normal 3 2 7 11 11" xfId="16488"/>
    <cellStyle name="Normal 3 2 7 11 11 2" xfId="34437"/>
    <cellStyle name="Normal 3 2 7 11 12" xfId="16489"/>
    <cellStyle name="Normal 3 2 7 11 12 2" xfId="34438"/>
    <cellStyle name="Normal 3 2 7 11 13" xfId="16490"/>
    <cellStyle name="Normal 3 2 7 11 13 2" xfId="34439"/>
    <cellStyle name="Normal 3 2 7 11 14" xfId="34435"/>
    <cellStyle name="Normal 3 2 7 11 2" xfId="16491"/>
    <cellStyle name="Normal 3 2 7 11 2 10" xfId="16492"/>
    <cellStyle name="Normal 3 2 7 11 2 10 2" xfId="34441"/>
    <cellStyle name="Normal 3 2 7 11 2 11" xfId="16493"/>
    <cellStyle name="Normal 3 2 7 11 2 11 2" xfId="34442"/>
    <cellStyle name="Normal 3 2 7 11 2 12" xfId="16494"/>
    <cellStyle name="Normal 3 2 7 11 2 12 2" xfId="34443"/>
    <cellStyle name="Normal 3 2 7 11 2 13" xfId="34440"/>
    <cellStyle name="Normal 3 2 7 11 2 2" xfId="16495"/>
    <cellStyle name="Normal 3 2 7 11 2 2 2" xfId="16496"/>
    <cellStyle name="Normal 3 2 7 11 2 2 2 2" xfId="34445"/>
    <cellStyle name="Normal 3 2 7 11 2 2 3" xfId="34444"/>
    <cellStyle name="Normal 3 2 7 11 2 3" xfId="16497"/>
    <cellStyle name="Normal 3 2 7 11 2 3 2" xfId="34446"/>
    <cellStyle name="Normal 3 2 7 11 2 4" xfId="16498"/>
    <cellStyle name="Normal 3 2 7 11 2 4 2" xfId="34447"/>
    <cellStyle name="Normal 3 2 7 11 2 5" xfId="16499"/>
    <cellStyle name="Normal 3 2 7 11 2 5 2" xfId="34448"/>
    <cellStyle name="Normal 3 2 7 11 2 6" xfId="16500"/>
    <cellStyle name="Normal 3 2 7 11 2 6 2" xfId="34449"/>
    <cellStyle name="Normal 3 2 7 11 2 7" xfId="16501"/>
    <cellStyle name="Normal 3 2 7 11 2 7 2" xfId="34450"/>
    <cellStyle name="Normal 3 2 7 11 2 8" xfId="16502"/>
    <cellStyle name="Normal 3 2 7 11 2 8 2" xfId="34451"/>
    <cellStyle name="Normal 3 2 7 11 2 9" xfId="16503"/>
    <cellStyle name="Normal 3 2 7 11 2 9 2" xfId="34452"/>
    <cellStyle name="Normal 3 2 7 11 3" xfId="16504"/>
    <cellStyle name="Normal 3 2 7 11 3 2" xfId="34453"/>
    <cellStyle name="Normal 3 2 7 11 4" xfId="16505"/>
    <cellStyle name="Normal 3 2 7 11 4 2" xfId="16506"/>
    <cellStyle name="Normal 3 2 7 11 4 2 2" xfId="34455"/>
    <cellStyle name="Normal 3 2 7 11 4 3" xfId="34454"/>
    <cellStyle name="Normal 3 2 7 11 5" xfId="16507"/>
    <cellStyle name="Normal 3 2 7 11 5 2" xfId="34456"/>
    <cellStyle name="Normal 3 2 7 11 6" xfId="16508"/>
    <cellStyle name="Normal 3 2 7 11 6 2" xfId="34457"/>
    <cellStyle name="Normal 3 2 7 11 7" xfId="16509"/>
    <cellStyle name="Normal 3 2 7 11 7 2" xfId="34458"/>
    <cellStyle name="Normal 3 2 7 11 8" xfId="16510"/>
    <cellStyle name="Normal 3 2 7 11 8 2" xfId="34459"/>
    <cellStyle name="Normal 3 2 7 11 9" xfId="16511"/>
    <cellStyle name="Normal 3 2 7 11 9 2" xfId="34460"/>
    <cellStyle name="Normal 3 2 7 12" xfId="16512"/>
    <cellStyle name="Normal 3 2 7 12 2" xfId="34461"/>
    <cellStyle name="Normal 3 2 7 13" xfId="16513"/>
    <cellStyle name="Normal 3 2 7 13 10" xfId="16514"/>
    <cellStyle name="Normal 3 2 7 13 10 2" xfId="34463"/>
    <cellStyle name="Normal 3 2 7 13 11" xfId="16515"/>
    <cellStyle name="Normal 3 2 7 13 11 2" xfId="34464"/>
    <cellStyle name="Normal 3 2 7 13 12" xfId="16516"/>
    <cellStyle name="Normal 3 2 7 13 12 2" xfId="34465"/>
    <cellStyle name="Normal 3 2 7 13 13" xfId="34462"/>
    <cellStyle name="Normal 3 2 7 13 2" xfId="16517"/>
    <cellStyle name="Normal 3 2 7 13 2 2" xfId="16518"/>
    <cellStyle name="Normal 3 2 7 13 2 2 2" xfId="34467"/>
    <cellStyle name="Normal 3 2 7 13 2 3" xfId="34466"/>
    <cellStyle name="Normal 3 2 7 13 3" xfId="16519"/>
    <cellStyle name="Normal 3 2 7 13 3 2" xfId="34468"/>
    <cellStyle name="Normal 3 2 7 13 4" xfId="16520"/>
    <cellStyle name="Normal 3 2 7 13 4 2" xfId="34469"/>
    <cellStyle name="Normal 3 2 7 13 5" xfId="16521"/>
    <cellStyle name="Normal 3 2 7 13 5 2" xfId="34470"/>
    <cellStyle name="Normal 3 2 7 13 6" xfId="16522"/>
    <cellStyle name="Normal 3 2 7 13 6 2" xfId="34471"/>
    <cellStyle name="Normal 3 2 7 13 7" xfId="16523"/>
    <cellStyle name="Normal 3 2 7 13 7 2" xfId="34472"/>
    <cellStyle name="Normal 3 2 7 13 8" xfId="16524"/>
    <cellStyle name="Normal 3 2 7 13 8 2" xfId="34473"/>
    <cellStyle name="Normal 3 2 7 13 9" xfId="16525"/>
    <cellStyle name="Normal 3 2 7 13 9 2" xfId="34474"/>
    <cellStyle name="Normal 3 2 7 14" xfId="16526"/>
    <cellStyle name="Normal 3 2 7 14 2" xfId="16527"/>
    <cellStyle name="Normal 3 2 7 14 2 2" xfId="34476"/>
    <cellStyle name="Normal 3 2 7 14 3" xfId="34475"/>
    <cellStyle name="Normal 3 2 7 15" xfId="16528"/>
    <cellStyle name="Normal 3 2 7 15 2" xfId="34477"/>
    <cellStyle name="Normal 3 2 7 16" xfId="16529"/>
    <cellStyle name="Normal 3 2 7 16 2" xfId="34478"/>
    <cellStyle name="Normal 3 2 7 17" xfId="16530"/>
    <cellStyle name="Normal 3 2 7 17 2" xfId="34479"/>
    <cellStyle name="Normal 3 2 7 18" xfId="16531"/>
    <cellStyle name="Normal 3 2 7 18 2" xfId="34480"/>
    <cellStyle name="Normal 3 2 7 19" xfId="16532"/>
    <cellStyle name="Normal 3 2 7 19 2" xfId="34481"/>
    <cellStyle name="Normal 3 2 7 2" xfId="16533"/>
    <cellStyle name="Normal 3 2 7 2 10" xfId="16534"/>
    <cellStyle name="Normal 3 2 7 2 10 2" xfId="34483"/>
    <cellStyle name="Normal 3 2 7 2 11" xfId="16535"/>
    <cellStyle name="Normal 3 2 7 2 11 2" xfId="34484"/>
    <cellStyle name="Normal 3 2 7 2 12" xfId="16536"/>
    <cellStyle name="Normal 3 2 7 2 12 2" xfId="34485"/>
    <cellStyle name="Normal 3 2 7 2 13" xfId="16537"/>
    <cellStyle name="Normal 3 2 7 2 13 2" xfId="34486"/>
    <cellStyle name="Normal 3 2 7 2 14" xfId="16538"/>
    <cellStyle name="Normal 3 2 7 2 14 2" xfId="34487"/>
    <cellStyle name="Normal 3 2 7 2 15" xfId="34482"/>
    <cellStyle name="Normal 3 2 7 2 2" xfId="16539"/>
    <cellStyle name="Normal 3 2 7 2 2 10" xfId="16540"/>
    <cellStyle name="Normal 3 2 7 2 2 10 2" xfId="34489"/>
    <cellStyle name="Normal 3 2 7 2 2 11" xfId="16541"/>
    <cellStyle name="Normal 3 2 7 2 2 11 2" xfId="34490"/>
    <cellStyle name="Normal 3 2 7 2 2 12" xfId="16542"/>
    <cellStyle name="Normal 3 2 7 2 2 12 2" xfId="34491"/>
    <cellStyle name="Normal 3 2 7 2 2 13" xfId="16543"/>
    <cellStyle name="Normal 3 2 7 2 2 13 2" xfId="34492"/>
    <cellStyle name="Normal 3 2 7 2 2 14" xfId="16544"/>
    <cellStyle name="Normal 3 2 7 2 2 14 2" xfId="34493"/>
    <cellStyle name="Normal 3 2 7 2 2 15" xfId="34488"/>
    <cellStyle name="Normal 3 2 7 2 2 2" xfId="16545"/>
    <cellStyle name="Normal 3 2 7 2 2 2 10" xfId="16546"/>
    <cellStyle name="Normal 3 2 7 2 2 2 10 2" xfId="34495"/>
    <cellStyle name="Normal 3 2 7 2 2 2 11" xfId="16547"/>
    <cellStyle name="Normal 3 2 7 2 2 2 11 2" xfId="34496"/>
    <cellStyle name="Normal 3 2 7 2 2 2 12" xfId="16548"/>
    <cellStyle name="Normal 3 2 7 2 2 2 12 2" xfId="34497"/>
    <cellStyle name="Normal 3 2 7 2 2 2 13" xfId="16549"/>
    <cellStyle name="Normal 3 2 7 2 2 2 13 2" xfId="34498"/>
    <cellStyle name="Normal 3 2 7 2 2 2 14" xfId="34494"/>
    <cellStyle name="Normal 3 2 7 2 2 2 2" xfId="16550"/>
    <cellStyle name="Normal 3 2 7 2 2 2 2 10" xfId="16551"/>
    <cellStyle name="Normal 3 2 7 2 2 2 2 10 2" xfId="34500"/>
    <cellStyle name="Normal 3 2 7 2 2 2 2 11" xfId="16552"/>
    <cellStyle name="Normal 3 2 7 2 2 2 2 11 2" xfId="34501"/>
    <cellStyle name="Normal 3 2 7 2 2 2 2 12" xfId="16553"/>
    <cellStyle name="Normal 3 2 7 2 2 2 2 12 2" xfId="34502"/>
    <cellStyle name="Normal 3 2 7 2 2 2 2 13" xfId="34499"/>
    <cellStyle name="Normal 3 2 7 2 2 2 2 2" xfId="16554"/>
    <cellStyle name="Normal 3 2 7 2 2 2 2 2 2" xfId="16555"/>
    <cellStyle name="Normal 3 2 7 2 2 2 2 2 2 2" xfId="34504"/>
    <cellStyle name="Normal 3 2 7 2 2 2 2 2 3" xfId="34503"/>
    <cellStyle name="Normal 3 2 7 2 2 2 2 3" xfId="16556"/>
    <cellStyle name="Normal 3 2 7 2 2 2 2 3 2" xfId="34505"/>
    <cellStyle name="Normal 3 2 7 2 2 2 2 4" xfId="16557"/>
    <cellStyle name="Normal 3 2 7 2 2 2 2 4 2" xfId="34506"/>
    <cellStyle name="Normal 3 2 7 2 2 2 2 5" xfId="16558"/>
    <cellStyle name="Normal 3 2 7 2 2 2 2 5 2" xfId="34507"/>
    <cellStyle name="Normal 3 2 7 2 2 2 2 6" xfId="16559"/>
    <cellStyle name="Normal 3 2 7 2 2 2 2 6 2" xfId="34508"/>
    <cellStyle name="Normal 3 2 7 2 2 2 2 7" xfId="16560"/>
    <cellStyle name="Normal 3 2 7 2 2 2 2 7 2" xfId="34509"/>
    <cellStyle name="Normal 3 2 7 2 2 2 2 8" xfId="16561"/>
    <cellStyle name="Normal 3 2 7 2 2 2 2 8 2" xfId="34510"/>
    <cellStyle name="Normal 3 2 7 2 2 2 2 9" xfId="16562"/>
    <cellStyle name="Normal 3 2 7 2 2 2 2 9 2" xfId="34511"/>
    <cellStyle name="Normal 3 2 7 2 2 2 3" xfId="16563"/>
    <cellStyle name="Normal 3 2 7 2 2 2 3 2" xfId="34512"/>
    <cellStyle name="Normal 3 2 7 2 2 2 4" xfId="16564"/>
    <cellStyle name="Normal 3 2 7 2 2 2 4 2" xfId="16565"/>
    <cellStyle name="Normal 3 2 7 2 2 2 4 2 2" xfId="34514"/>
    <cellStyle name="Normal 3 2 7 2 2 2 4 3" xfId="34513"/>
    <cellStyle name="Normal 3 2 7 2 2 2 5" xfId="16566"/>
    <cellStyle name="Normal 3 2 7 2 2 2 5 2" xfId="34515"/>
    <cellStyle name="Normal 3 2 7 2 2 2 6" xfId="16567"/>
    <cellStyle name="Normal 3 2 7 2 2 2 6 2" xfId="34516"/>
    <cellStyle name="Normal 3 2 7 2 2 2 7" xfId="16568"/>
    <cellStyle name="Normal 3 2 7 2 2 2 7 2" xfId="34517"/>
    <cellStyle name="Normal 3 2 7 2 2 2 8" xfId="16569"/>
    <cellStyle name="Normal 3 2 7 2 2 2 8 2" xfId="34518"/>
    <cellStyle name="Normal 3 2 7 2 2 2 9" xfId="16570"/>
    <cellStyle name="Normal 3 2 7 2 2 2 9 2" xfId="34519"/>
    <cellStyle name="Normal 3 2 7 2 2 3" xfId="16571"/>
    <cellStyle name="Normal 3 2 7 2 2 3 2" xfId="34520"/>
    <cellStyle name="Normal 3 2 7 2 2 4" xfId="16572"/>
    <cellStyle name="Normal 3 2 7 2 2 4 10" xfId="16573"/>
    <cellStyle name="Normal 3 2 7 2 2 4 10 2" xfId="34522"/>
    <cellStyle name="Normal 3 2 7 2 2 4 11" xfId="16574"/>
    <cellStyle name="Normal 3 2 7 2 2 4 11 2" xfId="34523"/>
    <cellStyle name="Normal 3 2 7 2 2 4 12" xfId="16575"/>
    <cellStyle name="Normal 3 2 7 2 2 4 12 2" xfId="34524"/>
    <cellStyle name="Normal 3 2 7 2 2 4 13" xfId="34521"/>
    <cellStyle name="Normal 3 2 7 2 2 4 2" xfId="16576"/>
    <cellStyle name="Normal 3 2 7 2 2 4 2 2" xfId="16577"/>
    <cellStyle name="Normal 3 2 7 2 2 4 2 2 2" xfId="34526"/>
    <cellStyle name="Normal 3 2 7 2 2 4 2 3" xfId="34525"/>
    <cellStyle name="Normal 3 2 7 2 2 4 3" xfId="16578"/>
    <cellStyle name="Normal 3 2 7 2 2 4 3 2" xfId="34527"/>
    <cellStyle name="Normal 3 2 7 2 2 4 4" xfId="16579"/>
    <cellStyle name="Normal 3 2 7 2 2 4 4 2" xfId="34528"/>
    <cellStyle name="Normal 3 2 7 2 2 4 5" xfId="16580"/>
    <cellStyle name="Normal 3 2 7 2 2 4 5 2" xfId="34529"/>
    <cellStyle name="Normal 3 2 7 2 2 4 6" xfId="16581"/>
    <cellStyle name="Normal 3 2 7 2 2 4 6 2" xfId="34530"/>
    <cellStyle name="Normal 3 2 7 2 2 4 7" xfId="16582"/>
    <cellStyle name="Normal 3 2 7 2 2 4 7 2" xfId="34531"/>
    <cellStyle name="Normal 3 2 7 2 2 4 8" xfId="16583"/>
    <cellStyle name="Normal 3 2 7 2 2 4 8 2" xfId="34532"/>
    <cellStyle name="Normal 3 2 7 2 2 4 9" xfId="16584"/>
    <cellStyle name="Normal 3 2 7 2 2 4 9 2" xfId="34533"/>
    <cellStyle name="Normal 3 2 7 2 2 5" xfId="16585"/>
    <cellStyle name="Normal 3 2 7 2 2 5 2" xfId="16586"/>
    <cellStyle name="Normal 3 2 7 2 2 5 2 2" xfId="34535"/>
    <cellStyle name="Normal 3 2 7 2 2 5 3" xfId="34534"/>
    <cellStyle name="Normal 3 2 7 2 2 6" xfId="16587"/>
    <cellStyle name="Normal 3 2 7 2 2 6 2" xfId="34536"/>
    <cellStyle name="Normal 3 2 7 2 2 7" xfId="16588"/>
    <cellStyle name="Normal 3 2 7 2 2 7 2" xfId="34537"/>
    <cellStyle name="Normal 3 2 7 2 2 8" xfId="16589"/>
    <cellStyle name="Normal 3 2 7 2 2 8 2" xfId="34538"/>
    <cellStyle name="Normal 3 2 7 2 2 9" xfId="16590"/>
    <cellStyle name="Normal 3 2 7 2 2 9 2" xfId="34539"/>
    <cellStyle name="Normal 3 2 7 2 3" xfId="16591"/>
    <cellStyle name="Normal 3 2 7 2 3 10" xfId="16592"/>
    <cellStyle name="Normal 3 2 7 2 3 10 2" xfId="34541"/>
    <cellStyle name="Normal 3 2 7 2 3 11" xfId="16593"/>
    <cellStyle name="Normal 3 2 7 2 3 11 2" xfId="34542"/>
    <cellStyle name="Normal 3 2 7 2 3 12" xfId="16594"/>
    <cellStyle name="Normal 3 2 7 2 3 12 2" xfId="34543"/>
    <cellStyle name="Normal 3 2 7 2 3 13" xfId="16595"/>
    <cellStyle name="Normal 3 2 7 2 3 13 2" xfId="34544"/>
    <cellStyle name="Normal 3 2 7 2 3 14" xfId="34540"/>
    <cellStyle name="Normal 3 2 7 2 3 2" xfId="16596"/>
    <cellStyle name="Normal 3 2 7 2 3 2 10" xfId="16597"/>
    <cellStyle name="Normal 3 2 7 2 3 2 10 2" xfId="34546"/>
    <cellStyle name="Normal 3 2 7 2 3 2 11" xfId="16598"/>
    <cellStyle name="Normal 3 2 7 2 3 2 11 2" xfId="34547"/>
    <cellStyle name="Normal 3 2 7 2 3 2 12" xfId="16599"/>
    <cellStyle name="Normal 3 2 7 2 3 2 12 2" xfId="34548"/>
    <cellStyle name="Normal 3 2 7 2 3 2 13" xfId="34545"/>
    <cellStyle name="Normal 3 2 7 2 3 2 2" xfId="16600"/>
    <cellStyle name="Normal 3 2 7 2 3 2 2 2" xfId="16601"/>
    <cellStyle name="Normal 3 2 7 2 3 2 2 2 2" xfId="34550"/>
    <cellStyle name="Normal 3 2 7 2 3 2 2 3" xfId="34549"/>
    <cellStyle name="Normal 3 2 7 2 3 2 3" xfId="16602"/>
    <cellStyle name="Normal 3 2 7 2 3 2 3 2" xfId="34551"/>
    <cellStyle name="Normal 3 2 7 2 3 2 4" xfId="16603"/>
    <cellStyle name="Normal 3 2 7 2 3 2 4 2" xfId="34552"/>
    <cellStyle name="Normal 3 2 7 2 3 2 5" xfId="16604"/>
    <cellStyle name="Normal 3 2 7 2 3 2 5 2" xfId="34553"/>
    <cellStyle name="Normal 3 2 7 2 3 2 6" xfId="16605"/>
    <cellStyle name="Normal 3 2 7 2 3 2 6 2" xfId="34554"/>
    <cellStyle name="Normal 3 2 7 2 3 2 7" xfId="16606"/>
    <cellStyle name="Normal 3 2 7 2 3 2 7 2" xfId="34555"/>
    <cellStyle name="Normal 3 2 7 2 3 2 8" xfId="16607"/>
    <cellStyle name="Normal 3 2 7 2 3 2 8 2" xfId="34556"/>
    <cellStyle name="Normal 3 2 7 2 3 2 9" xfId="16608"/>
    <cellStyle name="Normal 3 2 7 2 3 2 9 2" xfId="34557"/>
    <cellStyle name="Normal 3 2 7 2 3 3" xfId="16609"/>
    <cellStyle name="Normal 3 2 7 2 3 3 2" xfId="34558"/>
    <cellStyle name="Normal 3 2 7 2 3 4" xfId="16610"/>
    <cellStyle name="Normal 3 2 7 2 3 4 2" xfId="16611"/>
    <cellStyle name="Normal 3 2 7 2 3 4 2 2" xfId="34560"/>
    <cellStyle name="Normal 3 2 7 2 3 4 3" xfId="34559"/>
    <cellStyle name="Normal 3 2 7 2 3 5" xfId="16612"/>
    <cellStyle name="Normal 3 2 7 2 3 5 2" xfId="34561"/>
    <cellStyle name="Normal 3 2 7 2 3 6" xfId="16613"/>
    <cellStyle name="Normal 3 2 7 2 3 6 2" xfId="34562"/>
    <cellStyle name="Normal 3 2 7 2 3 7" xfId="16614"/>
    <cellStyle name="Normal 3 2 7 2 3 7 2" xfId="34563"/>
    <cellStyle name="Normal 3 2 7 2 3 8" xfId="16615"/>
    <cellStyle name="Normal 3 2 7 2 3 8 2" xfId="34564"/>
    <cellStyle name="Normal 3 2 7 2 3 9" xfId="16616"/>
    <cellStyle name="Normal 3 2 7 2 3 9 2" xfId="34565"/>
    <cellStyle name="Normal 3 2 7 2 4" xfId="16617"/>
    <cellStyle name="Normal 3 2 7 2 4 10" xfId="16618"/>
    <cellStyle name="Normal 3 2 7 2 4 10 2" xfId="34567"/>
    <cellStyle name="Normal 3 2 7 2 4 11" xfId="16619"/>
    <cellStyle name="Normal 3 2 7 2 4 11 2" xfId="34568"/>
    <cellStyle name="Normal 3 2 7 2 4 12" xfId="16620"/>
    <cellStyle name="Normal 3 2 7 2 4 12 2" xfId="34569"/>
    <cellStyle name="Normal 3 2 7 2 4 13" xfId="34566"/>
    <cellStyle name="Normal 3 2 7 2 4 2" xfId="16621"/>
    <cellStyle name="Normal 3 2 7 2 4 2 2" xfId="16622"/>
    <cellStyle name="Normal 3 2 7 2 4 2 2 2" xfId="34571"/>
    <cellStyle name="Normal 3 2 7 2 4 2 3" xfId="34570"/>
    <cellStyle name="Normal 3 2 7 2 4 3" xfId="16623"/>
    <cellStyle name="Normal 3 2 7 2 4 3 2" xfId="34572"/>
    <cellStyle name="Normal 3 2 7 2 4 4" xfId="16624"/>
    <cellStyle name="Normal 3 2 7 2 4 4 2" xfId="34573"/>
    <cellStyle name="Normal 3 2 7 2 4 5" xfId="16625"/>
    <cellStyle name="Normal 3 2 7 2 4 5 2" xfId="34574"/>
    <cellStyle name="Normal 3 2 7 2 4 6" xfId="16626"/>
    <cellStyle name="Normal 3 2 7 2 4 6 2" xfId="34575"/>
    <cellStyle name="Normal 3 2 7 2 4 7" xfId="16627"/>
    <cellStyle name="Normal 3 2 7 2 4 7 2" xfId="34576"/>
    <cellStyle name="Normal 3 2 7 2 4 8" xfId="16628"/>
    <cellStyle name="Normal 3 2 7 2 4 8 2" xfId="34577"/>
    <cellStyle name="Normal 3 2 7 2 4 9" xfId="16629"/>
    <cellStyle name="Normal 3 2 7 2 4 9 2" xfId="34578"/>
    <cellStyle name="Normal 3 2 7 2 5" xfId="16630"/>
    <cellStyle name="Normal 3 2 7 2 5 2" xfId="16631"/>
    <cellStyle name="Normal 3 2 7 2 5 2 2" xfId="34580"/>
    <cellStyle name="Normal 3 2 7 2 5 3" xfId="34579"/>
    <cellStyle name="Normal 3 2 7 2 6" xfId="16632"/>
    <cellStyle name="Normal 3 2 7 2 6 2" xfId="34581"/>
    <cellStyle name="Normal 3 2 7 2 7" xfId="16633"/>
    <cellStyle name="Normal 3 2 7 2 7 2" xfId="34582"/>
    <cellStyle name="Normal 3 2 7 2 8" xfId="16634"/>
    <cellStyle name="Normal 3 2 7 2 8 2" xfId="34583"/>
    <cellStyle name="Normal 3 2 7 2 9" xfId="16635"/>
    <cellStyle name="Normal 3 2 7 2 9 2" xfId="34584"/>
    <cellStyle name="Normal 3 2 7 20" xfId="16636"/>
    <cellStyle name="Normal 3 2 7 20 2" xfId="34585"/>
    <cellStyle name="Normal 3 2 7 21" xfId="16637"/>
    <cellStyle name="Normal 3 2 7 21 2" xfId="34586"/>
    <cellStyle name="Normal 3 2 7 22" xfId="16638"/>
    <cellStyle name="Normal 3 2 7 22 2" xfId="34587"/>
    <cellStyle name="Normal 3 2 7 23" xfId="16639"/>
    <cellStyle name="Normal 3 2 7 23 2" xfId="34588"/>
    <cellStyle name="Normal 3 2 7 24" xfId="34433"/>
    <cellStyle name="Normal 3 2 7 3" xfId="16640"/>
    <cellStyle name="Normal 3 2 7 3 2" xfId="34589"/>
    <cellStyle name="Normal 3 2 7 4" xfId="16641"/>
    <cellStyle name="Normal 3 2 7 4 2" xfId="34590"/>
    <cellStyle name="Normal 3 2 7 5" xfId="16642"/>
    <cellStyle name="Normal 3 2 7 5 2" xfId="34591"/>
    <cellStyle name="Normal 3 2 7 6" xfId="16643"/>
    <cellStyle name="Normal 3 2 7 6 2" xfId="34592"/>
    <cellStyle name="Normal 3 2 7 7" xfId="16644"/>
    <cellStyle name="Normal 3 2 7 7 2" xfId="34593"/>
    <cellStyle name="Normal 3 2 7 8" xfId="16645"/>
    <cellStyle name="Normal 3 2 7 8 2" xfId="34594"/>
    <cellStyle name="Normal 3 2 7 9" xfId="16646"/>
    <cellStyle name="Normal 3 2 7 9 2" xfId="34595"/>
    <cellStyle name="Normal 3 2 8" xfId="16647"/>
    <cellStyle name="Normal 3 2 8 10" xfId="16648"/>
    <cellStyle name="Normal 3 2 8 10 2" xfId="34597"/>
    <cellStyle name="Normal 3 2 8 11" xfId="16649"/>
    <cellStyle name="Normal 3 2 8 11 10" xfId="16650"/>
    <cellStyle name="Normal 3 2 8 11 10 2" xfId="34599"/>
    <cellStyle name="Normal 3 2 8 11 11" xfId="16651"/>
    <cellStyle name="Normal 3 2 8 11 11 2" xfId="34600"/>
    <cellStyle name="Normal 3 2 8 11 12" xfId="16652"/>
    <cellStyle name="Normal 3 2 8 11 12 2" xfId="34601"/>
    <cellStyle name="Normal 3 2 8 11 13" xfId="16653"/>
    <cellStyle name="Normal 3 2 8 11 13 2" xfId="34602"/>
    <cellStyle name="Normal 3 2 8 11 14" xfId="34598"/>
    <cellStyle name="Normal 3 2 8 11 2" xfId="16654"/>
    <cellStyle name="Normal 3 2 8 11 2 10" xfId="16655"/>
    <cellStyle name="Normal 3 2 8 11 2 10 2" xfId="34604"/>
    <cellStyle name="Normal 3 2 8 11 2 11" xfId="16656"/>
    <cellStyle name="Normal 3 2 8 11 2 11 2" xfId="34605"/>
    <cellStyle name="Normal 3 2 8 11 2 12" xfId="16657"/>
    <cellStyle name="Normal 3 2 8 11 2 12 2" xfId="34606"/>
    <cellStyle name="Normal 3 2 8 11 2 13" xfId="34603"/>
    <cellStyle name="Normal 3 2 8 11 2 2" xfId="16658"/>
    <cellStyle name="Normal 3 2 8 11 2 2 2" xfId="16659"/>
    <cellStyle name="Normal 3 2 8 11 2 2 2 2" xfId="34608"/>
    <cellStyle name="Normal 3 2 8 11 2 2 3" xfId="34607"/>
    <cellStyle name="Normal 3 2 8 11 2 3" xfId="16660"/>
    <cellStyle name="Normal 3 2 8 11 2 3 2" xfId="34609"/>
    <cellStyle name="Normal 3 2 8 11 2 4" xfId="16661"/>
    <cellStyle name="Normal 3 2 8 11 2 4 2" xfId="34610"/>
    <cellStyle name="Normal 3 2 8 11 2 5" xfId="16662"/>
    <cellStyle name="Normal 3 2 8 11 2 5 2" xfId="34611"/>
    <cellStyle name="Normal 3 2 8 11 2 6" xfId="16663"/>
    <cellStyle name="Normal 3 2 8 11 2 6 2" xfId="34612"/>
    <cellStyle name="Normal 3 2 8 11 2 7" xfId="16664"/>
    <cellStyle name="Normal 3 2 8 11 2 7 2" xfId="34613"/>
    <cellStyle name="Normal 3 2 8 11 2 8" xfId="16665"/>
    <cellStyle name="Normal 3 2 8 11 2 8 2" xfId="34614"/>
    <cellStyle name="Normal 3 2 8 11 2 9" xfId="16666"/>
    <cellStyle name="Normal 3 2 8 11 2 9 2" xfId="34615"/>
    <cellStyle name="Normal 3 2 8 11 3" xfId="16667"/>
    <cellStyle name="Normal 3 2 8 11 3 2" xfId="34616"/>
    <cellStyle name="Normal 3 2 8 11 4" xfId="16668"/>
    <cellStyle name="Normal 3 2 8 11 4 2" xfId="16669"/>
    <cellStyle name="Normal 3 2 8 11 4 2 2" xfId="34618"/>
    <cellStyle name="Normal 3 2 8 11 4 3" xfId="34617"/>
    <cellStyle name="Normal 3 2 8 11 5" xfId="16670"/>
    <cellStyle name="Normal 3 2 8 11 5 2" xfId="34619"/>
    <cellStyle name="Normal 3 2 8 11 6" xfId="16671"/>
    <cellStyle name="Normal 3 2 8 11 6 2" xfId="34620"/>
    <cellStyle name="Normal 3 2 8 11 7" xfId="16672"/>
    <cellStyle name="Normal 3 2 8 11 7 2" xfId="34621"/>
    <cellStyle name="Normal 3 2 8 11 8" xfId="16673"/>
    <cellStyle name="Normal 3 2 8 11 8 2" xfId="34622"/>
    <cellStyle name="Normal 3 2 8 11 9" xfId="16674"/>
    <cellStyle name="Normal 3 2 8 11 9 2" xfId="34623"/>
    <cellStyle name="Normal 3 2 8 12" xfId="16675"/>
    <cellStyle name="Normal 3 2 8 12 2" xfId="34624"/>
    <cellStyle name="Normal 3 2 8 13" xfId="16676"/>
    <cellStyle name="Normal 3 2 8 13 10" xfId="16677"/>
    <cellStyle name="Normal 3 2 8 13 10 2" xfId="34626"/>
    <cellStyle name="Normal 3 2 8 13 11" xfId="16678"/>
    <cellStyle name="Normal 3 2 8 13 11 2" xfId="34627"/>
    <cellStyle name="Normal 3 2 8 13 12" xfId="16679"/>
    <cellStyle name="Normal 3 2 8 13 12 2" xfId="34628"/>
    <cellStyle name="Normal 3 2 8 13 13" xfId="34625"/>
    <cellStyle name="Normal 3 2 8 13 2" xfId="16680"/>
    <cellStyle name="Normal 3 2 8 13 2 2" xfId="16681"/>
    <cellStyle name="Normal 3 2 8 13 2 2 2" xfId="34630"/>
    <cellStyle name="Normal 3 2 8 13 2 3" xfId="34629"/>
    <cellStyle name="Normal 3 2 8 13 3" xfId="16682"/>
    <cellStyle name="Normal 3 2 8 13 3 2" xfId="34631"/>
    <cellStyle name="Normal 3 2 8 13 4" xfId="16683"/>
    <cellStyle name="Normal 3 2 8 13 4 2" xfId="34632"/>
    <cellStyle name="Normal 3 2 8 13 5" xfId="16684"/>
    <cellStyle name="Normal 3 2 8 13 5 2" xfId="34633"/>
    <cellStyle name="Normal 3 2 8 13 6" xfId="16685"/>
    <cellStyle name="Normal 3 2 8 13 6 2" xfId="34634"/>
    <cellStyle name="Normal 3 2 8 13 7" xfId="16686"/>
    <cellStyle name="Normal 3 2 8 13 7 2" xfId="34635"/>
    <cellStyle name="Normal 3 2 8 13 8" xfId="16687"/>
    <cellStyle name="Normal 3 2 8 13 8 2" xfId="34636"/>
    <cellStyle name="Normal 3 2 8 13 9" xfId="16688"/>
    <cellStyle name="Normal 3 2 8 13 9 2" xfId="34637"/>
    <cellStyle name="Normal 3 2 8 14" xfId="16689"/>
    <cellStyle name="Normal 3 2 8 14 2" xfId="16690"/>
    <cellStyle name="Normal 3 2 8 14 2 2" xfId="34639"/>
    <cellStyle name="Normal 3 2 8 14 3" xfId="34638"/>
    <cellStyle name="Normal 3 2 8 15" xfId="16691"/>
    <cellStyle name="Normal 3 2 8 15 2" xfId="34640"/>
    <cellStyle name="Normal 3 2 8 16" xfId="16692"/>
    <cellStyle name="Normal 3 2 8 16 2" xfId="34641"/>
    <cellStyle name="Normal 3 2 8 17" xfId="16693"/>
    <cellStyle name="Normal 3 2 8 17 2" xfId="34642"/>
    <cellStyle name="Normal 3 2 8 18" xfId="16694"/>
    <cellStyle name="Normal 3 2 8 18 2" xfId="34643"/>
    <cellStyle name="Normal 3 2 8 19" xfId="16695"/>
    <cellStyle name="Normal 3 2 8 19 2" xfId="34644"/>
    <cellStyle name="Normal 3 2 8 2" xfId="16696"/>
    <cellStyle name="Normal 3 2 8 2 10" xfId="16697"/>
    <cellStyle name="Normal 3 2 8 2 10 2" xfId="34646"/>
    <cellStyle name="Normal 3 2 8 2 11" xfId="16698"/>
    <cellStyle name="Normal 3 2 8 2 11 2" xfId="34647"/>
    <cellStyle name="Normal 3 2 8 2 12" xfId="16699"/>
    <cellStyle name="Normal 3 2 8 2 12 2" xfId="34648"/>
    <cellStyle name="Normal 3 2 8 2 13" xfId="16700"/>
    <cellStyle name="Normal 3 2 8 2 13 2" xfId="34649"/>
    <cellStyle name="Normal 3 2 8 2 14" xfId="16701"/>
    <cellStyle name="Normal 3 2 8 2 14 2" xfId="34650"/>
    <cellStyle name="Normal 3 2 8 2 15" xfId="34645"/>
    <cellStyle name="Normal 3 2 8 2 2" xfId="16702"/>
    <cellStyle name="Normal 3 2 8 2 2 10" xfId="16703"/>
    <cellStyle name="Normal 3 2 8 2 2 10 2" xfId="34652"/>
    <cellStyle name="Normal 3 2 8 2 2 11" xfId="16704"/>
    <cellStyle name="Normal 3 2 8 2 2 11 2" xfId="34653"/>
    <cellStyle name="Normal 3 2 8 2 2 12" xfId="16705"/>
    <cellStyle name="Normal 3 2 8 2 2 12 2" xfId="34654"/>
    <cellStyle name="Normal 3 2 8 2 2 13" xfId="16706"/>
    <cellStyle name="Normal 3 2 8 2 2 13 2" xfId="34655"/>
    <cellStyle name="Normal 3 2 8 2 2 14" xfId="16707"/>
    <cellStyle name="Normal 3 2 8 2 2 14 2" xfId="34656"/>
    <cellStyle name="Normal 3 2 8 2 2 15" xfId="34651"/>
    <cellStyle name="Normal 3 2 8 2 2 2" xfId="16708"/>
    <cellStyle name="Normal 3 2 8 2 2 2 10" xfId="16709"/>
    <cellStyle name="Normal 3 2 8 2 2 2 10 2" xfId="34658"/>
    <cellStyle name="Normal 3 2 8 2 2 2 11" xfId="16710"/>
    <cellStyle name="Normal 3 2 8 2 2 2 11 2" xfId="34659"/>
    <cellStyle name="Normal 3 2 8 2 2 2 12" xfId="16711"/>
    <cellStyle name="Normal 3 2 8 2 2 2 12 2" xfId="34660"/>
    <cellStyle name="Normal 3 2 8 2 2 2 13" xfId="16712"/>
    <cellStyle name="Normal 3 2 8 2 2 2 13 2" xfId="34661"/>
    <cellStyle name="Normal 3 2 8 2 2 2 14" xfId="34657"/>
    <cellStyle name="Normal 3 2 8 2 2 2 2" xfId="16713"/>
    <cellStyle name="Normal 3 2 8 2 2 2 2 10" xfId="16714"/>
    <cellStyle name="Normal 3 2 8 2 2 2 2 10 2" xfId="34663"/>
    <cellStyle name="Normal 3 2 8 2 2 2 2 11" xfId="16715"/>
    <cellStyle name="Normal 3 2 8 2 2 2 2 11 2" xfId="34664"/>
    <cellStyle name="Normal 3 2 8 2 2 2 2 12" xfId="16716"/>
    <cellStyle name="Normal 3 2 8 2 2 2 2 12 2" xfId="34665"/>
    <cellStyle name="Normal 3 2 8 2 2 2 2 13" xfId="34662"/>
    <cellStyle name="Normal 3 2 8 2 2 2 2 2" xfId="16717"/>
    <cellStyle name="Normal 3 2 8 2 2 2 2 2 2" xfId="16718"/>
    <cellStyle name="Normal 3 2 8 2 2 2 2 2 2 2" xfId="34667"/>
    <cellStyle name="Normal 3 2 8 2 2 2 2 2 3" xfId="34666"/>
    <cellStyle name="Normal 3 2 8 2 2 2 2 3" xfId="16719"/>
    <cellStyle name="Normal 3 2 8 2 2 2 2 3 2" xfId="34668"/>
    <cellStyle name="Normal 3 2 8 2 2 2 2 4" xfId="16720"/>
    <cellStyle name="Normal 3 2 8 2 2 2 2 4 2" xfId="34669"/>
    <cellStyle name="Normal 3 2 8 2 2 2 2 5" xfId="16721"/>
    <cellStyle name="Normal 3 2 8 2 2 2 2 5 2" xfId="34670"/>
    <cellStyle name="Normal 3 2 8 2 2 2 2 6" xfId="16722"/>
    <cellStyle name="Normal 3 2 8 2 2 2 2 6 2" xfId="34671"/>
    <cellStyle name="Normal 3 2 8 2 2 2 2 7" xfId="16723"/>
    <cellStyle name="Normal 3 2 8 2 2 2 2 7 2" xfId="34672"/>
    <cellStyle name="Normal 3 2 8 2 2 2 2 8" xfId="16724"/>
    <cellStyle name="Normal 3 2 8 2 2 2 2 8 2" xfId="34673"/>
    <cellStyle name="Normal 3 2 8 2 2 2 2 9" xfId="16725"/>
    <cellStyle name="Normal 3 2 8 2 2 2 2 9 2" xfId="34674"/>
    <cellStyle name="Normal 3 2 8 2 2 2 3" xfId="16726"/>
    <cellStyle name="Normal 3 2 8 2 2 2 3 2" xfId="34675"/>
    <cellStyle name="Normal 3 2 8 2 2 2 4" xfId="16727"/>
    <cellStyle name="Normal 3 2 8 2 2 2 4 2" xfId="16728"/>
    <cellStyle name="Normal 3 2 8 2 2 2 4 2 2" xfId="34677"/>
    <cellStyle name="Normal 3 2 8 2 2 2 4 3" xfId="34676"/>
    <cellStyle name="Normal 3 2 8 2 2 2 5" xfId="16729"/>
    <cellStyle name="Normal 3 2 8 2 2 2 5 2" xfId="34678"/>
    <cellStyle name="Normal 3 2 8 2 2 2 6" xfId="16730"/>
    <cellStyle name="Normal 3 2 8 2 2 2 6 2" xfId="34679"/>
    <cellStyle name="Normal 3 2 8 2 2 2 7" xfId="16731"/>
    <cellStyle name="Normal 3 2 8 2 2 2 7 2" xfId="34680"/>
    <cellStyle name="Normal 3 2 8 2 2 2 8" xfId="16732"/>
    <cellStyle name="Normal 3 2 8 2 2 2 8 2" xfId="34681"/>
    <cellStyle name="Normal 3 2 8 2 2 2 9" xfId="16733"/>
    <cellStyle name="Normal 3 2 8 2 2 2 9 2" xfId="34682"/>
    <cellStyle name="Normal 3 2 8 2 2 3" xfId="16734"/>
    <cellStyle name="Normal 3 2 8 2 2 3 2" xfId="34683"/>
    <cellStyle name="Normal 3 2 8 2 2 4" xfId="16735"/>
    <cellStyle name="Normal 3 2 8 2 2 4 10" xfId="16736"/>
    <cellStyle name="Normal 3 2 8 2 2 4 10 2" xfId="34685"/>
    <cellStyle name="Normal 3 2 8 2 2 4 11" xfId="16737"/>
    <cellStyle name="Normal 3 2 8 2 2 4 11 2" xfId="34686"/>
    <cellStyle name="Normal 3 2 8 2 2 4 12" xfId="16738"/>
    <cellStyle name="Normal 3 2 8 2 2 4 12 2" xfId="34687"/>
    <cellStyle name="Normal 3 2 8 2 2 4 13" xfId="34684"/>
    <cellStyle name="Normal 3 2 8 2 2 4 2" xfId="16739"/>
    <cellStyle name="Normal 3 2 8 2 2 4 2 2" xfId="16740"/>
    <cellStyle name="Normal 3 2 8 2 2 4 2 2 2" xfId="34689"/>
    <cellStyle name="Normal 3 2 8 2 2 4 2 3" xfId="34688"/>
    <cellStyle name="Normal 3 2 8 2 2 4 3" xfId="16741"/>
    <cellStyle name="Normal 3 2 8 2 2 4 3 2" xfId="34690"/>
    <cellStyle name="Normal 3 2 8 2 2 4 4" xfId="16742"/>
    <cellStyle name="Normal 3 2 8 2 2 4 4 2" xfId="34691"/>
    <cellStyle name="Normal 3 2 8 2 2 4 5" xfId="16743"/>
    <cellStyle name="Normal 3 2 8 2 2 4 5 2" xfId="34692"/>
    <cellStyle name="Normal 3 2 8 2 2 4 6" xfId="16744"/>
    <cellStyle name="Normal 3 2 8 2 2 4 6 2" xfId="34693"/>
    <cellStyle name="Normal 3 2 8 2 2 4 7" xfId="16745"/>
    <cellStyle name="Normal 3 2 8 2 2 4 7 2" xfId="34694"/>
    <cellStyle name="Normal 3 2 8 2 2 4 8" xfId="16746"/>
    <cellStyle name="Normal 3 2 8 2 2 4 8 2" xfId="34695"/>
    <cellStyle name="Normal 3 2 8 2 2 4 9" xfId="16747"/>
    <cellStyle name="Normal 3 2 8 2 2 4 9 2" xfId="34696"/>
    <cellStyle name="Normal 3 2 8 2 2 5" xfId="16748"/>
    <cellStyle name="Normal 3 2 8 2 2 5 2" xfId="16749"/>
    <cellStyle name="Normal 3 2 8 2 2 5 2 2" xfId="34698"/>
    <cellStyle name="Normal 3 2 8 2 2 5 3" xfId="34697"/>
    <cellStyle name="Normal 3 2 8 2 2 6" xfId="16750"/>
    <cellStyle name="Normal 3 2 8 2 2 6 2" xfId="34699"/>
    <cellStyle name="Normal 3 2 8 2 2 7" xfId="16751"/>
    <cellStyle name="Normal 3 2 8 2 2 7 2" xfId="34700"/>
    <cellStyle name="Normal 3 2 8 2 2 8" xfId="16752"/>
    <cellStyle name="Normal 3 2 8 2 2 8 2" xfId="34701"/>
    <cellStyle name="Normal 3 2 8 2 2 9" xfId="16753"/>
    <cellStyle name="Normal 3 2 8 2 2 9 2" xfId="34702"/>
    <cellStyle name="Normal 3 2 8 2 3" xfId="16754"/>
    <cellStyle name="Normal 3 2 8 2 3 10" xfId="16755"/>
    <cellStyle name="Normal 3 2 8 2 3 10 2" xfId="34704"/>
    <cellStyle name="Normal 3 2 8 2 3 11" xfId="16756"/>
    <cellStyle name="Normal 3 2 8 2 3 11 2" xfId="34705"/>
    <cellStyle name="Normal 3 2 8 2 3 12" xfId="16757"/>
    <cellStyle name="Normal 3 2 8 2 3 12 2" xfId="34706"/>
    <cellStyle name="Normal 3 2 8 2 3 13" xfId="16758"/>
    <cellStyle name="Normal 3 2 8 2 3 13 2" xfId="34707"/>
    <cellStyle name="Normal 3 2 8 2 3 14" xfId="34703"/>
    <cellStyle name="Normal 3 2 8 2 3 2" xfId="16759"/>
    <cellStyle name="Normal 3 2 8 2 3 2 10" xfId="16760"/>
    <cellStyle name="Normal 3 2 8 2 3 2 10 2" xfId="34709"/>
    <cellStyle name="Normal 3 2 8 2 3 2 11" xfId="16761"/>
    <cellStyle name="Normal 3 2 8 2 3 2 11 2" xfId="34710"/>
    <cellStyle name="Normal 3 2 8 2 3 2 12" xfId="16762"/>
    <cellStyle name="Normal 3 2 8 2 3 2 12 2" xfId="34711"/>
    <cellStyle name="Normal 3 2 8 2 3 2 13" xfId="34708"/>
    <cellStyle name="Normal 3 2 8 2 3 2 2" xfId="16763"/>
    <cellStyle name="Normal 3 2 8 2 3 2 2 2" xfId="16764"/>
    <cellStyle name="Normal 3 2 8 2 3 2 2 2 2" xfId="34713"/>
    <cellStyle name="Normal 3 2 8 2 3 2 2 3" xfId="34712"/>
    <cellStyle name="Normal 3 2 8 2 3 2 3" xfId="16765"/>
    <cellStyle name="Normal 3 2 8 2 3 2 3 2" xfId="34714"/>
    <cellStyle name="Normal 3 2 8 2 3 2 4" xfId="16766"/>
    <cellStyle name="Normal 3 2 8 2 3 2 4 2" xfId="34715"/>
    <cellStyle name="Normal 3 2 8 2 3 2 5" xfId="16767"/>
    <cellStyle name="Normal 3 2 8 2 3 2 5 2" xfId="34716"/>
    <cellStyle name="Normal 3 2 8 2 3 2 6" xfId="16768"/>
    <cellStyle name="Normal 3 2 8 2 3 2 6 2" xfId="34717"/>
    <cellStyle name="Normal 3 2 8 2 3 2 7" xfId="16769"/>
    <cellStyle name="Normal 3 2 8 2 3 2 7 2" xfId="34718"/>
    <cellStyle name="Normal 3 2 8 2 3 2 8" xfId="16770"/>
    <cellStyle name="Normal 3 2 8 2 3 2 8 2" xfId="34719"/>
    <cellStyle name="Normal 3 2 8 2 3 2 9" xfId="16771"/>
    <cellStyle name="Normal 3 2 8 2 3 2 9 2" xfId="34720"/>
    <cellStyle name="Normal 3 2 8 2 3 3" xfId="16772"/>
    <cellStyle name="Normal 3 2 8 2 3 3 2" xfId="34721"/>
    <cellStyle name="Normal 3 2 8 2 3 4" xfId="16773"/>
    <cellStyle name="Normal 3 2 8 2 3 4 2" xfId="16774"/>
    <cellStyle name="Normal 3 2 8 2 3 4 2 2" xfId="34723"/>
    <cellStyle name="Normal 3 2 8 2 3 4 3" xfId="34722"/>
    <cellStyle name="Normal 3 2 8 2 3 5" xfId="16775"/>
    <cellStyle name="Normal 3 2 8 2 3 5 2" xfId="34724"/>
    <cellStyle name="Normal 3 2 8 2 3 6" xfId="16776"/>
    <cellStyle name="Normal 3 2 8 2 3 6 2" xfId="34725"/>
    <cellStyle name="Normal 3 2 8 2 3 7" xfId="16777"/>
    <cellStyle name="Normal 3 2 8 2 3 7 2" xfId="34726"/>
    <cellStyle name="Normal 3 2 8 2 3 8" xfId="16778"/>
    <cellStyle name="Normal 3 2 8 2 3 8 2" xfId="34727"/>
    <cellStyle name="Normal 3 2 8 2 3 9" xfId="16779"/>
    <cellStyle name="Normal 3 2 8 2 3 9 2" xfId="34728"/>
    <cellStyle name="Normal 3 2 8 2 4" xfId="16780"/>
    <cellStyle name="Normal 3 2 8 2 4 10" xfId="16781"/>
    <cellStyle name="Normal 3 2 8 2 4 10 2" xfId="34730"/>
    <cellStyle name="Normal 3 2 8 2 4 11" xfId="16782"/>
    <cellStyle name="Normal 3 2 8 2 4 11 2" xfId="34731"/>
    <cellStyle name="Normal 3 2 8 2 4 12" xfId="16783"/>
    <cellStyle name="Normal 3 2 8 2 4 12 2" xfId="34732"/>
    <cellStyle name="Normal 3 2 8 2 4 13" xfId="34729"/>
    <cellStyle name="Normal 3 2 8 2 4 2" xfId="16784"/>
    <cellStyle name="Normal 3 2 8 2 4 2 2" xfId="16785"/>
    <cellStyle name="Normal 3 2 8 2 4 2 2 2" xfId="34734"/>
    <cellStyle name="Normal 3 2 8 2 4 2 3" xfId="34733"/>
    <cellStyle name="Normal 3 2 8 2 4 3" xfId="16786"/>
    <cellStyle name="Normal 3 2 8 2 4 3 2" xfId="34735"/>
    <cellStyle name="Normal 3 2 8 2 4 4" xfId="16787"/>
    <cellStyle name="Normal 3 2 8 2 4 4 2" xfId="34736"/>
    <cellStyle name="Normal 3 2 8 2 4 5" xfId="16788"/>
    <cellStyle name="Normal 3 2 8 2 4 5 2" xfId="34737"/>
    <cellStyle name="Normal 3 2 8 2 4 6" xfId="16789"/>
    <cellStyle name="Normal 3 2 8 2 4 6 2" xfId="34738"/>
    <cellStyle name="Normal 3 2 8 2 4 7" xfId="16790"/>
    <cellStyle name="Normal 3 2 8 2 4 7 2" xfId="34739"/>
    <cellStyle name="Normal 3 2 8 2 4 8" xfId="16791"/>
    <cellStyle name="Normal 3 2 8 2 4 8 2" xfId="34740"/>
    <cellStyle name="Normal 3 2 8 2 4 9" xfId="16792"/>
    <cellStyle name="Normal 3 2 8 2 4 9 2" xfId="34741"/>
    <cellStyle name="Normal 3 2 8 2 5" xfId="16793"/>
    <cellStyle name="Normal 3 2 8 2 5 2" xfId="16794"/>
    <cellStyle name="Normal 3 2 8 2 5 2 2" xfId="34743"/>
    <cellStyle name="Normal 3 2 8 2 5 3" xfId="34742"/>
    <cellStyle name="Normal 3 2 8 2 6" xfId="16795"/>
    <cellStyle name="Normal 3 2 8 2 6 2" xfId="34744"/>
    <cellStyle name="Normal 3 2 8 2 7" xfId="16796"/>
    <cellStyle name="Normal 3 2 8 2 7 2" xfId="34745"/>
    <cellStyle name="Normal 3 2 8 2 8" xfId="16797"/>
    <cellStyle name="Normal 3 2 8 2 8 2" xfId="34746"/>
    <cellStyle name="Normal 3 2 8 2 9" xfId="16798"/>
    <cellStyle name="Normal 3 2 8 2 9 2" xfId="34747"/>
    <cellStyle name="Normal 3 2 8 20" xfId="16799"/>
    <cellStyle name="Normal 3 2 8 20 2" xfId="34748"/>
    <cellStyle name="Normal 3 2 8 21" xfId="16800"/>
    <cellStyle name="Normal 3 2 8 21 2" xfId="34749"/>
    <cellStyle name="Normal 3 2 8 22" xfId="16801"/>
    <cellStyle name="Normal 3 2 8 22 2" xfId="34750"/>
    <cellStyle name="Normal 3 2 8 23" xfId="16802"/>
    <cellStyle name="Normal 3 2 8 23 2" xfId="34751"/>
    <cellStyle name="Normal 3 2 8 24" xfId="34596"/>
    <cellStyle name="Normal 3 2 8 3" xfId="16803"/>
    <cellStyle name="Normal 3 2 8 3 2" xfId="34752"/>
    <cellStyle name="Normal 3 2 8 4" xfId="16804"/>
    <cellStyle name="Normal 3 2 8 4 2" xfId="34753"/>
    <cellStyle name="Normal 3 2 8 5" xfId="16805"/>
    <cellStyle name="Normal 3 2 8 5 2" xfId="34754"/>
    <cellStyle name="Normal 3 2 8 6" xfId="16806"/>
    <cellStyle name="Normal 3 2 8 6 2" xfId="34755"/>
    <cellStyle name="Normal 3 2 8 7" xfId="16807"/>
    <cellStyle name="Normal 3 2 8 7 2" xfId="34756"/>
    <cellStyle name="Normal 3 2 8 8" xfId="16808"/>
    <cellStyle name="Normal 3 2 8 8 2" xfId="34757"/>
    <cellStyle name="Normal 3 2 8 9" xfId="16809"/>
    <cellStyle name="Normal 3 2 8 9 2" xfId="34758"/>
    <cellStyle name="Normal 3 2 9" xfId="16810"/>
    <cellStyle name="Normal 3 2 9 10" xfId="16811"/>
    <cellStyle name="Normal 3 2 9 10 2" xfId="34760"/>
    <cellStyle name="Normal 3 2 9 11" xfId="16812"/>
    <cellStyle name="Normal 3 2 9 11 10" xfId="16813"/>
    <cellStyle name="Normal 3 2 9 11 10 2" xfId="34762"/>
    <cellStyle name="Normal 3 2 9 11 11" xfId="16814"/>
    <cellStyle name="Normal 3 2 9 11 11 2" xfId="34763"/>
    <cellStyle name="Normal 3 2 9 11 12" xfId="16815"/>
    <cellStyle name="Normal 3 2 9 11 12 2" xfId="34764"/>
    <cellStyle name="Normal 3 2 9 11 13" xfId="16816"/>
    <cellStyle name="Normal 3 2 9 11 13 2" xfId="34765"/>
    <cellStyle name="Normal 3 2 9 11 14" xfId="34761"/>
    <cellStyle name="Normal 3 2 9 11 2" xfId="16817"/>
    <cellStyle name="Normal 3 2 9 11 2 10" xfId="16818"/>
    <cellStyle name="Normal 3 2 9 11 2 10 2" xfId="34767"/>
    <cellStyle name="Normal 3 2 9 11 2 11" xfId="16819"/>
    <cellStyle name="Normal 3 2 9 11 2 11 2" xfId="34768"/>
    <cellStyle name="Normal 3 2 9 11 2 12" xfId="16820"/>
    <cellStyle name="Normal 3 2 9 11 2 12 2" xfId="34769"/>
    <cellStyle name="Normal 3 2 9 11 2 13" xfId="34766"/>
    <cellStyle name="Normal 3 2 9 11 2 2" xfId="16821"/>
    <cellStyle name="Normal 3 2 9 11 2 2 2" xfId="16822"/>
    <cellStyle name="Normal 3 2 9 11 2 2 2 2" xfId="34771"/>
    <cellStyle name="Normal 3 2 9 11 2 2 3" xfId="34770"/>
    <cellStyle name="Normal 3 2 9 11 2 3" xfId="16823"/>
    <cellStyle name="Normal 3 2 9 11 2 3 2" xfId="34772"/>
    <cellStyle name="Normal 3 2 9 11 2 4" xfId="16824"/>
    <cellStyle name="Normal 3 2 9 11 2 4 2" xfId="34773"/>
    <cellStyle name="Normal 3 2 9 11 2 5" xfId="16825"/>
    <cellStyle name="Normal 3 2 9 11 2 5 2" xfId="34774"/>
    <cellStyle name="Normal 3 2 9 11 2 6" xfId="16826"/>
    <cellStyle name="Normal 3 2 9 11 2 6 2" xfId="34775"/>
    <cellStyle name="Normal 3 2 9 11 2 7" xfId="16827"/>
    <cellStyle name="Normal 3 2 9 11 2 7 2" xfId="34776"/>
    <cellStyle name="Normal 3 2 9 11 2 8" xfId="16828"/>
    <cellStyle name="Normal 3 2 9 11 2 8 2" xfId="34777"/>
    <cellStyle name="Normal 3 2 9 11 2 9" xfId="16829"/>
    <cellStyle name="Normal 3 2 9 11 2 9 2" xfId="34778"/>
    <cellStyle name="Normal 3 2 9 11 3" xfId="16830"/>
    <cellStyle name="Normal 3 2 9 11 3 2" xfId="34779"/>
    <cellStyle name="Normal 3 2 9 11 4" xfId="16831"/>
    <cellStyle name="Normal 3 2 9 11 4 2" xfId="16832"/>
    <cellStyle name="Normal 3 2 9 11 4 2 2" xfId="34781"/>
    <cellStyle name="Normal 3 2 9 11 4 3" xfId="34780"/>
    <cellStyle name="Normal 3 2 9 11 5" xfId="16833"/>
    <cellStyle name="Normal 3 2 9 11 5 2" xfId="34782"/>
    <cellStyle name="Normal 3 2 9 11 6" xfId="16834"/>
    <cellStyle name="Normal 3 2 9 11 6 2" xfId="34783"/>
    <cellStyle name="Normal 3 2 9 11 7" xfId="16835"/>
    <cellStyle name="Normal 3 2 9 11 7 2" xfId="34784"/>
    <cellStyle name="Normal 3 2 9 11 8" xfId="16836"/>
    <cellStyle name="Normal 3 2 9 11 8 2" xfId="34785"/>
    <cellStyle name="Normal 3 2 9 11 9" xfId="16837"/>
    <cellStyle name="Normal 3 2 9 11 9 2" xfId="34786"/>
    <cellStyle name="Normal 3 2 9 12" xfId="16838"/>
    <cellStyle name="Normal 3 2 9 12 2" xfId="34787"/>
    <cellStyle name="Normal 3 2 9 13" xfId="16839"/>
    <cellStyle name="Normal 3 2 9 13 10" xfId="16840"/>
    <cellStyle name="Normal 3 2 9 13 10 2" xfId="34789"/>
    <cellStyle name="Normal 3 2 9 13 11" xfId="16841"/>
    <cellStyle name="Normal 3 2 9 13 11 2" xfId="34790"/>
    <cellStyle name="Normal 3 2 9 13 12" xfId="16842"/>
    <cellStyle name="Normal 3 2 9 13 12 2" xfId="34791"/>
    <cellStyle name="Normal 3 2 9 13 13" xfId="34788"/>
    <cellStyle name="Normal 3 2 9 13 2" xfId="16843"/>
    <cellStyle name="Normal 3 2 9 13 2 2" xfId="16844"/>
    <cellStyle name="Normal 3 2 9 13 2 2 2" xfId="34793"/>
    <cellStyle name="Normal 3 2 9 13 2 3" xfId="34792"/>
    <cellStyle name="Normal 3 2 9 13 3" xfId="16845"/>
    <cellStyle name="Normal 3 2 9 13 3 2" xfId="34794"/>
    <cellStyle name="Normal 3 2 9 13 4" xfId="16846"/>
    <cellStyle name="Normal 3 2 9 13 4 2" xfId="34795"/>
    <cellStyle name="Normal 3 2 9 13 5" xfId="16847"/>
    <cellStyle name="Normal 3 2 9 13 5 2" xfId="34796"/>
    <cellStyle name="Normal 3 2 9 13 6" xfId="16848"/>
    <cellStyle name="Normal 3 2 9 13 6 2" xfId="34797"/>
    <cellStyle name="Normal 3 2 9 13 7" xfId="16849"/>
    <cellStyle name="Normal 3 2 9 13 7 2" xfId="34798"/>
    <cellStyle name="Normal 3 2 9 13 8" xfId="16850"/>
    <cellStyle name="Normal 3 2 9 13 8 2" xfId="34799"/>
    <cellStyle name="Normal 3 2 9 13 9" xfId="16851"/>
    <cellStyle name="Normal 3 2 9 13 9 2" xfId="34800"/>
    <cellStyle name="Normal 3 2 9 14" xfId="16852"/>
    <cellStyle name="Normal 3 2 9 14 2" xfId="16853"/>
    <cellStyle name="Normal 3 2 9 14 2 2" xfId="34802"/>
    <cellStyle name="Normal 3 2 9 14 3" xfId="34801"/>
    <cellStyle name="Normal 3 2 9 15" xfId="16854"/>
    <cellStyle name="Normal 3 2 9 15 2" xfId="34803"/>
    <cellStyle name="Normal 3 2 9 16" xfId="16855"/>
    <cellStyle name="Normal 3 2 9 16 2" xfId="34804"/>
    <cellStyle name="Normal 3 2 9 17" xfId="16856"/>
    <cellStyle name="Normal 3 2 9 17 2" xfId="34805"/>
    <cellStyle name="Normal 3 2 9 18" xfId="16857"/>
    <cellStyle name="Normal 3 2 9 18 2" xfId="34806"/>
    <cellStyle name="Normal 3 2 9 19" xfId="16858"/>
    <cellStyle name="Normal 3 2 9 19 2" xfId="34807"/>
    <cellStyle name="Normal 3 2 9 2" xfId="16859"/>
    <cellStyle name="Normal 3 2 9 2 10" xfId="16860"/>
    <cellStyle name="Normal 3 2 9 2 10 2" xfId="34809"/>
    <cellStyle name="Normal 3 2 9 2 11" xfId="16861"/>
    <cellStyle name="Normal 3 2 9 2 11 2" xfId="34810"/>
    <cellStyle name="Normal 3 2 9 2 12" xfId="16862"/>
    <cellStyle name="Normal 3 2 9 2 12 2" xfId="34811"/>
    <cellStyle name="Normal 3 2 9 2 13" xfId="16863"/>
    <cellStyle name="Normal 3 2 9 2 13 2" xfId="34812"/>
    <cellStyle name="Normal 3 2 9 2 14" xfId="16864"/>
    <cellStyle name="Normal 3 2 9 2 14 2" xfId="34813"/>
    <cellStyle name="Normal 3 2 9 2 15" xfId="34808"/>
    <cellStyle name="Normal 3 2 9 2 2" xfId="16865"/>
    <cellStyle name="Normal 3 2 9 2 2 10" xfId="16866"/>
    <cellStyle name="Normal 3 2 9 2 2 10 2" xfId="34815"/>
    <cellStyle name="Normal 3 2 9 2 2 11" xfId="16867"/>
    <cellStyle name="Normal 3 2 9 2 2 11 2" xfId="34816"/>
    <cellStyle name="Normal 3 2 9 2 2 12" xfId="16868"/>
    <cellStyle name="Normal 3 2 9 2 2 12 2" xfId="34817"/>
    <cellStyle name="Normal 3 2 9 2 2 13" xfId="16869"/>
    <cellStyle name="Normal 3 2 9 2 2 13 2" xfId="34818"/>
    <cellStyle name="Normal 3 2 9 2 2 14" xfId="16870"/>
    <cellStyle name="Normal 3 2 9 2 2 14 2" xfId="34819"/>
    <cellStyle name="Normal 3 2 9 2 2 15" xfId="34814"/>
    <cellStyle name="Normal 3 2 9 2 2 2" xfId="16871"/>
    <cellStyle name="Normal 3 2 9 2 2 2 10" xfId="16872"/>
    <cellStyle name="Normal 3 2 9 2 2 2 10 2" xfId="34821"/>
    <cellStyle name="Normal 3 2 9 2 2 2 11" xfId="16873"/>
    <cellStyle name="Normal 3 2 9 2 2 2 11 2" xfId="34822"/>
    <cellStyle name="Normal 3 2 9 2 2 2 12" xfId="16874"/>
    <cellStyle name="Normal 3 2 9 2 2 2 12 2" xfId="34823"/>
    <cellStyle name="Normal 3 2 9 2 2 2 13" xfId="16875"/>
    <cellStyle name="Normal 3 2 9 2 2 2 13 2" xfId="34824"/>
    <cellStyle name="Normal 3 2 9 2 2 2 14" xfId="34820"/>
    <cellStyle name="Normal 3 2 9 2 2 2 2" xfId="16876"/>
    <cellStyle name="Normal 3 2 9 2 2 2 2 10" xfId="16877"/>
    <cellStyle name="Normal 3 2 9 2 2 2 2 10 2" xfId="34826"/>
    <cellStyle name="Normal 3 2 9 2 2 2 2 11" xfId="16878"/>
    <cellStyle name="Normal 3 2 9 2 2 2 2 11 2" xfId="34827"/>
    <cellStyle name="Normal 3 2 9 2 2 2 2 12" xfId="16879"/>
    <cellStyle name="Normal 3 2 9 2 2 2 2 12 2" xfId="34828"/>
    <cellStyle name="Normal 3 2 9 2 2 2 2 13" xfId="34825"/>
    <cellStyle name="Normal 3 2 9 2 2 2 2 2" xfId="16880"/>
    <cellStyle name="Normal 3 2 9 2 2 2 2 2 2" xfId="16881"/>
    <cellStyle name="Normal 3 2 9 2 2 2 2 2 2 2" xfId="34830"/>
    <cellStyle name="Normal 3 2 9 2 2 2 2 2 3" xfId="34829"/>
    <cellStyle name="Normal 3 2 9 2 2 2 2 3" xfId="16882"/>
    <cellStyle name="Normal 3 2 9 2 2 2 2 3 2" xfId="34831"/>
    <cellStyle name="Normal 3 2 9 2 2 2 2 4" xfId="16883"/>
    <cellStyle name="Normal 3 2 9 2 2 2 2 4 2" xfId="34832"/>
    <cellStyle name="Normal 3 2 9 2 2 2 2 5" xfId="16884"/>
    <cellStyle name="Normal 3 2 9 2 2 2 2 5 2" xfId="34833"/>
    <cellStyle name="Normal 3 2 9 2 2 2 2 6" xfId="16885"/>
    <cellStyle name="Normal 3 2 9 2 2 2 2 6 2" xfId="34834"/>
    <cellStyle name="Normal 3 2 9 2 2 2 2 7" xfId="16886"/>
    <cellStyle name="Normal 3 2 9 2 2 2 2 7 2" xfId="34835"/>
    <cellStyle name="Normal 3 2 9 2 2 2 2 8" xfId="16887"/>
    <cellStyle name="Normal 3 2 9 2 2 2 2 8 2" xfId="34836"/>
    <cellStyle name="Normal 3 2 9 2 2 2 2 9" xfId="16888"/>
    <cellStyle name="Normal 3 2 9 2 2 2 2 9 2" xfId="34837"/>
    <cellStyle name="Normal 3 2 9 2 2 2 3" xfId="16889"/>
    <cellStyle name="Normal 3 2 9 2 2 2 3 2" xfId="34838"/>
    <cellStyle name="Normal 3 2 9 2 2 2 4" xfId="16890"/>
    <cellStyle name="Normal 3 2 9 2 2 2 4 2" xfId="16891"/>
    <cellStyle name="Normal 3 2 9 2 2 2 4 2 2" xfId="34840"/>
    <cellStyle name="Normal 3 2 9 2 2 2 4 3" xfId="34839"/>
    <cellStyle name="Normal 3 2 9 2 2 2 5" xfId="16892"/>
    <cellStyle name="Normal 3 2 9 2 2 2 5 2" xfId="34841"/>
    <cellStyle name="Normal 3 2 9 2 2 2 6" xfId="16893"/>
    <cellStyle name="Normal 3 2 9 2 2 2 6 2" xfId="34842"/>
    <cellStyle name="Normal 3 2 9 2 2 2 7" xfId="16894"/>
    <cellStyle name="Normal 3 2 9 2 2 2 7 2" xfId="34843"/>
    <cellStyle name="Normal 3 2 9 2 2 2 8" xfId="16895"/>
    <cellStyle name="Normal 3 2 9 2 2 2 8 2" xfId="34844"/>
    <cellStyle name="Normal 3 2 9 2 2 2 9" xfId="16896"/>
    <cellStyle name="Normal 3 2 9 2 2 2 9 2" xfId="34845"/>
    <cellStyle name="Normal 3 2 9 2 2 3" xfId="16897"/>
    <cellStyle name="Normal 3 2 9 2 2 3 2" xfId="34846"/>
    <cellStyle name="Normal 3 2 9 2 2 4" xfId="16898"/>
    <cellStyle name="Normal 3 2 9 2 2 4 10" xfId="16899"/>
    <cellStyle name="Normal 3 2 9 2 2 4 10 2" xfId="34848"/>
    <cellStyle name="Normal 3 2 9 2 2 4 11" xfId="16900"/>
    <cellStyle name="Normal 3 2 9 2 2 4 11 2" xfId="34849"/>
    <cellStyle name="Normal 3 2 9 2 2 4 12" xfId="16901"/>
    <cellStyle name="Normal 3 2 9 2 2 4 12 2" xfId="34850"/>
    <cellStyle name="Normal 3 2 9 2 2 4 13" xfId="34847"/>
    <cellStyle name="Normal 3 2 9 2 2 4 2" xfId="16902"/>
    <cellStyle name="Normal 3 2 9 2 2 4 2 2" xfId="16903"/>
    <cellStyle name="Normal 3 2 9 2 2 4 2 2 2" xfId="34852"/>
    <cellStyle name="Normal 3 2 9 2 2 4 2 3" xfId="34851"/>
    <cellStyle name="Normal 3 2 9 2 2 4 3" xfId="16904"/>
    <cellStyle name="Normal 3 2 9 2 2 4 3 2" xfId="34853"/>
    <cellStyle name="Normal 3 2 9 2 2 4 4" xfId="16905"/>
    <cellStyle name="Normal 3 2 9 2 2 4 4 2" xfId="34854"/>
    <cellStyle name="Normal 3 2 9 2 2 4 5" xfId="16906"/>
    <cellStyle name="Normal 3 2 9 2 2 4 5 2" xfId="34855"/>
    <cellStyle name="Normal 3 2 9 2 2 4 6" xfId="16907"/>
    <cellStyle name="Normal 3 2 9 2 2 4 6 2" xfId="34856"/>
    <cellStyle name="Normal 3 2 9 2 2 4 7" xfId="16908"/>
    <cellStyle name="Normal 3 2 9 2 2 4 7 2" xfId="34857"/>
    <cellStyle name="Normal 3 2 9 2 2 4 8" xfId="16909"/>
    <cellStyle name="Normal 3 2 9 2 2 4 8 2" xfId="34858"/>
    <cellStyle name="Normal 3 2 9 2 2 4 9" xfId="16910"/>
    <cellStyle name="Normal 3 2 9 2 2 4 9 2" xfId="34859"/>
    <cellStyle name="Normal 3 2 9 2 2 5" xfId="16911"/>
    <cellStyle name="Normal 3 2 9 2 2 5 2" xfId="16912"/>
    <cellStyle name="Normal 3 2 9 2 2 5 2 2" xfId="34861"/>
    <cellStyle name="Normal 3 2 9 2 2 5 3" xfId="34860"/>
    <cellStyle name="Normal 3 2 9 2 2 6" xfId="16913"/>
    <cellStyle name="Normal 3 2 9 2 2 6 2" xfId="34862"/>
    <cellStyle name="Normal 3 2 9 2 2 7" xfId="16914"/>
    <cellStyle name="Normal 3 2 9 2 2 7 2" xfId="34863"/>
    <cellStyle name="Normal 3 2 9 2 2 8" xfId="16915"/>
    <cellStyle name="Normal 3 2 9 2 2 8 2" xfId="34864"/>
    <cellStyle name="Normal 3 2 9 2 2 9" xfId="16916"/>
    <cellStyle name="Normal 3 2 9 2 2 9 2" xfId="34865"/>
    <cellStyle name="Normal 3 2 9 2 3" xfId="16917"/>
    <cellStyle name="Normal 3 2 9 2 3 10" xfId="16918"/>
    <cellStyle name="Normal 3 2 9 2 3 10 2" xfId="34867"/>
    <cellStyle name="Normal 3 2 9 2 3 11" xfId="16919"/>
    <cellStyle name="Normal 3 2 9 2 3 11 2" xfId="34868"/>
    <cellStyle name="Normal 3 2 9 2 3 12" xfId="16920"/>
    <cellStyle name="Normal 3 2 9 2 3 12 2" xfId="34869"/>
    <cellStyle name="Normal 3 2 9 2 3 13" xfId="16921"/>
    <cellStyle name="Normal 3 2 9 2 3 13 2" xfId="34870"/>
    <cellStyle name="Normal 3 2 9 2 3 14" xfId="34866"/>
    <cellStyle name="Normal 3 2 9 2 3 2" xfId="16922"/>
    <cellStyle name="Normal 3 2 9 2 3 2 10" xfId="16923"/>
    <cellStyle name="Normal 3 2 9 2 3 2 10 2" xfId="34872"/>
    <cellStyle name="Normal 3 2 9 2 3 2 11" xfId="16924"/>
    <cellStyle name="Normal 3 2 9 2 3 2 11 2" xfId="34873"/>
    <cellStyle name="Normal 3 2 9 2 3 2 12" xfId="16925"/>
    <cellStyle name="Normal 3 2 9 2 3 2 12 2" xfId="34874"/>
    <cellStyle name="Normal 3 2 9 2 3 2 13" xfId="34871"/>
    <cellStyle name="Normal 3 2 9 2 3 2 2" xfId="16926"/>
    <cellStyle name="Normal 3 2 9 2 3 2 2 2" xfId="16927"/>
    <cellStyle name="Normal 3 2 9 2 3 2 2 2 2" xfId="34876"/>
    <cellStyle name="Normal 3 2 9 2 3 2 2 3" xfId="34875"/>
    <cellStyle name="Normal 3 2 9 2 3 2 3" xfId="16928"/>
    <cellStyle name="Normal 3 2 9 2 3 2 3 2" xfId="34877"/>
    <cellStyle name="Normal 3 2 9 2 3 2 4" xfId="16929"/>
    <cellStyle name="Normal 3 2 9 2 3 2 4 2" xfId="34878"/>
    <cellStyle name="Normal 3 2 9 2 3 2 5" xfId="16930"/>
    <cellStyle name="Normal 3 2 9 2 3 2 5 2" xfId="34879"/>
    <cellStyle name="Normal 3 2 9 2 3 2 6" xfId="16931"/>
    <cellStyle name="Normal 3 2 9 2 3 2 6 2" xfId="34880"/>
    <cellStyle name="Normal 3 2 9 2 3 2 7" xfId="16932"/>
    <cellStyle name="Normal 3 2 9 2 3 2 7 2" xfId="34881"/>
    <cellStyle name="Normal 3 2 9 2 3 2 8" xfId="16933"/>
    <cellStyle name="Normal 3 2 9 2 3 2 8 2" xfId="34882"/>
    <cellStyle name="Normal 3 2 9 2 3 2 9" xfId="16934"/>
    <cellStyle name="Normal 3 2 9 2 3 2 9 2" xfId="34883"/>
    <cellStyle name="Normal 3 2 9 2 3 3" xfId="16935"/>
    <cellStyle name="Normal 3 2 9 2 3 3 2" xfId="34884"/>
    <cellStyle name="Normal 3 2 9 2 3 4" xfId="16936"/>
    <cellStyle name="Normal 3 2 9 2 3 4 2" xfId="16937"/>
    <cellStyle name="Normal 3 2 9 2 3 4 2 2" xfId="34886"/>
    <cellStyle name="Normal 3 2 9 2 3 4 3" xfId="34885"/>
    <cellStyle name="Normal 3 2 9 2 3 5" xfId="16938"/>
    <cellStyle name="Normal 3 2 9 2 3 5 2" xfId="34887"/>
    <cellStyle name="Normal 3 2 9 2 3 6" xfId="16939"/>
    <cellStyle name="Normal 3 2 9 2 3 6 2" xfId="34888"/>
    <cellStyle name="Normal 3 2 9 2 3 7" xfId="16940"/>
    <cellStyle name="Normal 3 2 9 2 3 7 2" xfId="34889"/>
    <cellStyle name="Normal 3 2 9 2 3 8" xfId="16941"/>
    <cellStyle name="Normal 3 2 9 2 3 8 2" xfId="34890"/>
    <cellStyle name="Normal 3 2 9 2 3 9" xfId="16942"/>
    <cellStyle name="Normal 3 2 9 2 3 9 2" xfId="34891"/>
    <cellStyle name="Normal 3 2 9 2 4" xfId="16943"/>
    <cellStyle name="Normal 3 2 9 2 4 10" xfId="16944"/>
    <cellStyle name="Normal 3 2 9 2 4 10 2" xfId="34893"/>
    <cellStyle name="Normal 3 2 9 2 4 11" xfId="16945"/>
    <cellStyle name="Normal 3 2 9 2 4 11 2" xfId="34894"/>
    <cellStyle name="Normal 3 2 9 2 4 12" xfId="16946"/>
    <cellStyle name="Normal 3 2 9 2 4 12 2" xfId="34895"/>
    <cellStyle name="Normal 3 2 9 2 4 13" xfId="34892"/>
    <cellStyle name="Normal 3 2 9 2 4 2" xfId="16947"/>
    <cellStyle name="Normal 3 2 9 2 4 2 2" xfId="16948"/>
    <cellStyle name="Normal 3 2 9 2 4 2 2 2" xfId="34897"/>
    <cellStyle name="Normal 3 2 9 2 4 2 3" xfId="34896"/>
    <cellStyle name="Normal 3 2 9 2 4 3" xfId="16949"/>
    <cellStyle name="Normal 3 2 9 2 4 3 2" xfId="34898"/>
    <cellStyle name="Normal 3 2 9 2 4 4" xfId="16950"/>
    <cellStyle name="Normal 3 2 9 2 4 4 2" xfId="34899"/>
    <cellStyle name="Normal 3 2 9 2 4 5" xfId="16951"/>
    <cellStyle name="Normal 3 2 9 2 4 5 2" xfId="34900"/>
    <cellStyle name="Normal 3 2 9 2 4 6" xfId="16952"/>
    <cellStyle name="Normal 3 2 9 2 4 6 2" xfId="34901"/>
    <cellStyle name="Normal 3 2 9 2 4 7" xfId="16953"/>
    <cellStyle name="Normal 3 2 9 2 4 7 2" xfId="34902"/>
    <cellStyle name="Normal 3 2 9 2 4 8" xfId="16954"/>
    <cellStyle name="Normal 3 2 9 2 4 8 2" xfId="34903"/>
    <cellStyle name="Normal 3 2 9 2 4 9" xfId="16955"/>
    <cellStyle name="Normal 3 2 9 2 4 9 2" xfId="34904"/>
    <cellStyle name="Normal 3 2 9 2 5" xfId="16956"/>
    <cellStyle name="Normal 3 2 9 2 5 2" xfId="16957"/>
    <cellStyle name="Normal 3 2 9 2 5 2 2" xfId="34906"/>
    <cellStyle name="Normal 3 2 9 2 5 3" xfId="34905"/>
    <cellStyle name="Normal 3 2 9 2 6" xfId="16958"/>
    <cellStyle name="Normal 3 2 9 2 6 2" xfId="34907"/>
    <cellStyle name="Normal 3 2 9 2 7" xfId="16959"/>
    <cellStyle name="Normal 3 2 9 2 7 2" xfId="34908"/>
    <cellStyle name="Normal 3 2 9 2 8" xfId="16960"/>
    <cellStyle name="Normal 3 2 9 2 8 2" xfId="34909"/>
    <cellStyle name="Normal 3 2 9 2 9" xfId="16961"/>
    <cellStyle name="Normal 3 2 9 2 9 2" xfId="34910"/>
    <cellStyle name="Normal 3 2 9 20" xfId="16962"/>
    <cellStyle name="Normal 3 2 9 20 2" xfId="34911"/>
    <cellStyle name="Normal 3 2 9 21" xfId="16963"/>
    <cellStyle name="Normal 3 2 9 21 2" xfId="34912"/>
    <cellStyle name="Normal 3 2 9 22" xfId="16964"/>
    <cellStyle name="Normal 3 2 9 22 2" xfId="34913"/>
    <cellStyle name="Normal 3 2 9 23" xfId="16965"/>
    <cellStyle name="Normal 3 2 9 23 2" xfId="34914"/>
    <cellStyle name="Normal 3 2 9 24" xfId="34759"/>
    <cellStyle name="Normal 3 2 9 3" xfId="16966"/>
    <cellStyle name="Normal 3 2 9 3 2" xfId="34915"/>
    <cellStyle name="Normal 3 2 9 4" xfId="16967"/>
    <cellStyle name="Normal 3 2 9 4 2" xfId="34916"/>
    <cellStyle name="Normal 3 2 9 5" xfId="16968"/>
    <cellStyle name="Normal 3 2 9 5 2" xfId="34917"/>
    <cellStyle name="Normal 3 2 9 6" xfId="16969"/>
    <cellStyle name="Normal 3 2 9 6 2" xfId="34918"/>
    <cellStyle name="Normal 3 2 9 7" xfId="16970"/>
    <cellStyle name="Normal 3 2 9 7 2" xfId="34919"/>
    <cellStyle name="Normal 3 2 9 8" xfId="16971"/>
    <cellStyle name="Normal 3 2 9 8 2" xfId="34920"/>
    <cellStyle name="Normal 3 2 9 9" xfId="16972"/>
    <cellStyle name="Normal 3 2 9 9 2" xfId="34921"/>
    <cellStyle name="Normal 3 20" xfId="16973"/>
    <cellStyle name="Normal 3 20 10" xfId="16974"/>
    <cellStyle name="Normal 3 20 10 2" xfId="34923"/>
    <cellStyle name="Normal 3 20 11" xfId="16975"/>
    <cellStyle name="Normal 3 20 11 10" xfId="16976"/>
    <cellStyle name="Normal 3 20 11 10 2" xfId="34925"/>
    <cellStyle name="Normal 3 20 11 11" xfId="16977"/>
    <cellStyle name="Normal 3 20 11 11 2" xfId="34926"/>
    <cellStyle name="Normal 3 20 11 12" xfId="16978"/>
    <cellStyle name="Normal 3 20 11 12 2" xfId="34927"/>
    <cellStyle name="Normal 3 20 11 13" xfId="16979"/>
    <cellStyle name="Normal 3 20 11 13 2" xfId="34928"/>
    <cellStyle name="Normal 3 20 11 14" xfId="34924"/>
    <cellStyle name="Normal 3 20 11 2" xfId="16980"/>
    <cellStyle name="Normal 3 20 11 2 10" xfId="16981"/>
    <cellStyle name="Normal 3 20 11 2 10 2" xfId="34930"/>
    <cellStyle name="Normal 3 20 11 2 11" xfId="16982"/>
    <cellStyle name="Normal 3 20 11 2 11 2" xfId="34931"/>
    <cellStyle name="Normal 3 20 11 2 12" xfId="16983"/>
    <cellStyle name="Normal 3 20 11 2 12 2" xfId="34932"/>
    <cellStyle name="Normal 3 20 11 2 13" xfId="34929"/>
    <cellStyle name="Normal 3 20 11 2 2" xfId="16984"/>
    <cellStyle name="Normal 3 20 11 2 2 2" xfId="16985"/>
    <cellStyle name="Normal 3 20 11 2 2 2 2" xfId="34934"/>
    <cellStyle name="Normal 3 20 11 2 2 3" xfId="34933"/>
    <cellStyle name="Normal 3 20 11 2 3" xfId="16986"/>
    <cellStyle name="Normal 3 20 11 2 3 2" xfId="34935"/>
    <cellStyle name="Normal 3 20 11 2 4" xfId="16987"/>
    <cellStyle name="Normal 3 20 11 2 4 2" xfId="34936"/>
    <cellStyle name="Normal 3 20 11 2 5" xfId="16988"/>
    <cellStyle name="Normal 3 20 11 2 5 2" xfId="34937"/>
    <cellStyle name="Normal 3 20 11 2 6" xfId="16989"/>
    <cellStyle name="Normal 3 20 11 2 6 2" xfId="34938"/>
    <cellStyle name="Normal 3 20 11 2 7" xfId="16990"/>
    <cellStyle name="Normal 3 20 11 2 7 2" xfId="34939"/>
    <cellStyle name="Normal 3 20 11 2 8" xfId="16991"/>
    <cellStyle name="Normal 3 20 11 2 8 2" xfId="34940"/>
    <cellStyle name="Normal 3 20 11 2 9" xfId="16992"/>
    <cellStyle name="Normal 3 20 11 2 9 2" xfId="34941"/>
    <cellStyle name="Normal 3 20 11 3" xfId="16993"/>
    <cellStyle name="Normal 3 20 11 3 2" xfId="34942"/>
    <cellStyle name="Normal 3 20 11 4" xfId="16994"/>
    <cellStyle name="Normal 3 20 11 4 2" xfId="16995"/>
    <cellStyle name="Normal 3 20 11 4 2 2" xfId="34944"/>
    <cellStyle name="Normal 3 20 11 4 3" xfId="34943"/>
    <cellStyle name="Normal 3 20 11 5" xfId="16996"/>
    <cellStyle name="Normal 3 20 11 5 2" xfId="34945"/>
    <cellStyle name="Normal 3 20 11 6" xfId="16997"/>
    <cellStyle name="Normal 3 20 11 6 2" xfId="34946"/>
    <cellStyle name="Normal 3 20 11 7" xfId="16998"/>
    <cellStyle name="Normal 3 20 11 7 2" xfId="34947"/>
    <cellStyle name="Normal 3 20 11 8" xfId="16999"/>
    <cellStyle name="Normal 3 20 11 8 2" xfId="34948"/>
    <cellStyle name="Normal 3 20 11 9" xfId="17000"/>
    <cellStyle name="Normal 3 20 11 9 2" xfId="34949"/>
    <cellStyle name="Normal 3 20 12" xfId="17001"/>
    <cellStyle name="Normal 3 20 12 2" xfId="34950"/>
    <cellStyle name="Normal 3 20 13" xfId="17002"/>
    <cellStyle name="Normal 3 20 13 10" xfId="17003"/>
    <cellStyle name="Normal 3 20 13 10 2" xfId="34952"/>
    <cellStyle name="Normal 3 20 13 11" xfId="17004"/>
    <cellStyle name="Normal 3 20 13 11 2" xfId="34953"/>
    <cellStyle name="Normal 3 20 13 12" xfId="17005"/>
    <cellStyle name="Normal 3 20 13 12 2" xfId="34954"/>
    <cellStyle name="Normal 3 20 13 13" xfId="34951"/>
    <cellStyle name="Normal 3 20 13 2" xfId="17006"/>
    <cellStyle name="Normal 3 20 13 2 2" xfId="17007"/>
    <cellStyle name="Normal 3 20 13 2 2 2" xfId="34956"/>
    <cellStyle name="Normal 3 20 13 2 3" xfId="34955"/>
    <cellStyle name="Normal 3 20 13 3" xfId="17008"/>
    <cellStyle name="Normal 3 20 13 3 2" xfId="34957"/>
    <cellStyle name="Normal 3 20 13 4" xfId="17009"/>
    <cellStyle name="Normal 3 20 13 4 2" xfId="34958"/>
    <cellStyle name="Normal 3 20 13 5" xfId="17010"/>
    <cellStyle name="Normal 3 20 13 5 2" xfId="34959"/>
    <cellStyle name="Normal 3 20 13 6" xfId="17011"/>
    <cellStyle name="Normal 3 20 13 6 2" xfId="34960"/>
    <cellStyle name="Normal 3 20 13 7" xfId="17012"/>
    <cellStyle name="Normal 3 20 13 7 2" xfId="34961"/>
    <cellStyle name="Normal 3 20 13 8" xfId="17013"/>
    <cellStyle name="Normal 3 20 13 8 2" xfId="34962"/>
    <cellStyle name="Normal 3 20 13 9" xfId="17014"/>
    <cellStyle name="Normal 3 20 13 9 2" xfId="34963"/>
    <cellStyle name="Normal 3 20 14" xfId="17015"/>
    <cellStyle name="Normal 3 20 14 2" xfId="17016"/>
    <cellStyle name="Normal 3 20 14 2 2" xfId="34965"/>
    <cellStyle name="Normal 3 20 14 3" xfId="34964"/>
    <cellStyle name="Normal 3 20 15" xfId="17017"/>
    <cellStyle name="Normal 3 20 15 2" xfId="34966"/>
    <cellStyle name="Normal 3 20 16" xfId="17018"/>
    <cellStyle name="Normal 3 20 16 2" xfId="34967"/>
    <cellStyle name="Normal 3 20 17" xfId="17019"/>
    <cellStyle name="Normal 3 20 17 2" xfId="34968"/>
    <cellStyle name="Normal 3 20 18" xfId="17020"/>
    <cellStyle name="Normal 3 20 18 2" xfId="34969"/>
    <cellStyle name="Normal 3 20 19" xfId="17021"/>
    <cellStyle name="Normal 3 20 19 2" xfId="34970"/>
    <cellStyle name="Normal 3 20 2" xfId="17022"/>
    <cellStyle name="Normal 3 20 2 10" xfId="17023"/>
    <cellStyle name="Normal 3 20 2 10 2" xfId="34972"/>
    <cellStyle name="Normal 3 20 2 11" xfId="17024"/>
    <cellStyle name="Normal 3 20 2 11 2" xfId="34973"/>
    <cellStyle name="Normal 3 20 2 12" xfId="17025"/>
    <cellStyle name="Normal 3 20 2 12 2" xfId="34974"/>
    <cellStyle name="Normal 3 20 2 13" xfId="17026"/>
    <cellStyle name="Normal 3 20 2 13 2" xfId="34975"/>
    <cellStyle name="Normal 3 20 2 14" xfId="17027"/>
    <cellStyle name="Normal 3 20 2 14 2" xfId="34976"/>
    <cellStyle name="Normal 3 20 2 15" xfId="34971"/>
    <cellStyle name="Normal 3 20 2 2" xfId="17028"/>
    <cellStyle name="Normal 3 20 2 2 10" xfId="17029"/>
    <cellStyle name="Normal 3 20 2 2 10 2" xfId="34978"/>
    <cellStyle name="Normal 3 20 2 2 11" xfId="17030"/>
    <cellStyle name="Normal 3 20 2 2 11 2" xfId="34979"/>
    <cellStyle name="Normal 3 20 2 2 12" xfId="17031"/>
    <cellStyle name="Normal 3 20 2 2 12 2" xfId="34980"/>
    <cellStyle name="Normal 3 20 2 2 13" xfId="17032"/>
    <cellStyle name="Normal 3 20 2 2 13 2" xfId="34981"/>
    <cellStyle name="Normal 3 20 2 2 14" xfId="17033"/>
    <cellStyle name="Normal 3 20 2 2 14 2" xfId="34982"/>
    <cellStyle name="Normal 3 20 2 2 15" xfId="34977"/>
    <cellStyle name="Normal 3 20 2 2 2" xfId="17034"/>
    <cellStyle name="Normal 3 20 2 2 2 10" xfId="17035"/>
    <cellStyle name="Normal 3 20 2 2 2 10 2" xfId="34984"/>
    <cellStyle name="Normal 3 20 2 2 2 11" xfId="17036"/>
    <cellStyle name="Normal 3 20 2 2 2 11 2" xfId="34985"/>
    <cellStyle name="Normal 3 20 2 2 2 12" xfId="17037"/>
    <cellStyle name="Normal 3 20 2 2 2 12 2" xfId="34986"/>
    <cellStyle name="Normal 3 20 2 2 2 13" xfId="17038"/>
    <cellStyle name="Normal 3 20 2 2 2 13 2" xfId="34987"/>
    <cellStyle name="Normal 3 20 2 2 2 14" xfId="34983"/>
    <cellStyle name="Normal 3 20 2 2 2 2" xfId="17039"/>
    <cellStyle name="Normal 3 20 2 2 2 2 10" xfId="17040"/>
    <cellStyle name="Normal 3 20 2 2 2 2 10 2" xfId="34989"/>
    <cellStyle name="Normal 3 20 2 2 2 2 11" xfId="17041"/>
    <cellStyle name="Normal 3 20 2 2 2 2 11 2" xfId="34990"/>
    <cellStyle name="Normal 3 20 2 2 2 2 12" xfId="17042"/>
    <cellStyle name="Normal 3 20 2 2 2 2 12 2" xfId="34991"/>
    <cellStyle name="Normal 3 20 2 2 2 2 13" xfId="34988"/>
    <cellStyle name="Normal 3 20 2 2 2 2 2" xfId="17043"/>
    <cellStyle name="Normal 3 20 2 2 2 2 2 2" xfId="17044"/>
    <cellStyle name="Normal 3 20 2 2 2 2 2 2 2" xfId="34993"/>
    <cellStyle name="Normal 3 20 2 2 2 2 2 3" xfId="34992"/>
    <cellStyle name="Normal 3 20 2 2 2 2 3" xfId="17045"/>
    <cellStyle name="Normal 3 20 2 2 2 2 3 2" xfId="34994"/>
    <cellStyle name="Normal 3 20 2 2 2 2 4" xfId="17046"/>
    <cellStyle name="Normal 3 20 2 2 2 2 4 2" xfId="34995"/>
    <cellStyle name="Normal 3 20 2 2 2 2 5" xfId="17047"/>
    <cellStyle name="Normal 3 20 2 2 2 2 5 2" xfId="34996"/>
    <cellStyle name="Normal 3 20 2 2 2 2 6" xfId="17048"/>
    <cellStyle name="Normal 3 20 2 2 2 2 6 2" xfId="34997"/>
    <cellStyle name="Normal 3 20 2 2 2 2 7" xfId="17049"/>
    <cellStyle name="Normal 3 20 2 2 2 2 7 2" xfId="34998"/>
    <cellStyle name="Normal 3 20 2 2 2 2 8" xfId="17050"/>
    <cellStyle name="Normal 3 20 2 2 2 2 8 2" xfId="34999"/>
    <cellStyle name="Normal 3 20 2 2 2 2 9" xfId="17051"/>
    <cellStyle name="Normal 3 20 2 2 2 2 9 2" xfId="35000"/>
    <cellStyle name="Normal 3 20 2 2 2 3" xfId="17052"/>
    <cellStyle name="Normal 3 20 2 2 2 3 2" xfId="35001"/>
    <cellStyle name="Normal 3 20 2 2 2 4" xfId="17053"/>
    <cellStyle name="Normal 3 20 2 2 2 4 2" xfId="17054"/>
    <cellStyle name="Normal 3 20 2 2 2 4 2 2" xfId="35003"/>
    <cellStyle name="Normal 3 20 2 2 2 4 3" xfId="35002"/>
    <cellStyle name="Normal 3 20 2 2 2 5" xfId="17055"/>
    <cellStyle name="Normal 3 20 2 2 2 5 2" xfId="35004"/>
    <cellStyle name="Normal 3 20 2 2 2 6" xfId="17056"/>
    <cellStyle name="Normal 3 20 2 2 2 6 2" xfId="35005"/>
    <cellStyle name="Normal 3 20 2 2 2 7" xfId="17057"/>
    <cellStyle name="Normal 3 20 2 2 2 7 2" xfId="35006"/>
    <cellStyle name="Normal 3 20 2 2 2 8" xfId="17058"/>
    <cellStyle name="Normal 3 20 2 2 2 8 2" xfId="35007"/>
    <cellStyle name="Normal 3 20 2 2 2 9" xfId="17059"/>
    <cellStyle name="Normal 3 20 2 2 2 9 2" xfId="35008"/>
    <cellStyle name="Normal 3 20 2 2 3" xfId="17060"/>
    <cellStyle name="Normal 3 20 2 2 3 2" xfId="35009"/>
    <cellStyle name="Normal 3 20 2 2 4" xfId="17061"/>
    <cellStyle name="Normal 3 20 2 2 4 10" xfId="17062"/>
    <cellStyle name="Normal 3 20 2 2 4 10 2" xfId="35011"/>
    <cellStyle name="Normal 3 20 2 2 4 11" xfId="17063"/>
    <cellStyle name="Normal 3 20 2 2 4 11 2" xfId="35012"/>
    <cellStyle name="Normal 3 20 2 2 4 12" xfId="17064"/>
    <cellStyle name="Normal 3 20 2 2 4 12 2" xfId="35013"/>
    <cellStyle name="Normal 3 20 2 2 4 13" xfId="35010"/>
    <cellStyle name="Normal 3 20 2 2 4 2" xfId="17065"/>
    <cellStyle name="Normal 3 20 2 2 4 2 2" xfId="17066"/>
    <cellStyle name="Normal 3 20 2 2 4 2 2 2" xfId="35015"/>
    <cellStyle name="Normal 3 20 2 2 4 2 3" xfId="35014"/>
    <cellStyle name="Normal 3 20 2 2 4 3" xfId="17067"/>
    <cellStyle name="Normal 3 20 2 2 4 3 2" xfId="35016"/>
    <cellStyle name="Normal 3 20 2 2 4 4" xfId="17068"/>
    <cellStyle name="Normal 3 20 2 2 4 4 2" xfId="35017"/>
    <cellStyle name="Normal 3 20 2 2 4 5" xfId="17069"/>
    <cellStyle name="Normal 3 20 2 2 4 5 2" xfId="35018"/>
    <cellStyle name="Normal 3 20 2 2 4 6" xfId="17070"/>
    <cellStyle name="Normal 3 20 2 2 4 6 2" xfId="35019"/>
    <cellStyle name="Normal 3 20 2 2 4 7" xfId="17071"/>
    <cellStyle name="Normal 3 20 2 2 4 7 2" xfId="35020"/>
    <cellStyle name="Normal 3 20 2 2 4 8" xfId="17072"/>
    <cellStyle name="Normal 3 20 2 2 4 8 2" xfId="35021"/>
    <cellStyle name="Normal 3 20 2 2 4 9" xfId="17073"/>
    <cellStyle name="Normal 3 20 2 2 4 9 2" xfId="35022"/>
    <cellStyle name="Normal 3 20 2 2 5" xfId="17074"/>
    <cellStyle name="Normal 3 20 2 2 5 2" xfId="17075"/>
    <cellStyle name="Normal 3 20 2 2 5 2 2" xfId="35024"/>
    <cellStyle name="Normal 3 20 2 2 5 3" xfId="35023"/>
    <cellStyle name="Normal 3 20 2 2 6" xfId="17076"/>
    <cellStyle name="Normal 3 20 2 2 6 2" xfId="35025"/>
    <cellStyle name="Normal 3 20 2 2 7" xfId="17077"/>
    <cellStyle name="Normal 3 20 2 2 7 2" xfId="35026"/>
    <cellStyle name="Normal 3 20 2 2 8" xfId="17078"/>
    <cellStyle name="Normal 3 20 2 2 8 2" xfId="35027"/>
    <cellStyle name="Normal 3 20 2 2 9" xfId="17079"/>
    <cellStyle name="Normal 3 20 2 2 9 2" xfId="35028"/>
    <cellStyle name="Normal 3 20 2 3" xfId="17080"/>
    <cellStyle name="Normal 3 20 2 3 10" xfId="17081"/>
    <cellStyle name="Normal 3 20 2 3 10 2" xfId="35030"/>
    <cellStyle name="Normal 3 20 2 3 11" xfId="17082"/>
    <cellStyle name="Normal 3 20 2 3 11 2" xfId="35031"/>
    <cellStyle name="Normal 3 20 2 3 12" xfId="17083"/>
    <cellStyle name="Normal 3 20 2 3 12 2" xfId="35032"/>
    <cellStyle name="Normal 3 20 2 3 13" xfId="17084"/>
    <cellStyle name="Normal 3 20 2 3 13 2" xfId="35033"/>
    <cellStyle name="Normal 3 20 2 3 14" xfId="35029"/>
    <cellStyle name="Normal 3 20 2 3 2" xfId="17085"/>
    <cellStyle name="Normal 3 20 2 3 2 10" xfId="17086"/>
    <cellStyle name="Normal 3 20 2 3 2 10 2" xfId="35035"/>
    <cellStyle name="Normal 3 20 2 3 2 11" xfId="17087"/>
    <cellStyle name="Normal 3 20 2 3 2 11 2" xfId="35036"/>
    <cellStyle name="Normal 3 20 2 3 2 12" xfId="17088"/>
    <cellStyle name="Normal 3 20 2 3 2 12 2" xfId="35037"/>
    <cellStyle name="Normal 3 20 2 3 2 13" xfId="35034"/>
    <cellStyle name="Normal 3 20 2 3 2 2" xfId="17089"/>
    <cellStyle name="Normal 3 20 2 3 2 2 2" xfId="17090"/>
    <cellStyle name="Normal 3 20 2 3 2 2 2 2" xfId="35039"/>
    <cellStyle name="Normal 3 20 2 3 2 2 3" xfId="35038"/>
    <cellStyle name="Normal 3 20 2 3 2 3" xfId="17091"/>
    <cellStyle name="Normal 3 20 2 3 2 3 2" xfId="35040"/>
    <cellStyle name="Normal 3 20 2 3 2 4" xfId="17092"/>
    <cellStyle name="Normal 3 20 2 3 2 4 2" xfId="35041"/>
    <cellStyle name="Normal 3 20 2 3 2 5" xfId="17093"/>
    <cellStyle name="Normal 3 20 2 3 2 5 2" xfId="35042"/>
    <cellStyle name="Normal 3 20 2 3 2 6" xfId="17094"/>
    <cellStyle name="Normal 3 20 2 3 2 6 2" xfId="35043"/>
    <cellStyle name="Normal 3 20 2 3 2 7" xfId="17095"/>
    <cellStyle name="Normal 3 20 2 3 2 7 2" xfId="35044"/>
    <cellStyle name="Normal 3 20 2 3 2 8" xfId="17096"/>
    <cellStyle name="Normal 3 20 2 3 2 8 2" xfId="35045"/>
    <cellStyle name="Normal 3 20 2 3 2 9" xfId="17097"/>
    <cellStyle name="Normal 3 20 2 3 2 9 2" xfId="35046"/>
    <cellStyle name="Normal 3 20 2 3 3" xfId="17098"/>
    <cellStyle name="Normal 3 20 2 3 3 2" xfId="35047"/>
    <cellStyle name="Normal 3 20 2 3 4" xfId="17099"/>
    <cellStyle name="Normal 3 20 2 3 4 2" xfId="17100"/>
    <cellStyle name="Normal 3 20 2 3 4 2 2" xfId="35049"/>
    <cellStyle name="Normal 3 20 2 3 4 3" xfId="35048"/>
    <cellStyle name="Normal 3 20 2 3 5" xfId="17101"/>
    <cellStyle name="Normal 3 20 2 3 5 2" xfId="35050"/>
    <cellStyle name="Normal 3 20 2 3 6" xfId="17102"/>
    <cellStyle name="Normal 3 20 2 3 6 2" xfId="35051"/>
    <cellStyle name="Normal 3 20 2 3 7" xfId="17103"/>
    <cellStyle name="Normal 3 20 2 3 7 2" xfId="35052"/>
    <cellStyle name="Normal 3 20 2 3 8" xfId="17104"/>
    <cellStyle name="Normal 3 20 2 3 8 2" xfId="35053"/>
    <cellStyle name="Normal 3 20 2 3 9" xfId="17105"/>
    <cellStyle name="Normal 3 20 2 3 9 2" xfId="35054"/>
    <cellStyle name="Normal 3 20 2 4" xfId="17106"/>
    <cellStyle name="Normal 3 20 2 4 10" xfId="17107"/>
    <cellStyle name="Normal 3 20 2 4 10 2" xfId="35056"/>
    <cellStyle name="Normal 3 20 2 4 11" xfId="17108"/>
    <cellStyle name="Normal 3 20 2 4 11 2" xfId="35057"/>
    <cellStyle name="Normal 3 20 2 4 12" xfId="17109"/>
    <cellStyle name="Normal 3 20 2 4 12 2" xfId="35058"/>
    <cellStyle name="Normal 3 20 2 4 13" xfId="35055"/>
    <cellStyle name="Normal 3 20 2 4 2" xfId="17110"/>
    <cellStyle name="Normal 3 20 2 4 2 2" xfId="17111"/>
    <cellStyle name="Normal 3 20 2 4 2 2 2" xfId="35060"/>
    <cellStyle name="Normal 3 20 2 4 2 3" xfId="35059"/>
    <cellStyle name="Normal 3 20 2 4 3" xfId="17112"/>
    <cellStyle name="Normal 3 20 2 4 3 2" xfId="35061"/>
    <cellStyle name="Normal 3 20 2 4 4" xfId="17113"/>
    <cellStyle name="Normal 3 20 2 4 4 2" xfId="35062"/>
    <cellStyle name="Normal 3 20 2 4 5" xfId="17114"/>
    <cellStyle name="Normal 3 20 2 4 5 2" xfId="35063"/>
    <cellStyle name="Normal 3 20 2 4 6" xfId="17115"/>
    <cellStyle name="Normal 3 20 2 4 6 2" xfId="35064"/>
    <cellStyle name="Normal 3 20 2 4 7" xfId="17116"/>
    <cellStyle name="Normal 3 20 2 4 7 2" xfId="35065"/>
    <cellStyle name="Normal 3 20 2 4 8" xfId="17117"/>
    <cellStyle name="Normal 3 20 2 4 8 2" xfId="35066"/>
    <cellStyle name="Normal 3 20 2 4 9" xfId="17118"/>
    <cellStyle name="Normal 3 20 2 4 9 2" xfId="35067"/>
    <cellStyle name="Normal 3 20 2 5" xfId="17119"/>
    <cellStyle name="Normal 3 20 2 5 2" xfId="17120"/>
    <cellStyle name="Normal 3 20 2 5 2 2" xfId="35069"/>
    <cellStyle name="Normal 3 20 2 5 3" xfId="35068"/>
    <cellStyle name="Normal 3 20 2 6" xfId="17121"/>
    <cellStyle name="Normal 3 20 2 6 2" xfId="35070"/>
    <cellStyle name="Normal 3 20 2 7" xfId="17122"/>
    <cellStyle name="Normal 3 20 2 7 2" xfId="35071"/>
    <cellStyle name="Normal 3 20 2 8" xfId="17123"/>
    <cellStyle name="Normal 3 20 2 8 2" xfId="35072"/>
    <cellStyle name="Normal 3 20 2 9" xfId="17124"/>
    <cellStyle name="Normal 3 20 2 9 2" xfId="35073"/>
    <cellStyle name="Normal 3 20 20" xfId="17125"/>
    <cellStyle name="Normal 3 20 20 2" xfId="35074"/>
    <cellStyle name="Normal 3 20 21" xfId="17126"/>
    <cellStyle name="Normal 3 20 21 2" xfId="35075"/>
    <cellStyle name="Normal 3 20 22" xfId="17127"/>
    <cellStyle name="Normal 3 20 22 2" xfId="35076"/>
    <cellStyle name="Normal 3 20 23" xfId="17128"/>
    <cellStyle name="Normal 3 20 23 2" xfId="35077"/>
    <cellStyle name="Normal 3 20 24" xfId="34922"/>
    <cellStyle name="Normal 3 20 3" xfId="17129"/>
    <cellStyle name="Normal 3 20 3 2" xfId="35078"/>
    <cellStyle name="Normal 3 20 4" xfId="17130"/>
    <cellStyle name="Normal 3 20 4 2" xfId="35079"/>
    <cellStyle name="Normal 3 20 5" xfId="17131"/>
    <cellStyle name="Normal 3 20 5 2" xfId="35080"/>
    <cellStyle name="Normal 3 20 6" xfId="17132"/>
    <cellStyle name="Normal 3 20 6 2" xfId="35081"/>
    <cellStyle name="Normal 3 20 7" xfId="17133"/>
    <cellStyle name="Normal 3 20 7 2" xfId="35082"/>
    <cellStyle name="Normal 3 20 8" xfId="17134"/>
    <cellStyle name="Normal 3 20 8 2" xfId="35083"/>
    <cellStyle name="Normal 3 20 9" xfId="17135"/>
    <cellStyle name="Normal 3 20 9 2" xfId="35084"/>
    <cellStyle name="Normal 3 21" xfId="17136"/>
    <cellStyle name="Normal 3 21 10" xfId="17137"/>
    <cellStyle name="Normal 3 21 10 2" xfId="35086"/>
    <cellStyle name="Normal 3 21 11" xfId="17138"/>
    <cellStyle name="Normal 3 21 11 10" xfId="17139"/>
    <cellStyle name="Normal 3 21 11 10 2" xfId="35088"/>
    <cellStyle name="Normal 3 21 11 11" xfId="17140"/>
    <cellStyle name="Normal 3 21 11 11 2" xfId="35089"/>
    <cellStyle name="Normal 3 21 11 12" xfId="17141"/>
    <cellStyle name="Normal 3 21 11 12 2" xfId="35090"/>
    <cellStyle name="Normal 3 21 11 13" xfId="17142"/>
    <cellStyle name="Normal 3 21 11 13 2" xfId="35091"/>
    <cellStyle name="Normal 3 21 11 14" xfId="35087"/>
    <cellStyle name="Normal 3 21 11 2" xfId="17143"/>
    <cellStyle name="Normal 3 21 11 2 10" xfId="17144"/>
    <cellStyle name="Normal 3 21 11 2 10 2" xfId="35093"/>
    <cellStyle name="Normal 3 21 11 2 11" xfId="17145"/>
    <cellStyle name="Normal 3 21 11 2 11 2" xfId="35094"/>
    <cellStyle name="Normal 3 21 11 2 12" xfId="17146"/>
    <cellStyle name="Normal 3 21 11 2 12 2" xfId="35095"/>
    <cellStyle name="Normal 3 21 11 2 13" xfId="35092"/>
    <cellStyle name="Normal 3 21 11 2 2" xfId="17147"/>
    <cellStyle name="Normal 3 21 11 2 2 2" xfId="17148"/>
    <cellStyle name="Normal 3 21 11 2 2 2 2" xfId="35097"/>
    <cellStyle name="Normal 3 21 11 2 2 3" xfId="35096"/>
    <cellStyle name="Normal 3 21 11 2 3" xfId="17149"/>
    <cellStyle name="Normal 3 21 11 2 3 2" xfId="35098"/>
    <cellStyle name="Normal 3 21 11 2 4" xfId="17150"/>
    <cellStyle name="Normal 3 21 11 2 4 2" xfId="35099"/>
    <cellStyle name="Normal 3 21 11 2 5" xfId="17151"/>
    <cellStyle name="Normal 3 21 11 2 5 2" xfId="35100"/>
    <cellStyle name="Normal 3 21 11 2 6" xfId="17152"/>
    <cellStyle name="Normal 3 21 11 2 6 2" xfId="35101"/>
    <cellStyle name="Normal 3 21 11 2 7" xfId="17153"/>
    <cellStyle name="Normal 3 21 11 2 7 2" xfId="35102"/>
    <cellStyle name="Normal 3 21 11 2 8" xfId="17154"/>
    <cellStyle name="Normal 3 21 11 2 8 2" xfId="35103"/>
    <cellStyle name="Normal 3 21 11 2 9" xfId="17155"/>
    <cellStyle name="Normal 3 21 11 2 9 2" xfId="35104"/>
    <cellStyle name="Normal 3 21 11 3" xfId="17156"/>
    <cellStyle name="Normal 3 21 11 3 2" xfId="35105"/>
    <cellStyle name="Normal 3 21 11 4" xfId="17157"/>
    <cellStyle name="Normal 3 21 11 4 2" xfId="17158"/>
    <cellStyle name="Normal 3 21 11 4 2 2" xfId="35107"/>
    <cellStyle name="Normal 3 21 11 4 3" xfId="35106"/>
    <cellStyle name="Normal 3 21 11 5" xfId="17159"/>
    <cellStyle name="Normal 3 21 11 5 2" xfId="35108"/>
    <cellStyle name="Normal 3 21 11 6" xfId="17160"/>
    <cellStyle name="Normal 3 21 11 6 2" xfId="35109"/>
    <cellStyle name="Normal 3 21 11 7" xfId="17161"/>
    <cellStyle name="Normal 3 21 11 7 2" xfId="35110"/>
    <cellStyle name="Normal 3 21 11 8" xfId="17162"/>
    <cellStyle name="Normal 3 21 11 8 2" xfId="35111"/>
    <cellStyle name="Normal 3 21 11 9" xfId="17163"/>
    <cellStyle name="Normal 3 21 11 9 2" xfId="35112"/>
    <cellStyle name="Normal 3 21 12" xfId="17164"/>
    <cellStyle name="Normal 3 21 12 2" xfId="35113"/>
    <cellStyle name="Normal 3 21 13" xfId="17165"/>
    <cellStyle name="Normal 3 21 13 10" xfId="17166"/>
    <cellStyle name="Normal 3 21 13 10 2" xfId="35115"/>
    <cellStyle name="Normal 3 21 13 11" xfId="17167"/>
    <cellStyle name="Normal 3 21 13 11 2" xfId="35116"/>
    <cellStyle name="Normal 3 21 13 12" xfId="17168"/>
    <cellStyle name="Normal 3 21 13 12 2" xfId="35117"/>
    <cellStyle name="Normal 3 21 13 13" xfId="35114"/>
    <cellStyle name="Normal 3 21 13 2" xfId="17169"/>
    <cellStyle name="Normal 3 21 13 2 2" xfId="17170"/>
    <cellStyle name="Normal 3 21 13 2 2 2" xfId="35119"/>
    <cellStyle name="Normal 3 21 13 2 3" xfId="35118"/>
    <cellStyle name="Normal 3 21 13 3" xfId="17171"/>
    <cellStyle name="Normal 3 21 13 3 2" xfId="35120"/>
    <cellStyle name="Normal 3 21 13 4" xfId="17172"/>
    <cellStyle name="Normal 3 21 13 4 2" xfId="35121"/>
    <cellStyle name="Normal 3 21 13 5" xfId="17173"/>
    <cellStyle name="Normal 3 21 13 5 2" xfId="35122"/>
    <cellStyle name="Normal 3 21 13 6" xfId="17174"/>
    <cellStyle name="Normal 3 21 13 6 2" xfId="35123"/>
    <cellStyle name="Normal 3 21 13 7" xfId="17175"/>
    <cellStyle name="Normal 3 21 13 7 2" xfId="35124"/>
    <cellStyle name="Normal 3 21 13 8" xfId="17176"/>
    <cellStyle name="Normal 3 21 13 8 2" xfId="35125"/>
    <cellStyle name="Normal 3 21 13 9" xfId="17177"/>
    <cellStyle name="Normal 3 21 13 9 2" xfId="35126"/>
    <cellStyle name="Normal 3 21 14" xfId="17178"/>
    <cellStyle name="Normal 3 21 14 2" xfId="17179"/>
    <cellStyle name="Normal 3 21 14 2 2" xfId="35128"/>
    <cellStyle name="Normal 3 21 14 3" xfId="35127"/>
    <cellStyle name="Normal 3 21 15" xfId="17180"/>
    <cellStyle name="Normal 3 21 15 2" xfId="35129"/>
    <cellStyle name="Normal 3 21 16" xfId="17181"/>
    <cellStyle name="Normal 3 21 16 2" xfId="35130"/>
    <cellStyle name="Normal 3 21 17" xfId="17182"/>
    <cellStyle name="Normal 3 21 17 2" xfId="35131"/>
    <cellStyle name="Normal 3 21 18" xfId="17183"/>
    <cellStyle name="Normal 3 21 18 2" xfId="35132"/>
    <cellStyle name="Normal 3 21 19" xfId="17184"/>
    <cellStyle name="Normal 3 21 19 2" xfId="35133"/>
    <cellStyle name="Normal 3 21 2" xfId="17185"/>
    <cellStyle name="Normal 3 21 2 10" xfId="17186"/>
    <cellStyle name="Normal 3 21 2 10 2" xfId="35135"/>
    <cellStyle name="Normal 3 21 2 11" xfId="17187"/>
    <cellStyle name="Normal 3 21 2 11 2" xfId="35136"/>
    <cellStyle name="Normal 3 21 2 12" xfId="17188"/>
    <cellStyle name="Normal 3 21 2 12 2" xfId="35137"/>
    <cellStyle name="Normal 3 21 2 13" xfId="17189"/>
    <cellStyle name="Normal 3 21 2 13 2" xfId="35138"/>
    <cellStyle name="Normal 3 21 2 14" xfId="17190"/>
    <cellStyle name="Normal 3 21 2 14 2" xfId="35139"/>
    <cellStyle name="Normal 3 21 2 15" xfId="35134"/>
    <cellStyle name="Normal 3 21 2 2" xfId="17191"/>
    <cellStyle name="Normal 3 21 2 2 10" xfId="17192"/>
    <cellStyle name="Normal 3 21 2 2 10 2" xfId="35141"/>
    <cellStyle name="Normal 3 21 2 2 11" xfId="17193"/>
    <cellStyle name="Normal 3 21 2 2 11 2" xfId="35142"/>
    <cellStyle name="Normal 3 21 2 2 12" xfId="17194"/>
    <cellStyle name="Normal 3 21 2 2 12 2" xfId="35143"/>
    <cellStyle name="Normal 3 21 2 2 13" xfId="17195"/>
    <cellStyle name="Normal 3 21 2 2 13 2" xfId="35144"/>
    <cellStyle name="Normal 3 21 2 2 14" xfId="17196"/>
    <cellStyle name="Normal 3 21 2 2 14 2" xfId="35145"/>
    <cellStyle name="Normal 3 21 2 2 15" xfId="35140"/>
    <cellStyle name="Normal 3 21 2 2 2" xfId="17197"/>
    <cellStyle name="Normal 3 21 2 2 2 10" xfId="17198"/>
    <cellStyle name="Normal 3 21 2 2 2 10 2" xfId="35147"/>
    <cellStyle name="Normal 3 21 2 2 2 11" xfId="17199"/>
    <cellStyle name="Normal 3 21 2 2 2 11 2" xfId="35148"/>
    <cellStyle name="Normal 3 21 2 2 2 12" xfId="17200"/>
    <cellStyle name="Normal 3 21 2 2 2 12 2" xfId="35149"/>
    <cellStyle name="Normal 3 21 2 2 2 13" xfId="17201"/>
    <cellStyle name="Normal 3 21 2 2 2 13 2" xfId="35150"/>
    <cellStyle name="Normal 3 21 2 2 2 14" xfId="35146"/>
    <cellStyle name="Normal 3 21 2 2 2 2" xfId="17202"/>
    <cellStyle name="Normal 3 21 2 2 2 2 10" xfId="17203"/>
    <cellStyle name="Normal 3 21 2 2 2 2 10 2" xfId="35152"/>
    <cellStyle name="Normal 3 21 2 2 2 2 11" xfId="17204"/>
    <cellStyle name="Normal 3 21 2 2 2 2 11 2" xfId="35153"/>
    <cellStyle name="Normal 3 21 2 2 2 2 12" xfId="17205"/>
    <cellStyle name="Normal 3 21 2 2 2 2 12 2" xfId="35154"/>
    <cellStyle name="Normal 3 21 2 2 2 2 13" xfId="35151"/>
    <cellStyle name="Normal 3 21 2 2 2 2 2" xfId="17206"/>
    <cellStyle name="Normal 3 21 2 2 2 2 2 2" xfId="17207"/>
    <cellStyle name="Normal 3 21 2 2 2 2 2 2 2" xfId="35156"/>
    <cellStyle name="Normal 3 21 2 2 2 2 2 3" xfId="35155"/>
    <cellStyle name="Normal 3 21 2 2 2 2 3" xfId="17208"/>
    <cellStyle name="Normal 3 21 2 2 2 2 3 2" xfId="35157"/>
    <cellStyle name="Normal 3 21 2 2 2 2 4" xfId="17209"/>
    <cellStyle name="Normal 3 21 2 2 2 2 4 2" xfId="35158"/>
    <cellStyle name="Normal 3 21 2 2 2 2 5" xfId="17210"/>
    <cellStyle name="Normal 3 21 2 2 2 2 5 2" xfId="35159"/>
    <cellStyle name="Normal 3 21 2 2 2 2 6" xfId="17211"/>
    <cellStyle name="Normal 3 21 2 2 2 2 6 2" xfId="35160"/>
    <cellStyle name="Normal 3 21 2 2 2 2 7" xfId="17212"/>
    <cellStyle name="Normal 3 21 2 2 2 2 7 2" xfId="35161"/>
    <cellStyle name="Normal 3 21 2 2 2 2 8" xfId="17213"/>
    <cellStyle name="Normal 3 21 2 2 2 2 8 2" xfId="35162"/>
    <cellStyle name="Normal 3 21 2 2 2 2 9" xfId="17214"/>
    <cellStyle name="Normal 3 21 2 2 2 2 9 2" xfId="35163"/>
    <cellStyle name="Normal 3 21 2 2 2 3" xfId="17215"/>
    <cellStyle name="Normal 3 21 2 2 2 3 2" xfId="35164"/>
    <cellStyle name="Normal 3 21 2 2 2 4" xfId="17216"/>
    <cellStyle name="Normal 3 21 2 2 2 4 2" xfId="17217"/>
    <cellStyle name="Normal 3 21 2 2 2 4 2 2" xfId="35166"/>
    <cellStyle name="Normal 3 21 2 2 2 4 3" xfId="35165"/>
    <cellStyle name="Normal 3 21 2 2 2 5" xfId="17218"/>
    <cellStyle name="Normal 3 21 2 2 2 5 2" xfId="35167"/>
    <cellStyle name="Normal 3 21 2 2 2 6" xfId="17219"/>
    <cellStyle name="Normal 3 21 2 2 2 6 2" xfId="35168"/>
    <cellStyle name="Normal 3 21 2 2 2 7" xfId="17220"/>
    <cellStyle name="Normal 3 21 2 2 2 7 2" xfId="35169"/>
    <cellStyle name="Normal 3 21 2 2 2 8" xfId="17221"/>
    <cellStyle name="Normal 3 21 2 2 2 8 2" xfId="35170"/>
    <cellStyle name="Normal 3 21 2 2 2 9" xfId="17222"/>
    <cellStyle name="Normal 3 21 2 2 2 9 2" xfId="35171"/>
    <cellStyle name="Normal 3 21 2 2 3" xfId="17223"/>
    <cellStyle name="Normal 3 21 2 2 3 2" xfId="35172"/>
    <cellStyle name="Normal 3 21 2 2 4" xfId="17224"/>
    <cellStyle name="Normal 3 21 2 2 4 10" xfId="17225"/>
    <cellStyle name="Normal 3 21 2 2 4 10 2" xfId="35174"/>
    <cellStyle name="Normal 3 21 2 2 4 11" xfId="17226"/>
    <cellStyle name="Normal 3 21 2 2 4 11 2" xfId="35175"/>
    <cellStyle name="Normal 3 21 2 2 4 12" xfId="17227"/>
    <cellStyle name="Normal 3 21 2 2 4 12 2" xfId="35176"/>
    <cellStyle name="Normal 3 21 2 2 4 13" xfId="35173"/>
    <cellStyle name="Normal 3 21 2 2 4 2" xfId="17228"/>
    <cellStyle name="Normal 3 21 2 2 4 2 2" xfId="17229"/>
    <cellStyle name="Normal 3 21 2 2 4 2 2 2" xfId="35178"/>
    <cellStyle name="Normal 3 21 2 2 4 2 3" xfId="35177"/>
    <cellStyle name="Normal 3 21 2 2 4 3" xfId="17230"/>
    <cellStyle name="Normal 3 21 2 2 4 3 2" xfId="35179"/>
    <cellStyle name="Normal 3 21 2 2 4 4" xfId="17231"/>
    <cellStyle name="Normal 3 21 2 2 4 4 2" xfId="35180"/>
    <cellStyle name="Normal 3 21 2 2 4 5" xfId="17232"/>
    <cellStyle name="Normal 3 21 2 2 4 5 2" xfId="35181"/>
    <cellStyle name="Normal 3 21 2 2 4 6" xfId="17233"/>
    <cellStyle name="Normal 3 21 2 2 4 6 2" xfId="35182"/>
    <cellStyle name="Normal 3 21 2 2 4 7" xfId="17234"/>
    <cellStyle name="Normal 3 21 2 2 4 7 2" xfId="35183"/>
    <cellStyle name="Normal 3 21 2 2 4 8" xfId="17235"/>
    <cellStyle name="Normal 3 21 2 2 4 8 2" xfId="35184"/>
    <cellStyle name="Normal 3 21 2 2 4 9" xfId="17236"/>
    <cellStyle name="Normal 3 21 2 2 4 9 2" xfId="35185"/>
    <cellStyle name="Normal 3 21 2 2 5" xfId="17237"/>
    <cellStyle name="Normal 3 21 2 2 5 2" xfId="17238"/>
    <cellStyle name="Normal 3 21 2 2 5 2 2" xfId="35187"/>
    <cellStyle name="Normal 3 21 2 2 5 3" xfId="35186"/>
    <cellStyle name="Normal 3 21 2 2 6" xfId="17239"/>
    <cellStyle name="Normal 3 21 2 2 6 2" xfId="35188"/>
    <cellStyle name="Normal 3 21 2 2 7" xfId="17240"/>
    <cellStyle name="Normal 3 21 2 2 7 2" xfId="35189"/>
    <cellStyle name="Normal 3 21 2 2 8" xfId="17241"/>
    <cellStyle name="Normal 3 21 2 2 8 2" xfId="35190"/>
    <cellStyle name="Normal 3 21 2 2 9" xfId="17242"/>
    <cellStyle name="Normal 3 21 2 2 9 2" xfId="35191"/>
    <cellStyle name="Normal 3 21 2 3" xfId="17243"/>
    <cellStyle name="Normal 3 21 2 3 10" xfId="17244"/>
    <cellStyle name="Normal 3 21 2 3 10 2" xfId="35193"/>
    <cellStyle name="Normal 3 21 2 3 11" xfId="17245"/>
    <cellStyle name="Normal 3 21 2 3 11 2" xfId="35194"/>
    <cellStyle name="Normal 3 21 2 3 12" xfId="17246"/>
    <cellStyle name="Normal 3 21 2 3 12 2" xfId="35195"/>
    <cellStyle name="Normal 3 21 2 3 13" xfId="17247"/>
    <cellStyle name="Normal 3 21 2 3 13 2" xfId="35196"/>
    <cellStyle name="Normal 3 21 2 3 14" xfId="35192"/>
    <cellStyle name="Normal 3 21 2 3 2" xfId="17248"/>
    <cellStyle name="Normal 3 21 2 3 2 10" xfId="17249"/>
    <cellStyle name="Normal 3 21 2 3 2 10 2" xfId="35198"/>
    <cellStyle name="Normal 3 21 2 3 2 11" xfId="17250"/>
    <cellStyle name="Normal 3 21 2 3 2 11 2" xfId="35199"/>
    <cellStyle name="Normal 3 21 2 3 2 12" xfId="17251"/>
    <cellStyle name="Normal 3 21 2 3 2 12 2" xfId="35200"/>
    <cellStyle name="Normal 3 21 2 3 2 13" xfId="35197"/>
    <cellStyle name="Normal 3 21 2 3 2 2" xfId="17252"/>
    <cellStyle name="Normal 3 21 2 3 2 2 2" xfId="17253"/>
    <cellStyle name="Normal 3 21 2 3 2 2 2 2" xfId="35202"/>
    <cellStyle name="Normal 3 21 2 3 2 2 3" xfId="35201"/>
    <cellStyle name="Normal 3 21 2 3 2 3" xfId="17254"/>
    <cellStyle name="Normal 3 21 2 3 2 3 2" xfId="35203"/>
    <cellStyle name="Normal 3 21 2 3 2 4" xfId="17255"/>
    <cellStyle name="Normal 3 21 2 3 2 4 2" xfId="35204"/>
    <cellStyle name="Normal 3 21 2 3 2 5" xfId="17256"/>
    <cellStyle name="Normal 3 21 2 3 2 5 2" xfId="35205"/>
    <cellStyle name="Normal 3 21 2 3 2 6" xfId="17257"/>
    <cellStyle name="Normal 3 21 2 3 2 6 2" xfId="35206"/>
    <cellStyle name="Normal 3 21 2 3 2 7" xfId="17258"/>
    <cellStyle name="Normal 3 21 2 3 2 7 2" xfId="35207"/>
    <cellStyle name="Normal 3 21 2 3 2 8" xfId="17259"/>
    <cellStyle name="Normal 3 21 2 3 2 8 2" xfId="35208"/>
    <cellStyle name="Normal 3 21 2 3 2 9" xfId="17260"/>
    <cellStyle name="Normal 3 21 2 3 2 9 2" xfId="35209"/>
    <cellStyle name="Normal 3 21 2 3 3" xfId="17261"/>
    <cellStyle name="Normal 3 21 2 3 3 2" xfId="35210"/>
    <cellStyle name="Normal 3 21 2 3 4" xfId="17262"/>
    <cellStyle name="Normal 3 21 2 3 4 2" xfId="17263"/>
    <cellStyle name="Normal 3 21 2 3 4 2 2" xfId="35212"/>
    <cellStyle name="Normal 3 21 2 3 4 3" xfId="35211"/>
    <cellStyle name="Normal 3 21 2 3 5" xfId="17264"/>
    <cellStyle name="Normal 3 21 2 3 5 2" xfId="35213"/>
    <cellStyle name="Normal 3 21 2 3 6" xfId="17265"/>
    <cellStyle name="Normal 3 21 2 3 6 2" xfId="35214"/>
    <cellStyle name="Normal 3 21 2 3 7" xfId="17266"/>
    <cellStyle name="Normal 3 21 2 3 7 2" xfId="35215"/>
    <cellStyle name="Normal 3 21 2 3 8" xfId="17267"/>
    <cellStyle name="Normal 3 21 2 3 8 2" xfId="35216"/>
    <cellStyle name="Normal 3 21 2 3 9" xfId="17268"/>
    <cellStyle name="Normal 3 21 2 3 9 2" xfId="35217"/>
    <cellStyle name="Normal 3 21 2 4" xfId="17269"/>
    <cellStyle name="Normal 3 21 2 4 10" xfId="17270"/>
    <cellStyle name="Normal 3 21 2 4 10 2" xfId="35219"/>
    <cellStyle name="Normal 3 21 2 4 11" xfId="17271"/>
    <cellStyle name="Normal 3 21 2 4 11 2" xfId="35220"/>
    <cellStyle name="Normal 3 21 2 4 12" xfId="17272"/>
    <cellStyle name="Normal 3 21 2 4 12 2" xfId="35221"/>
    <cellStyle name="Normal 3 21 2 4 13" xfId="35218"/>
    <cellStyle name="Normal 3 21 2 4 2" xfId="17273"/>
    <cellStyle name="Normal 3 21 2 4 2 2" xfId="17274"/>
    <cellStyle name="Normal 3 21 2 4 2 2 2" xfId="35223"/>
    <cellStyle name="Normal 3 21 2 4 2 3" xfId="35222"/>
    <cellStyle name="Normal 3 21 2 4 3" xfId="17275"/>
    <cellStyle name="Normal 3 21 2 4 3 2" xfId="35224"/>
    <cellStyle name="Normal 3 21 2 4 4" xfId="17276"/>
    <cellStyle name="Normal 3 21 2 4 4 2" xfId="35225"/>
    <cellStyle name="Normal 3 21 2 4 5" xfId="17277"/>
    <cellStyle name="Normal 3 21 2 4 5 2" xfId="35226"/>
    <cellStyle name="Normal 3 21 2 4 6" xfId="17278"/>
    <cellStyle name="Normal 3 21 2 4 6 2" xfId="35227"/>
    <cellStyle name="Normal 3 21 2 4 7" xfId="17279"/>
    <cellStyle name="Normal 3 21 2 4 7 2" xfId="35228"/>
    <cellStyle name="Normal 3 21 2 4 8" xfId="17280"/>
    <cellStyle name="Normal 3 21 2 4 8 2" xfId="35229"/>
    <cellStyle name="Normal 3 21 2 4 9" xfId="17281"/>
    <cellStyle name="Normal 3 21 2 4 9 2" xfId="35230"/>
    <cellStyle name="Normal 3 21 2 5" xfId="17282"/>
    <cellStyle name="Normal 3 21 2 5 2" xfId="17283"/>
    <cellStyle name="Normal 3 21 2 5 2 2" xfId="35232"/>
    <cellStyle name="Normal 3 21 2 5 3" xfId="35231"/>
    <cellStyle name="Normal 3 21 2 6" xfId="17284"/>
    <cellStyle name="Normal 3 21 2 6 2" xfId="35233"/>
    <cellStyle name="Normal 3 21 2 7" xfId="17285"/>
    <cellStyle name="Normal 3 21 2 7 2" xfId="35234"/>
    <cellStyle name="Normal 3 21 2 8" xfId="17286"/>
    <cellStyle name="Normal 3 21 2 8 2" xfId="35235"/>
    <cellStyle name="Normal 3 21 2 9" xfId="17287"/>
    <cellStyle name="Normal 3 21 2 9 2" xfId="35236"/>
    <cellStyle name="Normal 3 21 20" xfId="17288"/>
    <cellStyle name="Normal 3 21 20 2" xfId="35237"/>
    <cellStyle name="Normal 3 21 21" xfId="17289"/>
    <cellStyle name="Normal 3 21 21 2" xfId="35238"/>
    <cellStyle name="Normal 3 21 22" xfId="17290"/>
    <cellStyle name="Normal 3 21 22 2" xfId="35239"/>
    <cellStyle name="Normal 3 21 23" xfId="17291"/>
    <cellStyle name="Normal 3 21 23 2" xfId="35240"/>
    <cellStyle name="Normal 3 21 24" xfId="35085"/>
    <cellStyle name="Normal 3 21 3" xfId="17292"/>
    <cellStyle name="Normal 3 21 3 2" xfId="35241"/>
    <cellStyle name="Normal 3 21 4" xfId="17293"/>
    <cellStyle name="Normal 3 21 4 2" xfId="35242"/>
    <cellStyle name="Normal 3 21 5" xfId="17294"/>
    <cellStyle name="Normal 3 21 5 2" xfId="35243"/>
    <cellStyle name="Normal 3 21 6" xfId="17295"/>
    <cellStyle name="Normal 3 21 6 2" xfId="35244"/>
    <cellStyle name="Normal 3 21 7" xfId="17296"/>
    <cellStyle name="Normal 3 21 7 2" xfId="35245"/>
    <cellStyle name="Normal 3 21 8" xfId="17297"/>
    <cellStyle name="Normal 3 21 8 2" xfId="35246"/>
    <cellStyle name="Normal 3 21 9" xfId="17298"/>
    <cellStyle name="Normal 3 21 9 2" xfId="35247"/>
    <cellStyle name="Normal 3 22" xfId="17299"/>
    <cellStyle name="Normal 3 22 10" xfId="17300"/>
    <cellStyle name="Normal 3 22 10 2" xfId="35249"/>
    <cellStyle name="Normal 3 22 11" xfId="17301"/>
    <cellStyle name="Normal 3 22 11 10" xfId="17302"/>
    <cellStyle name="Normal 3 22 11 10 2" xfId="35251"/>
    <cellStyle name="Normal 3 22 11 11" xfId="17303"/>
    <cellStyle name="Normal 3 22 11 11 2" xfId="35252"/>
    <cellStyle name="Normal 3 22 11 12" xfId="17304"/>
    <cellStyle name="Normal 3 22 11 12 2" xfId="35253"/>
    <cellStyle name="Normal 3 22 11 13" xfId="17305"/>
    <cellStyle name="Normal 3 22 11 13 2" xfId="35254"/>
    <cellStyle name="Normal 3 22 11 14" xfId="35250"/>
    <cellStyle name="Normal 3 22 11 2" xfId="17306"/>
    <cellStyle name="Normal 3 22 11 2 10" xfId="17307"/>
    <cellStyle name="Normal 3 22 11 2 10 2" xfId="35256"/>
    <cellStyle name="Normal 3 22 11 2 11" xfId="17308"/>
    <cellStyle name="Normal 3 22 11 2 11 2" xfId="35257"/>
    <cellStyle name="Normal 3 22 11 2 12" xfId="17309"/>
    <cellStyle name="Normal 3 22 11 2 12 2" xfId="35258"/>
    <cellStyle name="Normal 3 22 11 2 13" xfId="35255"/>
    <cellStyle name="Normal 3 22 11 2 2" xfId="17310"/>
    <cellStyle name="Normal 3 22 11 2 2 2" xfId="17311"/>
    <cellStyle name="Normal 3 22 11 2 2 2 2" xfId="35260"/>
    <cellStyle name="Normal 3 22 11 2 2 3" xfId="35259"/>
    <cellStyle name="Normal 3 22 11 2 3" xfId="17312"/>
    <cellStyle name="Normal 3 22 11 2 3 2" xfId="35261"/>
    <cellStyle name="Normal 3 22 11 2 4" xfId="17313"/>
    <cellStyle name="Normal 3 22 11 2 4 2" xfId="35262"/>
    <cellStyle name="Normal 3 22 11 2 5" xfId="17314"/>
    <cellStyle name="Normal 3 22 11 2 5 2" xfId="35263"/>
    <cellStyle name="Normal 3 22 11 2 6" xfId="17315"/>
    <cellStyle name="Normal 3 22 11 2 6 2" xfId="35264"/>
    <cellStyle name="Normal 3 22 11 2 7" xfId="17316"/>
    <cellStyle name="Normal 3 22 11 2 7 2" xfId="35265"/>
    <cellStyle name="Normal 3 22 11 2 8" xfId="17317"/>
    <cellStyle name="Normal 3 22 11 2 8 2" xfId="35266"/>
    <cellStyle name="Normal 3 22 11 2 9" xfId="17318"/>
    <cellStyle name="Normal 3 22 11 2 9 2" xfId="35267"/>
    <cellStyle name="Normal 3 22 11 3" xfId="17319"/>
    <cellStyle name="Normal 3 22 11 3 2" xfId="35268"/>
    <cellStyle name="Normal 3 22 11 4" xfId="17320"/>
    <cellStyle name="Normal 3 22 11 4 2" xfId="17321"/>
    <cellStyle name="Normal 3 22 11 4 2 2" xfId="35270"/>
    <cellStyle name="Normal 3 22 11 4 3" xfId="35269"/>
    <cellStyle name="Normal 3 22 11 5" xfId="17322"/>
    <cellStyle name="Normal 3 22 11 5 2" xfId="35271"/>
    <cellStyle name="Normal 3 22 11 6" xfId="17323"/>
    <cellStyle name="Normal 3 22 11 6 2" xfId="35272"/>
    <cellStyle name="Normal 3 22 11 7" xfId="17324"/>
    <cellStyle name="Normal 3 22 11 7 2" xfId="35273"/>
    <cellStyle name="Normal 3 22 11 8" xfId="17325"/>
    <cellStyle name="Normal 3 22 11 8 2" xfId="35274"/>
    <cellStyle name="Normal 3 22 11 9" xfId="17326"/>
    <cellStyle name="Normal 3 22 11 9 2" xfId="35275"/>
    <cellStyle name="Normal 3 22 12" xfId="17327"/>
    <cellStyle name="Normal 3 22 12 2" xfId="35276"/>
    <cellStyle name="Normal 3 22 13" xfId="17328"/>
    <cellStyle name="Normal 3 22 13 10" xfId="17329"/>
    <cellStyle name="Normal 3 22 13 10 2" xfId="35278"/>
    <cellStyle name="Normal 3 22 13 11" xfId="17330"/>
    <cellStyle name="Normal 3 22 13 11 2" xfId="35279"/>
    <cellStyle name="Normal 3 22 13 12" xfId="17331"/>
    <cellStyle name="Normal 3 22 13 12 2" xfId="35280"/>
    <cellStyle name="Normal 3 22 13 13" xfId="35277"/>
    <cellStyle name="Normal 3 22 13 2" xfId="17332"/>
    <cellStyle name="Normal 3 22 13 2 2" xfId="17333"/>
    <cellStyle name="Normal 3 22 13 2 2 2" xfId="35282"/>
    <cellStyle name="Normal 3 22 13 2 3" xfId="35281"/>
    <cellStyle name="Normal 3 22 13 3" xfId="17334"/>
    <cellStyle name="Normal 3 22 13 3 2" xfId="35283"/>
    <cellStyle name="Normal 3 22 13 4" xfId="17335"/>
    <cellStyle name="Normal 3 22 13 4 2" xfId="35284"/>
    <cellStyle name="Normal 3 22 13 5" xfId="17336"/>
    <cellStyle name="Normal 3 22 13 5 2" xfId="35285"/>
    <cellStyle name="Normal 3 22 13 6" xfId="17337"/>
    <cellStyle name="Normal 3 22 13 6 2" xfId="35286"/>
    <cellStyle name="Normal 3 22 13 7" xfId="17338"/>
    <cellStyle name="Normal 3 22 13 7 2" xfId="35287"/>
    <cellStyle name="Normal 3 22 13 8" xfId="17339"/>
    <cellStyle name="Normal 3 22 13 8 2" xfId="35288"/>
    <cellStyle name="Normal 3 22 13 9" xfId="17340"/>
    <cellStyle name="Normal 3 22 13 9 2" xfId="35289"/>
    <cellStyle name="Normal 3 22 14" xfId="17341"/>
    <cellStyle name="Normal 3 22 14 2" xfId="17342"/>
    <cellStyle name="Normal 3 22 14 2 2" xfId="35291"/>
    <cellStyle name="Normal 3 22 14 3" xfId="35290"/>
    <cellStyle name="Normal 3 22 15" xfId="17343"/>
    <cellStyle name="Normal 3 22 15 2" xfId="35292"/>
    <cellStyle name="Normal 3 22 16" xfId="17344"/>
    <cellStyle name="Normal 3 22 16 2" xfId="35293"/>
    <cellStyle name="Normal 3 22 17" xfId="17345"/>
    <cellStyle name="Normal 3 22 17 2" xfId="35294"/>
    <cellStyle name="Normal 3 22 18" xfId="17346"/>
    <cellStyle name="Normal 3 22 18 2" xfId="35295"/>
    <cellStyle name="Normal 3 22 19" xfId="17347"/>
    <cellStyle name="Normal 3 22 19 2" xfId="35296"/>
    <cellStyle name="Normal 3 22 2" xfId="17348"/>
    <cellStyle name="Normal 3 22 2 10" xfId="17349"/>
    <cellStyle name="Normal 3 22 2 10 2" xfId="35298"/>
    <cellStyle name="Normal 3 22 2 11" xfId="17350"/>
    <cellStyle name="Normal 3 22 2 11 2" xfId="35299"/>
    <cellStyle name="Normal 3 22 2 12" xfId="17351"/>
    <cellStyle name="Normal 3 22 2 12 2" xfId="35300"/>
    <cellStyle name="Normal 3 22 2 13" xfId="17352"/>
    <cellStyle name="Normal 3 22 2 13 2" xfId="35301"/>
    <cellStyle name="Normal 3 22 2 14" xfId="17353"/>
    <cellStyle name="Normal 3 22 2 14 2" xfId="35302"/>
    <cellStyle name="Normal 3 22 2 15" xfId="35297"/>
    <cellStyle name="Normal 3 22 2 2" xfId="17354"/>
    <cellStyle name="Normal 3 22 2 2 10" xfId="17355"/>
    <cellStyle name="Normal 3 22 2 2 10 2" xfId="35304"/>
    <cellStyle name="Normal 3 22 2 2 11" xfId="17356"/>
    <cellStyle name="Normal 3 22 2 2 11 2" xfId="35305"/>
    <cellStyle name="Normal 3 22 2 2 12" xfId="17357"/>
    <cellStyle name="Normal 3 22 2 2 12 2" xfId="35306"/>
    <cellStyle name="Normal 3 22 2 2 13" xfId="17358"/>
    <cellStyle name="Normal 3 22 2 2 13 2" xfId="35307"/>
    <cellStyle name="Normal 3 22 2 2 14" xfId="17359"/>
    <cellStyle name="Normal 3 22 2 2 14 2" xfId="35308"/>
    <cellStyle name="Normal 3 22 2 2 15" xfId="35303"/>
    <cellStyle name="Normal 3 22 2 2 2" xfId="17360"/>
    <cellStyle name="Normal 3 22 2 2 2 10" xfId="17361"/>
    <cellStyle name="Normal 3 22 2 2 2 10 2" xfId="35310"/>
    <cellStyle name="Normal 3 22 2 2 2 11" xfId="17362"/>
    <cellStyle name="Normal 3 22 2 2 2 11 2" xfId="35311"/>
    <cellStyle name="Normal 3 22 2 2 2 12" xfId="17363"/>
    <cellStyle name="Normal 3 22 2 2 2 12 2" xfId="35312"/>
    <cellStyle name="Normal 3 22 2 2 2 13" xfId="17364"/>
    <cellStyle name="Normal 3 22 2 2 2 13 2" xfId="35313"/>
    <cellStyle name="Normal 3 22 2 2 2 14" xfId="35309"/>
    <cellStyle name="Normal 3 22 2 2 2 2" xfId="17365"/>
    <cellStyle name="Normal 3 22 2 2 2 2 10" xfId="17366"/>
    <cellStyle name="Normal 3 22 2 2 2 2 10 2" xfId="35315"/>
    <cellStyle name="Normal 3 22 2 2 2 2 11" xfId="17367"/>
    <cellStyle name="Normal 3 22 2 2 2 2 11 2" xfId="35316"/>
    <cellStyle name="Normal 3 22 2 2 2 2 12" xfId="17368"/>
    <cellStyle name="Normal 3 22 2 2 2 2 12 2" xfId="35317"/>
    <cellStyle name="Normal 3 22 2 2 2 2 13" xfId="35314"/>
    <cellStyle name="Normal 3 22 2 2 2 2 2" xfId="17369"/>
    <cellStyle name="Normal 3 22 2 2 2 2 2 2" xfId="17370"/>
    <cellStyle name="Normal 3 22 2 2 2 2 2 2 2" xfId="35319"/>
    <cellStyle name="Normal 3 22 2 2 2 2 2 3" xfId="35318"/>
    <cellStyle name="Normal 3 22 2 2 2 2 3" xfId="17371"/>
    <cellStyle name="Normal 3 22 2 2 2 2 3 2" xfId="35320"/>
    <cellStyle name="Normal 3 22 2 2 2 2 4" xfId="17372"/>
    <cellStyle name="Normal 3 22 2 2 2 2 4 2" xfId="35321"/>
    <cellStyle name="Normal 3 22 2 2 2 2 5" xfId="17373"/>
    <cellStyle name="Normal 3 22 2 2 2 2 5 2" xfId="35322"/>
    <cellStyle name="Normal 3 22 2 2 2 2 6" xfId="17374"/>
    <cellStyle name="Normal 3 22 2 2 2 2 6 2" xfId="35323"/>
    <cellStyle name="Normal 3 22 2 2 2 2 7" xfId="17375"/>
    <cellStyle name="Normal 3 22 2 2 2 2 7 2" xfId="35324"/>
    <cellStyle name="Normal 3 22 2 2 2 2 8" xfId="17376"/>
    <cellStyle name="Normal 3 22 2 2 2 2 8 2" xfId="35325"/>
    <cellStyle name="Normal 3 22 2 2 2 2 9" xfId="17377"/>
    <cellStyle name="Normal 3 22 2 2 2 2 9 2" xfId="35326"/>
    <cellStyle name="Normal 3 22 2 2 2 3" xfId="17378"/>
    <cellStyle name="Normal 3 22 2 2 2 3 2" xfId="35327"/>
    <cellStyle name="Normal 3 22 2 2 2 4" xfId="17379"/>
    <cellStyle name="Normal 3 22 2 2 2 4 2" xfId="17380"/>
    <cellStyle name="Normal 3 22 2 2 2 4 2 2" xfId="35329"/>
    <cellStyle name="Normal 3 22 2 2 2 4 3" xfId="35328"/>
    <cellStyle name="Normal 3 22 2 2 2 5" xfId="17381"/>
    <cellStyle name="Normal 3 22 2 2 2 5 2" xfId="35330"/>
    <cellStyle name="Normal 3 22 2 2 2 6" xfId="17382"/>
    <cellStyle name="Normal 3 22 2 2 2 6 2" xfId="35331"/>
    <cellStyle name="Normal 3 22 2 2 2 7" xfId="17383"/>
    <cellStyle name="Normal 3 22 2 2 2 7 2" xfId="35332"/>
    <cellStyle name="Normal 3 22 2 2 2 8" xfId="17384"/>
    <cellStyle name="Normal 3 22 2 2 2 8 2" xfId="35333"/>
    <cellStyle name="Normal 3 22 2 2 2 9" xfId="17385"/>
    <cellStyle name="Normal 3 22 2 2 2 9 2" xfId="35334"/>
    <cellStyle name="Normal 3 22 2 2 3" xfId="17386"/>
    <cellStyle name="Normal 3 22 2 2 3 2" xfId="35335"/>
    <cellStyle name="Normal 3 22 2 2 4" xfId="17387"/>
    <cellStyle name="Normal 3 22 2 2 4 10" xfId="17388"/>
    <cellStyle name="Normal 3 22 2 2 4 10 2" xfId="35337"/>
    <cellStyle name="Normal 3 22 2 2 4 11" xfId="17389"/>
    <cellStyle name="Normal 3 22 2 2 4 11 2" xfId="35338"/>
    <cellStyle name="Normal 3 22 2 2 4 12" xfId="17390"/>
    <cellStyle name="Normal 3 22 2 2 4 12 2" xfId="35339"/>
    <cellStyle name="Normal 3 22 2 2 4 13" xfId="35336"/>
    <cellStyle name="Normal 3 22 2 2 4 2" xfId="17391"/>
    <cellStyle name="Normal 3 22 2 2 4 2 2" xfId="17392"/>
    <cellStyle name="Normal 3 22 2 2 4 2 2 2" xfId="35341"/>
    <cellStyle name="Normal 3 22 2 2 4 2 3" xfId="35340"/>
    <cellStyle name="Normal 3 22 2 2 4 3" xfId="17393"/>
    <cellStyle name="Normal 3 22 2 2 4 3 2" xfId="35342"/>
    <cellStyle name="Normal 3 22 2 2 4 4" xfId="17394"/>
    <cellStyle name="Normal 3 22 2 2 4 4 2" xfId="35343"/>
    <cellStyle name="Normal 3 22 2 2 4 5" xfId="17395"/>
    <cellStyle name="Normal 3 22 2 2 4 5 2" xfId="35344"/>
    <cellStyle name="Normal 3 22 2 2 4 6" xfId="17396"/>
    <cellStyle name="Normal 3 22 2 2 4 6 2" xfId="35345"/>
    <cellStyle name="Normal 3 22 2 2 4 7" xfId="17397"/>
    <cellStyle name="Normal 3 22 2 2 4 7 2" xfId="35346"/>
    <cellStyle name="Normal 3 22 2 2 4 8" xfId="17398"/>
    <cellStyle name="Normal 3 22 2 2 4 8 2" xfId="35347"/>
    <cellStyle name="Normal 3 22 2 2 4 9" xfId="17399"/>
    <cellStyle name="Normal 3 22 2 2 4 9 2" xfId="35348"/>
    <cellStyle name="Normal 3 22 2 2 5" xfId="17400"/>
    <cellStyle name="Normal 3 22 2 2 5 2" xfId="17401"/>
    <cellStyle name="Normal 3 22 2 2 5 2 2" xfId="35350"/>
    <cellStyle name="Normal 3 22 2 2 5 3" xfId="35349"/>
    <cellStyle name="Normal 3 22 2 2 6" xfId="17402"/>
    <cellStyle name="Normal 3 22 2 2 6 2" xfId="35351"/>
    <cellStyle name="Normal 3 22 2 2 7" xfId="17403"/>
    <cellStyle name="Normal 3 22 2 2 7 2" xfId="35352"/>
    <cellStyle name="Normal 3 22 2 2 8" xfId="17404"/>
    <cellStyle name="Normal 3 22 2 2 8 2" xfId="35353"/>
    <cellStyle name="Normal 3 22 2 2 9" xfId="17405"/>
    <cellStyle name="Normal 3 22 2 2 9 2" xfId="35354"/>
    <cellStyle name="Normal 3 22 2 3" xfId="17406"/>
    <cellStyle name="Normal 3 22 2 3 10" xfId="17407"/>
    <cellStyle name="Normal 3 22 2 3 10 2" xfId="35356"/>
    <cellStyle name="Normal 3 22 2 3 11" xfId="17408"/>
    <cellStyle name="Normal 3 22 2 3 11 2" xfId="35357"/>
    <cellStyle name="Normal 3 22 2 3 12" xfId="17409"/>
    <cellStyle name="Normal 3 22 2 3 12 2" xfId="35358"/>
    <cellStyle name="Normal 3 22 2 3 13" xfId="17410"/>
    <cellStyle name="Normal 3 22 2 3 13 2" xfId="35359"/>
    <cellStyle name="Normal 3 22 2 3 14" xfId="35355"/>
    <cellStyle name="Normal 3 22 2 3 2" xfId="17411"/>
    <cellStyle name="Normal 3 22 2 3 2 10" xfId="17412"/>
    <cellStyle name="Normal 3 22 2 3 2 10 2" xfId="35361"/>
    <cellStyle name="Normal 3 22 2 3 2 11" xfId="17413"/>
    <cellStyle name="Normal 3 22 2 3 2 11 2" xfId="35362"/>
    <cellStyle name="Normal 3 22 2 3 2 12" xfId="17414"/>
    <cellStyle name="Normal 3 22 2 3 2 12 2" xfId="35363"/>
    <cellStyle name="Normal 3 22 2 3 2 13" xfId="35360"/>
    <cellStyle name="Normal 3 22 2 3 2 2" xfId="17415"/>
    <cellStyle name="Normal 3 22 2 3 2 2 2" xfId="17416"/>
    <cellStyle name="Normal 3 22 2 3 2 2 2 2" xfId="35365"/>
    <cellStyle name="Normal 3 22 2 3 2 2 3" xfId="35364"/>
    <cellStyle name="Normal 3 22 2 3 2 3" xfId="17417"/>
    <cellStyle name="Normal 3 22 2 3 2 3 2" xfId="35366"/>
    <cellStyle name="Normal 3 22 2 3 2 4" xfId="17418"/>
    <cellStyle name="Normal 3 22 2 3 2 4 2" xfId="35367"/>
    <cellStyle name="Normal 3 22 2 3 2 5" xfId="17419"/>
    <cellStyle name="Normal 3 22 2 3 2 5 2" xfId="35368"/>
    <cellStyle name="Normal 3 22 2 3 2 6" xfId="17420"/>
    <cellStyle name="Normal 3 22 2 3 2 6 2" xfId="35369"/>
    <cellStyle name="Normal 3 22 2 3 2 7" xfId="17421"/>
    <cellStyle name="Normal 3 22 2 3 2 7 2" xfId="35370"/>
    <cellStyle name="Normal 3 22 2 3 2 8" xfId="17422"/>
    <cellStyle name="Normal 3 22 2 3 2 8 2" xfId="35371"/>
    <cellStyle name="Normal 3 22 2 3 2 9" xfId="17423"/>
    <cellStyle name="Normal 3 22 2 3 2 9 2" xfId="35372"/>
    <cellStyle name="Normal 3 22 2 3 3" xfId="17424"/>
    <cellStyle name="Normal 3 22 2 3 3 2" xfId="35373"/>
    <cellStyle name="Normal 3 22 2 3 4" xfId="17425"/>
    <cellStyle name="Normal 3 22 2 3 4 2" xfId="17426"/>
    <cellStyle name="Normal 3 22 2 3 4 2 2" xfId="35375"/>
    <cellStyle name="Normal 3 22 2 3 4 3" xfId="35374"/>
    <cellStyle name="Normal 3 22 2 3 5" xfId="17427"/>
    <cellStyle name="Normal 3 22 2 3 5 2" xfId="35376"/>
    <cellStyle name="Normal 3 22 2 3 6" xfId="17428"/>
    <cellStyle name="Normal 3 22 2 3 6 2" xfId="35377"/>
    <cellStyle name="Normal 3 22 2 3 7" xfId="17429"/>
    <cellStyle name="Normal 3 22 2 3 7 2" xfId="35378"/>
    <cellStyle name="Normal 3 22 2 3 8" xfId="17430"/>
    <cellStyle name="Normal 3 22 2 3 8 2" xfId="35379"/>
    <cellStyle name="Normal 3 22 2 3 9" xfId="17431"/>
    <cellStyle name="Normal 3 22 2 3 9 2" xfId="35380"/>
    <cellStyle name="Normal 3 22 2 4" xfId="17432"/>
    <cellStyle name="Normal 3 22 2 4 10" xfId="17433"/>
    <cellStyle name="Normal 3 22 2 4 10 2" xfId="35382"/>
    <cellStyle name="Normal 3 22 2 4 11" xfId="17434"/>
    <cellStyle name="Normal 3 22 2 4 11 2" xfId="35383"/>
    <cellStyle name="Normal 3 22 2 4 12" xfId="17435"/>
    <cellStyle name="Normal 3 22 2 4 12 2" xfId="35384"/>
    <cellStyle name="Normal 3 22 2 4 13" xfId="35381"/>
    <cellStyle name="Normal 3 22 2 4 2" xfId="17436"/>
    <cellStyle name="Normal 3 22 2 4 2 2" xfId="17437"/>
    <cellStyle name="Normal 3 22 2 4 2 2 2" xfId="35386"/>
    <cellStyle name="Normal 3 22 2 4 2 3" xfId="35385"/>
    <cellStyle name="Normal 3 22 2 4 3" xfId="17438"/>
    <cellStyle name="Normal 3 22 2 4 3 2" xfId="35387"/>
    <cellStyle name="Normal 3 22 2 4 4" xfId="17439"/>
    <cellStyle name="Normal 3 22 2 4 4 2" xfId="35388"/>
    <cellStyle name="Normal 3 22 2 4 5" xfId="17440"/>
    <cellStyle name="Normal 3 22 2 4 5 2" xfId="35389"/>
    <cellStyle name="Normal 3 22 2 4 6" xfId="17441"/>
    <cellStyle name="Normal 3 22 2 4 6 2" xfId="35390"/>
    <cellStyle name="Normal 3 22 2 4 7" xfId="17442"/>
    <cellStyle name="Normal 3 22 2 4 7 2" xfId="35391"/>
    <cellStyle name="Normal 3 22 2 4 8" xfId="17443"/>
    <cellStyle name="Normal 3 22 2 4 8 2" xfId="35392"/>
    <cellStyle name="Normal 3 22 2 4 9" xfId="17444"/>
    <cellStyle name="Normal 3 22 2 4 9 2" xfId="35393"/>
    <cellStyle name="Normal 3 22 2 5" xfId="17445"/>
    <cellStyle name="Normal 3 22 2 5 2" xfId="17446"/>
    <cellStyle name="Normal 3 22 2 5 2 2" xfId="35395"/>
    <cellStyle name="Normal 3 22 2 5 3" xfId="35394"/>
    <cellStyle name="Normal 3 22 2 6" xfId="17447"/>
    <cellStyle name="Normal 3 22 2 6 2" xfId="35396"/>
    <cellStyle name="Normal 3 22 2 7" xfId="17448"/>
    <cellStyle name="Normal 3 22 2 7 2" xfId="35397"/>
    <cellStyle name="Normal 3 22 2 8" xfId="17449"/>
    <cellStyle name="Normal 3 22 2 8 2" xfId="35398"/>
    <cellStyle name="Normal 3 22 2 9" xfId="17450"/>
    <cellStyle name="Normal 3 22 2 9 2" xfId="35399"/>
    <cellStyle name="Normal 3 22 20" xfId="17451"/>
    <cellStyle name="Normal 3 22 20 2" xfId="35400"/>
    <cellStyle name="Normal 3 22 21" xfId="17452"/>
    <cellStyle name="Normal 3 22 21 2" xfId="35401"/>
    <cellStyle name="Normal 3 22 22" xfId="17453"/>
    <cellStyle name="Normal 3 22 22 2" xfId="35402"/>
    <cellStyle name="Normal 3 22 23" xfId="17454"/>
    <cellStyle name="Normal 3 22 23 2" xfId="35403"/>
    <cellStyle name="Normal 3 22 24" xfId="35248"/>
    <cellStyle name="Normal 3 22 3" xfId="17455"/>
    <cellStyle name="Normal 3 22 3 2" xfId="35404"/>
    <cellStyle name="Normal 3 22 4" xfId="17456"/>
    <cellStyle name="Normal 3 22 4 2" xfId="35405"/>
    <cellStyle name="Normal 3 22 5" xfId="17457"/>
    <cellStyle name="Normal 3 22 5 2" xfId="35406"/>
    <cellStyle name="Normal 3 22 6" xfId="17458"/>
    <cellStyle name="Normal 3 22 6 2" xfId="35407"/>
    <cellStyle name="Normal 3 22 7" xfId="17459"/>
    <cellStyle name="Normal 3 22 7 2" xfId="35408"/>
    <cellStyle name="Normal 3 22 8" xfId="17460"/>
    <cellStyle name="Normal 3 22 8 2" xfId="35409"/>
    <cellStyle name="Normal 3 22 9" xfId="17461"/>
    <cellStyle name="Normal 3 22 9 2" xfId="35410"/>
    <cellStyle name="Normal 3 23" xfId="17462"/>
    <cellStyle name="Normal 3 23 10" xfId="17463"/>
    <cellStyle name="Normal 3 23 10 2" xfId="35412"/>
    <cellStyle name="Normal 3 23 11" xfId="17464"/>
    <cellStyle name="Normal 3 23 11 10" xfId="17465"/>
    <cellStyle name="Normal 3 23 11 10 2" xfId="35414"/>
    <cellStyle name="Normal 3 23 11 11" xfId="17466"/>
    <cellStyle name="Normal 3 23 11 11 2" xfId="35415"/>
    <cellStyle name="Normal 3 23 11 12" xfId="17467"/>
    <cellStyle name="Normal 3 23 11 12 2" xfId="35416"/>
    <cellStyle name="Normal 3 23 11 13" xfId="17468"/>
    <cellStyle name="Normal 3 23 11 13 2" xfId="35417"/>
    <cellStyle name="Normal 3 23 11 14" xfId="35413"/>
    <cellStyle name="Normal 3 23 11 2" xfId="17469"/>
    <cellStyle name="Normal 3 23 11 2 10" xfId="17470"/>
    <cellStyle name="Normal 3 23 11 2 10 2" xfId="35419"/>
    <cellStyle name="Normal 3 23 11 2 11" xfId="17471"/>
    <cellStyle name="Normal 3 23 11 2 11 2" xfId="35420"/>
    <cellStyle name="Normal 3 23 11 2 12" xfId="17472"/>
    <cellStyle name="Normal 3 23 11 2 12 2" xfId="35421"/>
    <cellStyle name="Normal 3 23 11 2 13" xfId="35418"/>
    <cellStyle name="Normal 3 23 11 2 2" xfId="17473"/>
    <cellStyle name="Normal 3 23 11 2 2 2" xfId="17474"/>
    <cellStyle name="Normal 3 23 11 2 2 2 2" xfId="35423"/>
    <cellStyle name="Normal 3 23 11 2 2 3" xfId="35422"/>
    <cellStyle name="Normal 3 23 11 2 3" xfId="17475"/>
    <cellStyle name="Normal 3 23 11 2 3 2" xfId="35424"/>
    <cellStyle name="Normal 3 23 11 2 4" xfId="17476"/>
    <cellStyle name="Normal 3 23 11 2 4 2" xfId="35425"/>
    <cellStyle name="Normal 3 23 11 2 5" xfId="17477"/>
    <cellStyle name="Normal 3 23 11 2 5 2" xfId="35426"/>
    <cellStyle name="Normal 3 23 11 2 6" xfId="17478"/>
    <cellStyle name="Normal 3 23 11 2 6 2" xfId="35427"/>
    <cellStyle name="Normal 3 23 11 2 7" xfId="17479"/>
    <cellStyle name="Normal 3 23 11 2 7 2" xfId="35428"/>
    <cellStyle name="Normal 3 23 11 2 8" xfId="17480"/>
    <cellStyle name="Normal 3 23 11 2 8 2" xfId="35429"/>
    <cellStyle name="Normal 3 23 11 2 9" xfId="17481"/>
    <cellStyle name="Normal 3 23 11 2 9 2" xfId="35430"/>
    <cellStyle name="Normal 3 23 11 3" xfId="17482"/>
    <cellStyle name="Normal 3 23 11 3 2" xfId="35431"/>
    <cellStyle name="Normal 3 23 11 4" xfId="17483"/>
    <cellStyle name="Normal 3 23 11 4 2" xfId="17484"/>
    <cellStyle name="Normal 3 23 11 4 2 2" xfId="35433"/>
    <cellStyle name="Normal 3 23 11 4 3" xfId="35432"/>
    <cellStyle name="Normal 3 23 11 5" xfId="17485"/>
    <cellStyle name="Normal 3 23 11 5 2" xfId="35434"/>
    <cellStyle name="Normal 3 23 11 6" xfId="17486"/>
    <cellStyle name="Normal 3 23 11 6 2" xfId="35435"/>
    <cellStyle name="Normal 3 23 11 7" xfId="17487"/>
    <cellStyle name="Normal 3 23 11 7 2" xfId="35436"/>
    <cellStyle name="Normal 3 23 11 8" xfId="17488"/>
    <cellStyle name="Normal 3 23 11 8 2" xfId="35437"/>
    <cellStyle name="Normal 3 23 11 9" xfId="17489"/>
    <cellStyle name="Normal 3 23 11 9 2" xfId="35438"/>
    <cellStyle name="Normal 3 23 12" xfId="17490"/>
    <cellStyle name="Normal 3 23 12 2" xfId="35439"/>
    <cellStyle name="Normal 3 23 13" xfId="17491"/>
    <cellStyle name="Normal 3 23 13 10" xfId="17492"/>
    <cellStyle name="Normal 3 23 13 10 2" xfId="35441"/>
    <cellStyle name="Normal 3 23 13 11" xfId="17493"/>
    <cellStyle name="Normal 3 23 13 11 2" xfId="35442"/>
    <cellStyle name="Normal 3 23 13 12" xfId="17494"/>
    <cellStyle name="Normal 3 23 13 12 2" xfId="35443"/>
    <cellStyle name="Normal 3 23 13 13" xfId="35440"/>
    <cellStyle name="Normal 3 23 13 2" xfId="17495"/>
    <cellStyle name="Normal 3 23 13 2 2" xfId="17496"/>
    <cellStyle name="Normal 3 23 13 2 2 2" xfId="35445"/>
    <cellStyle name="Normal 3 23 13 2 3" xfId="35444"/>
    <cellStyle name="Normal 3 23 13 3" xfId="17497"/>
    <cellStyle name="Normal 3 23 13 3 2" xfId="35446"/>
    <cellStyle name="Normal 3 23 13 4" xfId="17498"/>
    <cellStyle name="Normal 3 23 13 4 2" xfId="35447"/>
    <cellStyle name="Normal 3 23 13 5" xfId="17499"/>
    <cellStyle name="Normal 3 23 13 5 2" xfId="35448"/>
    <cellStyle name="Normal 3 23 13 6" xfId="17500"/>
    <cellStyle name="Normal 3 23 13 6 2" xfId="35449"/>
    <cellStyle name="Normal 3 23 13 7" xfId="17501"/>
    <cellStyle name="Normal 3 23 13 7 2" xfId="35450"/>
    <cellStyle name="Normal 3 23 13 8" xfId="17502"/>
    <cellStyle name="Normal 3 23 13 8 2" xfId="35451"/>
    <cellStyle name="Normal 3 23 13 9" xfId="17503"/>
    <cellStyle name="Normal 3 23 13 9 2" xfId="35452"/>
    <cellStyle name="Normal 3 23 14" xfId="17504"/>
    <cellStyle name="Normal 3 23 14 2" xfId="17505"/>
    <cellStyle name="Normal 3 23 14 2 2" xfId="35454"/>
    <cellStyle name="Normal 3 23 14 3" xfId="35453"/>
    <cellStyle name="Normal 3 23 15" xfId="17506"/>
    <cellStyle name="Normal 3 23 15 2" xfId="35455"/>
    <cellStyle name="Normal 3 23 16" xfId="17507"/>
    <cellStyle name="Normal 3 23 16 2" xfId="35456"/>
    <cellStyle name="Normal 3 23 17" xfId="17508"/>
    <cellStyle name="Normal 3 23 17 2" xfId="35457"/>
    <cellStyle name="Normal 3 23 18" xfId="17509"/>
    <cellStyle name="Normal 3 23 18 2" xfId="35458"/>
    <cellStyle name="Normal 3 23 19" xfId="17510"/>
    <cellStyle name="Normal 3 23 19 2" xfId="35459"/>
    <cellStyle name="Normal 3 23 2" xfId="17511"/>
    <cellStyle name="Normal 3 23 2 10" xfId="17512"/>
    <cellStyle name="Normal 3 23 2 10 2" xfId="35461"/>
    <cellStyle name="Normal 3 23 2 11" xfId="17513"/>
    <cellStyle name="Normal 3 23 2 11 2" xfId="35462"/>
    <cellStyle name="Normal 3 23 2 12" xfId="17514"/>
    <cellStyle name="Normal 3 23 2 12 2" xfId="35463"/>
    <cellStyle name="Normal 3 23 2 13" xfId="17515"/>
    <cellStyle name="Normal 3 23 2 13 2" xfId="35464"/>
    <cellStyle name="Normal 3 23 2 14" xfId="17516"/>
    <cellStyle name="Normal 3 23 2 14 2" xfId="35465"/>
    <cellStyle name="Normal 3 23 2 15" xfId="35460"/>
    <cellStyle name="Normal 3 23 2 2" xfId="17517"/>
    <cellStyle name="Normal 3 23 2 2 10" xfId="17518"/>
    <cellStyle name="Normal 3 23 2 2 10 2" xfId="35467"/>
    <cellStyle name="Normal 3 23 2 2 11" xfId="17519"/>
    <cellStyle name="Normal 3 23 2 2 11 2" xfId="35468"/>
    <cellStyle name="Normal 3 23 2 2 12" xfId="17520"/>
    <cellStyle name="Normal 3 23 2 2 12 2" xfId="35469"/>
    <cellStyle name="Normal 3 23 2 2 13" xfId="17521"/>
    <cellStyle name="Normal 3 23 2 2 13 2" xfId="35470"/>
    <cellStyle name="Normal 3 23 2 2 14" xfId="17522"/>
    <cellStyle name="Normal 3 23 2 2 14 2" xfId="35471"/>
    <cellStyle name="Normal 3 23 2 2 15" xfId="35466"/>
    <cellStyle name="Normal 3 23 2 2 2" xfId="17523"/>
    <cellStyle name="Normal 3 23 2 2 2 10" xfId="17524"/>
    <cellStyle name="Normal 3 23 2 2 2 10 2" xfId="35473"/>
    <cellStyle name="Normal 3 23 2 2 2 11" xfId="17525"/>
    <cellStyle name="Normal 3 23 2 2 2 11 2" xfId="35474"/>
    <cellStyle name="Normal 3 23 2 2 2 12" xfId="17526"/>
    <cellStyle name="Normal 3 23 2 2 2 12 2" xfId="35475"/>
    <cellStyle name="Normal 3 23 2 2 2 13" xfId="17527"/>
    <cellStyle name="Normal 3 23 2 2 2 13 2" xfId="35476"/>
    <cellStyle name="Normal 3 23 2 2 2 14" xfId="35472"/>
    <cellStyle name="Normal 3 23 2 2 2 2" xfId="17528"/>
    <cellStyle name="Normal 3 23 2 2 2 2 10" xfId="17529"/>
    <cellStyle name="Normal 3 23 2 2 2 2 10 2" xfId="35478"/>
    <cellStyle name="Normal 3 23 2 2 2 2 11" xfId="17530"/>
    <cellStyle name="Normal 3 23 2 2 2 2 11 2" xfId="35479"/>
    <cellStyle name="Normal 3 23 2 2 2 2 12" xfId="17531"/>
    <cellStyle name="Normal 3 23 2 2 2 2 12 2" xfId="35480"/>
    <cellStyle name="Normal 3 23 2 2 2 2 13" xfId="35477"/>
    <cellStyle name="Normal 3 23 2 2 2 2 2" xfId="17532"/>
    <cellStyle name="Normal 3 23 2 2 2 2 2 2" xfId="17533"/>
    <cellStyle name="Normal 3 23 2 2 2 2 2 2 2" xfId="35482"/>
    <cellStyle name="Normal 3 23 2 2 2 2 2 3" xfId="35481"/>
    <cellStyle name="Normal 3 23 2 2 2 2 3" xfId="17534"/>
    <cellStyle name="Normal 3 23 2 2 2 2 3 2" xfId="35483"/>
    <cellStyle name="Normal 3 23 2 2 2 2 4" xfId="17535"/>
    <cellStyle name="Normal 3 23 2 2 2 2 4 2" xfId="35484"/>
    <cellStyle name="Normal 3 23 2 2 2 2 5" xfId="17536"/>
    <cellStyle name="Normal 3 23 2 2 2 2 5 2" xfId="35485"/>
    <cellStyle name="Normal 3 23 2 2 2 2 6" xfId="17537"/>
    <cellStyle name="Normal 3 23 2 2 2 2 6 2" xfId="35486"/>
    <cellStyle name="Normal 3 23 2 2 2 2 7" xfId="17538"/>
    <cellStyle name="Normal 3 23 2 2 2 2 7 2" xfId="35487"/>
    <cellStyle name="Normal 3 23 2 2 2 2 8" xfId="17539"/>
    <cellStyle name="Normal 3 23 2 2 2 2 8 2" xfId="35488"/>
    <cellStyle name="Normal 3 23 2 2 2 2 9" xfId="17540"/>
    <cellStyle name="Normal 3 23 2 2 2 2 9 2" xfId="35489"/>
    <cellStyle name="Normal 3 23 2 2 2 3" xfId="17541"/>
    <cellStyle name="Normal 3 23 2 2 2 3 2" xfId="35490"/>
    <cellStyle name="Normal 3 23 2 2 2 4" xfId="17542"/>
    <cellStyle name="Normal 3 23 2 2 2 4 2" xfId="17543"/>
    <cellStyle name="Normal 3 23 2 2 2 4 2 2" xfId="35492"/>
    <cellStyle name="Normal 3 23 2 2 2 4 3" xfId="35491"/>
    <cellStyle name="Normal 3 23 2 2 2 5" xfId="17544"/>
    <cellStyle name="Normal 3 23 2 2 2 5 2" xfId="35493"/>
    <cellStyle name="Normal 3 23 2 2 2 6" xfId="17545"/>
    <cellStyle name="Normal 3 23 2 2 2 6 2" xfId="35494"/>
    <cellStyle name="Normal 3 23 2 2 2 7" xfId="17546"/>
    <cellStyle name="Normal 3 23 2 2 2 7 2" xfId="35495"/>
    <cellStyle name="Normal 3 23 2 2 2 8" xfId="17547"/>
    <cellStyle name="Normal 3 23 2 2 2 8 2" xfId="35496"/>
    <cellStyle name="Normal 3 23 2 2 2 9" xfId="17548"/>
    <cellStyle name="Normal 3 23 2 2 2 9 2" xfId="35497"/>
    <cellStyle name="Normal 3 23 2 2 3" xfId="17549"/>
    <cellStyle name="Normal 3 23 2 2 3 2" xfId="35498"/>
    <cellStyle name="Normal 3 23 2 2 4" xfId="17550"/>
    <cellStyle name="Normal 3 23 2 2 4 10" xfId="17551"/>
    <cellStyle name="Normal 3 23 2 2 4 10 2" xfId="35500"/>
    <cellStyle name="Normal 3 23 2 2 4 11" xfId="17552"/>
    <cellStyle name="Normal 3 23 2 2 4 11 2" xfId="35501"/>
    <cellStyle name="Normal 3 23 2 2 4 12" xfId="17553"/>
    <cellStyle name="Normal 3 23 2 2 4 12 2" xfId="35502"/>
    <cellStyle name="Normal 3 23 2 2 4 13" xfId="35499"/>
    <cellStyle name="Normal 3 23 2 2 4 2" xfId="17554"/>
    <cellStyle name="Normal 3 23 2 2 4 2 2" xfId="17555"/>
    <cellStyle name="Normal 3 23 2 2 4 2 2 2" xfId="35504"/>
    <cellStyle name="Normal 3 23 2 2 4 2 3" xfId="35503"/>
    <cellStyle name="Normal 3 23 2 2 4 3" xfId="17556"/>
    <cellStyle name="Normal 3 23 2 2 4 3 2" xfId="35505"/>
    <cellStyle name="Normal 3 23 2 2 4 4" xfId="17557"/>
    <cellStyle name="Normal 3 23 2 2 4 4 2" xfId="35506"/>
    <cellStyle name="Normal 3 23 2 2 4 5" xfId="17558"/>
    <cellStyle name="Normal 3 23 2 2 4 5 2" xfId="35507"/>
    <cellStyle name="Normal 3 23 2 2 4 6" xfId="17559"/>
    <cellStyle name="Normal 3 23 2 2 4 6 2" xfId="35508"/>
    <cellStyle name="Normal 3 23 2 2 4 7" xfId="17560"/>
    <cellStyle name="Normal 3 23 2 2 4 7 2" xfId="35509"/>
    <cellStyle name="Normal 3 23 2 2 4 8" xfId="17561"/>
    <cellStyle name="Normal 3 23 2 2 4 8 2" xfId="35510"/>
    <cellStyle name="Normal 3 23 2 2 4 9" xfId="17562"/>
    <cellStyle name="Normal 3 23 2 2 4 9 2" xfId="35511"/>
    <cellStyle name="Normal 3 23 2 2 5" xfId="17563"/>
    <cellStyle name="Normal 3 23 2 2 5 2" xfId="17564"/>
    <cellStyle name="Normal 3 23 2 2 5 2 2" xfId="35513"/>
    <cellStyle name="Normal 3 23 2 2 5 3" xfId="35512"/>
    <cellStyle name="Normal 3 23 2 2 6" xfId="17565"/>
    <cellStyle name="Normal 3 23 2 2 6 2" xfId="35514"/>
    <cellStyle name="Normal 3 23 2 2 7" xfId="17566"/>
    <cellStyle name="Normal 3 23 2 2 7 2" xfId="35515"/>
    <cellStyle name="Normal 3 23 2 2 8" xfId="17567"/>
    <cellStyle name="Normal 3 23 2 2 8 2" xfId="35516"/>
    <cellStyle name="Normal 3 23 2 2 9" xfId="17568"/>
    <cellStyle name="Normal 3 23 2 2 9 2" xfId="35517"/>
    <cellStyle name="Normal 3 23 2 3" xfId="17569"/>
    <cellStyle name="Normal 3 23 2 3 10" xfId="17570"/>
    <cellStyle name="Normal 3 23 2 3 10 2" xfId="35519"/>
    <cellStyle name="Normal 3 23 2 3 11" xfId="17571"/>
    <cellStyle name="Normal 3 23 2 3 11 2" xfId="35520"/>
    <cellStyle name="Normal 3 23 2 3 12" xfId="17572"/>
    <cellStyle name="Normal 3 23 2 3 12 2" xfId="35521"/>
    <cellStyle name="Normal 3 23 2 3 13" xfId="17573"/>
    <cellStyle name="Normal 3 23 2 3 13 2" xfId="35522"/>
    <cellStyle name="Normal 3 23 2 3 14" xfId="35518"/>
    <cellStyle name="Normal 3 23 2 3 2" xfId="17574"/>
    <cellStyle name="Normal 3 23 2 3 2 10" xfId="17575"/>
    <cellStyle name="Normal 3 23 2 3 2 10 2" xfId="35524"/>
    <cellStyle name="Normal 3 23 2 3 2 11" xfId="17576"/>
    <cellStyle name="Normal 3 23 2 3 2 11 2" xfId="35525"/>
    <cellStyle name="Normal 3 23 2 3 2 12" xfId="17577"/>
    <cellStyle name="Normal 3 23 2 3 2 12 2" xfId="35526"/>
    <cellStyle name="Normal 3 23 2 3 2 13" xfId="35523"/>
    <cellStyle name="Normal 3 23 2 3 2 2" xfId="17578"/>
    <cellStyle name="Normal 3 23 2 3 2 2 2" xfId="17579"/>
    <cellStyle name="Normal 3 23 2 3 2 2 2 2" xfId="35528"/>
    <cellStyle name="Normal 3 23 2 3 2 2 3" xfId="35527"/>
    <cellStyle name="Normal 3 23 2 3 2 3" xfId="17580"/>
    <cellStyle name="Normal 3 23 2 3 2 3 2" xfId="35529"/>
    <cellStyle name="Normal 3 23 2 3 2 4" xfId="17581"/>
    <cellStyle name="Normal 3 23 2 3 2 4 2" xfId="35530"/>
    <cellStyle name="Normal 3 23 2 3 2 5" xfId="17582"/>
    <cellStyle name="Normal 3 23 2 3 2 5 2" xfId="35531"/>
    <cellStyle name="Normal 3 23 2 3 2 6" xfId="17583"/>
    <cellStyle name="Normal 3 23 2 3 2 6 2" xfId="35532"/>
    <cellStyle name="Normal 3 23 2 3 2 7" xfId="17584"/>
    <cellStyle name="Normal 3 23 2 3 2 7 2" xfId="35533"/>
    <cellStyle name="Normal 3 23 2 3 2 8" xfId="17585"/>
    <cellStyle name="Normal 3 23 2 3 2 8 2" xfId="35534"/>
    <cellStyle name="Normal 3 23 2 3 2 9" xfId="17586"/>
    <cellStyle name="Normal 3 23 2 3 2 9 2" xfId="35535"/>
    <cellStyle name="Normal 3 23 2 3 3" xfId="17587"/>
    <cellStyle name="Normal 3 23 2 3 3 2" xfId="35536"/>
    <cellStyle name="Normal 3 23 2 3 4" xfId="17588"/>
    <cellStyle name="Normal 3 23 2 3 4 2" xfId="17589"/>
    <cellStyle name="Normal 3 23 2 3 4 2 2" xfId="35538"/>
    <cellStyle name="Normal 3 23 2 3 4 3" xfId="35537"/>
    <cellStyle name="Normal 3 23 2 3 5" xfId="17590"/>
    <cellStyle name="Normal 3 23 2 3 5 2" xfId="35539"/>
    <cellStyle name="Normal 3 23 2 3 6" xfId="17591"/>
    <cellStyle name="Normal 3 23 2 3 6 2" xfId="35540"/>
    <cellStyle name="Normal 3 23 2 3 7" xfId="17592"/>
    <cellStyle name="Normal 3 23 2 3 7 2" xfId="35541"/>
    <cellStyle name="Normal 3 23 2 3 8" xfId="17593"/>
    <cellStyle name="Normal 3 23 2 3 8 2" xfId="35542"/>
    <cellStyle name="Normal 3 23 2 3 9" xfId="17594"/>
    <cellStyle name="Normal 3 23 2 3 9 2" xfId="35543"/>
    <cellStyle name="Normal 3 23 2 4" xfId="17595"/>
    <cellStyle name="Normal 3 23 2 4 10" xfId="17596"/>
    <cellStyle name="Normal 3 23 2 4 10 2" xfId="35545"/>
    <cellStyle name="Normal 3 23 2 4 11" xfId="17597"/>
    <cellStyle name="Normal 3 23 2 4 11 2" xfId="35546"/>
    <cellStyle name="Normal 3 23 2 4 12" xfId="17598"/>
    <cellStyle name="Normal 3 23 2 4 12 2" xfId="35547"/>
    <cellStyle name="Normal 3 23 2 4 13" xfId="35544"/>
    <cellStyle name="Normal 3 23 2 4 2" xfId="17599"/>
    <cellStyle name="Normal 3 23 2 4 2 2" xfId="17600"/>
    <cellStyle name="Normal 3 23 2 4 2 2 2" xfId="35549"/>
    <cellStyle name="Normal 3 23 2 4 2 3" xfId="35548"/>
    <cellStyle name="Normal 3 23 2 4 3" xfId="17601"/>
    <cellStyle name="Normal 3 23 2 4 3 2" xfId="35550"/>
    <cellStyle name="Normal 3 23 2 4 4" xfId="17602"/>
    <cellStyle name="Normal 3 23 2 4 4 2" xfId="35551"/>
    <cellStyle name="Normal 3 23 2 4 5" xfId="17603"/>
    <cellStyle name="Normal 3 23 2 4 5 2" xfId="35552"/>
    <cellStyle name="Normal 3 23 2 4 6" xfId="17604"/>
    <cellStyle name="Normal 3 23 2 4 6 2" xfId="35553"/>
    <cellStyle name="Normal 3 23 2 4 7" xfId="17605"/>
    <cellStyle name="Normal 3 23 2 4 7 2" xfId="35554"/>
    <cellStyle name="Normal 3 23 2 4 8" xfId="17606"/>
    <cellStyle name="Normal 3 23 2 4 8 2" xfId="35555"/>
    <cellStyle name="Normal 3 23 2 4 9" xfId="17607"/>
    <cellStyle name="Normal 3 23 2 4 9 2" xfId="35556"/>
    <cellStyle name="Normal 3 23 2 5" xfId="17608"/>
    <cellStyle name="Normal 3 23 2 5 2" xfId="17609"/>
    <cellStyle name="Normal 3 23 2 5 2 2" xfId="35558"/>
    <cellStyle name="Normal 3 23 2 5 3" xfId="35557"/>
    <cellStyle name="Normal 3 23 2 6" xfId="17610"/>
    <cellStyle name="Normal 3 23 2 6 2" xfId="35559"/>
    <cellStyle name="Normal 3 23 2 7" xfId="17611"/>
    <cellStyle name="Normal 3 23 2 7 2" xfId="35560"/>
    <cellStyle name="Normal 3 23 2 8" xfId="17612"/>
    <cellStyle name="Normal 3 23 2 8 2" xfId="35561"/>
    <cellStyle name="Normal 3 23 2 9" xfId="17613"/>
    <cellStyle name="Normal 3 23 2 9 2" xfId="35562"/>
    <cellStyle name="Normal 3 23 20" xfId="17614"/>
    <cellStyle name="Normal 3 23 20 2" xfId="35563"/>
    <cellStyle name="Normal 3 23 21" xfId="17615"/>
    <cellStyle name="Normal 3 23 21 2" xfId="35564"/>
    <cellStyle name="Normal 3 23 22" xfId="17616"/>
    <cellStyle name="Normal 3 23 22 2" xfId="35565"/>
    <cellStyle name="Normal 3 23 23" xfId="17617"/>
    <cellStyle name="Normal 3 23 23 2" xfId="35566"/>
    <cellStyle name="Normal 3 23 24" xfId="35411"/>
    <cellStyle name="Normal 3 23 3" xfId="17618"/>
    <cellStyle name="Normal 3 23 3 2" xfId="35567"/>
    <cellStyle name="Normal 3 23 4" xfId="17619"/>
    <cellStyle name="Normal 3 23 4 2" xfId="35568"/>
    <cellStyle name="Normal 3 23 5" xfId="17620"/>
    <cellStyle name="Normal 3 23 5 2" xfId="35569"/>
    <cellStyle name="Normal 3 23 6" xfId="17621"/>
    <cellStyle name="Normal 3 23 6 2" xfId="35570"/>
    <cellStyle name="Normal 3 23 7" xfId="17622"/>
    <cellStyle name="Normal 3 23 7 2" xfId="35571"/>
    <cellStyle name="Normal 3 23 8" xfId="17623"/>
    <cellStyle name="Normal 3 23 8 2" xfId="35572"/>
    <cellStyle name="Normal 3 23 9" xfId="17624"/>
    <cellStyle name="Normal 3 23 9 2" xfId="35573"/>
    <cellStyle name="Normal 3 24" xfId="17625"/>
    <cellStyle name="Normal 3 24 10" xfId="17626"/>
    <cellStyle name="Normal 3 24 10 2" xfId="35575"/>
    <cellStyle name="Normal 3 24 11" xfId="17627"/>
    <cellStyle name="Normal 3 24 11 10" xfId="17628"/>
    <cellStyle name="Normal 3 24 11 10 2" xfId="35577"/>
    <cellStyle name="Normal 3 24 11 11" xfId="17629"/>
    <cellStyle name="Normal 3 24 11 11 2" xfId="35578"/>
    <cellStyle name="Normal 3 24 11 12" xfId="17630"/>
    <cellStyle name="Normal 3 24 11 12 2" xfId="35579"/>
    <cellStyle name="Normal 3 24 11 13" xfId="17631"/>
    <cellStyle name="Normal 3 24 11 13 2" xfId="35580"/>
    <cellStyle name="Normal 3 24 11 14" xfId="35576"/>
    <cellStyle name="Normal 3 24 11 2" xfId="17632"/>
    <cellStyle name="Normal 3 24 11 2 10" xfId="17633"/>
    <cellStyle name="Normal 3 24 11 2 10 2" xfId="35582"/>
    <cellStyle name="Normal 3 24 11 2 11" xfId="17634"/>
    <cellStyle name="Normal 3 24 11 2 11 2" xfId="35583"/>
    <cellStyle name="Normal 3 24 11 2 12" xfId="17635"/>
    <cellStyle name="Normal 3 24 11 2 12 2" xfId="35584"/>
    <cellStyle name="Normal 3 24 11 2 13" xfId="35581"/>
    <cellStyle name="Normal 3 24 11 2 2" xfId="17636"/>
    <cellStyle name="Normal 3 24 11 2 2 2" xfId="17637"/>
    <cellStyle name="Normal 3 24 11 2 2 2 2" xfId="35586"/>
    <cellStyle name="Normal 3 24 11 2 2 3" xfId="35585"/>
    <cellStyle name="Normal 3 24 11 2 3" xfId="17638"/>
    <cellStyle name="Normal 3 24 11 2 3 2" xfId="35587"/>
    <cellStyle name="Normal 3 24 11 2 4" xfId="17639"/>
    <cellStyle name="Normal 3 24 11 2 4 2" xfId="35588"/>
    <cellStyle name="Normal 3 24 11 2 5" xfId="17640"/>
    <cellStyle name="Normal 3 24 11 2 5 2" xfId="35589"/>
    <cellStyle name="Normal 3 24 11 2 6" xfId="17641"/>
    <cellStyle name="Normal 3 24 11 2 6 2" xfId="35590"/>
    <cellStyle name="Normal 3 24 11 2 7" xfId="17642"/>
    <cellStyle name="Normal 3 24 11 2 7 2" xfId="35591"/>
    <cellStyle name="Normal 3 24 11 2 8" xfId="17643"/>
    <cellStyle name="Normal 3 24 11 2 8 2" xfId="35592"/>
    <cellStyle name="Normal 3 24 11 2 9" xfId="17644"/>
    <cellStyle name="Normal 3 24 11 2 9 2" xfId="35593"/>
    <cellStyle name="Normal 3 24 11 3" xfId="17645"/>
    <cellStyle name="Normal 3 24 11 3 2" xfId="35594"/>
    <cellStyle name="Normal 3 24 11 4" xfId="17646"/>
    <cellStyle name="Normal 3 24 11 4 2" xfId="17647"/>
    <cellStyle name="Normal 3 24 11 4 2 2" xfId="35596"/>
    <cellStyle name="Normal 3 24 11 4 3" xfId="35595"/>
    <cellStyle name="Normal 3 24 11 5" xfId="17648"/>
    <cellStyle name="Normal 3 24 11 5 2" xfId="35597"/>
    <cellStyle name="Normal 3 24 11 6" xfId="17649"/>
    <cellStyle name="Normal 3 24 11 6 2" xfId="35598"/>
    <cellStyle name="Normal 3 24 11 7" xfId="17650"/>
    <cellStyle name="Normal 3 24 11 7 2" xfId="35599"/>
    <cellStyle name="Normal 3 24 11 8" xfId="17651"/>
    <cellStyle name="Normal 3 24 11 8 2" xfId="35600"/>
    <cellStyle name="Normal 3 24 11 9" xfId="17652"/>
    <cellStyle name="Normal 3 24 11 9 2" xfId="35601"/>
    <cellStyle name="Normal 3 24 12" xfId="17653"/>
    <cellStyle name="Normal 3 24 12 2" xfId="35602"/>
    <cellStyle name="Normal 3 24 13" xfId="17654"/>
    <cellStyle name="Normal 3 24 13 10" xfId="17655"/>
    <cellStyle name="Normal 3 24 13 10 2" xfId="35604"/>
    <cellStyle name="Normal 3 24 13 11" xfId="17656"/>
    <cellStyle name="Normal 3 24 13 11 2" xfId="35605"/>
    <cellStyle name="Normal 3 24 13 12" xfId="17657"/>
    <cellStyle name="Normal 3 24 13 12 2" xfId="35606"/>
    <cellStyle name="Normal 3 24 13 13" xfId="35603"/>
    <cellStyle name="Normal 3 24 13 2" xfId="17658"/>
    <cellStyle name="Normal 3 24 13 2 2" xfId="17659"/>
    <cellStyle name="Normal 3 24 13 2 2 2" xfId="35608"/>
    <cellStyle name="Normal 3 24 13 2 3" xfId="35607"/>
    <cellStyle name="Normal 3 24 13 3" xfId="17660"/>
    <cellStyle name="Normal 3 24 13 3 2" xfId="35609"/>
    <cellStyle name="Normal 3 24 13 4" xfId="17661"/>
    <cellStyle name="Normal 3 24 13 4 2" xfId="35610"/>
    <cellStyle name="Normal 3 24 13 5" xfId="17662"/>
    <cellStyle name="Normal 3 24 13 5 2" xfId="35611"/>
    <cellStyle name="Normal 3 24 13 6" xfId="17663"/>
    <cellStyle name="Normal 3 24 13 6 2" xfId="35612"/>
    <cellStyle name="Normal 3 24 13 7" xfId="17664"/>
    <cellStyle name="Normal 3 24 13 7 2" xfId="35613"/>
    <cellStyle name="Normal 3 24 13 8" xfId="17665"/>
    <cellStyle name="Normal 3 24 13 8 2" xfId="35614"/>
    <cellStyle name="Normal 3 24 13 9" xfId="17666"/>
    <cellStyle name="Normal 3 24 13 9 2" xfId="35615"/>
    <cellStyle name="Normal 3 24 14" xfId="17667"/>
    <cellStyle name="Normal 3 24 14 2" xfId="17668"/>
    <cellStyle name="Normal 3 24 14 2 2" xfId="35617"/>
    <cellStyle name="Normal 3 24 14 3" xfId="35616"/>
    <cellStyle name="Normal 3 24 15" xfId="17669"/>
    <cellStyle name="Normal 3 24 15 2" xfId="35618"/>
    <cellStyle name="Normal 3 24 16" xfId="17670"/>
    <cellStyle name="Normal 3 24 16 2" xfId="35619"/>
    <cellStyle name="Normal 3 24 17" xfId="17671"/>
    <cellStyle name="Normal 3 24 17 2" xfId="35620"/>
    <cellStyle name="Normal 3 24 18" xfId="17672"/>
    <cellStyle name="Normal 3 24 18 2" xfId="35621"/>
    <cellStyle name="Normal 3 24 19" xfId="17673"/>
    <cellStyle name="Normal 3 24 19 2" xfId="35622"/>
    <cellStyle name="Normal 3 24 2" xfId="17674"/>
    <cellStyle name="Normal 3 24 2 10" xfId="17675"/>
    <cellStyle name="Normal 3 24 2 10 2" xfId="35624"/>
    <cellStyle name="Normal 3 24 2 11" xfId="17676"/>
    <cellStyle name="Normal 3 24 2 11 2" xfId="35625"/>
    <cellStyle name="Normal 3 24 2 12" xfId="17677"/>
    <cellStyle name="Normal 3 24 2 12 2" xfId="35626"/>
    <cellStyle name="Normal 3 24 2 13" xfId="17678"/>
    <cellStyle name="Normal 3 24 2 13 2" xfId="35627"/>
    <cellStyle name="Normal 3 24 2 14" xfId="17679"/>
    <cellStyle name="Normal 3 24 2 14 2" xfId="35628"/>
    <cellStyle name="Normal 3 24 2 15" xfId="35623"/>
    <cellStyle name="Normal 3 24 2 2" xfId="17680"/>
    <cellStyle name="Normal 3 24 2 2 10" xfId="17681"/>
    <cellStyle name="Normal 3 24 2 2 10 2" xfId="35630"/>
    <cellStyle name="Normal 3 24 2 2 11" xfId="17682"/>
    <cellStyle name="Normal 3 24 2 2 11 2" xfId="35631"/>
    <cellStyle name="Normal 3 24 2 2 12" xfId="17683"/>
    <cellStyle name="Normal 3 24 2 2 12 2" xfId="35632"/>
    <cellStyle name="Normal 3 24 2 2 13" xfId="17684"/>
    <cellStyle name="Normal 3 24 2 2 13 2" xfId="35633"/>
    <cellStyle name="Normal 3 24 2 2 14" xfId="17685"/>
    <cellStyle name="Normal 3 24 2 2 14 2" xfId="35634"/>
    <cellStyle name="Normal 3 24 2 2 15" xfId="35629"/>
    <cellStyle name="Normal 3 24 2 2 2" xfId="17686"/>
    <cellStyle name="Normal 3 24 2 2 2 10" xfId="17687"/>
    <cellStyle name="Normal 3 24 2 2 2 10 2" xfId="35636"/>
    <cellStyle name="Normal 3 24 2 2 2 11" xfId="17688"/>
    <cellStyle name="Normal 3 24 2 2 2 11 2" xfId="35637"/>
    <cellStyle name="Normal 3 24 2 2 2 12" xfId="17689"/>
    <cellStyle name="Normal 3 24 2 2 2 12 2" xfId="35638"/>
    <cellStyle name="Normal 3 24 2 2 2 13" xfId="17690"/>
    <cellStyle name="Normal 3 24 2 2 2 13 2" xfId="35639"/>
    <cellStyle name="Normal 3 24 2 2 2 14" xfId="35635"/>
    <cellStyle name="Normal 3 24 2 2 2 2" xfId="17691"/>
    <cellStyle name="Normal 3 24 2 2 2 2 10" xfId="17692"/>
    <cellStyle name="Normal 3 24 2 2 2 2 10 2" xfId="35641"/>
    <cellStyle name="Normal 3 24 2 2 2 2 11" xfId="17693"/>
    <cellStyle name="Normal 3 24 2 2 2 2 11 2" xfId="35642"/>
    <cellStyle name="Normal 3 24 2 2 2 2 12" xfId="17694"/>
    <cellStyle name="Normal 3 24 2 2 2 2 12 2" xfId="35643"/>
    <cellStyle name="Normal 3 24 2 2 2 2 13" xfId="35640"/>
    <cellStyle name="Normal 3 24 2 2 2 2 2" xfId="17695"/>
    <cellStyle name="Normal 3 24 2 2 2 2 2 2" xfId="17696"/>
    <cellStyle name="Normal 3 24 2 2 2 2 2 2 2" xfId="35645"/>
    <cellStyle name="Normal 3 24 2 2 2 2 2 3" xfId="35644"/>
    <cellStyle name="Normal 3 24 2 2 2 2 3" xfId="17697"/>
    <cellStyle name="Normal 3 24 2 2 2 2 3 2" xfId="35646"/>
    <cellStyle name="Normal 3 24 2 2 2 2 4" xfId="17698"/>
    <cellStyle name="Normal 3 24 2 2 2 2 4 2" xfId="35647"/>
    <cellStyle name="Normal 3 24 2 2 2 2 5" xfId="17699"/>
    <cellStyle name="Normal 3 24 2 2 2 2 5 2" xfId="35648"/>
    <cellStyle name="Normal 3 24 2 2 2 2 6" xfId="17700"/>
    <cellStyle name="Normal 3 24 2 2 2 2 6 2" xfId="35649"/>
    <cellStyle name="Normal 3 24 2 2 2 2 7" xfId="17701"/>
    <cellStyle name="Normal 3 24 2 2 2 2 7 2" xfId="35650"/>
    <cellStyle name="Normal 3 24 2 2 2 2 8" xfId="17702"/>
    <cellStyle name="Normal 3 24 2 2 2 2 8 2" xfId="35651"/>
    <cellStyle name="Normal 3 24 2 2 2 2 9" xfId="17703"/>
    <cellStyle name="Normal 3 24 2 2 2 2 9 2" xfId="35652"/>
    <cellStyle name="Normal 3 24 2 2 2 3" xfId="17704"/>
    <cellStyle name="Normal 3 24 2 2 2 3 2" xfId="35653"/>
    <cellStyle name="Normal 3 24 2 2 2 4" xfId="17705"/>
    <cellStyle name="Normal 3 24 2 2 2 4 2" xfId="17706"/>
    <cellStyle name="Normal 3 24 2 2 2 4 2 2" xfId="35655"/>
    <cellStyle name="Normal 3 24 2 2 2 4 3" xfId="35654"/>
    <cellStyle name="Normal 3 24 2 2 2 5" xfId="17707"/>
    <cellStyle name="Normal 3 24 2 2 2 5 2" xfId="35656"/>
    <cellStyle name="Normal 3 24 2 2 2 6" xfId="17708"/>
    <cellStyle name="Normal 3 24 2 2 2 6 2" xfId="35657"/>
    <cellStyle name="Normal 3 24 2 2 2 7" xfId="17709"/>
    <cellStyle name="Normal 3 24 2 2 2 7 2" xfId="35658"/>
    <cellStyle name="Normal 3 24 2 2 2 8" xfId="17710"/>
    <cellStyle name="Normal 3 24 2 2 2 8 2" xfId="35659"/>
    <cellStyle name="Normal 3 24 2 2 2 9" xfId="17711"/>
    <cellStyle name="Normal 3 24 2 2 2 9 2" xfId="35660"/>
    <cellStyle name="Normal 3 24 2 2 3" xfId="17712"/>
    <cellStyle name="Normal 3 24 2 2 3 2" xfId="35661"/>
    <cellStyle name="Normal 3 24 2 2 4" xfId="17713"/>
    <cellStyle name="Normal 3 24 2 2 4 10" xfId="17714"/>
    <cellStyle name="Normal 3 24 2 2 4 10 2" xfId="35663"/>
    <cellStyle name="Normal 3 24 2 2 4 11" xfId="17715"/>
    <cellStyle name="Normal 3 24 2 2 4 11 2" xfId="35664"/>
    <cellStyle name="Normal 3 24 2 2 4 12" xfId="17716"/>
    <cellStyle name="Normal 3 24 2 2 4 12 2" xfId="35665"/>
    <cellStyle name="Normal 3 24 2 2 4 13" xfId="35662"/>
    <cellStyle name="Normal 3 24 2 2 4 2" xfId="17717"/>
    <cellStyle name="Normal 3 24 2 2 4 2 2" xfId="17718"/>
    <cellStyle name="Normal 3 24 2 2 4 2 2 2" xfId="35667"/>
    <cellStyle name="Normal 3 24 2 2 4 2 3" xfId="35666"/>
    <cellStyle name="Normal 3 24 2 2 4 3" xfId="17719"/>
    <cellStyle name="Normal 3 24 2 2 4 3 2" xfId="35668"/>
    <cellStyle name="Normal 3 24 2 2 4 4" xfId="17720"/>
    <cellStyle name="Normal 3 24 2 2 4 4 2" xfId="35669"/>
    <cellStyle name="Normal 3 24 2 2 4 5" xfId="17721"/>
    <cellStyle name="Normal 3 24 2 2 4 5 2" xfId="35670"/>
    <cellStyle name="Normal 3 24 2 2 4 6" xfId="17722"/>
    <cellStyle name="Normal 3 24 2 2 4 6 2" xfId="35671"/>
    <cellStyle name="Normal 3 24 2 2 4 7" xfId="17723"/>
    <cellStyle name="Normal 3 24 2 2 4 7 2" xfId="35672"/>
    <cellStyle name="Normal 3 24 2 2 4 8" xfId="17724"/>
    <cellStyle name="Normal 3 24 2 2 4 8 2" xfId="35673"/>
    <cellStyle name="Normal 3 24 2 2 4 9" xfId="17725"/>
    <cellStyle name="Normal 3 24 2 2 4 9 2" xfId="35674"/>
    <cellStyle name="Normal 3 24 2 2 5" xfId="17726"/>
    <cellStyle name="Normal 3 24 2 2 5 2" xfId="17727"/>
    <cellStyle name="Normal 3 24 2 2 5 2 2" xfId="35676"/>
    <cellStyle name="Normal 3 24 2 2 5 3" xfId="35675"/>
    <cellStyle name="Normal 3 24 2 2 6" xfId="17728"/>
    <cellStyle name="Normal 3 24 2 2 6 2" xfId="35677"/>
    <cellStyle name="Normal 3 24 2 2 7" xfId="17729"/>
    <cellStyle name="Normal 3 24 2 2 7 2" xfId="35678"/>
    <cellStyle name="Normal 3 24 2 2 8" xfId="17730"/>
    <cellStyle name="Normal 3 24 2 2 8 2" xfId="35679"/>
    <cellStyle name="Normal 3 24 2 2 9" xfId="17731"/>
    <cellStyle name="Normal 3 24 2 2 9 2" xfId="35680"/>
    <cellStyle name="Normal 3 24 2 3" xfId="17732"/>
    <cellStyle name="Normal 3 24 2 3 10" xfId="17733"/>
    <cellStyle name="Normal 3 24 2 3 10 2" xfId="35682"/>
    <cellStyle name="Normal 3 24 2 3 11" xfId="17734"/>
    <cellStyle name="Normal 3 24 2 3 11 2" xfId="35683"/>
    <cellStyle name="Normal 3 24 2 3 12" xfId="17735"/>
    <cellStyle name="Normal 3 24 2 3 12 2" xfId="35684"/>
    <cellStyle name="Normal 3 24 2 3 13" xfId="17736"/>
    <cellStyle name="Normal 3 24 2 3 13 2" xfId="35685"/>
    <cellStyle name="Normal 3 24 2 3 14" xfId="35681"/>
    <cellStyle name="Normal 3 24 2 3 2" xfId="17737"/>
    <cellStyle name="Normal 3 24 2 3 2 10" xfId="17738"/>
    <cellStyle name="Normal 3 24 2 3 2 10 2" xfId="35687"/>
    <cellStyle name="Normal 3 24 2 3 2 11" xfId="17739"/>
    <cellStyle name="Normal 3 24 2 3 2 11 2" xfId="35688"/>
    <cellStyle name="Normal 3 24 2 3 2 12" xfId="17740"/>
    <cellStyle name="Normal 3 24 2 3 2 12 2" xfId="35689"/>
    <cellStyle name="Normal 3 24 2 3 2 13" xfId="35686"/>
    <cellStyle name="Normal 3 24 2 3 2 2" xfId="17741"/>
    <cellStyle name="Normal 3 24 2 3 2 2 2" xfId="17742"/>
    <cellStyle name="Normal 3 24 2 3 2 2 2 2" xfId="35691"/>
    <cellStyle name="Normal 3 24 2 3 2 2 3" xfId="35690"/>
    <cellStyle name="Normal 3 24 2 3 2 3" xfId="17743"/>
    <cellStyle name="Normal 3 24 2 3 2 3 2" xfId="35692"/>
    <cellStyle name="Normal 3 24 2 3 2 4" xfId="17744"/>
    <cellStyle name="Normal 3 24 2 3 2 4 2" xfId="35693"/>
    <cellStyle name="Normal 3 24 2 3 2 5" xfId="17745"/>
    <cellStyle name="Normal 3 24 2 3 2 5 2" xfId="35694"/>
    <cellStyle name="Normal 3 24 2 3 2 6" xfId="17746"/>
    <cellStyle name="Normal 3 24 2 3 2 6 2" xfId="35695"/>
    <cellStyle name="Normal 3 24 2 3 2 7" xfId="17747"/>
    <cellStyle name="Normal 3 24 2 3 2 7 2" xfId="35696"/>
    <cellStyle name="Normal 3 24 2 3 2 8" xfId="17748"/>
    <cellStyle name="Normal 3 24 2 3 2 8 2" xfId="35697"/>
    <cellStyle name="Normal 3 24 2 3 2 9" xfId="17749"/>
    <cellStyle name="Normal 3 24 2 3 2 9 2" xfId="35698"/>
    <cellStyle name="Normal 3 24 2 3 3" xfId="17750"/>
    <cellStyle name="Normal 3 24 2 3 3 2" xfId="35699"/>
    <cellStyle name="Normal 3 24 2 3 4" xfId="17751"/>
    <cellStyle name="Normal 3 24 2 3 4 2" xfId="17752"/>
    <cellStyle name="Normal 3 24 2 3 4 2 2" xfId="35701"/>
    <cellStyle name="Normal 3 24 2 3 4 3" xfId="35700"/>
    <cellStyle name="Normal 3 24 2 3 5" xfId="17753"/>
    <cellStyle name="Normal 3 24 2 3 5 2" xfId="35702"/>
    <cellStyle name="Normal 3 24 2 3 6" xfId="17754"/>
    <cellStyle name="Normal 3 24 2 3 6 2" xfId="35703"/>
    <cellStyle name="Normal 3 24 2 3 7" xfId="17755"/>
    <cellStyle name="Normal 3 24 2 3 7 2" xfId="35704"/>
    <cellStyle name="Normal 3 24 2 3 8" xfId="17756"/>
    <cellStyle name="Normal 3 24 2 3 8 2" xfId="35705"/>
    <cellStyle name="Normal 3 24 2 3 9" xfId="17757"/>
    <cellStyle name="Normal 3 24 2 3 9 2" xfId="35706"/>
    <cellStyle name="Normal 3 24 2 4" xfId="17758"/>
    <cellStyle name="Normal 3 24 2 4 10" xfId="17759"/>
    <cellStyle name="Normal 3 24 2 4 10 2" xfId="35708"/>
    <cellStyle name="Normal 3 24 2 4 11" xfId="17760"/>
    <cellStyle name="Normal 3 24 2 4 11 2" xfId="35709"/>
    <cellStyle name="Normal 3 24 2 4 12" xfId="17761"/>
    <cellStyle name="Normal 3 24 2 4 12 2" xfId="35710"/>
    <cellStyle name="Normal 3 24 2 4 13" xfId="35707"/>
    <cellStyle name="Normal 3 24 2 4 2" xfId="17762"/>
    <cellStyle name="Normal 3 24 2 4 2 2" xfId="17763"/>
    <cellStyle name="Normal 3 24 2 4 2 2 2" xfId="35712"/>
    <cellStyle name="Normal 3 24 2 4 2 3" xfId="35711"/>
    <cellStyle name="Normal 3 24 2 4 3" xfId="17764"/>
    <cellStyle name="Normal 3 24 2 4 3 2" xfId="35713"/>
    <cellStyle name="Normal 3 24 2 4 4" xfId="17765"/>
    <cellStyle name="Normal 3 24 2 4 4 2" xfId="35714"/>
    <cellStyle name="Normal 3 24 2 4 5" xfId="17766"/>
    <cellStyle name="Normal 3 24 2 4 5 2" xfId="35715"/>
    <cellStyle name="Normal 3 24 2 4 6" xfId="17767"/>
    <cellStyle name="Normal 3 24 2 4 6 2" xfId="35716"/>
    <cellStyle name="Normal 3 24 2 4 7" xfId="17768"/>
    <cellStyle name="Normal 3 24 2 4 7 2" xfId="35717"/>
    <cellStyle name="Normal 3 24 2 4 8" xfId="17769"/>
    <cellStyle name="Normal 3 24 2 4 8 2" xfId="35718"/>
    <cellStyle name="Normal 3 24 2 4 9" xfId="17770"/>
    <cellStyle name="Normal 3 24 2 4 9 2" xfId="35719"/>
    <cellStyle name="Normal 3 24 2 5" xfId="17771"/>
    <cellStyle name="Normal 3 24 2 5 2" xfId="17772"/>
    <cellStyle name="Normal 3 24 2 5 2 2" xfId="35721"/>
    <cellStyle name="Normal 3 24 2 5 3" xfId="35720"/>
    <cellStyle name="Normal 3 24 2 6" xfId="17773"/>
    <cellStyle name="Normal 3 24 2 6 2" xfId="35722"/>
    <cellStyle name="Normal 3 24 2 7" xfId="17774"/>
    <cellStyle name="Normal 3 24 2 7 2" xfId="35723"/>
    <cellStyle name="Normal 3 24 2 8" xfId="17775"/>
    <cellStyle name="Normal 3 24 2 8 2" xfId="35724"/>
    <cellStyle name="Normal 3 24 2 9" xfId="17776"/>
    <cellStyle name="Normal 3 24 2 9 2" xfId="35725"/>
    <cellStyle name="Normal 3 24 20" xfId="17777"/>
    <cellStyle name="Normal 3 24 20 2" xfId="35726"/>
    <cellStyle name="Normal 3 24 21" xfId="17778"/>
    <cellStyle name="Normal 3 24 21 2" xfId="35727"/>
    <cellStyle name="Normal 3 24 22" xfId="17779"/>
    <cellStyle name="Normal 3 24 22 2" xfId="35728"/>
    <cellStyle name="Normal 3 24 23" xfId="17780"/>
    <cellStyle name="Normal 3 24 23 2" xfId="35729"/>
    <cellStyle name="Normal 3 24 24" xfId="35574"/>
    <cellStyle name="Normal 3 24 3" xfId="17781"/>
    <cellStyle name="Normal 3 24 3 2" xfId="35730"/>
    <cellStyle name="Normal 3 24 4" xfId="17782"/>
    <cellStyle name="Normal 3 24 4 2" xfId="35731"/>
    <cellStyle name="Normal 3 24 5" xfId="17783"/>
    <cellStyle name="Normal 3 24 5 2" xfId="35732"/>
    <cellStyle name="Normal 3 24 6" xfId="17784"/>
    <cellStyle name="Normal 3 24 6 2" xfId="35733"/>
    <cellStyle name="Normal 3 24 7" xfId="17785"/>
    <cellStyle name="Normal 3 24 7 2" xfId="35734"/>
    <cellStyle name="Normal 3 24 8" xfId="17786"/>
    <cellStyle name="Normal 3 24 8 2" xfId="35735"/>
    <cellStyle name="Normal 3 24 9" xfId="17787"/>
    <cellStyle name="Normal 3 24 9 2" xfId="35736"/>
    <cellStyle name="Normal 3 25" xfId="17788"/>
    <cellStyle name="Normal 3 25 10" xfId="17789"/>
    <cellStyle name="Normal 3 25 10 2" xfId="35738"/>
    <cellStyle name="Normal 3 25 11" xfId="17790"/>
    <cellStyle name="Normal 3 25 11 10" xfId="17791"/>
    <cellStyle name="Normal 3 25 11 10 2" xfId="35740"/>
    <cellStyle name="Normal 3 25 11 11" xfId="17792"/>
    <cellStyle name="Normal 3 25 11 11 2" xfId="35741"/>
    <cellStyle name="Normal 3 25 11 12" xfId="17793"/>
    <cellStyle name="Normal 3 25 11 12 2" xfId="35742"/>
    <cellStyle name="Normal 3 25 11 13" xfId="17794"/>
    <cellStyle name="Normal 3 25 11 13 2" xfId="35743"/>
    <cellStyle name="Normal 3 25 11 14" xfId="35739"/>
    <cellStyle name="Normal 3 25 11 2" xfId="17795"/>
    <cellStyle name="Normal 3 25 11 2 10" xfId="17796"/>
    <cellStyle name="Normal 3 25 11 2 10 2" xfId="35745"/>
    <cellStyle name="Normal 3 25 11 2 11" xfId="17797"/>
    <cellStyle name="Normal 3 25 11 2 11 2" xfId="35746"/>
    <cellStyle name="Normal 3 25 11 2 12" xfId="17798"/>
    <cellStyle name="Normal 3 25 11 2 12 2" xfId="35747"/>
    <cellStyle name="Normal 3 25 11 2 13" xfId="35744"/>
    <cellStyle name="Normal 3 25 11 2 2" xfId="17799"/>
    <cellStyle name="Normal 3 25 11 2 2 2" xfId="17800"/>
    <cellStyle name="Normal 3 25 11 2 2 2 2" xfId="35749"/>
    <cellStyle name="Normal 3 25 11 2 2 3" xfId="35748"/>
    <cellStyle name="Normal 3 25 11 2 3" xfId="17801"/>
    <cellStyle name="Normal 3 25 11 2 3 2" xfId="35750"/>
    <cellStyle name="Normal 3 25 11 2 4" xfId="17802"/>
    <cellStyle name="Normal 3 25 11 2 4 2" xfId="35751"/>
    <cellStyle name="Normal 3 25 11 2 5" xfId="17803"/>
    <cellStyle name="Normal 3 25 11 2 5 2" xfId="35752"/>
    <cellStyle name="Normal 3 25 11 2 6" xfId="17804"/>
    <cellStyle name="Normal 3 25 11 2 6 2" xfId="35753"/>
    <cellStyle name="Normal 3 25 11 2 7" xfId="17805"/>
    <cellStyle name="Normal 3 25 11 2 7 2" xfId="35754"/>
    <cellStyle name="Normal 3 25 11 2 8" xfId="17806"/>
    <cellStyle name="Normal 3 25 11 2 8 2" xfId="35755"/>
    <cellStyle name="Normal 3 25 11 2 9" xfId="17807"/>
    <cellStyle name="Normal 3 25 11 2 9 2" xfId="35756"/>
    <cellStyle name="Normal 3 25 11 3" xfId="17808"/>
    <cellStyle name="Normal 3 25 11 3 2" xfId="35757"/>
    <cellStyle name="Normal 3 25 11 4" xfId="17809"/>
    <cellStyle name="Normal 3 25 11 4 2" xfId="17810"/>
    <cellStyle name="Normal 3 25 11 4 2 2" xfId="35759"/>
    <cellStyle name="Normal 3 25 11 4 3" xfId="35758"/>
    <cellStyle name="Normal 3 25 11 5" xfId="17811"/>
    <cellStyle name="Normal 3 25 11 5 2" xfId="35760"/>
    <cellStyle name="Normal 3 25 11 6" xfId="17812"/>
    <cellStyle name="Normal 3 25 11 6 2" xfId="35761"/>
    <cellStyle name="Normal 3 25 11 7" xfId="17813"/>
    <cellStyle name="Normal 3 25 11 7 2" xfId="35762"/>
    <cellStyle name="Normal 3 25 11 8" xfId="17814"/>
    <cellStyle name="Normal 3 25 11 8 2" xfId="35763"/>
    <cellStyle name="Normal 3 25 11 9" xfId="17815"/>
    <cellStyle name="Normal 3 25 11 9 2" xfId="35764"/>
    <cellStyle name="Normal 3 25 12" xfId="17816"/>
    <cellStyle name="Normal 3 25 12 2" xfId="35765"/>
    <cellStyle name="Normal 3 25 13" xfId="17817"/>
    <cellStyle name="Normal 3 25 13 10" xfId="17818"/>
    <cellStyle name="Normal 3 25 13 10 2" xfId="35767"/>
    <cellStyle name="Normal 3 25 13 11" xfId="17819"/>
    <cellStyle name="Normal 3 25 13 11 2" xfId="35768"/>
    <cellStyle name="Normal 3 25 13 12" xfId="17820"/>
    <cellStyle name="Normal 3 25 13 12 2" xfId="35769"/>
    <cellStyle name="Normal 3 25 13 13" xfId="35766"/>
    <cellStyle name="Normal 3 25 13 2" xfId="17821"/>
    <cellStyle name="Normal 3 25 13 2 2" xfId="17822"/>
    <cellStyle name="Normal 3 25 13 2 2 2" xfId="35771"/>
    <cellStyle name="Normal 3 25 13 2 3" xfId="35770"/>
    <cellStyle name="Normal 3 25 13 3" xfId="17823"/>
    <cellStyle name="Normal 3 25 13 3 2" xfId="35772"/>
    <cellStyle name="Normal 3 25 13 4" xfId="17824"/>
    <cellStyle name="Normal 3 25 13 4 2" xfId="35773"/>
    <cellStyle name="Normal 3 25 13 5" xfId="17825"/>
    <cellStyle name="Normal 3 25 13 5 2" xfId="35774"/>
    <cellStyle name="Normal 3 25 13 6" xfId="17826"/>
    <cellStyle name="Normal 3 25 13 6 2" xfId="35775"/>
    <cellStyle name="Normal 3 25 13 7" xfId="17827"/>
    <cellStyle name="Normal 3 25 13 7 2" xfId="35776"/>
    <cellStyle name="Normal 3 25 13 8" xfId="17828"/>
    <cellStyle name="Normal 3 25 13 8 2" xfId="35777"/>
    <cellStyle name="Normal 3 25 13 9" xfId="17829"/>
    <cellStyle name="Normal 3 25 13 9 2" xfId="35778"/>
    <cellStyle name="Normal 3 25 14" xfId="17830"/>
    <cellStyle name="Normal 3 25 14 2" xfId="17831"/>
    <cellStyle name="Normal 3 25 14 2 2" xfId="35780"/>
    <cellStyle name="Normal 3 25 14 3" xfId="35779"/>
    <cellStyle name="Normal 3 25 15" xfId="17832"/>
    <cellStyle name="Normal 3 25 15 2" xfId="35781"/>
    <cellStyle name="Normal 3 25 16" xfId="17833"/>
    <cellStyle name="Normal 3 25 16 2" xfId="35782"/>
    <cellStyle name="Normal 3 25 17" xfId="17834"/>
    <cellStyle name="Normal 3 25 17 2" xfId="35783"/>
    <cellStyle name="Normal 3 25 18" xfId="17835"/>
    <cellStyle name="Normal 3 25 18 2" xfId="35784"/>
    <cellStyle name="Normal 3 25 19" xfId="17836"/>
    <cellStyle name="Normal 3 25 19 2" xfId="35785"/>
    <cellStyle name="Normal 3 25 2" xfId="17837"/>
    <cellStyle name="Normal 3 25 2 10" xfId="17838"/>
    <cellStyle name="Normal 3 25 2 10 2" xfId="35787"/>
    <cellStyle name="Normal 3 25 2 11" xfId="17839"/>
    <cellStyle name="Normal 3 25 2 11 2" xfId="35788"/>
    <cellStyle name="Normal 3 25 2 12" xfId="17840"/>
    <cellStyle name="Normal 3 25 2 12 2" xfId="35789"/>
    <cellStyle name="Normal 3 25 2 13" xfId="17841"/>
    <cellStyle name="Normal 3 25 2 13 2" xfId="35790"/>
    <cellStyle name="Normal 3 25 2 14" xfId="17842"/>
    <cellStyle name="Normal 3 25 2 14 2" xfId="35791"/>
    <cellStyle name="Normal 3 25 2 15" xfId="35786"/>
    <cellStyle name="Normal 3 25 2 2" xfId="17843"/>
    <cellStyle name="Normal 3 25 2 2 10" xfId="17844"/>
    <cellStyle name="Normal 3 25 2 2 10 2" xfId="35793"/>
    <cellStyle name="Normal 3 25 2 2 11" xfId="17845"/>
    <cellStyle name="Normal 3 25 2 2 11 2" xfId="35794"/>
    <cellStyle name="Normal 3 25 2 2 12" xfId="17846"/>
    <cellStyle name="Normal 3 25 2 2 12 2" xfId="35795"/>
    <cellStyle name="Normal 3 25 2 2 13" xfId="17847"/>
    <cellStyle name="Normal 3 25 2 2 13 2" xfId="35796"/>
    <cellStyle name="Normal 3 25 2 2 14" xfId="17848"/>
    <cellStyle name="Normal 3 25 2 2 14 2" xfId="35797"/>
    <cellStyle name="Normal 3 25 2 2 15" xfId="35792"/>
    <cellStyle name="Normal 3 25 2 2 2" xfId="17849"/>
    <cellStyle name="Normal 3 25 2 2 2 10" xfId="17850"/>
    <cellStyle name="Normal 3 25 2 2 2 10 2" xfId="35799"/>
    <cellStyle name="Normal 3 25 2 2 2 11" xfId="17851"/>
    <cellStyle name="Normal 3 25 2 2 2 11 2" xfId="35800"/>
    <cellStyle name="Normal 3 25 2 2 2 12" xfId="17852"/>
    <cellStyle name="Normal 3 25 2 2 2 12 2" xfId="35801"/>
    <cellStyle name="Normal 3 25 2 2 2 13" xfId="17853"/>
    <cellStyle name="Normal 3 25 2 2 2 13 2" xfId="35802"/>
    <cellStyle name="Normal 3 25 2 2 2 14" xfId="35798"/>
    <cellStyle name="Normal 3 25 2 2 2 2" xfId="17854"/>
    <cellStyle name="Normal 3 25 2 2 2 2 10" xfId="17855"/>
    <cellStyle name="Normal 3 25 2 2 2 2 10 2" xfId="35804"/>
    <cellStyle name="Normal 3 25 2 2 2 2 11" xfId="17856"/>
    <cellStyle name="Normal 3 25 2 2 2 2 11 2" xfId="35805"/>
    <cellStyle name="Normal 3 25 2 2 2 2 12" xfId="17857"/>
    <cellStyle name="Normal 3 25 2 2 2 2 12 2" xfId="35806"/>
    <cellStyle name="Normal 3 25 2 2 2 2 13" xfId="35803"/>
    <cellStyle name="Normal 3 25 2 2 2 2 2" xfId="17858"/>
    <cellStyle name="Normal 3 25 2 2 2 2 2 2" xfId="17859"/>
    <cellStyle name="Normal 3 25 2 2 2 2 2 2 2" xfId="35808"/>
    <cellStyle name="Normal 3 25 2 2 2 2 2 3" xfId="35807"/>
    <cellStyle name="Normal 3 25 2 2 2 2 3" xfId="17860"/>
    <cellStyle name="Normal 3 25 2 2 2 2 3 2" xfId="35809"/>
    <cellStyle name="Normal 3 25 2 2 2 2 4" xfId="17861"/>
    <cellStyle name="Normal 3 25 2 2 2 2 4 2" xfId="35810"/>
    <cellStyle name="Normal 3 25 2 2 2 2 5" xfId="17862"/>
    <cellStyle name="Normal 3 25 2 2 2 2 5 2" xfId="35811"/>
    <cellStyle name="Normal 3 25 2 2 2 2 6" xfId="17863"/>
    <cellStyle name="Normal 3 25 2 2 2 2 6 2" xfId="35812"/>
    <cellStyle name="Normal 3 25 2 2 2 2 7" xfId="17864"/>
    <cellStyle name="Normal 3 25 2 2 2 2 7 2" xfId="35813"/>
    <cellStyle name="Normal 3 25 2 2 2 2 8" xfId="17865"/>
    <cellStyle name="Normal 3 25 2 2 2 2 8 2" xfId="35814"/>
    <cellStyle name="Normal 3 25 2 2 2 2 9" xfId="17866"/>
    <cellStyle name="Normal 3 25 2 2 2 2 9 2" xfId="35815"/>
    <cellStyle name="Normal 3 25 2 2 2 3" xfId="17867"/>
    <cellStyle name="Normal 3 25 2 2 2 3 2" xfId="35816"/>
    <cellStyle name="Normal 3 25 2 2 2 4" xfId="17868"/>
    <cellStyle name="Normal 3 25 2 2 2 4 2" xfId="17869"/>
    <cellStyle name="Normal 3 25 2 2 2 4 2 2" xfId="35818"/>
    <cellStyle name="Normal 3 25 2 2 2 4 3" xfId="35817"/>
    <cellStyle name="Normal 3 25 2 2 2 5" xfId="17870"/>
    <cellStyle name="Normal 3 25 2 2 2 5 2" xfId="35819"/>
    <cellStyle name="Normal 3 25 2 2 2 6" xfId="17871"/>
    <cellStyle name="Normal 3 25 2 2 2 6 2" xfId="35820"/>
    <cellStyle name="Normal 3 25 2 2 2 7" xfId="17872"/>
    <cellStyle name="Normal 3 25 2 2 2 7 2" xfId="35821"/>
    <cellStyle name="Normal 3 25 2 2 2 8" xfId="17873"/>
    <cellStyle name="Normal 3 25 2 2 2 8 2" xfId="35822"/>
    <cellStyle name="Normal 3 25 2 2 2 9" xfId="17874"/>
    <cellStyle name="Normal 3 25 2 2 2 9 2" xfId="35823"/>
    <cellStyle name="Normal 3 25 2 2 3" xfId="17875"/>
    <cellStyle name="Normal 3 25 2 2 3 2" xfId="35824"/>
    <cellStyle name="Normal 3 25 2 2 4" xfId="17876"/>
    <cellStyle name="Normal 3 25 2 2 4 10" xfId="17877"/>
    <cellStyle name="Normal 3 25 2 2 4 10 2" xfId="35826"/>
    <cellStyle name="Normal 3 25 2 2 4 11" xfId="17878"/>
    <cellStyle name="Normal 3 25 2 2 4 11 2" xfId="35827"/>
    <cellStyle name="Normal 3 25 2 2 4 12" xfId="17879"/>
    <cellStyle name="Normal 3 25 2 2 4 12 2" xfId="35828"/>
    <cellStyle name="Normal 3 25 2 2 4 13" xfId="35825"/>
    <cellStyle name="Normal 3 25 2 2 4 2" xfId="17880"/>
    <cellStyle name="Normal 3 25 2 2 4 2 2" xfId="17881"/>
    <cellStyle name="Normal 3 25 2 2 4 2 2 2" xfId="35830"/>
    <cellStyle name="Normal 3 25 2 2 4 2 3" xfId="35829"/>
    <cellStyle name="Normal 3 25 2 2 4 3" xfId="17882"/>
    <cellStyle name="Normal 3 25 2 2 4 3 2" xfId="35831"/>
    <cellStyle name="Normal 3 25 2 2 4 4" xfId="17883"/>
    <cellStyle name="Normal 3 25 2 2 4 4 2" xfId="35832"/>
    <cellStyle name="Normal 3 25 2 2 4 5" xfId="17884"/>
    <cellStyle name="Normal 3 25 2 2 4 5 2" xfId="35833"/>
    <cellStyle name="Normal 3 25 2 2 4 6" xfId="17885"/>
    <cellStyle name="Normal 3 25 2 2 4 6 2" xfId="35834"/>
    <cellStyle name="Normal 3 25 2 2 4 7" xfId="17886"/>
    <cellStyle name="Normal 3 25 2 2 4 7 2" xfId="35835"/>
    <cellStyle name="Normal 3 25 2 2 4 8" xfId="17887"/>
    <cellStyle name="Normal 3 25 2 2 4 8 2" xfId="35836"/>
    <cellStyle name="Normal 3 25 2 2 4 9" xfId="17888"/>
    <cellStyle name="Normal 3 25 2 2 4 9 2" xfId="35837"/>
    <cellStyle name="Normal 3 25 2 2 5" xfId="17889"/>
    <cellStyle name="Normal 3 25 2 2 5 2" xfId="17890"/>
    <cellStyle name="Normal 3 25 2 2 5 2 2" xfId="35839"/>
    <cellStyle name="Normal 3 25 2 2 5 3" xfId="35838"/>
    <cellStyle name="Normal 3 25 2 2 6" xfId="17891"/>
    <cellStyle name="Normal 3 25 2 2 6 2" xfId="35840"/>
    <cellStyle name="Normal 3 25 2 2 7" xfId="17892"/>
    <cellStyle name="Normal 3 25 2 2 7 2" xfId="35841"/>
    <cellStyle name="Normal 3 25 2 2 8" xfId="17893"/>
    <cellStyle name="Normal 3 25 2 2 8 2" xfId="35842"/>
    <cellStyle name="Normal 3 25 2 2 9" xfId="17894"/>
    <cellStyle name="Normal 3 25 2 2 9 2" xfId="35843"/>
    <cellStyle name="Normal 3 25 2 3" xfId="17895"/>
    <cellStyle name="Normal 3 25 2 3 10" xfId="17896"/>
    <cellStyle name="Normal 3 25 2 3 10 2" xfId="35845"/>
    <cellStyle name="Normal 3 25 2 3 11" xfId="17897"/>
    <cellStyle name="Normal 3 25 2 3 11 2" xfId="35846"/>
    <cellStyle name="Normal 3 25 2 3 12" xfId="17898"/>
    <cellStyle name="Normal 3 25 2 3 12 2" xfId="35847"/>
    <cellStyle name="Normal 3 25 2 3 13" xfId="17899"/>
    <cellStyle name="Normal 3 25 2 3 13 2" xfId="35848"/>
    <cellStyle name="Normal 3 25 2 3 14" xfId="35844"/>
    <cellStyle name="Normal 3 25 2 3 2" xfId="17900"/>
    <cellStyle name="Normal 3 25 2 3 2 10" xfId="17901"/>
    <cellStyle name="Normal 3 25 2 3 2 10 2" xfId="35850"/>
    <cellStyle name="Normal 3 25 2 3 2 11" xfId="17902"/>
    <cellStyle name="Normal 3 25 2 3 2 11 2" xfId="35851"/>
    <cellStyle name="Normal 3 25 2 3 2 12" xfId="17903"/>
    <cellStyle name="Normal 3 25 2 3 2 12 2" xfId="35852"/>
    <cellStyle name="Normal 3 25 2 3 2 13" xfId="35849"/>
    <cellStyle name="Normal 3 25 2 3 2 2" xfId="17904"/>
    <cellStyle name="Normal 3 25 2 3 2 2 2" xfId="17905"/>
    <cellStyle name="Normal 3 25 2 3 2 2 2 2" xfId="35854"/>
    <cellStyle name="Normal 3 25 2 3 2 2 3" xfId="35853"/>
    <cellStyle name="Normal 3 25 2 3 2 3" xfId="17906"/>
    <cellStyle name="Normal 3 25 2 3 2 3 2" xfId="35855"/>
    <cellStyle name="Normal 3 25 2 3 2 4" xfId="17907"/>
    <cellStyle name="Normal 3 25 2 3 2 4 2" xfId="35856"/>
    <cellStyle name="Normal 3 25 2 3 2 5" xfId="17908"/>
    <cellStyle name="Normal 3 25 2 3 2 5 2" xfId="35857"/>
    <cellStyle name="Normal 3 25 2 3 2 6" xfId="17909"/>
    <cellStyle name="Normal 3 25 2 3 2 6 2" xfId="35858"/>
    <cellStyle name="Normal 3 25 2 3 2 7" xfId="17910"/>
    <cellStyle name="Normal 3 25 2 3 2 7 2" xfId="35859"/>
    <cellStyle name="Normal 3 25 2 3 2 8" xfId="17911"/>
    <cellStyle name="Normal 3 25 2 3 2 8 2" xfId="35860"/>
    <cellStyle name="Normal 3 25 2 3 2 9" xfId="17912"/>
    <cellStyle name="Normal 3 25 2 3 2 9 2" xfId="35861"/>
    <cellStyle name="Normal 3 25 2 3 3" xfId="17913"/>
    <cellStyle name="Normal 3 25 2 3 3 2" xfId="35862"/>
    <cellStyle name="Normal 3 25 2 3 4" xfId="17914"/>
    <cellStyle name="Normal 3 25 2 3 4 2" xfId="17915"/>
    <cellStyle name="Normal 3 25 2 3 4 2 2" xfId="35864"/>
    <cellStyle name="Normal 3 25 2 3 4 3" xfId="35863"/>
    <cellStyle name="Normal 3 25 2 3 5" xfId="17916"/>
    <cellStyle name="Normal 3 25 2 3 5 2" xfId="35865"/>
    <cellStyle name="Normal 3 25 2 3 6" xfId="17917"/>
    <cellStyle name="Normal 3 25 2 3 6 2" xfId="35866"/>
    <cellStyle name="Normal 3 25 2 3 7" xfId="17918"/>
    <cellStyle name="Normal 3 25 2 3 7 2" xfId="35867"/>
    <cellStyle name="Normal 3 25 2 3 8" xfId="17919"/>
    <cellStyle name="Normal 3 25 2 3 8 2" xfId="35868"/>
    <cellStyle name="Normal 3 25 2 3 9" xfId="17920"/>
    <cellStyle name="Normal 3 25 2 3 9 2" xfId="35869"/>
    <cellStyle name="Normal 3 25 2 4" xfId="17921"/>
    <cellStyle name="Normal 3 25 2 4 10" xfId="17922"/>
    <cellStyle name="Normal 3 25 2 4 10 2" xfId="35871"/>
    <cellStyle name="Normal 3 25 2 4 11" xfId="17923"/>
    <cellStyle name="Normal 3 25 2 4 11 2" xfId="35872"/>
    <cellStyle name="Normal 3 25 2 4 12" xfId="17924"/>
    <cellStyle name="Normal 3 25 2 4 12 2" xfId="35873"/>
    <cellStyle name="Normal 3 25 2 4 13" xfId="35870"/>
    <cellStyle name="Normal 3 25 2 4 2" xfId="17925"/>
    <cellStyle name="Normal 3 25 2 4 2 2" xfId="17926"/>
    <cellStyle name="Normal 3 25 2 4 2 2 2" xfId="35875"/>
    <cellStyle name="Normal 3 25 2 4 2 3" xfId="35874"/>
    <cellStyle name="Normal 3 25 2 4 3" xfId="17927"/>
    <cellStyle name="Normal 3 25 2 4 3 2" xfId="35876"/>
    <cellStyle name="Normal 3 25 2 4 4" xfId="17928"/>
    <cellStyle name="Normal 3 25 2 4 4 2" xfId="35877"/>
    <cellStyle name="Normal 3 25 2 4 5" xfId="17929"/>
    <cellStyle name="Normal 3 25 2 4 5 2" xfId="35878"/>
    <cellStyle name="Normal 3 25 2 4 6" xfId="17930"/>
    <cellStyle name="Normal 3 25 2 4 6 2" xfId="35879"/>
    <cellStyle name="Normal 3 25 2 4 7" xfId="17931"/>
    <cellStyle name="Normal 3 25 2 4 7 2" xfId="35880"/>
    <cellStyle name="Normal 3 25 2 4 8" xfId="17932"/>
    <cellStyle name="Normal 3 25 2 4 8 2" xfId="35881"/>
    <cellStyle name="Normal 3 25 2 4 9" xfId="17933"/>
    <cellStyle name="Normal 3 25 2 4 9 2" xfId="35882"/>
    <cellStyle name="Normal 3 25 2 5" xfId="17934"/>
    <cellStyle name="Normal 3 25 2 5 2" xfId="17935"/>
    <cellStyle name="Normal 3 25 2 5 2 2" xfId="35884"/>
    <cellStyle name="Normal 3 25 2 5 3" xfId="35883"/>
    <cellStyle name="Normal 3 25 2 6" xfId="17936"/>
    <cellStyle name="Normal 3 25 2 6 2" xfId="35885"/>
    <cellStyle name="Normal 3 25 2 7" xfId="17937"/>
    <cellStyle name="Normal 3 25 2 7 2" xfId="35886"/>
    <cellStyle name="Normal 3 25 2 8" xfId="17938"/>
    <cellStyle name="Normal 3 25 2 8 2" xfId="35887"/>
    <cellStyle name="Normal 3 25 2 9" xfId="17939"/>
    <cellStyle name="Normal 3 25 2 9 2" xfId="35888"/>
    <cellStyle name="Normal 3 25 20" xfId="17940"/>
    <cellStyle name="Normal 3 25 20 2" xfId="35889"/>
    <cellStyle name="Normal 3 25 21" xfId="17941"/>
    <cellStyle name="Normal 3 25 21 2" xfId="35890"/>
    <cellStyle name="Normal 3 25 22" xfId="17942"/>
    <cellStyle name="Normal 3 25 22 2" xfId="35891"/>
    <cellStyle name="Normal 3 25 23" xfId="17943"/>
    <cellStyle name="Normal 3 25 23 2" xfId="35892"/>
    <cellStyle name="Normal 3 25 24" xfId="35737"/>
    <cellStyle name="Normal 3 25 3" xfId="17944"/>
    <cellStyle name="Normal 3 25 3 2" xfId="35893"/>
    <cellStyle name="Normal 3 25 4" xfId="17945"/>
    <cellStyle name="Normal 3 25 4 2" xfId="35894"/>
    <cellStyle name="Normal 3 25 5" xfId="17946"/>
    <cellStyle name="Normal 3 25 5 2" xfId="35895"/>
    <cellStyle name="Normal 3 25 6" xfId="17947"/>
    <cellStyle name="Normal 3 25 6 2" xfId="35896"/>
    <cellStyle name="Normal 3 25 7" xfId="17948"/>
    <cellStyle name="Normal 3 25 7 2" xfId="35897"/>
    <cellStyle name="Normal 3 25 8" xfId="17949"/>
    <cellStyle name="Normal 3 25 8 2" xfId="35898"/>
    <cellStyle name="Normal 3 25 9" xfId="17950"/>
    <cellStyle name="Normal 3 25 9 2" xfId="35899"/>
    <cellStyle name="Normal 3 26" xfId="17951"/>
    <cellStyle name="Normal 3 26 10" xfId="17952"/>
    <cellStyle name="Normal 3 26 10 2" xfId="35901"/>
    <cellStyle name="Normal 3 26 11" xfId="17953"/>
    <cellStyle name="Normal 3 26 11 10" xfId="17954"/>
    <cellStyle name="Normal 3 26 11 10 2" xfId="35903"/>
    <cellStyle name="Normal 3 26 11 11" xfId="17955"/>
    <cellStyle name="Normal 3 26 11 11 2" xfId="35904"/>
    <cellStyle name="Normal 3 26 11 12" xfId="17956"/>
    <cellStyle name="Normal 3 26 11 12 2" xfId="35905"/>
    <cellStyle name="Normal 3 26 11 13" xfId="17957"/>
    <cellStyle name="Normal 3 26 11 13 2" xfId="35906"/>
    <cellStyle name="Normal 3 26 11 14" xfId="35902"/>
    <cellStyle name="Normal 3 26 11 2" xfId="17958"/>
    <cellStyle name="Normal 3 26 11 2 10" xfId="17959"/>
    <cellStyle name="Normal 3 26 11 2 10 2" xfId="35908"/>
    <cellStyle name="Normal 3 26 11 2 11" xfId="17960"/>
    <cellStyle name="Normal 3 26 11 2 11 2" xfId="35909"/>
    <cellStyle name="Normal 3 26 11 2 12" xfId="17961"/>
    <cellStyle name="Normal 3 26 11 2 12 2" xfId="35910"/>
    <cellStyle name="Normal 3 26 11 2 13" xfId="35907"/>
    <cellStyle name="Normal 3 26 11 2 2" xfId="17962"/>
    <cellStyle name="Normal 3 26 11 2 2 2" xfId="17963"/>
    <cellStyle name="Normal 3 26 11 2 2 2 2" xfId="35912"/>
    <cellStyle name="Normal 3 26 11 2 2 3" xfId="35911"/>
    <cellStyle name="Normal 3 26 11 2 3" xfId="17964"/>
    <cellStyle name="Normal 3 26 11 2 3 2" xfId="35913"/>
    <cellStyle name="Normal 3 26 11 2 4" xfId="17965"/>
    <cellStyle name="Normal 3 26 11 2 4 2" xfId="35914"/>
    <cellStyle name="Normal 3 26 11 2 5" xfId="17966"/>
    <cellStyle name="Normal 3 26 11 2 5 2" xfId="35915"/>
    <cellStyle name="Normal 3 26 11 2 6" xfId="17967"/>
    <cellStyle name="Normal 3 26 11 2 6 2" xfId="35916"/>
    <cellStyle name="Normal 3 26 11 2 7" xfId="17968"/>
    <cellStyle name="Normal 3 26 11 2 7 2" xfId="35917"/>
    <cellStyle name="Normal 3 26 11 2 8" xfId="17969"/>
    <cellStyle name="Normal 3 26 11 2 8 2" xfId="35918"/>
    <cellStyle name="Normal 3 26 11 2 9" xfId="17970"/>
    <cellStyle name="Normal 3 26 11 2 9 2" xfId="35919"/>
    <cellStyle name="Normal 3 26 11 3" xfId="17971"/>
    <cellStyle name="Normal 3 26 11 3 2" xfId="35920"/>
    <cellStyle name="Normal 3 26 11 4" xfId="17972"/>
    <cellStyle name="Normal 3 26 11 4 2" xfId="17973"/>
    <cellStyle name="Normal 3 26 11 4 2 2" xfId="35922"/>
    <cellStyle name="Normal 3 26 11 4 3" xfId="35921"/>
    <cellStyle name="Normal 3 26 11 5" xfId="17974"/>
    <cellStyle name="Normal 3 26 11 5 2" xfId="35923"/>
    <cellStyle name="Normal 3 26 11 6" xfId="17975"/>
    <cellStyle name="Normal 3 26 11 6 2" xfId="35924"/>
    <cellStyle name="Normal 3 26 11 7" xfId="17976"/>
    <cellStyle name="Normal 3 26 11 7 2" xfId="35925"/>
    <cellStyle name="Normal 3 26 11 8" xfId="17977"/>
    <cellStyle name="Normal 3 26 11 8 2" xfId="35926"/>
    <cellStyle name="Normal 3 26 11 9" xfId="17978"/>
    <cellStyle name="Normal 3 26 11 9 2" xfId="35927"/>
    <cellStyle name="Normal 3 26 12" xfId="17979"/>
    <cellStyle name="Normal 3 26 12 2" xfId="35928"/>
    <cellStyle name="Normal 3 26 13" xfId="17980"/>
    <cellStyle name="Normal 3 26 13 10" xfId="17981"/>
    <cellStyle name="Normal 3 26 13 10 2" xfId="35930"/>
    <cellStyle name="Normal 3 26 13 11" xfId="17982"/>
    <cellStyle name="Normal 3 26 13 11 2" xfId="35931"/>
    <cellStyle name="Normal 3 26 13 12" xfId="17983"/>
    <cellStyle name="Normal 3 26 13 12 2" xfId="35932"/>
    <cellStyle name="Normal 3 26 13 13" xfId="35929"/>
    <cellStyle name="Normal 3 26 13 2" xfId="17984"/>
    <cellStyle name="Normal 3 26 13 2 2" xfId="17985"/>
    <cellStyle name="Normal 3 26 13 2 2 2" xfId="35934"/>
    <cellStyle name="Normal 3 26 13 2 3" xfId="35933"/>
    <cellStyle name="Normal 3 26 13 3" xfId="17986"/>
    <cellStyle name="Normal 3 26 13 3 2" xfId="35935"/>
    <cellStyle name="Normal 3 26 13 4" xfId="17987"/>
    <cellStyle name="Normal 3 26 13 4 2" xfId="35936"/>
    <cellStyle name="Normal 3 26 13 5" xfId="17988"/>
    <cellStyle name="Normal 3 26 13 5 2" xfId="35937"/>
    <cellStyle name="Normal 3 26 13 6" xfId="17989"/>
    <cellStyle name="Normal 3 26 13 6 2" xfId="35938"/>
    <cellStyle name="Normal 3 26 13 7" xfId="17990"/>
    <cellStyle name="Normal 3 26 13 7 2" xfId="35939"/>
    <cellStyle name="Normal 3 26 13 8" xfId="17991"/>
    <cellStyle name="Normal 3 26 13 8 2" xfId="35940"/>
    <cellStyle name="Normal 3 26 13 9" xfId="17992"/>
    <cellStyle name="Normal 3 26 13 9 2" xfId="35941"/>
    <cellStyle name="Normal 3 26 14" xfId="17993"/>
    <cellStyle name="Normal 3 26 14 2" xfId="17994"/>
    <cellStyle name="Normal 3 26 14 2 2" xfId="35943"/>
    <cellStyle name="Normal 3 26 14 3" xfId="35942"/>
    <cellStyle name="Normal 3 26 15" xfId="17995"/>
    <cellStyle name="Normal 3 26 15 2" xfId="35944"/>
    <cellStyle name="Normal 3 26 16" xfId="17996"/>
    <cellStyle name="Normal 3 26 16 2" xfId="35945"/>
    <cellStyle name="Normal 3 26 17" xfId="17997"/>
    <cellStyle name="Normal 3 26 17 2" xfId="35946"/>
    <cellStyle name="Normal 3 26 18" xfId="17998"/>
    <cellStyle name="Normal 3 26 18 2" xfId="35947"/>
    <cellStyle name="Normal 3 26 19" xfId="17999"/>
    <cellStyle name="Normal 3 26 19 2" xfId="35948"/>
    <cellStyle name="Normal 3 26 2" xfId="18000"/>
    <cellStyle name="Normal 3 26 2 10" xfId="18001"/>
    <cellStyle name="Normal 3 26 2 10 2" xfId="35950"/>
    <cellStyle name="Normal 3 26 2 11" xfId="18002"/>
    <cellStyle name="Normal 3 26 2 11 2" xfId="35951"/>
    <cellStyle name="Normal 3 26 2 12" xfId="18003"/>
    <cellStyle name="Normal 3 26 2 12 2" xfId="35952"/>
    <cellStyle name="Normal 3 26 2 13" xfId="18004"/>
    <cellStyle name="Normal 3 26 2 13 2" xfId="35953"/>
    <cellStyle name="Normal 3 26 2 14" xfId="18005"/>
    <cellStyle name="Normal 3 26 2 14 2" xfId="35954"/>
    <cellStyle name="Normal 3 26 2 15" xfId="35949"/>
    <cellStyle name="Normal 3 26 2 2" xfId="18006"/>
    <cellStyle name="Normal 3 26 2 2 10" xfId="18007"/>
    <cellStyle name="Normal 3 26 2 2 10 2" xfId="35956"/>
    <cellStyle name="Normal 3 26 2 2 11" xfId="18008"/>
    <cellStyle name="Normal 3 26 2 2 11 2" xfId="35957"/>
    <cellStyle name="Normal 3 26 2 2 12" xfId="18009"/>
    <cellStyle name="Normal 3 26 2 2 12 2" xfId="35958"/>
    <cellStyle name="Normal 3 26 2 2 13" xfId="18010"/>
    <cellStyle name="Normal 3 26 2 2 13 2" xfId="35959"/>
    <cellStyle name="Normal 3 26 2 2 14" xfId="18011"/>
    <cellStyle name="Normal 3 26 2 2 14 2" xfId="35960"/>
    <cellStyle name="Normal 3 26 2 2 15" xfId="35955"/>
    <cellStyle name="Normal 3 26 2 2 2" xfId="18012"/>
    <cellStyle name="Normal 3 26 2 2 2 10" xfId="18013"/>
    <cellStyle name="Normal 3 26 2 2 2 10 2" xfId="35962"/>
    <cellStyle name="Normal 3 26 2 2 2 11" xfId="18014"/>
    <cellStyle name="Normal 3 26 2 2 2 11 2" xfId="35963"/>
    <cellStyle name="Normal 3 26 2 2 2 12" xfId="18015"/>
    <cellStyle name="Normal 3 26 2 2 2 12 2" xfId="35964"/>
    <cellStyle name="Normal 3 26 2 2 2 13" xfId="18016"/>
    <cellStyle name="Normal 3 26 2 2 2 13 2" xfId="35965"/>
    <cellStyle name="Normal 3 26 2 2 2 14" xfId="35961"/>
    <cellStyle name="Normal 3 26 2 2 2 2" xfId="18017"/>
    <cellStyle name="Normal 3 26 2 2 2 2 10" xfId="18018"/>
    <cellStyle name="Normal 3 26 2 2 2 2 10 2" xfId="35967"/>
    <cellStyle name="Normal 3 26 2 2 2 2 11" xfId="18019"/>
    <cellStyle name="Normal 3 26 2 2 2 2 11 2" xfId="35968"/>
    <cellStyle name="Normal 3 26 2 2 2 2 12" xfId="18020"/>
    <cellStyle name="Normal 3 26 2 2 2 2 12 2" xfId="35969"/>
    <cellStyle name="Normal 3 26 2 2 2 2 13" xfId="35966"/>
    <cellStyle name="Normal 3 26 2 2 2 2 2" xfId="18021"/>
    <cellStyle name="Normal 3 26 2 2 2 2 2 2" xfId="18022"/>
    <cellStyle name="Normal 3 26 2 2 2 2 2 2 2" xfId="35971"/>
    <cellStyle name="Normal 3 26 2 2 2 2 2 3" xfId="35970"/>
    <cellStyle name="Normal 3 26 2 2 2 2 3" xfId="18023"/>
    <cellStyle name="Normal 3 26 2 2 2 2 3 2" xfId="35972"/>
    <cellStyle name="Normal 3 26 2 2 2 2 4" xfId="18024"/>
    <cellStyle name="Normal 3 26 2 2 2 2 4 2" xfId="35973"/>
    <cellStyle name="Normal 3 26 2 2 2 2 5" xfId="18025"/>
    <cellStyle name="Normal 3 26 2 2 2 2 5 2" xfId="35974"/>
    <cellStyle name="Normal 3 26 2 2 2 2 6" xfId="18026"/>
    <cellStyle name="Normal 3 26 2 2 2 2 6 2" xfId="35975"/>
    <cellStyle name="Normal 3 26 2 2 2 2 7" xfId="18027"/>
    <cellStyle name="Normal 3 26 2 2 2 2 7 2" xfId="35976"/>
    <cellStyle name="Normal 3 26 2 2 2 2 8" xfId="18028"/>
    <cellStyle name="Normal 3 26 2 2 2 2 8 2" xfId="35977"/>
    <cellStyle name="Normal 3 26 2 2 2 2 9" xfId="18029"/>
    <cellStyle name="Normal 3 26 2 2 2 2 9 2" xfId="35978"/>
    <cellStyle name="Normal 3 26 2 2 2 3" xfId="18030"/>
    <cellStyle name="Normal 3 26 2 2 2 3 2" xfId="35979"/>
    <cellStyle name="Normal 3 26 2 2 2 4" xfId="18031"/>
    <cellStyle name="Normal 3 26 2 2 2 4 2" xfId="18032"/>
    <cellStyle name="Normal 3 26 2 2 2 4 2 2" xfId="35981"/>
    <cellStyle name="Normal 3 26 2 2 2 4 3" xfId="35980"/>
    <cellStyle name="Normal 3 26 2 2 2 5" xfId="18033"/>
    <cellStyle name="Normal 3 26 2 2 2 5 2" xfId="35982"/>
    <cellStyle name="Normal 3 26 2 2 2 6" xfId="18034"/>
    <cellStyle name="Normal 3 26 2 2 2 6 2" xfId="35983"/>
    <cellStyle name="Normal 3 26 2 2 2 7" xfId="18035"/>
    <cellStyle name="Normal 3 26 2 2 2 7 2" xfId="35984"/>
    <cellStyle name="Normal 3 26 2 2 2 8" xfId="18036"/>
    <cellStyle name="Normal 3 26 2 2 2 8 2" xfId="35985"/>
    <cellStyle name="Normal 3 26 2 2 2 9" xfId="18037"/>
    <cellStyle name="Normal 3 26 2 2 2 9 2" xfId="35986"/>
    <cellStyle name="Normal 3 26 2 2 3" xfId="18038"/>
    <cellStyle name="Normal 3 26 2 2 3 2" xfId="35987"/>
    <cellStyle name="Normal 3 26 2 2 4" xfId="18039"/>
    <cellStyle name="Normal 3 26 2 2 4 10" xfId="18040"/>
    <cellStyle name="Normal 3 26 2 2 4 10 2" xfId="35989"/>
    <cellStyle name="Normal 3 26 2 2 4 11" xfId="18041"/>
    <cellStyle name="Normal 3 26 2 2 4 11 2" xfId="35990"/>
    <cellStyle name="Normal 3 26 2 2 4 12" xfId="18042"/>
    <cellStyle name="Normal 3 26 2 2 4 12 2" xfId="35991"/>
    <cellStyle name="Normal 3 26 2 2 4 13" xfId="35988"/>
    <cellStyle name="Normal 3 26 2 2 4 2" xfId="18043"/>
    <cellStyle name="Normal 3 26 2 2 4 2 2" xfId="18044"/>
    <cellStyle name="Normal 3 26 2 2 4 2 2 2" xfId="35993"/>
    <cellStyle name="Normal 3 26 2 2 4 2 3" xfId="35992"/>
    <cellStyle name="Normal 3 26 2 2 4 3" xfId="18045"/>
    <cellStyle name="Normal 3 26 2 2 4 3 2" xfId="35994"/>
    <cellStyle name="Normal 3 26 2 2 4 4" xfId="18046"/>
    <cellStyle name="Normal 3 26 2 2 4 4 2" xfId="35995"/>
    <cellStyle name="Normal 3 26 2 2 4 5" xfId="18047"/>
    <cellStyle name="Normal 3 26 2 2 4 5 2" xfId="35996"/>
    <cellStyle name="Normal 3 26 2 2 4 6" xfId="18048"/>
    <cellStyle name="Normal 3 26 2 2 4 6 2" xfId="35997"/>
    <cellStyle name="Normal 3 26 2 2 4 7" xfId="18049"/>
    <cellStyle name="Normal 3 26 2 2 4 7 2" xfId="35998"/>
    <cellStyle name="Normal 3 26 2 2 4 8" xfId="18050"/>
    <cellStyle name="Normal 3 26 2 2 4 8 2" xfId="35999"/>
    <cellStyle name="Normal 3 26 2 2 4 9" xfId="18051"/>
    <cellStyle name="Normal 3 26 2 2 4 9 2" xfId="36000"/>
    <cellStyle name="Normal 3 26 2 2 5" xfId="18052"/>
    <cellStyle name="Normal 3 26 2 2 5 2" xfId="18053"/>
    <cellStyle name="Normal 3 26 2 2 5 2 2" xfId="36002"/>
    <cellStyle name="Normal 3 26 2 2 5 3" xfId="36001"/>
    <cellStyle name="Normal 3 26 2 2 6" xfId="18054"/>
    <cellStyle name="Normal 3 26 2 2 6 2" xfId="36003"/>
    <cellStyle name="Normal 3 26 2 2 7" xfId="18055"/>
    <cellStyle name="Normal 3 26 2 2 7 2" xfId="36004"/>
    <cellStyle name="Normal 3 26 2 2 8" xfId="18056"/>
    <cellStyle name="Normal 3 26 2 2 8 2" xfId="36005"/>
    <cellStyle name="Normal 3 26 2 2 9" xfId="18057"/>
    <cellStyle name="Normal 3 26 2 2 9 2" xfId="36006"/>
    <cellStyle name="Normal 3 26 2 3" xfId="18058"/>
    <cellStyle name="Normal 3 26 2 3 10" xfId="18059"/>
    <cellStyle name="Normal 3 26 2 3 10 2" xfId="36008"/>
    <cellStyle name="Normal 3 26 2 3 11" xfId="18060"/>
    <cellStyle name="Normal 3 26 2 3 11 2" xfId="36009"/>
    <cellStyle name="Normal 3 26 2 3 12" xfId="18061"/>
    <cellStyle name="Normal 3 26 2 3 12 2" xfId="36010"/>
    <cellStyle name="Normal 3 26 2 3 13" xfId="18062"/>
    <cellStyle name="Normal 3 26 2 3 13 2" xfId="36011"/>
    <cellStyle name="Normal 3 26 2 3 14" xfId="36007"/>
    <cellStyle name="Normal 3 26 2 3 2" xfId="18063"/>
    <cellStyle name="Normal 3 26 2 3 2 10" xfId="18064"/>
    <cellStyle name="Normal 3 26 2 3 2 10 2" xfId="36013"/>
    <cellStyle name="Normal 3 26 2 3 2 11" xfId="18065"/>
    <cellStyle name="Normal 3 26 2 3 2 11 2" xfId="36014"/>
    <cellStyle name="Normal 3 26 2 3 2 12" xfId="18066"/>
    <cellStyle name="Normal 3 26 2 3 2 12 2" xfId="36015"/>
    <cellStyle name="Normal 3 26 2 3 2 13" xfId="36012"/>
    <cellStyle name="Normal 3 26 2 3 2 2" xfId="18067"/>
    <cellStyle name="Normal 3 26 2 3 2 2 2" xfId="18068"/>
    <cellStyle name="Normal 3 26 2 3 2 2 2 2" xfId="36017"/>
    <cellStyle name="Normal 3 26 2 3 2 2 3" xfId="36016"/>
    <cellStyle name="Normal 3 26 2 3 2 3" xfId="18069"/>
    <cellStyle name="Normal 3 26 2 3 2 3 2" xfId="36018"/>
    <cellStyle name="Normal 3 26 2 3 2 4" xfId="18070"/>
    <cellStyle name="Normal 3 26 2 3 2 4 2" xfId="36019"/>
    <cellStyle name="Normal 3 26 2 3 2 5" xfId="18071"/>
    <cellStyle name="Normal 3 26 2 3 2 5 2" xfId="36020"/>
    <cellStyle name="Normal 3 26 2 3 2 6" xfId="18072"/>
    <cellStyle name="Normal 3 26 2 3 2 6 2" xfId="36021"/>
    <cellStyle name="Normal 3 26 2 3 2 7" xfId="18073"/>
    <cellStyle name="Normal 3 26 2 3 2 7 2" xfId="36022"/>
    <cellStyle name="Normal 3 26 2 3 2 8" xfId="18074"/>
    <cellStyle name="Normal 3 26 2 3 2 8 2" xfId="36023"/>
    <cellStyle name="Normal 3 26 2 3 2 9" xfId="18075"/>
    <cellStyle name="Normal 3 26 2 3 2 9 2" xfId="36024"/>
    <cellStyle name="Normal 3 26 2 3 3" xfId="18076"/>
    <cellStyle name="Normal 3 26 2 3 3 2" xfId="36025"/>
    <cellStyle name="Normal 3 26 2 3 4" xfId="18077"/>
    <cellStyle name="Normal 3 26 2 3 4 2" xfId="18078"/>
    <cellStyle name="Normal 3 26 2 3 4 2 2" xfId="36027"/>
    <cellStyle name="Normal 3 26 2 3 4 3" xfId="36026"/>
    <cellStyle name="Normal 3 26 2 3 5" xfId="18079"/>
    <cellStyle name="Normal 3 26 2 3 5 2" xfId="36028"/>
    <cellStyle name="Normal 3 26 2 3 6" xfId="18080"/>
    <cellStyle name="Normal 3 26 2 3 6 2" xfId="36029"/>
    <cellStyle name="Normal 3 26 2 3 7" xfId="18081"/>
    <cellStyle name="Normal 3 26 2 3 7 2" xfId="36030"/>
    <cellStyle name="Normal 3 26 2 3 8" xfId="18082"/>
    <cellStyle name="Normal 3 26 2 3 8 2" xfId="36031"/>
    <cellStyle name="Normal 3 26 2 3 9" xfId="18083"/>
    <cellStyle name="Normal 3 26 2 3 9 2" xfId="36032"/>
    <cellStyle name="Normal 3 26 2 4" xfId="18084"/>
    <cellStyle name="Normal 3 26 2 4 10" xfId="18085"/>
    <cellStyle name="Normal 3 26 2 4 10 2" xfId="36034"/>
    <cellStyle name="Normal 3 26 2 4 11" xfId="18086"/>
    <cellStyle name="Normal 3 26 2 4 11 2" xfId="36035"/>
    <cellStyle name="Normal 3 26 2 4 12" xfId="18087"/>
    <cellStyle name="Normal 3 26 2 4 12 2" xfId="36036"/>
    <cellStyle name="Normal 3 26 2 4 13" xfId="36033"/>
    <cellStyle name="Normal 3 26 2 4 2" xfId="18088"/>
    <cellStyle name="Normal 3 26 2 4 2 2" xfId="18089"/>
    <cellStyle name="Normal 3 26 2 4 2 2 2" xfId="36038"/>
    <cellStyle name="Normal 3 26 2 4 2 3" xfId="36037"/>
    <cellStyle name="Normal 3 26 2 4 3" xfId="18090"/>
    <cellStyle name="Normal 3 26 2 4 3 2" xfId="36039"/>
    <cellStyle name="Normal 3 26 2 4 4" xfId="18091"/>
    <cellStyle name="Normal 3 26 2 4 4 2" xfId="36040"/>
    <cellStyle name="Normal 3 26 2 4 5" xfId="18092"/>
    <cellStyle name="Normal 3 26 2 4 5 2" xfId="36041"/>
    <cellStyle name="Normal 3 26 2 4 6" xfId="18093"/>
    <cellStyle name="Normal 3 26 2 4 6 2" xfId="36042"/>
    <cellStyle name="Normal 3 26 2 4 7" xfId="18094"/>
    <cellStyle name="Normal 3 26 2 4 7 2" xfId="36043"/>
    <cellStyle name="Normal 3 26 2 4 8" xfId="18095"/>
    <cellStyle name="Normal 3 26 2 4 8 2" xfId="36044"/>
    <cellStyle name="Normal 3 26 2 4 9" xfId="18096"/>
    <cellStyle name="Normal 3 26 2 4 9 2" xfId="36045"/>
    <cellStyle name="Normal 3 26 2 5" xfId="18097"/>
    <cellStyle name="Normal 3 26 2 5 2" xfId="18098"/>
    <cellStyle name="Normal 3 26 2 5 2 2" xfId="36047"/>
    <cellStyle name="Normal 3 26 2 5 3" xfId="36046"/>
    <cellStyle name="Normal 3 26 2 6" xfId="18099"/>
    <cellStyle name="Normal 3 26 2 6 2" xfId="36048"/>
    <cellStyle name="Normal 3 26 2 7" xfId="18100"/>
    <cellStyle name="Normal 3 26 2 7 2" xfId="36049"/>
    <cellStyle name="Normal 3 26 2 8" xfId="18101"/>
    <cellStyle name="Normal 3 26 2 8 2" xfId="36050"/>
    <cellStyle name="Normal 3 26 2 9" xfId="18102"/>
    <cellStyle name="Normal 3 26 2 9 2" xfId="36051"/>
    <cellStyle name="Normal 3 26 20" xfId="18103"/>
    <cellStyle name="Normal 3 26 20 2" xfId="36052"/>
    <cellStyle name="Normal 3 26 21" xfId="18104"/>
    <cellStyle name="Normal 3 26 21 2" xfId="36053"/>
    <cellStyle name="Normal 3 26 22" xfId="18105"/>
    <cellStyle name="Normal 3 26 22 2" xfId="36054"/>
    <cellStyle name="Normal 3 26 23" xfId="18106"/>
    <cellStyle name="Normal 3 26 23 2" xfId="36055"/>
    <cellStyle name="Normal 3 26 24" xfId="35900"/>
    <cellStyle name="Normal 3 26 3" xfId="18107"/>
    <cellStyle name="Normal 3 26 3 2" xfId="36056"/>
    <cellStyle name="Normal 3 26 4" xfId="18108"/>
    <cellStyle name="Normal 3 26 4 2" xfId="36057"/>
    <cellStyle name="Normal 3 26 5" xfId="18109"/>
    <cellStyle name="Normal 3 26 5 2" xfId="36058"/>
    <cellStyle name="Normal 3 26 6" xfId="18110"/>
    <cellStyle name="Normal 3 26 6 2" xfId="36059"/>
    <cellStyle name="Normal 3 26 7" xfId="18111"/>
    <cellStyle name="Normal 3 26 7 2" xfId="36060"/>
    <cellStyle name="Normal 3 26 8" xfId="18112"/>
    <cellStyle name="Normal 3 26 8 2" xfId="36061"/>
    <cellStyle name="Normal 3 26 9" xfId="18113"/>
    <cellStyle name="Normal 3 26 9 2" xfId="36062"/>
    <cellStyle name="Normal 3 27" xfId="18114"/>
    <cellStyle name="Normal 3 27 10" xfId="18115"/>
    <cellStyle name="Normal 3 27 10 2" xfId="36064"/>
    <cellStyle name="Normal 3 27 11" xfId="18116"/>
    <cellStyle name="Normal 3 27 11 10" xfId="18117"/>
    <cellStyle name="Normal 3 27 11 10 2" xfId="36066"/>
    <cellStyle name="Normal 3 27 11 11" xfId="18118"/>
    <cellStyle name="Normal 3 27 11 11 2" xfId="36067"/>
    <cellStyle name="Normal 3 27 11 12" xfId="18119"/>
    <cellStyle name="Normal 3 27 11 12 2" xfId="36068"/>
    <cellStyle name="Normal 3 27 11 13" xfId="18120"/>
    <cellStyle name="Normal 3 27 11 13 2" xfId="36069"/>
    <cellStyle name="Normal 3 27 11 14" xfId="36065"/>
    <cellStyle name="Normal 3 27 11 2" xfId="18121"/>
    <cellStyle name="Normal 3 27 11 2 10" xfId="18122"/>
    <cellStyle name="Normal 3 27 11 2 10 2" xfId="36071"/>
    <cellStyle name="Normal 3 27 11 2 11" xfId="18123"/>
    <cellStyle name="Normal 3 27 11 2 11 2" xfId="36072"/>
    <cellStyle name="Normal 3 27 11 2 12" xfId="18124"/>
    <cellStyle name="Normal 3 27 11 2 12 2" xfId="36073"/>
    <cellStyle name="Normal 3 27 11 2 13" xfId="36070"/>
    <cellStyle name="Normal 3 27 11 2 2" xfId="18125"/>
    <cellStyle name="Normal 3 27 11 2 2 2" xfId="18126"/>
    <cellStyle name="Normal 3 27 11 2 2 2 2" xfId="36075"/>
    <cellStyle name="Normal 3 27 11 2 2 3" xfId="36074"/>
    <cellStyle name="Normal 3 27 11 2 3" xfId="18127"/>
    <cellStyle name="Normal 3 27 11 2 3 2" xfId="36076"/>
    <cellStyle name="Normal 3 27 11 2 4" xfId="18128"/>
    <cellStyle name="Normal 3 27 11 2 4 2" xfId="36077"/>
    <cellStyle name="Normal 3 27 11 2 5" xfId="18129"/>
    <cellStyle name="Normal 3 27 11 2 5 2" xfId="36078"/>
    <cellStyle name="Normal 3 27 11 2 6" xfId="18130"/>
    <cellStyle name="Normal 3 27 11 2 6 2" xfId="36079"/>
    <cellStyle name="Normal 3 27 11 2 7" xfId="18131"/>
    <cellStyle name="Normal 3 27 11 2 7 2" xfId="36080"/>
    <cellStyle name="Normal 3 27 11 2 8" xfId="18132"/>
    <cellStyle name="Normal 3 27 11 2 8 2" xfId="36081"/>
    <cellStyle name="Normal 3 27 11 2 9" xfId="18133"/>
    <cellStyle name="Normal 3 27 11 2 9 2" xfId="36082"/>
    <cellStyle name="Normal 3 27 11 3" xfId="18134"/>
    <cellStyle name="Normal 3 27 11 3 2" xfId="36083"/>
    <cellStyle name="Normal 3 27 11 4" xfId="18135"/>
    <cellStyle name="Normal 3 27 11 4 2" xfId="18136"/>
    <cellStyle name="Normal 3 27 11 4 2 2" xfId="36085"/>
    <cellStyle name="Normal 3 27 11 4 3" xfId="36084"/>
    <cellStyle name="Normal 3 27 11 5" xfId="18137"/>
    <cellStyle name="Normal 3 27 11 5 2" xfId="36086"/>
    <cellStyle name="Normal 3 27 11 6" xfId="18138"/>
    <cellStyle name="Normal 3 27 11 6 2" xfId="36087"/>
    <cellStyle name="Normal 3 27 11 7" xfId="18139"/>
    <cellStyle name="Normal 3 27 11 7 2" xfId="36088"/>
    <cellStyle name="Normal 3 27 11 8" xfId="18140"/>
    <cellStyle name="Normal 3 27 11 8 2" xfId="36089"/>
    <cellStyle name="Normal 3 27 11 9" xfId="18141"/>
    <cellStyle name="Normal 3 27 11 9 2" xfId="36090"/>
    <cellStyle name="Normal 3 27 12" xfId="18142"/>
    <cellStyle name="Normal 3 27 12 2" xfId="36091"/>
    <cellStyle name="Normal 3 27 13" xfId="18143"/>
    <cellStyle name="Normal 3 27 13 10" xfId="18144"/>
    <cellStyle name="Normal 3 27 13 10 2" xfId="36093"/>
    <cellStyle name="Normal 3 27 13 11" xfId="18145"/>
    <cellStyle name="Normal 3 27 13 11 2" xfId="36094"/>
    <cellStyle name="Normal 3 27 13 12" xfId="18146"/>
    <cellStyle name="Normal 3 27 13 12 2" xfId="36095"/>
    <cellStyle name="Normal 3 27 13 13" xfId="36092"/>
    <cellStyle name="Normal 3 27 13 2" xfId="18147"/>
    <cellStyle name="Normal 3 27 13 2 2" xfId="18148"/>
    <cellStyle name="Normal 3 27 13 2 2 2" xfId="36097"/>
    <cellStyle name="Normal 3 27 13 2 3" xfId="36096"/>
    <cellStyle name="Normal 3 27 13 3" xfId="18149"/>
    <cellStyle name="Normal 3 27 13 3 2" xfId="36098"/>
    <cellStyle name="Normal 3 27 13 4" xfId="18150"/>
    <cellStyle name="Normal 3 27 13 4 2" xfId="36099"/>
    <cellStyle name="Normal 3 27 13 5" xfId="18151"/>
    <cellStyle name="Normal 3 27 13 5 2" xfId="36100"/>
    <cellStyle name="Normal 3 27 13 6" xfId="18152"/>
    <cellStyle name="Normal 3 27 13 6 2" xfId="36101"/>
    <cellStyle name="Normal 3 27 13 7" xfId="18153"/>
    <cellStyle name="Normal 3 27 13 7 2" xfId="36102"/>
    <cellStyle name="Normal 3 27 13 8" xfId="18154"/>
    <cellStyle name="Normal 3 27 13 8 2" xfId="36103"/>
    <cellStyle name="Normal 3 27 13 9" xfId="18155"/>
    <cellStyle name="Normal 3 27 13 9 2" xfId="36104"/>
    <cellStyle name="Normal 3 27 14" xfId="18156"/>
    <cellStyle name="Normal 3 27 14 2" xfId="18157"/>
    <cellStyle name="Normal 3 27 14 2 2" xfId="36106"/>
    <cellStyle name="Normal 3 27 14 3" xfId="36105"/>
    <cellStyle name="Normal 3 27 15" xfId="18158"/>
    <cellStyle name="Normal 3 27 15 2" xfId="36107"/>
    <cellStyle name="Normal 3 27 16" xfId="18159"/>
    <cellStyle name="Normal 3 27 16 2" xfId="36108"/>
    <cellStyle name="Normal 3 27 17" xfId="18160"/>
    <cellStyle name="Normal 3 27 17 2" xfId="36109"/>
    <cellStyle name="Normal 3 27 18" xfId="18161"/>
    <cellStyle name="Normal 3 27 18 2" xfId="36110"/>
    <cellStyle name="Normal 3 27 19" xfId="18162"/>
    <cellStyle name="Normal 3 27 19 2" xfId="36111"/>
    <cellStyle name="Normal 3 27 2" xfId="18163"/>
    <cellStyle name="Normal 3 27 2 10" xfId="18164"/>
    <cellStyle name="Normal 3 27 2 10 2" xfId="36113"/>
    <cellStyle name="Normal 3 27 2 11" xfId="18165"/>
    <cellStyle name="Normal 3 27 2 11 2" xfId="36114"/>
    <cellStyle name="Normal 3 27 2 12" xfId="18166"/>
    <cellStyle name="Normal 3 27 2 12 2" xfId="36115"/>
    <cellStyle name="Normal 3 27 2 13" xfId="18167"/>
    <cellStyle name="Normal 3 27 2 13 2" xfId="36116"/>
    <cellStyle name="Normal 3 27 2 14" xfId="18168"/>
    <cellStyle name="Normal 3 27 2 14 2" xfId="36117"/>
    <cellStyle name="Normal 3 27 2 15" xfId="36112"/>
    <cellStyle name="Normal 3 27 2 2" xfId="18169"/>
    <cellStyle name="Normal 3 27 2 2 10" xfId="18170"/>
    <cellStyle name="Normal 3 27 2 2 10 2" xfId="36119"/>
    <cellStyle name="Normal 3 27 2 2 11" xfId="18171"/>
    <cellStyle name="Normal 3 27 2 2 11 2" xfId="36120"/>
    <cellStyle name="Normal 3 27 2 2 12" xfId="18172"/>
    <cellStyle name="Normal 3 27 2 2 12 2" xfId="36121"/>
    <cellStyle name="Normal 3 27 2 2 13" xfId="18173"/>
    <cellStyle name="Normal 3 27 2 2 13 2" xfId="36122"/>
    <cellStyle name="Normal 3 27 2 2 14" xfId="18174"/>
    <cellStyle name="Normal 3 27 2 2 14 2" xfId="36123"/>
    <cellStyle name="Normal 3 27 2 2 15" xfId="36118"/>
    <cellStyle name="Normal 3 27 2 2 2" xfId="18175"/>
    <cellStyle name="Normal 3 27 2 2 2 10" xfId="18176"/>
    <cellStyle name="Normal 3 27 2 2 2 10 2" xfId="36125"/>
    <cellStyle name="Normal 3 27 2 2 2 11" xfId="18177"/>
    <cellStyle name="Normal 3 27 2 2 2 11 2" xfId="36126"/>
    <cellStyle name="Normal 3 27 2 2 2 12" xfId="18178"/>
    <cellStyle name="Normal 3 27 2 2 2 12 2" xfId="36127"/>
    <cellStyle name="Normal 3 27 2 2 2 13" xfId="18179"/>
    <cellStyle name="Normal 3 27 2 2 2 13 2" xfId="36128"/>
    <cellStyle name="Normal 3 27 2 2 2 14" xfId="36124"/>
    <cellStyle name="Normal 3 27 2 2 2 2" xfId="18180"/>
    <cellStyle name="Normal 3 27 2 2 2 2 10" xfId="18181"/>
    <cellStyle name="Normal 3 27 2 2 2 2 10 2" xfId="36130"/>
    <cellStyle name="Normal 3 27 2 2 2 2 11" xfId="18182"/>
    <cellStyle name="Normal 3 27 2 2 2 2 11 2" xfId="36131"/>
    <cellStyle name="Normal 3 27 2 2 2 2 12" xfId="18183"/>
    <cellStyle name="Normal 3 27 2 2 2 2 12 2" xfId="36132"/>
    <cellStyle name="Normal 3 27 2 2 2 2 13" xfId="36129"/>
    <cellStyle name="Normal 3 27 2 2 2 2 2" xfId="18184"/>
    <cellStyle name="Normal 3 27 2 2 2 2 2 2" xfId="18185"/>
    <cellStyle name="Normal 3 27 2 2 2 2 2 2 2" xfId="36134"/>
    <cellStyle name="Normal 3 27 2 2 2 2 2 3" xfId="36133"/>
    <cellStyle name="Normal 3 27 2 2 2 2 3" xfId="18186"/>
    <cellStyle name="Normal 3 27 2 2 2 2 3 2" xfId="36135"/>
    <cellStyle name="Normal 3 27 2 2 2 2 4" xfId="18187"/>
    <cellStyle name="Normal 3 27 2 2 2 2 4 2" xfId="36136"/>
    <cellStyle name="Normal 3 27 2 2 2 2 5" xfId="18188"/>
    <cellStyle name="Normal 3 27 2 2 2 2 5 2" xfId="36137"/>
    <cellStyle name="Normal 3 27 2 2 2 2 6" xfId="18189"/>
    <cellStyle name="Normal 3 27 2 2 2 2 6 2" xfId="36138"/>
    <cellStyle name="Normal 3 27 2 2 2 2 7" xfId="18190"/>
    <cellStyle name="Normal 3 27 2 2 2 2 7 2" xfId="36139"/>
    <cellStyle name="Normal 3 27 2 2 2 2 8" xfId="18191"/>
    <cellStyle name="Normal 3 27 2 2 2 2 8 2" xfId="36140"/>
    <cellStyle name="Normal 3 27 2 2 2 2 9" xfId="18192"/>
    <cellStyle name="Normal 3 27 2 2 2 2 9 2" xfId="36141"/>
    <cellStyle name="Normal 3 27 2 2 2 3" xfId="18193"/>
    <cellStyle name="Normal 3 27 2 2 2 3 2" xfId="36142"/>
    <cellStyle name="Normal 3 27 2 2 2 4" xfId="18194"/>
    <cellStyle name="Normal 3 27 2 2 2 4 2" xfId="18195"/>
    <cellStyle name="Normal 3 27 2 2 2 4 2 2" xfId="36144"/>
    <cellStyle name="Normal 3 27 2 2 2 4 3" xfId="36143"/>
    <cellStyle name="Normal 3 27 2 2 2 5" xfId="18196"/>
    <cellStyle name="Normal 3 27 2 2 2 5 2" xfId="36145"/>
    <cellStyle name="Normal 3 27 2 2 2 6" xfId="18197"/>
    <cellStyle name="Normal 3 27 2 2 2 6 2" xfId="36146"/>
    <cellStyle name="Normal 3 27 2 2 2 7" xfId="18198"/>
    <cellStyle name="Normal 3 27 2 2 2 7 2" xfId="36147"/>
    <cellStyle name="Normal 3 27 2 2 2 8" xfId="18199"/>
    <cellStyle name="Normal 3 27 2 2 2 8 2" xfId="36148"/>
    <cellStyle name="Normal 3 27 2 2 2 9" xfId="18200"/>
    <cellStyle name="Normal 3 27 2 2 2 9 2" xfId="36149"/>
    <cellStyle name="Normal 3 27 2 2 3" xfId="18201"/>
    <cellStyle name="Normal 3 27 2 2 3 2" xfId="36150"/>
    <cellStyle name="Normal 3 27 2 2 4" xfId="18202"/>
    <cellStyle name="Normal 3 27 2 2 4 10" xfId="18203"/>
    <cellStyle name="Normal 3 27 2 2 4 10 2" xfId="36152"/>
    <cellStyle name="Normal 3 27 2 2 4 11" xfId="18204"/>
    <cellStyle name="Normal 3 27 2 2 4 11 2" xfId="36153"/>
    <cellStyle name="Normal 3 27 2 2 4 12" xfId="18205"/>
    <cellStyle name="Normal 3 27 2 2 4 12 2" xfId="36154"/>
    <cellStyle name="Normal 3 27 2 2 4 13" xfId="36151"/>
    <cellStyle name="Normal 3 27 2 2 4 2" xfId="18206"/>
    <cellStyle name="Normal 3 27 2 2 4 2 2" xfId="18207"/>
    <cellStyle name="Normal 3 27 2 2 4 2 2 2" xfId="36156"/>
    <cellStyle name="Normal 3 27 2 2 4 2 3" xfId="36155"/>
    <cellStyle name="Normal 3 27 2 2 4 3" xfId="18208"/>
    <cellStyle name="Normal 3 27 2 2 4 3 2" xfId="36157"/>
    <cellStyle name="Normal 3 27 2 2 4 4" xfId="18209"/>
    <cellStyle name="Normal 3 27 2 2 4 4 2" xfId="36158"/>
    <cellStyle name="Normal 3 27 2 2 4 5" xfId="18210"/>
    <cellStyle name="Normal 3 27 2 2 4 5 2" xfId="36159"/>
    <cellStyle name="Normal 3 27 2 2 4 6" xfId="18211"/>
    <cellStyle name="Normal 3 27 2 2 4 6 2" xfId="36160"/>
    <cellStyle name="Normal 3 27 2 2 4 7" xfId="18212"/>
    <cellStyle name="Normal 3 27 2 2 4 7 2" xfId="36161"/>
    <cellStyle name="Normal 3 27 2 2 4 8" xfId="18213"/>
    <cellStyle name="Normal 3 27 2 2 4 8 2" xfId="36162"/>
    <cellStyle name="Normal 3 27 2 2 4 9" xfId="18214"/>
    <cellStyle name="Normal 3 27 2 2 4 9 2" xfId="36163"/>
    <cellStyle name="Normal 3 27 2 2 5" xfId="18215"/>
    <cellStyle name="Normal 3 27 2 2 5 2" xfId="18216"/>
    <cellStyle name="Normal 3 27 2 2 5 2 2" xfId="36165"/>
    <cellStyle name="Normal 3 27 2 2 5 3" xfId="36164"/>
    <cellStyle name="Normal 3 27 2 2 6" xfId="18217"/>
    <cellStyle name="Normal 3 27 2 2 6 2" xfId="36166"/>
    <cellStyle name="Normal 3 27 2 2 7" xfId="18218"/>
    <cellStyle name="Normal 3 27 2 2 7 2" xfId="36167"/>
    <cellStyle name="Normal 3 27 2 2 8" xfId="18219"/>
    <cellStyle name="Normal 3 27 2 2 8 2" xfId="36168"/>
    <cellStyle name="Normal 3 27 2 2 9" xfId="18220"/>
    <cellStyle name="Normal 3 27 2 2 9 2" xfId="36169"/>
    <cellStyle name="Normal 3 27 2 3" xfId="18221"/>
    <cellStyle name="Normal 3 27 2 3 10" xfId="18222"/>
    <cellStyle name="Normal 3 27 2 3 10 2" xfId="36171"/>
    <cellStyle name="Normal 3 27 2 3 11" xfId="18223"/>
    <cellStyle name="Normal 3 27 2 3 11 2" xfId="36172"/>
    <cellStyle name="Normal 3 27 2 3 12" xfId="18224"/>
    <cellStyle name="Normal 3 27 2 3 12 2" xfId="36173"/>
    <cellStyle name="Normal 3 27 2 3 13" xfId="18225"/>
    <cellStyle name="Normal 3 27 2 3 13 2" xfId="36174"/>
    <cellStyle name="Normal 3 27 2 3 14" xfId="36170"/>
    <cellStyle name="Normal 3 27 2 3 2" xfId="18226"/>
    <cellStyle name="Normal 3 27 2 3 2 10" xfId="18227"/>
    <cellStyle name="Normal 3 27 2 3 2 10 2" xfId="36176"/>
    <cellStyle name="Normal 3 27 2 3 2 11" xfId="18228"/>
    <cellStyle name="Normal 3 27 2 3 2 11 2" xfId="36177"/>
    <cellStyle name="Normal 3 27 2 3 2 12" xfId="18229"/>
    <cellStyle name="Normal 3 27 2 3 2 12 2" xfId="36178"/>
    <cellStyle name="Normal 3 27 2 3 2 13" xfId="36175"/>
    <cellStyle name="Normal 3 27 2 3 2 2" xfId="18230"/>
    <cellStyle name="Normal 3 27 2 3 2 2 2" xfId="18231"/>
    <cellStyle name="Normal 3 27 2 3 2 2 2 2" xfId="36180"/>
    <cellStyle name="Normal 3 27 2 3 2 2 3" xfId="36179"/>
    <cellStyle name="Normal 3 27 2 3 2 3" xfId="18232"/>
    <cellStyle name="Normal 3 27 2 3 2 3 2" xfId="36181"/>
    <cellStyle name="Normal 3 27 2 3 2 4" xfId="18233"/>
    <cellStyle name="Normal 3 27 2 3 2 4 2" xfId="36182"/>
    <cellStyle name="Normal 3 27 2 3 2 5" xfId="18234"/>
    <cellStyle name="Normal 3 27 2 3 2 5 2" xfId="36183"/>
    <cellStyle name="Normal 3 27 2 3 2 6" xfId="18235"/>
    <cellStyle name="Normal 3 27 2 3 2 6 2" xfId="36184"/>
    <cellStyle name="Normal 3 27 2 3 2 7" xfId="18236"/>
    <cellStyle name="Normal 3 27 2 3 2 7 2" xfId="36185"/>
    <cellStyle name="Normal 3 27 2 3 2 8" xfId="18237"/>
    <cellStyle name="Normal 3 27 2 3 2 8 2" xfId="36186"/>
    <cellStyle name="Normal 3 27 2 3 2 9" xfId="18238"/>
    <cellStyle name="Normal 3 27 2 3 2 9 2" xfId="36187"/>
    <cellStyle name="Normal 3 27 2 3 3" xfId="18239"/>
    <cellStyle name="Normal 3 27 2 3 3 2" xfId="36188"/>
    <cellStyle name="Normal 3 27 2 3 4" xfId="18240"/>
    <cellStyle name="Normal 3 27 2 3 4 2" xfId="18241"/>
    <cellStyle name="Normal 3 27 2 3 4 2 2" xfId="36190"/>
    <cellStyle name="Normal 3 27 2 3 4 3" xfId="36189"/>
    <cellStyle name="Normal 3 27 2 3 5" xfId="18242"/>
    <cellStyle name="Normal 3 27 2 3 5 2" xfId="36191"/>
    <cellStyle name="Normal 3 27 2 3 6" xfId="18243"/>
    <cellStyle name="Normal 3 27 2 3 6 2" xfId="36192"/>
    <cellStyle name="Normal 3 27 2 3 7" xfId="18244"/>
    <cellStyle name="Normal 3 27 2 3 7 2" xfId="36193"/>
    <cellStyle name="Normal 3 27 2 3 8" xfId="18245"/>
    <cellStyle name="Normal 3 27 2 3 8 2" xfId="36194"/>
    <cellStyle name="Normal 3 27 2 3 9" xfId="18246"/>
    <cellStyle name="Normal 3 27 2 3 9 2" xfId="36195"/>
    <cellStyle name="Normal 3 27 2 4" xfId="18247"/>
    <cellStyle name="Normal 3 27 2 4 10" xfId="18248"/>
    <cellStyle name="Normal 3 27 2 4 10 2" xfId="36197"/>
    <cellStyle name="Normal 3 27 2 4 11" xfId="18249"/>
    <cellStyle name="Normal 3 27 2 4 11 2" xfId="36198"/>
    <cellStyle name="Normal 3 27 2 4 12" xfId="18250"/>
    <cellStyle name="Normal 3 27 2 4 12 2" xfId="36199"/>
    <cellStyle name="Normal 3 27 2 4 13" xfId="36196"/>
    <cellStyle name="Normal 3 27 2 4 2" xfId="18251"/>
    <cellStyle name="Normal 3 27 2 4 2 2" xfId="18252"/>
    <cellStyle name="Normal 3 27 2 4 2 2 2" xfId="36201"/>
    <cellStyle name="Normal 3 27 2 4 2 3" xfId="36200"/>
    <cellStyle name="Normal 3 27 2 4 3" xfId="18253"/>
    <cellStyle name="Normal 3 27 2 4 3 2" xfId="36202"/>
    <cellStyle name="Normal 3 27 2 4 4" xfId="18254"/>
    <cellStyle name="Normal 3 27 2 4 4 2" xfId="36203"/>
    <cellStyle name="Normal 3 27 2 4 5" xfId="18255"/>
    <cellStyle name="Normal 3 27 2 4 5 2" xfId="36204"/>
    <cellStyle name="Normal 3 27 2 4 6" xfId="18256"/>
    <cellStyle name="Normal 3 27 2 4 6 2" xfId="36205"/>
    <cellStyle name="Normal 3 27 2 4 7" xfId="18257"/>
    <cellStyle name="Normal 3 27 2 4 7 2" xfId="36206"/>
    <cellStyle name="Normal 3 27 2 4 8" xfId="18258"/>
    <cellStyle name="Normal 3 27 2 4 8 2" xfId="36207"/>
    <cellStyle name="Normal 3 27 2 4 9" xfId="18259"/>
    <cellStyle name="Normal 3 27 2 4 9 2" xfId="36208"/>
    <cellStyle name="Normal 3 27 2 5" xfId="18260"/>
    <cellStyle name="Normal 3 27 2 5 2" xfId="18261"/>
    <cellStyle name="Normal 3 27 2 5 2 2" xfId="36210"/>
    <cellStyle name="Normal 3 27 2 5 3" xfId="36209"/>
    <cellStyle name="Normal 3 27 2 6" xfId="18262"/>
    <cellStyle name="Normal 3 27 2 6 2" xfId="36211"/>
    <cellStyle name="Normal 3 27 2 7" xfId="18263"/>
    <cellStyle name="Normal 3 27 2 7 2" xfId="36212"/>
    <cellStyle name="Normal 3 27 2 8" xfId="18264"/>
    <cellStyle name="Normal 3 27 2 8 2" xfId="36213"/>
    <cellStyle name="Normal 3 27 2 9" xfId="18265"/>
    <cellStyle name="Normal 3 27 2 9 2" xfId="36214"/>
    <cellStyle name="Normal 3 27 20" xfId="18266"/>
    <cellStyle name="Normal 3 27 20 2" xfId="36215"/>
    <cellStyle name="Normal 3 27 21" xfId="18267"/>
    <cellStyle name="Normal 3 27 21 2" xfId="36216"/>
    <cellStyle name="Normal 3 27 22" xfId="18268"/>
    <cellStyle name="Normal 3 27 22 2" xfId="36217"/>
    <cellStyle name="Normal 3 27 23" xfId="18269"/>
    <cellStyle name="Normal 3 27 23 2" xfId="36218"/>
    <cellStyle name="Normal 3 27 24" xfId="36063"/>
    <cellStyle name="Normal 3 27 3" xfId="18270"/>
    <cellStyle name="Normal 3 27 3 2" xfId="36219"/>
    <cellStyle name="Normal 3 27 4" xfId="18271"/>
    <cellStyle name="Normal 3 27 4 2" xfId="36220"/>
    <cellStyle name="Normal 3 27 5" xfId="18272"/>
    <cellStyle name="Normal 3 27 5 2" xfId="36221"/>
    <cellStyle name="Normal 3 27 6" xfId="18273"/>
    <cellStyle name="Normal 3 27 6 2" xfId="36222"/>
    <cellStyle name="Normal 3 27 7" xfId="18274"/>
    <cellStyle name="Normal 3 27 7 2" xfId="36223"/>
    <cellStyle name="Normal 3 27 8" xfId="18275"/>
    <cellStyle name="Normal 3 27 8 2" xfId="36224"/>
    <cellStyle name="Normal 3 27 9" xfId="18276"/>
    <cellStyle name="Normal 3 27 9 2" xfId="36225"/>
    <cellStyle name="Normal 3 28" xfId="18277"/>
    <cellStyle name="Normal 3 28 10" xfId="18278"/>
    <cellStyle name="Normal 3 28 10 2" xfId="36227"/>
    <cellStyle name="Normal 3 28 11" xfId="18279"/>
    <cellStyle name="Normal 3 28 11 10" xfId="18280"/>
    <cellStyle name="Normal 3 28 11 10 2" xfId="36229"/>
    <cellStyle name="Normal 3 28 11 11" xfId="18281"/>
    <cellStyle name="Normal 3 28 11 11 2" xfId="36230"/>
    <cellStyle name="Normal 3 28 11 12" xfId="18282"/>
    <cellStyle name="Normal 3 28 11 12 2" xfId="36231"/>
    <cellStyle name="Normal 3 28 11 13" xfId="18283"/>
    <cellStyle name="Normal 3 28 11 13 2" xfId="36232"/>
    <cellStyle name="Normal 3 28 11 14" xfId="36228"/>
    <cellStyle name="Normal 3 28 11 2" xfId="18284"/>
    <cellStyle name="Normal 3 28 11 2 10" xfId="18285"/>
    <cellStyle name="Normal 3 28 11 2 10 2" xfId="36234"/>
    <cellStyle name="Normal 3 28 11 2 11" xfId="18286"/>
    <cellStyle name="Normal 3 28 11 2 11 2" xfId="36235"/>
    <cellStyle name="Normal 3 28 11 2 12" xfId="18287"/>
    <cellStyle name="Normal 3 28 11 2 12 2" xfId="36236"/>
    <cellStyle name="Normal 3 28 11 2 13" xfId="36233"/>
    <cellStyle name="Normal 3 28 11 2 2" xfId="18288"/>
    <cellStyle name="Normal 3 28 11 2 2 2" xfId="18289"/>
    <cellStyle name="Normal 3 28 11 2 2 2 2" xfId="36238"/>
    <cellStyle name="Normal 3 28 11 2 2 3" xfId="36237"/>
    <cellStyle name="Normal 3 28 11 2 3" xfId="18290"/>
    <cellStyle name="Normal 3 28 11 2 3 2" xfId="36239"/>
    <cellStyle name="Normal 3 28 11 2 4" xfId="18291"/>
    <cellStyle name="Normal 3 28 11 2 4 2" xfId="36240"/>
    <cellStyle name="Normal 3 28 11 2 5" xfId="18292"/>
    <cellStyle name="Normal 3 28 11 2 5 2" xfId="36241"/>
    <cellStyle name="Normal 3 28 11 2 6" xfId="18293"/>
    <cellStyle name="Normal 3 28 11 2 6 2" xfId="36242"/>
    <cellStyle name="Normal 3 28 11 2 7" xfId="18294"/>
    <cellStyle name="Normal 3 28 11 2 7 2" xfId="36243"/>
    <cellStyle name="Normal 3 28 11 2 8" xfId="18295"/>
    <cellStyle name="Normal 3 28 11 2 8 2" xfId="36244"/>
    <cellStyle name="Normal 3 28 11 2 9" xfId="18296"/>
    <cellStyle name="Normal 3 28 11 2 9 2" xfId="36245"/>
    <cellStyle name="Normal 3 28 11 3" xfId="18297"/>
    <cellStyle name="Normal 3 28 11 3 2" xfId="36246"/>
    <cellStyle name="Normal 3 28 11 4" xfId="18298"/>
    <cellStyle name="Normal 3 28 11 4 2" xfId="18299"/>
    <cellStyle name="Normal 3 28 11 4 2 2" xfId="36248"/>
    <cellStyle name="Normal 3 28 11 4 3" xfId="36247"/>
    <cellStyle name="Normal 3 28 11 5" xfId="18300"/>
    <cellStyle name="Normal 3 28 11 5 2" xfId="36249"/>
    <cellStyle name="Normal 3 28 11 6" xfId="18301"/>
    <cellStyle name="Normal 3 28 11 6 2" xfId="36250"/>
    <cellStyle name="Normal 3 28 11 7" xfId="18302"/>
    <cellStyle name="Normal 3 28 11 7 2" xfId="36251"/>
    <cellStyle name="Normal 3 28 11 8" xfId="18303"/>
    <cellStyle name="Normal 3 28 11 8 2" xfId="36252"/>
    <cellStyle name="Normal 3 28 11 9" xfId="18304"/>
    <cellStyle name="Normal 3 28 11 9 2" xfId="36253"/>
    <cellStyle name="Normal 3 28 12" xfId="18305"/>
    <cellStyle name="Normal 3 28 12 2" xfId="36254"/>
    <cellStyle name="Normal 3 28 13" xfId="18306"/>
    <cellStyle name="Normal 3 28 13 10" xfId="18307"/>
    <cellStyle name="Normal 3 28 13 10 2" xfId="36256"/>
    <cellStyle name="Normal 3 28 13 11" xfId="18308"/>
    <cellStyle name="Normal 3 28 13 11 2" xfId="36257"/>
    <cellStyle name="Normal 3 28 13 12" xfId="18309"/>
    <cellStyle name="Normal 3 28 13 12 2" xfId="36258"/>
    <cellStyle name="Normal 3 28 13 13" xfId="36255"/>
    <cellStyle name="Normal 3 28 13 2" xfId="18310"/>
    <cellStyle name="Normal 3 28 13 2 2" xfId="18311"/>
    <cellStyle name="Normal 3 28 13 2 2 2" xfId="36260"/>
    <cellStyle name="Normal 3 28 13 2 3" xfId="36259"/>
    <cellStyle name="Normal 3 28 13 3" xfId="18312"/>
    <cellStyle name="Normal 3 28 13 3 2" xfId="36261"/>
    <cellStyle name="Normal 3 28 13 4" xfId="18313"/>
    <cellStyle name="Normal 3 28 13 4 2" xfId="36262"/>
    <cellStyle name="Normal 3 28 13 5" xfId="18314"/>
    <cellStyle name="Normal 3 28 13 5 2" xfId="36263"/>
    <cellStyle name="Normal 3 28 13 6" xfId="18315"/>
    <cellStyle name="Normal 3 28 13 6 2" xfId="36264"/>
    <cellStyle name="Normal 3 28 13 7" xfId="18316"/>
    <cellStyle name="Normal 3 28 13 7 2" xfId="36265"/>
    <cellStyle name="Normal 3 28 13 8" xfId="18317"/>
    <cellStyle name="Normal 3 28 13 8 2" xfId="36266"/>
    <cellStyle name="Normal 3 28 13 9" xfId="18318"/>
    <cellStyle name="Normal 3 28 13 9 2" xfId="36267"/>
    <cellStyle name="Normal 3 28 14" xfId="18319"/>
    <cellStyle name="Normal 3 28 14 2" xfId="18320"/>
    <cellStyle name="Normal 3 28 14 2 2" xfId="36269"/>
    <cellStyle name="Normal 3 28 14 3" xfId="36268"/>
    <cellStyle name="Normal 3 28 15" xfId="18321"/>
    <cellStyle name="Normal 3 28 15 2" xfId="36270"/>
    <cellStyle name="Normal 3 28 16" xfId="18322"/>
    <cellStyle name="Normal 3 28 16 2" xfId="36271"/>
    <cellStyle name="Normal 3 28 17" xfId="18323"/>
    <cellStyle name="Normal 3 28 17 2" xfId="36272"/>
    <cellStyle name="Normal 3 28 18" xfId="18324"/>
    <cellStyle name="Normal 3 28 18 2" xfId="36273"/>
    <cellStyle name="Normal 3 28 19" xfId="18325"/>
    <cellStyle name="Normal 3 28 19 2" xfId="36274"/>
    <cellStyle name="Normal 3 28 2" xfId="18326"/>
    <cellStyle name="Normal 3 28 2 10" xfId="18327"/>
    <cellStyle name="Normal 3 28 2 10 2" xfId="36276"/>
    <cellStyle name="Normal 3 28 2 11" xfId="18328"/>
    <cellStyle name="Normal 3 28 2 11 2" xfId="36277"/>
    <cellStyle name="Normal 3 28 2 12" xfId="18329"/>
    <cellStyle name="Normal 3 28 2 12 2" xfId="36278"/>
    <cellStyle name="Normal 3 28 2 13" xfId="18330"/>
    <cellStyle name="Normal 3 28 2 13 2" xfId="36279"/>
    <cellStyle name="Normal 3 28 2 14" xfId="18331"/>
    <cellStyle name="Normal 3 28 2 14 2" xfId="36280"/>
    <cellStyle name="Normal 3 28 2 15" xfId="36275"/>
    <cellStyle name="Normal 3 28 2 2" xfId="18332"/>
    <cellStyle name="Normal 3 28 2 2 10" xfId="18333"/>
    <cellStyle name="Normal 3 28 2 2 10 2" xfId="36282"/>
    <cellStyle name="Normal 3 28 2 2 11" xfId="18334"/>
    <cellStyle name="Normal 3 28 2 2 11 2" xfId="36283"/>
    <cellStyle name="Normal 3 28 2 2 12" xfId="18335"/>
    <cellStyle name="Normal 3 28 2 2 12 2" xfId="36284"/>
    <cellStyle name="Normal 3 28 2 2 13" xfId="18336"/>
    <cellStyle name="Normal 3 28 2 2 13 2" xfId="36285"/>
    <cellStyle name="Normal 3 28 2 2 14" xfId="18337"/>
    <cellStyle name="Normal 3 28 2 2 14 2" xfId="36286"/>
    <cellStyle name="Normal 3 28 2 2 15" xfId="36281"/>
    <cellStyle name="Normal 3 28 2 2 2" xfId="18338"/>
    <cellStyle name="Normal 3 28 2 2 2 10" xfId="18339"/>
    <cellStyle name="Normal 3 28 2 2 2 10 2" xfId="36288"/>
    <cellStyle name="Normal 3 28 2 2 2 11" xfId="18340"/>
    <cellStyle name="Normal 3 28 2 2 2 11 2" xfId="36289"/>
    <cellStyle name="Normal 3 28 2 2 2 12" xfId="18341"/>
    <cellStyle name="Normal 3 28 2 2 2 12 2" xfId="36290"/>
    <cellStyle name="Normal 3 28 2 2 2 13" xfId="18342"/>
    <cellStyle name="Normal 3 28 2 2 2 13 2" xfId="36291"/>
    <cellStyle name="Normal 3 28 2 2 2 14" xfId="36287"/>
    <cellStyle name="Normal 3 28 2 2 2 2" xfId="18343"/>
    <cellStyle name="Normal 3 28 2 2 2 2 10" xfId="18344"/>
    <cellStyle name="Normal 3 28 2 2 2 2 10 2" xfId="36293"/>
    <cellStyle name="Normal 3 28 2 2 2 2 11" xfId="18345"/>
    <cellStyle name="Normal 3 28 2 2 2 2 11 2" xfId="36294"/>
    <cellStyle name="Normal 3 28 2 2 2 2 12" xfId="18346"/>
    <cellStyle name="Normal 3 28 2 2 2 2 12 2" xfId="36295"/>
    <cellStyle name="Normal 3 28 2 2 2 2 13" xfId="36292"/>
    <cellStyle name="Normal 3 28 2 2 2 2 2" xfId="18347"/>
    <cellStyle name="Normal 3 28 2 2 2 2 2 2" xfId="18348"/>
    <cellStyle name="Normal 3 28 2 2 2 2 2 2 2" xfId="36297"/>
    <cellStyle name="Normal 3 28 2 2 2 2 2 3" xfId="36296"/>
    <cellStyle name="Normal 3 28 2 2 2 2 3" xfId="18349"/>
    <cellStyle name="Normal 3 28 2 2 2 2 3 2" xfId="36298"/>
    <cellStyle name="Normal 3 28 2 2 2 2 4" xfId="18350"/>
    <cellStyle name="Normal 3 28 2 2 2 2 4 2" xfId="36299"/>
    <cellStyle name="Normal 3 28 2 2 2 2 5" xfId="18351"/>
    <cellStyle name="Normal 3 28 2 2 2 2 5 2" xfId="36300"/>
    <cellStyle name="Normal 3 28 2 2 2 2 6" xfId="18352"/>
    <cellStyle name="Normal 3 28 2 2 2 2 6 2" xfId="36301"/>
    <cellStyle name="Normal 3 28 2 2 2 2 7" xfId="18353"/>
    <cellStyle name="Normal 3 28 2 2 2 2 7 2" xfId="36302"/>
    <cellStyle name="Normal 3 28 2 2 2 2 8" xfId="18354"/>
    <cellStyle name="Normal 3 28 2 2 2 2 8 2" xfId="36303"/>
    <cellStyle name="Normal 3 28 2 2 2 2 9" xfId="18355"/>
    <cellStyle name="Normal 3 28 2 2 2 2 9 2" xfId="36304"/>
    <cellStyle name="Normal 3 28 2 2 2 3" xfId="18356"/>
    <cellStyle name="Normal 3 28 2 2 2 3 2" xfId="36305"/>
    <cellStyle name="Normal 3 28 2 2 2 4" xfId="18357"/>
    <cellStyle name="Normal 3 28 2 2 2 4 2" xfId="18358"/>
    <cellStyle name="Normal 3 28 2 2 2 4 2 2" xfId="36307"/>
    <cellStyle name="Normal 3 28 2 2 2 4 3" xfId="36306"/>
    <cellStyle name="Normal 3 28 2 2 2 5" xfId="18359"/>
    <cellStyle name="Normal 3 28 2 2 2 5 2" xfId="36308"/>
    <cellStyle name="Normal 3 28 2 2 2 6" xfId="18360"/>
    <cellStyle name="Normal 3 28 2 2 2 6 2" xfId="36309"/>
    <cellStyle name="Normal 3 28 2 2 2 7" xfId="18361"/>
    <cellStyle name="Normal 3 28 2 2 2 7 2" xfId="36310"/>
    <cellStyle name="Normal 3 28 2 2 2 8" xfId="18362"/>
    <cellStyle name="Normal 3 28 2 2 2 8 2" xfId="36311"/>
    <cellStyle name="Normal 3 28 2 2 2 9" xfId="18363"/>
    <cellStyle name="Normal 3 28 2 2 2 9 2" xfId="36312"/>
    <cellStyle name="Normal 3 28 2 2 3" xfId="18364"/>
    <cellStyle name="Normal 3 28 2 2 3 2" xfId="36313"/>
    <cellStyle name="Normal 3 28 2 2 4" xfId="18365"/>
    <cellStyle name="Normal 3 28 2 2 4 10" xfId="18366"/>
    <cellStyle name="Normal 3 28 2 2 4 10 2" xfId="36315"/>
    <cellStyle name="Normal 3 28 2 2 4 11" xfId="18367"/>
    <cellStyle name="Normal 3 28 2 2 4 11 2" xfId="36316"/>
    <cellStyle name="Normal 3 28 2 2 4 12" xfId="18368"/>
    <cellStyle name="Normal 3 28 2 2 4 12 2" xfId="36317"/>
    <cellStyle name="Normal 3 28 2 2 4 13" xfId="36314"/>
    <cellStyle name="Normal 3 28 2 2 4 2" xfId="18369"/>
    <cellStyle name="Normal 3 28 2 2 4 2 2" xfId="18370"/>
    <cellStyle name="Normal 3 28 2 2 4 2 2 2" xfId="36319"/>
    <cellStyle name="Normal 3 28 2 2 4 2 3" xfId="36318"/>
    <cellStyle name="Normal 3 28 2 2 4 3" xfId="18371"/>
    <cellStyle name="Normal 3 28 2 2 4 3 2" xfId="36320"/>
    <cellStyle name="Normal 3 28 2 2 4 4" xfId="18372"/>
    <cellStyle name="Normal 3 28 2 2 4 4 2" xfId="36321"/>
    <cellStyle name="Normal 3 28 2 2 4 5" xfId="18373"/>
    <cellStyle name="Normal 3 28 2 2 4 5 2" xfId="36322"/>
    <cellStyle name="Normal 3 28 2 2 4 6" xfId="18374"/>
    <cellStyle name="Normal 3 28 2 2 4 6 2" xfId="36323"/>
    <cellStyle name="Normal 3 28 2 2 4 7" xfId="18375"/>
    <cellStyle name="Normal 3 28 2 2 4 7 2" xfId="36324"/>
    <cellStyle name="Normal 3 28 2 2 4 8" xfId="18376"/>
    <cellStyle name="Normal 3 28 2 2 4 8 2" xfId="36325"/>
    <cellStyle name="Normal 3 28 2 2 4 9" xfId="18377"/>
    <cellStyle name="Normal 3 28 2 2 4 9 2" xfId="36326"/>
    <cellStyle name="Normal 3 28 2 2 5" xfId="18378"/>
    <cellStyle name="Normal 3 28 2 2 5 2" xfId="18379"/>
    <cellStyle name="Normal 3 28 2 2 5 2 2" xfId="36328"/>
    <cellStyle name="Normal 3 28 2 2 5 3" xfId="36327"/>
    <cellStyle name="Normal 3 28 2 2 6" xfId="18380"/>
    <cellStyle name="Normal 3 28 2 2 6 2" xfId="36329"/>
    <cellStyle name="Normal 3 28 2 2 7" xfId="18381"/>
    <cellStyle name="Normal 3 28 2 2 7 2" xfId="36330"/>
    <cellStyle name="Normal 3 28 2 2 8" xfId="18382"/>
    <cellStyle name="Normal 3 28 2 2 8 2" xfId="36331"/>
    <cellStyle name="Normal 3 28 2 2 9" xfId="18383"/>
    <cellStyle name="Normal 3 28 2 2 9 2" xfId="36332"/>
    <cellStyle name="Normal 3 28 2 3" xfId="18384"/>
    <cellStyle name="Normal 3 28 2 3 10" xfId="18385"/>
    <cellStyle name="Normal 3 28 2 3 10 2" xfId="36334"/>
    <cellStyle name="Normal 3 28 2 3 11" xfId="18386"/>
    <cellStyle name="Normal 3 28 2 3 11 2" xfId="36335"/>
    <cellStyle name="Normal 3 28 2 3 12" xfId="18387"/>
    <cellStyle name="Normal 3 28 2 3 12 2" xfId="36336"/>
    <cellStyle name="Normal 3 28 2 3 13" xfId="18388"/>
    <cellStyle name="Normal 3 28 2 3 13 2" xfId="36337"/>
    <cellStyle name="Normal 3 28 2 3 14" xfId="36333"/>
    <cellStyle name="Normal 3 28 2 3 2" xfId="18389"/>
    <cellStyle name="Normal 3 28 2 3 2 10" xfId="18390"/>
    <cellStyle name="Normal 3 28 2 3 2 10 2" xfId="36339"/>
    <cellStyle name="Normal 3 28 2 3 2 11" xfId="18391"/>
    <cellStyle name="Normal 3 28 2 3 2 11 2" xfId="36340"/>
    <cellStyle name="Normal 3 28 2 3 2 12" xfId="18392"/>
    <cellStyle name="Normal 3 28 2 3 2 12 2" xfId="36341"/>
    <cellStyle name="Normal 3 28 2 3 2 13" xfId="36338"/>
    <cellStyle name="Normal 3 28 2 3 2 2" xfId="18393"/>
    <cellStyle name="Normal 3 28 2 3 2 2 2" xfId="18394"/>
    <cellStyle name="Normal 3 28 2 3 2 2 2 2" xfId="36343"/>
    <cellStyle name="Normal 3 28 2 3 2 2 3" xfId="36342"/>
    <cellStyle name="Normal 3 28 2 3 2 3" xfId="18395"/>
    <cellStyle name="Normal 3 28 2 3 2 3 2" xfId="36344"/>
    <cellStyle name="Normal 3 28 2 3 2 4" xfId="18396"/>
    <cellStyle name="Normal 3 28 2 3 2 4 2" xfId="36345"/>
    <cellStyle name="Normal 3 28 2 3 2 5" xfId="18397"/>
    <cellStyle name="Normal 3 28 2 3 2 5 2" xfId="36346"/>
    <cellStyle name="Normal 3 28 2 3 2 6" xfId="18398"/>
    <cellStyle name="Normal 3 28 2 3 2 6 2" xfId="36347"/>
    <cellStyle name="Normal 3 28 2 3 2 7" xfId="18399"/>
    <cellStyle name="Normal 3 28 2 3 2 7 2" xfId="36348"/>
    <cellStyle name="Normal 3 28 2 3 2 8" xfId="18400"/>
    <cellStyle name="Normal 3 28 2 3 2 8 2" xfId="36349"/>
    <cellStyle name="Normal 3 28 2 3 2 9" xfId="18401"/>
    <cellStyle name="Normal 3 28 2 3 2 9 2" xfId="36350"/>
    <cellStyle name="Normal 3 28 2 3 3" xfId="18402"/>
    <cellStyle name="Normal 3 28 2 3 3 2" xfId="36351"/>
    <cellStyle name="Normal 3 28 2 3 4" xfId="18403"/>
    <cellStyle name="Normal 3 28 2 3 4 2" xfId="18404"/>
    <cellStyle name="Normal 3 28 2 3 4 2 2" xfId="36353"/>
    <cellStyle name="Normal 3 28 2 3 4 3" xfId="36352"/>
    <cellStyle name="Normal 3 28 2 3 5" xfId="18405"/>
    <cellStyle name="Normal 3 28 2 3 5 2" xfId="36354"/>
    <cellStyle name="Normal 3 28 2 3 6" xfId="18406"/>
    <cellStyle name="Normal 3 28 2 3 6 2" xfId="36355"/>
    <cellStyle name="Normal 3 28 2 3 7" xfId="18407"/>
    <cellStyle name="Normal 3 28 2 3 7 2" xfId="36356"/>
    <cellStyle name="Normal 3 28 2 3 8" xfId="18408"/>
    <cellStyle name="Normal 3 28 2 3 8 2" xfId="36357"/>
    <cellStyle name="Normal 3 28 2 3 9" xfId="18409"/>
    <cellStyle name="Normal 3 28 2 3 9 2" xfId="36358"/>
    <cellStyle name="Normal 3 28 2 4" xfId="18410"/>
    <cellStyle name="Normal 3 28 2 4 10" xfId="18411"/>
    <cellStyle name="Normal 3 28 2 4 10 2" xfId="36360"/>
    <cellStyle name="Normal 3 28 2 4 11" xfId="18412"/>
    <cellStyle name="Normal 3 28 2 4 11 2" xfId="36361"/>
    <cellStyle name="Normal 3 28 2 4 12" xfId="18413"/>
    <cellStyle name="Normal 3 28 2 4 12 2" xfId="36362"/>
    <cellStyle name="Normal 3 28 2 4 13" xfId="36359"/>
    <cellStyle name="Normal 3 28 2 4 2" xfId="18414"/>
    <cellStyle name="Normal 3 28 2 4 2 2" xfId="18415"/>
    <cellStyle name="Normal 3 28 2 4 2 2 2" xfId="36364"/>
    <cellStyle name="Normal 3 28 2 4 2 3" xfId="36363"/>
    <cellStyle name="Normal 3 28 2 4 3" xfId="18416"/>
    <cellStyle name="Normal 3 28 2 4 3 2" xfId="36365"/>
    <cellStyle name="Normal 3 28 2 4 4" xfId="18417"/>
    <cellStyle name="Normal 3 28 2 4 4 2" xfId="36366"/>
    <cellStyle name="Normal 3 28 2 4 5" xfId="18418"/>
    <cellStyle name="Normal 3 28 2 4 5 2" xfId="36367"/>
    <cellStyle name="Normal 3 28 2 4 6" xfId="18419"/>
    <cellStyle name="Normal 3 28 2 4 6 2" xfId="36368"/>
    <cellStyle name="Normal 3 28 2 4 7" xfId="18420"/>
    <cellStyle name="Normal 3 28 2 4 7 2" xfId="36369"/>
    <cellStyle name="Normal 3 28 2 4 8" xfId="18421"/>
    <cellStyle name="Normal 3 28 2 4 8 2" xfId="36370"/>
    <cellStyle name="Normal 3 28 2 4 9" xfId="18422"/>
    <cellStyle name="Normal 3 28 2 4 9 2" xfId="36371"/>
    <cellStyle name="Normal 3 28 2 5" xfId="18423"/>
    <cellStyle name="Normal 3 28 2 5 2" xfId="18424"/>
    <cellStyle name="Normal 3 28 2 5 2 2" xfId="36373"/>
    <cellStyle name="Normal 3 28 2 5 3" xfId="36372"/>
    <cellStyle name="Normal 3 28 2 6" xfId="18425"/>
    <cellStyle name="Normal 3 28 2 6 2" xfId="36374"/>
    <cellStyle name="Normal 3 28 2 7" xfId="18426"/>
    <cellStyle name="Normal 3 28 2 7 2" xfId="36375"/>
    <cellStyle name="Normal 3 28 2 8" xfId="18427"/>
    <cellStyle name="Normal 3 28 2 8 2" xfId="36376"/>
    <cellStyle name="Normal 3 28 2 9" xfId="18428"/>
    <cellStyle name="Normal 3 28 2 9 2" xfId="36377"/>
    <cellStyle name="Normal 3 28 20" xfId="18429"/>
    <cellStyle name="Normal 3 28 20 2" xfId="36378"/>
    <cellStyle name="Normal 3 28 21" xfId="18430"/>
    <cellStyle name="Normal 3 28 21 2" xfId="36379"/>
    <cellStyle name="Normal 3 28 22" xfId="18431"/>
    <cellStyle name="Normal 3 28 22 2" xfId="36380"/>
    <cellStyle name="Normal 3 28 23" xfId="18432"/>
    <cellStyle name="Normal 3 28 23 2" xfId="36381"/>
    <cellStyle name="Normal 3 28 24" xfId="36226"/>
    <cellStyle name="Normal 3 28 3" xfId="18433"/>
    <cellStyle name="Normal 3 28 3 2" xfId="36382"/>
    <cellStyle name="Normal 3 28 4" xfId="18434"/>
    <cellStyle name="Normal 3 28 4 2" xfId="36383"/>
    <cellStyle name="Normal 3 28 5" xfId="18435"/>
    <cellStyle name="Normal 3 28 5 2" xfId="36384"/>
    <cellStyle name="Normal 3 28 6" xfId="18436"/>
    <cellStyle name="Normal 3 28 6 2" xfId="36385"/>
    <cellStyle name="Normal 3 28 7" xfId="18437"/>
    <cellStyle name="Normal 3 28 7 2" xfId="36386"/>
    <cellStyle name="Normal 3 28 8" xfId="18438"/>
    <cellStyle name="Normal 3 28 8 2" xfId="36387"/>
    <cellStyle name="Normal 3 28 9" xfId="18439"/>
    <cellStyle name="Normal 3 28 9 2" xfId="36388"/>
    <cellStyle name="Normal 3 29" xfId="18440"/>
    <cellStyle name="Normal 3 29 10" xfId="18441"/>
    <cellStyle name="Normal 3 29 10 2" xfId="36390"/>
    <cellStyle name="Normal 3 29 11" xfId="18442"/>
    <cellStyle name="Normal 3 29 11 2" xfId="36391"/>
    <cellStyle name="Normal 3 29 12" xfId="18443"/>
    <cellStyle name="Normal 3 29 12 2" xfId="36392"/>
    <cellStyle name="Normal 3 29 13" xfId="18444"/>
    <cellStyle name="Normal 3 29 13 2" xfId="36393"/>
    <cellStyle name="Normal 3 29 14" xfId="18445"/>
    <cellStyle name="Normal 3 29 14 2" xfId="36394"/>
    <cellStyle name="Normal 3 29 15" xfId="36389"/>
    <cellStyle name="Normal 3 29 2" xfId="18446"/>
    <cellStyle name="Normal 3 29 2 10" xfId="18447"/>
    <cellStyle name="Normal 3 29 2 10 2" xfId="36396"/>
    <cellStyle name="Normal 3 29 2 11" xfId="18448"/>
    <cellStyle name="Normal 3 29 2 11 2" xfId="36397"/>
    <cellStyle name="Normal 3 29 2 12" xfId="18449"/>
    <cellStyle name="Normal 3 29 2 12 2" xfId="36398"/>
    <cellStyle name="Normal 3 29 2 13" xfId="18450"/>
    <cellStyle name="Normal 3 29 2 13 2" xfId="36399"/>
    <cellStyle name="Normal 3 29 2 14" xfId="18451"/>
    <cellStyle name="Normal 3 29 2 14 2" xfId="36400"/>
    <cellStyle name="Normal 3 29 2 15" xfId="36395"/>
    <cellStyle name="Normal 3 29 2 2" xfId="18452"/>
    <cellStyle name="Normal 3 29 2 2 10" xfId="18453"/>
    <cellStyle name="Normal 3 29 2 2 10 2" xfId="36402"/>
    <cellStyle name="Normal 3 29 2 2 11" xfId="18454"/>
    <cellStyle name="Normal 3 29 2 2 11 2" xfId="36403"/>
    <cellStyle name="Normal 3 29 2 2 12" xfId="18455"/>
    <cellStyle name="Normal 3 29 2 2 12 2" xfId="36404"/>
    <cellStyle name="Normal 3 29 2 2 13" xfId="18456"/>
    <cellStyle name="Normal 3 29 2 2 13 2" xfId="36405"/>
    <cellStyle name="Normal 3 29 2 2 14" xfId="36401"/>
    <cellStyle name="Normal 3 29 2 2 2" xfId="18457"/>
    <cellStyle name="Normal 3 29 2 2 2 10" xfId="18458"/>
    <cellStyle name="Normal 3 29 2 2 2 10 2" xfId="36407"/>
    <cellStyle name="Normal 3 29 2 2 2 11" xfId="18459"/>
    <cellStyle name="Normal 3 29 2 2 2 11 2" xfId="36408"/>
    <cellStyle name="Normal 3 29 2 2 2 12" xfId="18460"/>
    <cellStyle name="Normal 3 29 2 2 2 12 2" xfId="36409"/>
    <cellStyle name="Normal 3 29 2 2 2 13" xfId="36406"/>
    <cellStyle name="Normal 3 29 2 2 2 2" xfId="18461"/>
    <cellStyle name="Normal 3 29 2 2 2 2 2" xfId="18462"/>
    <cellStyle name="Normal 3 29 2 2 2 2 2 2" xfId="36411"/>
    <cellStyle name="Normal 3 29 2 2 2 2 3" xfId="36410"/>
    <cellStyle name="Normal 3 29 2 2 2 3" xfId="18463"/>
    <cellStyle name="Normal 3 29 2 2 2 3 2" xfId="36412"/>
    <cellStyle name="Normal 3 29 2 2 2 4" xfId="18464"/>
    <cellStyle name="Normal 3 29 2 2 2 4 2" xfId="36413"/>
    <cellStyle name="Normal 3 29 2 2 2 5" xfId="18465"/>
    <cellStyle name="Normal 3 29 2 2 2 5 2" xfId="36414"/>
    <cellStyle name="Normal 3 29 2 2 2 6" xfId="18466"/>
    <cellStyle name="Normal 3 29 2 2 2 6 2" xfId="36415"/>
    <cellStyle name="Normal 3 29 2 2 2 7" xfId="18467"/>
    <cellStyle name="Normal 3 29 2 2 2 7 2" xfId="36416"/>
    <cellStyle name="Normal 3 29 2 2 2 8" xfId="18468"/>
    <cellStyle name="Normal 3 29 2 2 2 8 2" xfId="36417"/>
    <cellStyle name="Normal 3 29 2 2 2 9" xfId="18469"/>
    <cellStyle name="Normal 3 29 2 2 2 9 2" xfId="36418"/>
    <cellStyle name="Normal 3 29 2 2 3" xfId="18470"/>
    <cellStyle name="Normal 3 29 2 2 3 2" xfId="36419"/>
    <cellStyle name="Normal 3 29 2 2 4" xfId="18471"/>
    <cellStyle name="Normal 3 29 2 2 4 2" xfId="18472"/>
    <cellStyle name="Normal 3 29 2 2 4 2 2" xfId="36421"/>
    <cellStyle name="Normal 3 29 2 2 4 3" xfId="36420"/>
    <cellStyle name="Normal 3 29 2 2 5" xfId="18473"/>
    <cellStyle name="Normal 3 29 2 2 5 2" xfId="36422"/>
    <cellStyle name="Normal 3 29 2 2 6" xfId="18474"/>
    <cellStyle name="Normal 3 29 2 2 6 2" xfId="36423"/>
    <cellStyle name="Normal 3 29 2 2 7" xfId="18475"/>
    <cellStyle name="Normal 3 29 2 2 7 2" xfId="36424"/>
    <cellStyle name="Normal 3 29 2 2 8" xfId="18476"/>
    <cellStyle name="Normal 3 29 2 2 8 2" xfId="36425"/>
    <cellStyle name="Normal 3 29 2 2 9" xfId="18477"/>
    <cellStyle name="Normal 3 29 2 2 9 2" xfId="36426"/>
    <cellStyle name="Normal 3 29 2 3" xfId="18478"/>
    <cellStyle name="Normal 3 29 2 3 2" xfId="36427"/>
    <cellStyle name="Normal 3 29 2 4" xfId="18479"/>
    <cellStyle name="Normal 3 29 2 4 10" xfId="18480"/>
    <cellStyle name="Normal 3 29 2 4 10 2" xfId="36429"/>
    <cellStyle name="Normal 3 29 2 4 11" xfId="18481"/>
    <cellStyle name="Normal 3 29 2 4 11 2" xfId="36430"/>
    <cellStyle name="Normal 3 29 2 4 12" xfId="18482"/>
    <cellStyle name="Normal 3 29 2 4 12 2" xfId="36431"/>
    <cellStyle name="Normal 3 29 2 4 13" xfId="36428"/>
    <cellStyle name="Normal 3 29 2 4 2" xfId="18483"/>
    <cellStyle name="Normal 3 29 2 4 2 2" xfId="18484"/>
    <cellStyle name="Normal 3 29 2 4 2 2 2" xfId="36433"/>
    <cellStyle name="Normal 3 29 2 4 2 3" xfId="36432"/>
    <cellStyle name="Normal 3 29 2 4 3" xfId="18485"/>
    <cellStyle name="Normal 3 29 2 4 3 2" xfId="36434"/>
    <cellStyle name="Normal 3 29 2 4 4" xfId="18486"/>
    <cellStyle name="Normal 3 29 2 4 4 2" xfId="36435"/>
    <cellStyle name="Normal 3 29 2 4 5" xfId="18487"/>
    <cellStyle name="Normal 3 29 2 4 5 2" xfId="36436"/>
    <cellStyle name="Normal 3 29 2 4 6" xfId="18488"/>
    <cellStyle name="Normal 3 29 2 4 6 2" xfId="36437"/>
    <cellStyle name="Normal 3 29 2 4 7" xfId="18489"/>
    <cellStyle name="Normal 3 29 2 4 7 2" xfId="36438"/>
    <cellStyle name="Normal 3 29 2 4 8" xfId="18490"/>
    <cellStyle name="Normal 3 29 2 4 8 2" xfId="36439"/>
    <cellStyle name="Normal 3 29 2 4 9" xfId="18491"/>
    <cellStyle name="Normal 3 29 2 4 9 2" xfId="36440"/>
    <cellStyle name="Normal 3 29 2 5" xfId="18492"/>
    <cellStyle name="Normal 3 29 2 5 2" xfId="18493"/>
    <cellStyle name="Normal 3 29 2 5 2 2" xfId="36442"/>
    <cellStyle name="Normal 3 29 2 5 3" xfId="36441"/>
    <cellStyle name="Normal 3 29 2 6" xfId="18494"/>
    <cellStyle name="Normal 3 29 2 6 2" xfId="36443"/>
    <cellStyle name="Normal 3 29 2 7" xfId="18495"/>
    <cellStyle name="Normal 3 29 2 7 2" xfId="36444"/>
    <cellStyle name="Normal 3 29 2 8" xfId="18496"/>
    <cellStyle name="Normal 3 29 2 8 2" xfId="36445"/>
    <cellStyle name="Normal 3 29 2 9" xfId="18497"/>
    <cellStyle name="Normal 3 29 2 9 2" xfId="36446"/>
    <cellStyle name="Normal 3 29 3" xfId="18498"/>
    <cellStyle name="Normal 3 29 3 10" xfId="18499"/>
    <cellStyle name="Normal 3 29 3 10 2" xfId="36448"/>
    <cellStyle name="Normal 3 29 3 11" xfId="18500"/>
    <cellStyle name="Normal 3 29 3 11 2" xfId="36449"/>
    <cellStyle name="Normal 3 29 3 12" xfId="18501"/>
    <cellStyle name="Normal 3 29 3 12 2" xfId="36450"/>
    <cellStyle name="Normal 3 29 3 13" xfId="18502"/>
    <cellStyle name="Normal 3 29 3 13 2" xfId="36451"/>
    <cellStyle name="Normal 3 29 3 14" xfId="36447"/>
    <cellStyle name="Normal 3 29 3 2" xfId="18503"/>
    <cellStyle name="Normal 3 29 3 2 10" xfId="18504"/>
    <cellStyle name="Normal 3 29 3 2 10 2" xfId="36453"/>
    <cellStyle name="Normal 3 29 3 2 11" xfId="18505"/>
    <cellStyle name="Normal 3 29 3 2 11 2" xfId="36454"/>
    <cellStyle name="Normal 3 29 3 2 12" xfId="18506"/>
    <cellStyle name="Normal 3 29 3 2 12 2" xfId="36455"/>
    <cellStyle name="Normal 3 29 3 2 13" xfId="36452"/>
    <cellStyle name="Normal 3 29 3 2 2" xfId="18507"/>
    <cellStyle name="Normal 3 29 3 2 2 2" xfId="18508"/>
    <cellStyle name="Normal 3 29 3 2 2 2 2" xfId="36457"/>
    <cellStyle name="Normal 3 29 3 2 2 3" xfId="36456"/>
    <cellStyle name="Normal 3 29 3 2 3" xfId="18509"/>
    <cellStyle name="Normal 3 29 3 2 3 2" xfId="36458"/>
    <cellStyle name="Normal 3 29 3 2 4" xfId="18510"/>
    <cellStyle name="Normal 3 29 3 2 4 2" xfId="36459"/>
    <cellStyle name="Normal 3 29 3 2 5" xfId="18511"/>
    <cellStyle name="Normal 3 29 3 2 5 2" xfId="36460"/>
    <cellStyle name="Normal 3 29 3 2 6" xfId="18512"/>
    <cellStyle name="Normal 3 29 3 2 6 2" xfId="36461"/>
    <cellStyle name="Normal 3 29 3 2 7" xfId="18513"/>
    <cellStyle name="Normal 3 29 3 2 7 2" xfId="36462"/>
    <cellStyle name="Normal 3 29 3 2 8" xfId="18514"/>
    <cellStyle name="Normal 3 29 3 2 8 2" xfId="36463"/>
    <cellStyle name="Normal 3 29 3 2 9" xfId="18515"/>
    <cellStyle name="Normal 3 29 3 2 9 2" xfId="36464"/>
    <cellStyle name="Normal 3 29 3 3" xfId="18516"/>
    <cellStyle name="Normal 3 29 3 3 2" xfId="36465"/>
    <cellStyle name="Normal 3 29 3 4" xfId="18517"/>
    <cellStyle name="Normal 3 29 3 4 2" xfId="18518"/>
    <cellStyle name="Normal 3 29 3 4 2 2" xfId="36467"/>
    <cellStyle name="Normal 3 29 3 4 3" xfId="36466"/>
    <cellStyle name="Normal 3 29 3 5" xfId="18519"/>
    <cellStyle name="Normal 3 29 3 5 2" xfId="36468"/>
    <cellStyle name="Normal 3 29 3 6" xfId="18520"/>
    <cellStyle name="Normal 3 29 3 6 2" xfId="36469"/>
    <cellStyle name="Normal 3 29 3 7" xfId="18521"/>
    <cellStyle name="Normal 3 29 3 7 2" xfId="36470"/>
    <cellStyle name="Normal 3 29 3 8" xfId="18522"/>
    <cellStyle name="Normal 3 29 3 8 2" xfId="36471"/>
    <cellStyle name="Normal 3 29 3 9" xfId="18523"/>
    <cellStyle name="Normal 3 29 3 9 2" xfId="36472"/>
    <cellStyle name="Normal 3 29 4" xfId="18524"/>
    <cellStyle name="Normal 3 29 4 10" xfId="18525"/>
    <cellStyle name="Normal 3 29 4 10 2" xfId="36474"/>
    <cellStyle name="Normal 3 29 4 11" xfId="18526"/>
    <cellStyle name="Normal 3 29 4 11 2" xfId="36475"/>
    <cellStyle name="Normal 3 29 4 12" xfId="18527"/>
    <cellStyle name="Normal 3 29 4 12 2" xfId="36476"/>
    <cellStyle name="Normal 3 29 4 13" xfId="36473"/>
    <cellStyle name="Normal 3 29 4 2" xfId="18528"/>
    <cellStyle name="Normal 3 29 4 2 2" xfId="18529"/>
    <cellStyle name="Normal 3 29 4 2 2 2" xfId="36478"/>
    <cellStyle name="Normal 3 29 4 2 3" xfId="36477"/>
    <cellStyle name="Normal 3 29 4 3" xfId="18530"/>
    <cellStyle name="Normal 3 29 4 3 2" xfId="36479"/>
    <cellStyle name="Normal 3 29 4 4" xfId="18531"/>
    <cellStyle name="Normal 3 29 4 4 2" xfId="36480"/>
    <cellStyle name="Normal 3 29 4 5" xfId="18532"/>
    <cellStyle name="Normal 3 29 4 5 2" xfId="36481"/>
    <cellStyle name="Normal 3 29 4 6" xfId="18533"/>
    <cellStyle name="Normal 3 29 4 6 2" xfId="36482"/>
    <cellStyle name="Normal 3 29 4 7" xfId="18534"/>
    <cellStyle name="Normal 3 29 4 7 2" xfId="36483"/>
    <cellStyle name="Normal 3 29 4 8" xfId="18535"/>
    <cellStyle name="Normal 3 29 4 8 2" xfId="36484"/>
    <cellStyle name="Normal 3 29 4 9" xfId="18536"/>
    <cellStyle name="Normal 3 29 4 9 2" xfId="36485"/>
    <cellStyle name="Normal 3 29 5" xfId="18537"/>
    <cellStyle name="Normal 3 29 5 2" xfId="18538"/>
    <cellStyle name="Normal 3 29 5 2 2" xfId="36487"/>
    <cellStyle name="Normal 3 29 5 3" xfId="36486"/>
    <cellStyle name="Normal 3 29 6" xfId="18539"/>
    <cellStyle name="Normal 3 29 6 2" xfId="36488"/>
    <cellStyle name="Normal 3 29 7" xfId="18540"/>
    <cellStyle name="Normal 3 29 7 2" xfId="36489"/>
    <cellStyle name="Normal 3 29 8" xfId="18541"/>
    <cellStyle name="Normal 3 29 8 2" xfId="36490"/>
    <cellStyle name="Normal 3 29 9" xfId="18542"/>
    <cellStyle name="Normal 3 29 9 2" xfId="36491"/>
    <cellStyle name="Normal 3 3" xfId="18543"/>
    <cellStyle name="Normal 3 3 2" xfId="36492"/>
    <cellStyle name="Normal 3 30" xfId="18544"/>
    <cellStyle name="Normal 3 30 2" xfId="36493"/>
    <cellStyle name="Normal 3 31" xfId="18545"/>
    <cellStyle name="Normal 3 31 2" xfId="36494"/>
    <cellStyle name="Normal 3 32" xfId="18546"/>
    <cellStyle name="Normal 3 32 2" xfId="36495"/>
    <cellStyle name="Normal 3 33" xfId="18547"/>
    <cellStyle name="Normal 3 33 2" xfId="36496"/>
    <cellStyle name="Normal 3 34" xfId="18548"/>
    <cellStyle name="Normal 3 34 2" xfId="36497"/>
    <cellStyle name="Normal 3 35" xfId="18549"/>
    <cellStyle name="Normal 3 35 2" xfId="36498"/>
    <cellStyle name="Normal 3 36" xfId="18550"/>
    <cellStyle name="Normal 3 36 2" xfId="36499"/>
    <cellStyle name="Normal 3 37" xfId="18551"/>
    <cellStyle name="Normal 3 37 2" xfId="36500"/>
    <cellStyle name="Normal 3 38" xfId="18552"/>
    <cellStyle name="Normal 3 38 2" xfId="36501"/>
    <cellStyle name="Normal 3 39" xfId="18553"/>
    <cellStyle name="Normal 3 39 2" xfId="36502"/>
    <cellStyle name="Normal 3 4" xfId="18554"/>
    <cellStyle name="Normal 3 4 2" xfId="36503"/>
    <cellStyle name="Normal 3 40" xfId="18555"/>
    <cellStyle name="Normal 3 40 2" xfId="36504"/>
    <cellStyle name="Normal 3 41" xfId="18556"/>
    <cellStyle name="Normal 3 41 2" xfId="36505"/>
    <cellStyle name="Normal 3 42" xfId="18557"/>
    <cellStyle name="Normal 3 42 2" xfId="36506"/>
    <cellStyle name="Normal 3 43" xfId="18558"/>
    <cellStyle name="Normal 3 43 2" xfId="36507"/>
    <cellStyle name="Normal 3 44" xfId="18559"/>
    <cellStyle name="Normal 3 44 2" xfId="36508"/>
    <cellStyle name="Normal 3 45" xfId="18560"/>
    <cellStyle name="Normal 3 45 2" xfId="36509"/>
    <cellStyle name="Normal 3 46" xfId="18561"/>
    <cellStyle name="Normal 3 46 10" xfId="18562"/>
    <cellStyle name="Normal 3 46 10 2" xfId="36511"/>
    <cellStyle name="Normal 3 46 11" xfId="18563"/>
    <cellStyle name="Normal 3 46 11 2" xfId="36512"/>
    <cellStyle name="Normal 3 46 12" xfId="18564"/>
    <cellStyle name="Normal 3 46 12 2" xfId="36513"/>
    <cellStyle name="Normal 3 46 13" xfId="18565"/>
    <cellStyle name="Normal 3 46 13 2" xfId="36514"/>
    <cellStyle name="Normal 3 46 14" xfId="36510"/>
    <cellStyle name="Normal 3 46 2" xfId="18566"/>
    <cellStyle name="Normal 3 46 2 10" xfId="18567"/>
    <cellStyle name="Normal 3 46 2 10 2" xfId="36516"/>
    <cellStyle name="Normal 3 46 2 11" xfId="18568"/>
    <cellStyle name="Normal 3 46 2 11 2" xfId="36517"/>
    <cellStyle name="Normal 3 46 2 12" xfId="18569"/>
    <cellStyle name="Normal 3 46 2 12 2" xfId="36518"/>
    <cellStyle name="Normal 3 46 2 13" xfId="36515"/>
    <cellStyle name="Normal 3 46 2 2" xfId="18570"/>
    <cellStyle name="Normal 3 46 2 2 2" xfId="18571"/>
    <cellStyle name="Normal 3 46 2 2 2 2" xfId="36520"/>
    <cellStyle name="Normal 3 46 2 2 3" xfId="36519"/>
    <cellStyle name="Normal 3 46 2 3" xfId="18572"/>
    <cellStyle name="Normal 3 46 2 3 2" xfId="36521"/>
    <cellStyle name="Normal 3 46 2 4" xfId="18573"/>
    <cellStyle name="Normal 3 46 2 4 2" xfId="36522"/>
    <cellStyle name="Normal 3 46 2 5" xfId="18574"/>
    <cellStyle name="Normal 3 46 2 5 2" xfId="36523"/>
    <cellStyle name="Normal 3 46 2 6" xfId="18575"/>
    <cellStyle name="Normal 3 46 2 6 2" xfId="36524"/>
    <cellStyle name="Normal 3 46 2 7" xfId="18576"/>
    <cellStyle name="Normal 3 46 2 7 2" xfId="36525"/>
    <cellStyle name="Normal 3 46 2 8" xfId="18577"/>
    <cellStyle name="Normal 3 46 2 8 2" xfId="36526"/>
    <cellStyle name="Normal 3 46 2 9" xfId="18578"/>
    <cellStyle name="Normal 3 46 2 9 2" xfId="36527"/>
    <cellStyle name="Normal 3 46 3" xfId="18579"/>
    <cellStyle name="Normal 3 46 3 2" xfId="36528"/>
    <cellStyle name="Normal 3 46 4" xfId="18580"/>
    <cellStyle name="Normal 3 46 4 2" xfId="18581"/>
    <cellStyle name="Normal 3 46 4 2 2" xfId="36530"/>
    <cellStyle name="Normal 3 46 4 3" xfId="36529"/>
    <cellStyle name="Normal 3 46 5" xfId="18582"/>
    <cellStyle name="Normal 3 46 5 2" xfId="36531"/>
    <cellStyle name="Normal 3 46 6" xfId="18583"/>
    <cellStyle name="Normal 3 46 6 2" xfId="36532"/>
    <cellStyle name="Normal 3 46 7" xfId="18584"/>
    <cellStyle name="Normal 3 46 7 2" xfId="36533"/>
    <cellStyle name="Normal 3 46 8" xfId="18585"/>
    <cellStyle name="Normal 3 46 8 2" xfId="36534"/>
    <cellStyle name="Normal 3 46 9" xfId="18586"/>
    <cellStyle name="Normal 3 46 9 2" xfId="36535"/>
    <cellStyle name="Normal 3 47" xfId="18587"/>
    <cellStyle name="Normal 3 47 2" xfId="36536"/>
    <cellStyle name="Normal 3 48" xfId="18588"/>
    <cellStyle name="Normal 3 48 10" xfId="18589"/>
    <cellStyle name="Normal 3 48 10 2" xfId="36538"/>
    <cellStyle name="Normal 3 48 11" xfId="18590"/>
    <cellStyle name="Normal 3 48 11 2" xfId="36539"/>
    <cellStyle name="Normal 3 48 12" xfId="18591"/>
    <cellStyle name="Normal 3 48 12 2" xfId="36540"/>
    <cellStyle name="Normal 3 48 13" xfId="36537"/>
    <cellStyle name="Normal 3 48 2" xfId="18592"/>
    <cellStyle name="Normal 3 48 2 2" xfId="18593"/>
    <cellStyle name="Normal 3 48 2 2 2" xfId="36542"/>
    <cellStyle name="Normal 3 48 2 3" xfId="36541"/>
    <cellStyle name="Normal 3 48 3" xfId="18594"/>
    <cellStyle name="Normal 3 48 3 2" xfId="36543"/>
    <cellStyle name="Normal 3 48 4" xfId="18595"/>
    <cellStyle name="Normal 3 48 4 2" xfId="36544"/>
    <cellStyle name="Normal 3 48 5" xfId="18596"/>
    <cellStyle name="Normal 3 48 5 2" xfId="36545"/>
    <cellStyle name="Normal 3 48 6" xfId="18597"/>
    <cellStyle name="Normal 3 48 6 2" xfId="36546"/>
    <cellStyle name="Normal 3 48 7" xfId="18598"/>
    <cellStyle name="Normal 3 48 7 2" xfId="36547"/>
    <cellStyle name="Normal 3 48 8" xfId="18599"/>
    <cellStyle name="Normal 3 48 8 2" xfId="36548"/>
    <cellStyle name="Normal 3 48 9" xfId="18600"/>
    <cellStyle name="Normal 3 48 9 2" xfId="36549"/>
    <cellStyle name="Normal 3 49" xfId="18601"/>
    <cellStyle name="Normal 3 49 2" xfId="36550"/>
    <cellStyle name="Normal 3 5" xfId="18602"/>
    <cellStyle name="Normal 3 5 2" xfId="36551"/>
    <cellStyle name="Normal 3 50" xfId="18603"/>
    <cellStyle name="Normal 3 50 2" xfId="36552"/>
    <cellStyle name="Normal 3 51" xfId="18604"/>
    <cellStyle name="Normal 3 51 2" xfId="36553"/>
    <cellStyle name="Normal 3 52" xfId="18605"/>
    <cellStyle name="Normal 3 52 2" xfId="36554"/>
    <cellStyle name="Normal 3 53" xfId="18606"/>
    <cellStyle name="Normal 3 53 2" xfId="36555"/>
    <cellStyle name="Normal 3 54" xfId="18607"/>
    <cellStyle name="Normal 3 54 2" xfId="36556"/>
    <cellStyle name="Normal 3 55" xfId="18608"/>
    <cellStyle name="Normal 3 55 2" xfId="36557"/>
    <cellStyle name="Normal 3 56" xfId="18609"/>
    <cellStyle name="Normal 3 56 2" xfId="18610"/>
    <cellStyle name="Normal 3 56 2 2" xfId="36559"/>
    <cellStyle name="Normal 3 56 3" xfId="36558"/>
    <cellStyle name="Normal 3 57" xfId="18611"/>
    <cellStyle name="Normal 3 57 2" xfId="36560"/>
    <cellStyle name="Normal 3 58" xfId="18612"/>
    <cellStyle name="Normal 3 58 2" xfId="36561"/>
    <cellStyle name="Normal 3 59" xfId="18613"/>
    <cellStyle name="Normal 3 59 2" xfId="36562"/>
    <cellStyle name="Normal 3 6" xfId="18614"/>
    <cellStyle name="Normal 3 6 2" xfId="36563"/>
    <cellStyle name="Normal 3 60" xfId="18615"/>
    <cellStyle name="Normal 3 60 2" xfId="36564"/>
    <cellStyle name="Normal 3 61" xfId="18616"/>
    <cellStyle name="Normal 3 61 2" xfId="36565"/>
    <cellStyle name="Normal 3 62" xfId="18617"/>
    <cellStyle name="Normal 3 62 2" xfId="36566"/>
    <cellStyle name="Normal 3 63" xfId="18618"/>
    <cellStyle name="Normal 3 63 2" xfId="36567"/>
    <cellStyle name="Normal 3 64" xfId="18619"/>
    <cellStyle name="Normal 3 64 2" xfId="36568"/>
    <cellStyle name="Normal 3 65" xfId="18620"/>
    <cellStyle name="Normal 3 65 2" xfId="36569"/>
    <cellStyle name="Normal 3 66" xfId="18621"/>
    <cellStyle name="Normal 3 66 2" xfId="36570"/>
    <cellStyle name="Normal 3 67" xfId="18622"/>
    <cellStyle name="Normal 3 67 2" xfId="36571"/>
    <cellStyle name="Normal 3 68" xfId="18623"/>
    <cellStyle name="Normal 3 68 2" xfId="36572"/>
    <cellStyle name="Normal 3 69" xfId="18624"/>
    <cellStyle name="Normal 3 69 2" xfId="36573"/>
    <cellStyle name="Normal 3 7" xfId="18625"/>
    <cellStyle name="Normal 3 7 2" xfId="36574"/>
    <cellStyle name="Normal 3 70" xfId="18626"/>
    <cellStyle name="Normal 3 70 2" xfId="36575"/>
    <cellStyle name="Normal 3 71" xfId="18627"/>
    <cellStyle name="Normal 3 71 2" xfId="36576"/>
    <cellStyle name="Normal 3 72" xfId="18628"/>
    <cellStyle name="Normal 3 72 2" xfId="36577"/>
    <cellStyle name="Normal 3 73" xfId="18629"/>
    <cellStyle name="Normal 3 73 2" xfId="36578"/>
    <cellStyle name="Normal 3 74" xfId="18630"/>
    <cellStyle name="Normal 3 74 2" xfId="36579"/>
    <cellStyle name="Normal 3 75" xfId="18631"/>
    <cellStyle name="Normal 3 75 2" xfId="36580"/>
    <cellStyle name="Normal 3 76" xfId="30398"/>
    <cellStyle name="Normal 3 8" xfId="18632"/>
    <cellStyle name="Normal 3 8 2" xfId="36581"/>
    <cellStyle name="Normal 3 9" xfId="18633"/>
    <cellStyle name="Normal 3 9 2" xfId="36582"/>
    <cellStyle name="Normal 30" xfId="18634"/>
    <cellStyle name="Normal 30 2" xfId="36583"/>
    <cellStyle name="Normal 31" xfId="18635"/>
    <cellStyle name="Normal 31 2" xfId="36584"/>
    <cellStyle name="Normal 32" xfId="18636"/>
    <cellStyle name="Normal 32 2" xfId="36585"/>
    <cellStyle name="Normal 33" xfId="18637"/>
    <cellStyle name="Normal 33 2" xfId="36586"/>
    <cellStyle name="Normal 34" xfId="18638"/>
    <cellStyle name="Normal 34 10" xfId="18639"/>
    <cellStyle name="Normal 34 10 2" xfId="36588"/>
    <cellStyle name="Normal 34 11" xfId="18640"/>
    <cellStyle name="Normal 34 11 2" xfId="36589"/>
    <cellStyle name="Normal 34 12" xfId="18641"/>
    <cellStyle name="Normal 34 12 2" xfId="36590"/>
    <cellStyle name="Normal 34 13" xfId="18642"/>
    <cellStyle name="Normal 34 13 2" xfId="36591"/>
    <cellStyle name="Normal 34 14" xfId="18643"/>
    <cellStyle name="Normal 34 14 2" xfId="36592"/>
    <cellStyle name="Normal 34 15" xfId="18644"/>
    <cellStyle name="Normal 34 15 2" xfId="36593"/>
    <cellStyle name="Normal 34 16" xfId="18645"/>
    <cellStyle name="Normal 34 16 2" xfId="36594"/>
    <cellStyle name="Normal 34 17" xfId="18646"/>
    <cellStyle name="Normal 34 17 2" xfId="36595"/>
    <cellStyle name="Normal 34 18" xfId="18647"/>
    <cellStyle name="Normal 34 18 2" xfId="36596"/>
    <cellStyle name="Normal 34 19" xfId="36587"/>
    <cellStyle name="Normal 34 2" xfId="18648"/>
    <cellStyle name="Normal 34 2 2" xfId="18649"/>
    <cellStyle name="Normal 34 2 2 2" xfId="18650"/>
    <cellStyle name="Normal 34 2 2 2 2" xfId="36599"/>
    <cellStyle name="Normal 34 2 2 3" xfId="36598"/>
    <cellStyle name="Normal 34 2 3" xfId="18651"/>
    <cellStyle name="Normal 34 2 3 2" xfId="18652"/>
    <cellStyle name="Normal 34 2 3 2 2" xfId="36601"/>
    <cellStyle name="Normal 34 2 3 3" xfId="36600"/>
    <cellStyle name="Normal 34 2 4" xfId="18653"/>
    <cellStyle name="Normal 34 2 4 2" xfId="18654"/>
    <cellStyle name="Normal 34 2 4 2 2" xfId="36603"/>
    <cellStyle name="Normal 34 2 4 3" xfId="36602"/>
    <cellStyle name="Normal 34 2 5" xfId="18655"/>
    <cellStyle name="Normal 34 2 5 2" xfId="36604"/>
    <cellStyle name="Normal 34 2 6" xfId="36597"/>
    <cellStyle name="Normal 34 3" xfId="18656"/>
    <cellStyle name="Normal 34 3 2" xfId="18657"/>
    <cellStyle name="Normal 34 3 2 2" xfId="18658"/>
    <cellStyle name="Normal 34 3 2 2 2" xfId="36607"/>
    <cellStyle name="Normal 34 3 2 3" xfId="36606"/>
    <cellStyle name="Normal 34 3 3" xfId="18659"/>
    <cellStyle name="Normal 34 3 3 2" xfId="18660"/>
    <cellStyle name="Normal 34 3 3 2 2" xfId="36609"/>
    <cellStyle name="Normal 34 3 3 3" xfId="36608"/>
    <cellStyle name="Normal 34 3 4" xfId="18661"/>
    <cellStyle name="Normal 34 3 4 2" xfId="18662"/>
    <cellStyle name="Normal 34 3 4 2 2" xfId="36611"/>
    <cellStyle name="Normal 34 3 4 3" xfId="36610"/>
    <cellStyle name="Normal 34 3 5" xfId="18663"/>
    <cellStyle name="Normal 34 3 5 2" xfId="36612"/>
    <cellStyle name="Normal 34 3 6" xfId="36605"/>
    <cellStyle name="Normal 34 4" xfId="18664"/>
    <cellStyle name="Normal 34 4 2" xfId="18665"/>
    <cellStyle name="Normal 34 4 2 2" xfId="36614"/>
    <cellStyle name="Normal 34 4 3" xfId="36613"/>
    <cellStyle name="Normal 34 5" xfId="18666"/>
    <cellStyle name="Normal 34 5 2" xfId="18667"/>
    <cellStyle name="Normal 34 5 2 2" xfId="36616"/>
    <cellStyle name="Normal 34 5 3" xfId="36615"/>
    <cellStyle name="Normal 34 6" xfId="18668"/>
    <cellStyle name="Normal 34 6 2" xfId="18669"/>
    <cellStyle name="Normal 34 6 2 2" xfId="36618"/>
    <cellStyle name="Normal 34 6 3" xfId="36617"/>
    <cellStyle name="Normal 34 7" xfId="18670"/>
    <cellStyle name="Normal 34 7 2" xfId="36619"/>
    <cellStyle name="Normal 34 8" xfId="18671"/>
    <cellStyle name="Normal 34 8 2" xfId="36620"/>
    <cellStyle name="Normal 34 9" xfId="18672"/>
    <cellStyle name="Normal 34 9 2" xfId="36621"/>
    <cellStyle name="Normal 35" xfId="18673"/>
    <cellStyle name="Normal 35 2" xfId="36622"/>
    <cellStyle name="Normal 36" xfId="18674"/>
    <cellStyle name="Normal 36 2" xfId="36623"/>
    <cellStyle name="Normal 37" xfId="18675"/>
    <cellStyle name="Normal 37 10" xfId="18676"/>
    <cellStyle name="Normal 37 10 2" xfId="36625"/>
    <cellStyle name="Normal 37 11" xfId="18677"/>
    <cellStyle name="Normal 37 11 2" xfId="36626"/>
    <cellStyle name="Normal 37 12" xfId="18678"/>
    <cellStyle name="Normal 37 12 2" xfId="36627"/>
    <cellStyle name="Normal 37 13" xfId="18679"/>
    <cellStyle name="Normal 37 13 2" xfId="36628"/>
    <cellStyle name="Normal 37 14" xfId="18680"/>
    <cellStyle name="Normal 37 14 2" xfId="36629"/>
    <cellStyle name="Normal 37 15" xfId="36624"/>
    <cellStyle name="Normal 37 2" xfId="18681"/>
    <cellStyle name="Normal 37 2 2" xfId="36630"/>
    <cellStyle name="Normal 37 3" xfId="18682"/>
    <cellStyle name="Normal 37 3 2" xfId="36631"/>
    <cellStyle name="Normal 37 4" xfId="18683"/>
    <cellStyle name="Normal 37 4 2" xfId="36632"/>
    <cellStyle name="Normal 37 5" xfId="18684"/>
    <cellStyle name="Normal 37 5 2" xfId="36633"/>
    <cellStyle name="Normal 37 6" xfId="18685"/>
    <cellStyle name="Normal 37 6 2" xfId="36634"/>
    <cellStyle name="Normal 37 7" xfId="18686"/>
    <cellStyle name="Normal 37 7 2" xfId="36635"/>
    <cellStyle name="Normal 37 8" xfId="18687"/>
    <cellStyle name="Normal 37 8 2" xfId="36636"/>
    <cellStyle name="Normal 37 9" xfId="18688"/>
    <cellStyle name="Normal 37 9 2" xfId="36637"/>
    <cellStyle name="Normal 38" xfId="18689"/>
    <cellStyle name="Normal 38 10" xfId="18690"/>
    <cellStyle name="Normal 38 10 2" xfId="36639"/>
    <cellStyle name="Normal 38 11" xfId="18691"/>
    <cellStyle name="Normal 38 11 2" xfId="36640"/>
    <cellStyle name="Normal 38 12" xfId="18692"/>
    <cellStyle name="Normal 38 12 2" xfId="36641"/>
    <cellStyle name="Normal 38 13" xfId="18693"/>
    <cellStyle name="Normal 38 13 2" xfId="36642"/>
    <cellStyle name="Normal 38 14" xfId="18694"/>
    <cellStyle name="Normal 38 14 2" xfId="36643"/>
    <cellStyle name="Normal 38 15" xfId="36638"/>
    <cellStyle name="Normal 38 2" xfId="18695"/>
    <cellStyle name="Normal 38 2 2" xfId="36644"/>
    <cellStyle name="Normal 38 3" xfId="18696"/>
    <cellStyle name="Normal 38 3 2" xfId="36645"/>
    <cellStyle name="Normal 38 4" xfId="18697"/>
    <cellStyle name="Normal 38 4 2" xfId="36646"/>
    <cellStyle name="Normal 38 5" xfId="18698"/>
    <cellStyle name="Normal 38 5 2" xfId="36647"/>
    <cellStyle name="Normal 38 6" xfId="18699"/>
    <cellStyle name="Normal 38 6 2" xfId="36648"/>
    <cellStyle name="Normal 38 7" xfId="18700"/>
    <cellStyle name="Normal 38 7 2" xfId="36649"/>
    <cellStyle name="Normal 38 8" xfId="18701"/>
    <cellStyle name="Normal 38 8 2" xfId="36650"/>
    <cellStyle name="Normal 38 9" xfId="18702"/>
    <cellStyle name="Normal 38 9 2" xfId="36651"/>
    <cellStyle name="Normal 39" xfId="18703"/>
    <cellStyle name="Normal 39 10" xfId="18704"/>
    <cellStyle name="Normal 39 10 2" xfId="36653"/>
    <cellStyle name="Normal 39 11" xfId="18705"/>
    <cellStyle name="Normal 39 11 2" xfId="36654"/>
    <cellStyle name="Normal 39 12" xfId="18706"/>
    <cellStyle name="Normal 39 12 2" xfId="36655"/>
    <cellStyle name="Normal 39 13" xfId="18707"/>
    <cellStyle name="Normal 39 13 2" xfId="36656"/>
    <cellStyle name="Normal 39 14" xfId="18708"/>
    <cellStyle name="Normal 39 14 2" xfId="36657"/>
    <cellStyle name="Normal 39 15" xfId="36652"/>
    <cellStyle name="Normal 39 2" xfId="18709"/>
    <cellStyle name="Normal 39 2 2" xfId="36658"/>
    <cellStyle name="Normal 39 3" xfId="18710"/>
    <cellStyle name="Normal 39 3 2" xfId="36659"/>
    <cellStyle name="Normal 39 4" xfId="18711"/>
    <cellStyle name="Normal 39 4 2" xfId="36660"/>
    <cellStyle name="Normal 39 5" xfId="18712"/>
    <cellStyle name="Normal 39 5 2" xfId="36661"/>
    <cellStyle name="Normal 39 6" xfId="18713"/>
    <cellStyle name="Normal 39 6 2" xfId="36662"/>
    <cellStyle name="Normal 39 7" xfId="18714"/>
    <cellStyle name="Normal 39 7 2" xfId="36663"/>
    <cellStyle name="Normal 39 8" xfId="18715"/>
    <cellStyle name="Normal 39 8 2" xfId="36664"/>
    <cellStyle name="Normal 39 9" xfId="18716"/>
    <cellStyle name="Normal 39 9 2" xfId="36665"/>
    <cellStyle name="Normal 4" xfId="4"/>
    <cellStyle name="Normal 4 10" xfId="18717"/>
    <cellStyle name="Normal 4 10 2" xfId="18718"/>
    <cellStyle name="Normal 4 10 2 2" xfId="36668"/>
    <cellStyle name="Normal 4 10 3" xfId="36667"/>
    <cellStyle name="Normal 4 11" xfId="18719"/>
    <cellStyle name="Normal 4 11 2" xfId="18720"/>
    <cellStyle name="Normal 4 11 2 2" xfId="36670"/>
    <cellStyle name="Normal 4 11 3" xfId="36669"/>
    <cellStyle name="Normal 4 12" xfId="18721"/>
    <cellStyle name="Normal 4 12 2" xfId="18722"/>
    <cellStyle name="Normal 4 12 2 2" xfId="36672"/>
    <cellStyle name="Normal 4 12 3" xfId="36671"/>
    <cellStyle name="Normal 4 13" xfId="18723"/>
    <cellStyle name="Normal 4 13 2" xfId="18724"/>
    <cellStyle name="Normal 4 13 2 2" xfId="36674"/>
    <cellStyle name="Normal 4 13 3" xfId="36673"/>
    <cellStyle name="Normal 4 14" xfId="18725"/>
    <cellStyle name="Normal 4 14 2" xfId="18726"/>
    <cellStyle name="Normal 4 14 2 2" xfId="36676"/>
    <cellStyle name="Normal 4 14 3" xfId="36675"/>
    <cellStyle name="Normal 4 15" xfId="18727"/>
    <cellStyle name="Normal 4 15 10" xfId="18728"/>
    <cellStyle name="Normal 4 15 10 2" xfId="36678"/>
    <cellStyle name="Normal 4 15 11" xfId="18729"/>
    <cellStyle name="Normal 4 15 11 2" xfId="36679"/>
    <cellStyle name="Normal 4 15 12" xfId="18730"/>
    <cellStyle name="Normal 4 15 12 2" xfId="36680"/>
    <cellStyle name="Normal 4 15 13" xfId="18731"/>
    <cellStyle name="Normal 4 15 13 2" xfId="36681"/>
    <cellStyle name="Normal 4 15 14" xfId="36677"/>
    <cellStyle name="Normal 4 15 2" xfId="18732"/>
    <cellStyle name="Normal 4 15 2 10" xfId="18733"/>
    <cellStyle name="Normal 4 15 2 10 2" xfId="36683"/>
    <cellStyle name="Normal 4 15 2 11" xfId="18734"/>
    <cellStyle name="Normal 4 15 2 11 2" xfId="36684"/>
    <cellStyle name="Normal 4 15 2 12" xfId="18735"/>
    <cellStyle name="Normal 4 15 2 12 2" xfId="36685"/>
    <cellStyle name="Normal 4 15 2 13" xfId="36682"/>
    <cellStyle name="Normal 4 15 2 2" xfId="18736"/>
    <cellStyle name="Normal 4 15 2 2 2" xfId="18737"/>
    <cellStyle name="Normal 4 15 2 2 2 2" xfId="36687"/>
    <cellStyle name="Normal 4 15 2 2 3" xfId="36686"/>
    <cellStyle name="Normal 4 15 2 3" xfId="18738"/>
    <cellStyle name="Normal 4 15 2 3 2" xfId="36688"/>
    <cellStyle name="Normal 4 15 2 4" xfId="18739"/>
    <cellStyle name="Normal 4 15 2 4 2" xfId="36689"/>
    <cellStyle name="Normal 4 15 2 5" xfId="18740"/>
    <cellStyle name="Normal 4 15 2 5 2" xfId="36690"/>
    <cellStyle name="Normal 4 15 2 6" xfId="18741"/>
    <cellStyle name="Normal 4 15 2 6 2" xfId="36691"/>
    <cellStyle name="Normal 4 15 2 7" xfId="18742"/>
    <cellStyle name="Normal 4 15 2 7 2" xfId="36692"/>
    <cellStyle name="Normal 4 15 2 8" xfId="18743"/>
    <cellStyle name="Normal 4 15 2 8 2" xfId="36693"/>
    <cellStyle name="Normal 4 15 2 9" xfId="18744"/>
    <cellStyle name="Normal 4 15 2 9 2" xfId="36694"/>
    <cellStyle name="Normal 4 15 3" xfId="18745"/>
    <cellStyle name="Normal 4 15 3 2" xfId="18746"/>
    <cellStyle name="Normal 4 15 3 2 2" xfId="36696"/>
    <cellStyle name="Normal 4 15 3 3" xfId="36695"/>
    <cellStyle name="Normal 4 15 4" xfId="18747"/>
    <cellStyle name="Normal 4 15 4 2" xfId="18748"/>
    <cellStyle name="Normal 4 15 4 2 2" xfId="36698"/>
    <cellStyle name="Normal 4 15 4 3" xfId="36697"/>
    <cellStyle name="Normal 4 15 5" xfId="18749"/>
    <cellStyle name="Normal 4 15 5 2" xfId="36699"/>
    <cellStyle name="Normal 4 15 6" xfId="18750"/>
    <cellStyle name="Normal 4 15 6 2" xfId="36700"/>
    <cellStyle name="Normal 4 15 7" xfId="18751"/>
    <cellStyle name="Normal 4 15 7 2" xfId="36701"/>
    <cellStyle name="Normal 4 15 8" xfId="18752"/>
    <cellStyle name="Normal 4 15 8 2" xfId="36702"/>
    <cellStyle name="Normal 4 15 9" xfId="18753"/>
    <cellStyle name="Normal 4 15 9 2" xfId="36703"/>
    <cellStyle name="Normal 4 16" xfId="18754"/>
    <cellStyle name="Normal 4 16 2" xfId="18755"/>
    <cellStyle name="Normal 4 16 2 2" xfId="36705"/>
    <cellStyle name="Normal 4 16 3" xfId="36704"/>
    <cellStyle name="Normal 4 17" xfId="18756"/>
    <cellStyle name="Normal 4 17 10" xfId="18757"/>
    <cellStyle name="Normal 4 17 10 2" xfId="36707"/>
    <cellStyle name="Normal 4 17 11" xfId="18758"/>
    <cellStyle name="Normal 4 17 11 2" xfId="36708"/>
    <cellStyle name="Normal 4 17 12" xfId="18759"/>
    <cellStyle name="Normal 4 17 12 2" xfId="36709"/>
    <cellStyle name="Normal 4 17 13" xfId="36706"/>
    <cellStyle name="Normal 4 17 2" xfId="18760"/>
    <cellStyle name="Normal 4 17 2 2" xfId="18761"/>
    <cellStyle name="Normal 4 17 2 2 2" xfId="36711"/>
    <cellStyle name="Normal 4 17 2 3" xfId="36710"/>
    <cellStyle name="Normal 4 17 3" xfId="18762"/>
    <cellStyle name="Normal 4 17 3 2" xfId="36712"/>
    <cellStyle name="Normal 4 17 4" xfId="18763"/>
    <cellStyle name="Normal 4 17 4 2" xfId="36713"/>
    <cellStyle name="Normal 4 17 5" xfId="18764"/>
    <cellStyle name="Normal 4 17 5 2" xfId="36714"/>
    <cellStyle name="Normal 4 17 6" xfId="18765"/>
    <cellStyle name="Normal 4 17 6 2" xfId="36715"/>
    <cellStyle name="Normal 4 17 7" xfId="18766"/>
    <cellStyle name="Normal 4 17 7 2" xfId="36716"/>
    <cellStyle name="Normal 4 17 8" xfId="18767"/>
    <cellStyle name="Normal 4 17 8 2" xfId="36717"/>
    <cellStyle name="Normal 4 17 9" xfId="18768"/>
    <cellStyle name="Normal 4 17 9 2" xfId="36718"/>
    <cellStyle name="Normal 4 18" xfId="18769"/>
    <cellStyle name="Normal 4 18 2" xfId="36719"/>
    <cellStyle name="Normal 4 19" xfId="18770"/>
    <cellStyle name="Normal 4 19 2" xfId="36720"/>
    <cellStyle name="Normal 4 2" xfId="18771"/>
    <cellStyle name="Normal 4 2 10" xfId="18772"/>
    <cellStyle name="Normal 4 2 10 2" xfId="36722"/>
    <cellStyle name="Normal 4 2 11" xfId="18773"/>
    <cellStyle name="Normal 4 2 11 2" xfId="36723"/>
    <cellStyle name="Normal 4 2 12" xfId="18774"/>
    <cellStyle name="Normal 4 2 12 2" xfId="36724"/>
    <cellStyle name="Normal 4 2 13" xfId="18775"/>
    <cellStyle name="Normal 4 2 13 2" xfId="36725"/>
    <cellStyle name="Normal 4 2 14" xfId="18776"/>
    <cellStyle name="Normal 4 2 14 2" xfId="36726"/>
    <cellStyle name="Normal 4 2 15" xfId="18777"/>
    <cellStyle name="Normal 4 2 15 2" xfId="36727"/>
    <cellStyle name="Normal 4 2 16" xfId="18778"/>
    <cellStyle name="Normal 4 2 16 2" xfId="36728"/>
    <cellStyle name="Normal 4 2 17" xfId="18779"/>
    <cellStyle name="Normal 4 2 17 2" xfId="36729"/>
    <cellStyle name="Normal 4 2 18" xfId="36721"/>
    <cellStyle name="Normal 4 2 2" xfId="18780"/>
    <cellStyle name="Normal 4 2 2 10" xfId="18781"/>
    <cellStyle name="Normal 4 2 2 10 2" xfId="36731"/>
    <cellStyle name="Normal 4 2 2 11" xfId="18782"/>
    <cellStyle name="Normal 4 2 2 11 2" xfId="36732"/>
    <cellStyle name="Normal 4 2 2 12" xfId="18783"/>
    <cellStyle name="Normal 4 2 2 12 2" xfId="36733"/>
    <cellStyle name="Normal 4 2 2 13" xfId="18784"/>
    <cellStyle name="Normal 4 2 2 13 2" xfId="36734"/>
    <cellStyle name="Normal 4 2 2 14" xfId="18785"/>
    <cellStyle name="Normal 4 2 2 14 2" xfId="36735"/>
    <cellStyle name="Normal 4 2 2 15" xfId="18786"/>
    <cellStyle name="Normal 4 2 2 15 2" xfId="36736"/>
    <cellStyle name="Normal 4 2 2 16" xfId="18787"/>
    <cellStyle name="Normal 4 2 2 16 2" xfId="36737"/>
    <cellStyle name="Normal 4 2 2 17" xfId="18788"/>
    <cellStyle name="Normal 4 2 2 17 2" xfId="36738"/>
    <cellStyle name="Normal 4 2 2 18" xfId="18789"/>
    <cellStyle name="Normal 4 2 2 18 2" xfId="36739"/>
    <cellStyle name="Normal 4 2 2 19" xfId="18790"/>
    <cellStyle name="Normal 4 2 2 19 2" xfId="36740"/>
    <cellStyle name="Normal 4 2 2 2" xfId="18791"/>
    <cellStyle name="Normal 4 2 2 2 2" xfId="18792"/>
    <cellStyle name="Normal 4 2 2 2 2 2" xfId="18793"/>
    <cellStyle name="Normal 4 2 2 2 2 2 2" xfId="36743"/>
    <cellStyle name="Normal 4 2 2 2 2 3" xfId="36742"/>
    <cellStyle name="Normal 4 2 2 2 3" xfId="18794"/>
    <cellStyle name="Normal 4 2 2 2 3 2" xfId="36744"/>
    <cellStyle name="Normal 4 2 2 2 4" xfId="18795"/>
    <cellStyle name="Normal 4 2 2 2 4 2" xfId="36745"/>
    <cellStyle name="Normal 4 2 2 2 5" xfId="18796"/>
    <cellStyle name="Normal 4 2 2 2 5 2" xfId="36746"/>
    <cellStyle name="Normal 4 2 2 2 6" xfId="36741"/>
    <cellStyle name="Normal 4 2 2 20" xfId="18797"/>
    <cellStyle name="Normal 4 2 2 20 2" xfId="36747"/>
    <cellStyle name="Normal 4 2 2 21" xfId="18798"/>
    <cellStyle name="Normal 4 2 2 21 2" xfId="36748"/>
    <cellStyle name="Normal 4 2 2 22" xfId="36730"/>
    <cellStyle name="Normal 4 2 2 3" xfId="18799"/>
    <cellStyle name="Normal 4 2 2 3 2" xfId="36749"/>
    <cellStyle name="Normal 4 2 2 4" xfId="18800"/>
    <cellStyle name="Normal 4 2 2 4 2" xfId="18801"/>
    <cellStyle name="Normal 4 2 2 4 2 2" xfId="36751"/>
    <cellStyle name="Normal 4 2 2 4 3" xfId="36750"/>
    <cellStyle name="Normal 4 2 2 5" xfId="18802"/>
    <cellStyle name="Normal 4 2 2 5 2" xfId="18803"/>
    <cellStyle name="Normal 4 2 2 5 2 2" xfId="36753"/>
    <cellStyle name="Normal 4 2 2 5 3" xfId="36752"/>
    <cellStyle name="Normal 4 2 2 6" xfId="18804"/>
    <cellStyle name="Normal 4 2 2 6 2" xfId="18805"/>
    <cellStyle name="Normal 4 2 2 6 2 2" xfId="36755"/>
    <cellStyle name="Normal 4 2 2 6 3" xfId="36754"/>
    <cellStyle name="Normal 4 2 2 7" xfId="18806"/>
    <cellStyle name="Normal 4 2 2 7 2" xfId="36756"/>
    <cellStyle name="Normal 4 2 2 8" xfId="18807"/>
    <cellStyle name="Normal 4 2 2 8 2" xfId="36757"/>
    <cellStyle name="Normal 4 2 2 9" xfId="18808"/>
    <cellStyle name="Normal 4 2 2 9 2" xfId="36758"/>
    <cellStyle name="Normal 4 2 3" xfId="18809"/>
    <cellStyle name="Normal 4 2 3 2" xfId="18810"/>
    <cellStyle name="Normal 4 2 3 2 2" xfId="18811"/>
    <cellStyle name="Normal 4 2 3 2 2 2" xfId="36761"/>
    <cellStyle name="Normal 4 2 3 2 3" xfId="36760"/>
    <cellStyle name="Normal 4 2 3 3" xfId="18812"/>
    <cellStyle name="Normal 4 2 3 3 2" xfId="18813"/>
    <cellStyle name="Normal 4 2 3 3 2 2" xfId="36763"/>
    <cellStyle name="Normal 4 2 3 3 3" xfId="36762"/>
    <cellStyle name="Normal 4 2 3 4" xfId="18814"/>
    <cellStyle name="Normal 4 2 3 4 2" xfId="18815"/>
    <cellStyle name="Normal 4 2 3 4 2 2" xfId="36765"/>
    <cellStyle name="Normal 4 2 3 4 3" xfId="36764"/>
    <cellStyle name="Normal 4 2 3 5" xfId="18816"/>
    <cellStyle name="Normal 4 2 3 5 2" xfId="36766"/>
    <cellStyle name="Normal 4 2 3 6" xfId="36759"/>
    <cellStyle name="Normal 4 2 4" xfId="18817"/>
    <cellStyle name="Normal 4 2 4 2" xfId="36767"/>
    <cellStyle name="Normal 4 2 5" xfId="18818"/>
    <cellStyle name="Normal 4 2 5 2" xfId="36768"/>
    <cellStyle name="Normal 4 2 6" xfId="18819"/>
    <cellStyle name="Normal 4 2 6 2" xfId="36769"/>
    <cellStyle name="Normal 4 2 7" xfId="18820"/>
    <cellStyle name="Normal 4 2 7 2" xfId="36770"/>
    <cellStyle name="Normal 4 2 8" xfId="18821"/>
    <cellStyle name="Normal 4 2 8 2" xfId="36771"/>
    <cellStyle name="Normal 4 2 9" xfId="18822"/>
    <cellStyle name="Normal 4 2 9 2" xfId="36772"/>
    <cellStyle name="Normal 4 20" xfId="18823"/>
    <cellStyle name="Normal 4 20 2" xfId="36773"/>
    <cellStyle name="Normal 4 21" xfId="18824"/>
    <cellStyle name="Normal 4 21 2" xfId="36774"/>
    <cellStyle name="Normal 4 22" xfId="18825"/>
    <cellStyle name="Normal 4 22 2" xfId="36775"/>
    <cellStyle name="Normal 4 23" xfId="18826"/>
    <cellStyle name="Normal 4 23 2" xfId="36776"/>
    <cellStyle name="Normal 4 24" xfId="18827"/>
    <cellStyle name="Normal 4 24 2" xfId="36777"/>
    <cellStyle name="Normal 4 25" xfId="18828"/>
    <cellStyle name="Normal 4 25 2" xfId="18829"/>
    <cellStyle name="Normal 4 25 2 2" xfId="36779"/>
    <cellStyle name="Normal 4 25 3" xfId="36778"/>
    <cellStyle name="Normal 4 26" xfId="18830"/>
    <cellStyle name="Normal 4 26 2" xfId="36780"/>
    <cellStyle name="Normal 4 27" xfId="18831"/>
    <cellStyle name="Normal 4 27 2" xfId="36781"/>
    <cellStyle name="Normal 4 28" xfId="18832"/>
    <cellStyle name="Normal 4 28 2" xfId="36782"/>
    <cellStyle name="Normal 4 29" xfId="18833"/>
    <cellStyle name="Normal 4 29 2" xfId="36783"/>
    <cellStyle name="Normal 4 3" xfId="18834"/>
    <cellStyle name="Normal 4 3 2" xfId="36784"/>
    <cellStyle name="Normal 4 30" xfId="18835"/>
    <cellStyle name="Normal 4 30 2" xfId="36785"/>
    <cellStyle name="Normal 4 31" xfId="18836"/>
    <cellStyle name="Normal 4 31 2" xfId="36786"/>
    <cellStyle name="Normal 4 32" xfId="18837"/>
    <cellStyle name="Normal 4 32 2" xfId="36787"/>
    <cellStyle name="Normal 4 33" xfId="18838"/>
    <cellStyle name="Normal 4 33 2" xfId="36788"/>
    <cellStyle name="Normal 4 34" xfId="18839"/>
    <cellStyle name="Normal 4 34 2" xfId="36789"/>
    <cellStyle name="Normal 4 35" xfId="18840"/>
    <cellStyle name="Normal 4 35 2" xfId="36790"/>
    <cellStyle name="Normal 4 36" xfId="18841"/>
    <cellStyle name="Normal 4 36 2" xfId="36791"/>
    <cellStyle name="Normal 4 37" xfId="18842"/>
    <cellStyle name="Normal 4 37 2" xfId="36792"/>
    <cellStyle name="Normal 4 38" xfId="18843"/>
    <cellStyle name="Normal 4 38 2" xfId="36793"/>
    <cellStyle name="Normal 4 39" xfId="18844"/>
    <cellStyle name="Normal 4 39 2" xfId="36794"/>
    <cellStyle name="Normal 4 4" xfId="18845"/>
    <cellStyle name="Normal 4 4 2" xfId="36795"/>
    <cellStyle name="Normal 4 40" xfId="18846"/>
    <cellStyle name="Normal 4 40 2" xfId="36796"/>
    <cellStyle name="Normal 4 41" xfId="18847"/>
    <cellStyle name="Normal 4 41 2" xfId="36797"/>
    <cellStyle name="Normal 4 42" xfId="39928"/>
    <cellStyle name="Normal 4 43" xfId="36666"/>
    <cellStyle name="Normal 4 5" xfId="18848"/>
    <cellStyle name="Normal 4 5 10" xfId="18849"/>
    <cellStyle name="Normal 4 5 10 2" xfId="36799"/>
    <cellStyle name="Normal 4 5 11" xfId="18850"/>
    <cellStyle name="Normal 4 5 11 10" xfId="18851"/>
    <cellStyle name="Normal 4 5 11 10 2" xfId="36801"/>
    <cellStyle name="Normal 4 5 11 11" xfId="18852"/>
    <cellStyle name="Normal 4 5 11 11 2" xfId="36802"/>
    <cellStyle name="Normal 4 5 11 12" xfId="18853"/>
    <cellStyle name="Normal 4 5 11 12 2" xfId="36803"/>
    <cellStyle name="Normal 4 5 11 13" xfId="18854"/>
    <cellStyle name="Normal 4 5 11 13 2" xfId="36804"/>
    <cellStyle name="Normal 4 5 11 14" xfId="36800"/>
    <cellStyle name="Normal 4 5 11 2" xfId="18855"/>
    <cellStyle name="Normal 4 5 11 2 10" xfId="18856"/>
    <cellStyle name="Normal 4 5 11 2 10 2" xfId="36806"/>
    <cellStyle name="Normal 4 5 11 2 11" xfId="18857"/>
    <cellStyle name="Normal 4 5 11 2 11 2" xfId="36807"/>
    <cellStyle name="Normal 4 5 11 2 12" xfId="18858"/>
    <cellStyle name="Normal 4 5 11 2 12 2" xfId="36808"/>
    <cellStyle name="Normal 4 5 11 2 13" xfId="36805"/>
    <cellStyle name="Normal 4 5 11 2 2" xfId="18859"/>
    <cellStyle name="Normal 4 5 11 2 2 2" xfId="18860"/>
    <cellStyle name="Normal 4 5 11 2 2 2 2" xfId="36810"/>
    <cellStyle name="Normal 4 5 11 2 2 3" xfId="36809"/>
    <cellStyle name="Normal 4 5 11 2 3" xfId="18861"/>
    <cellStyle name="Normal 4 5 11 2 3 2" xfId="36811"/>
    <cellStyle name="Normal 4 5 11 2 4" xfId="18862"/>
    <cellStyle name="Normal 4 5 11 2 4 2" xfId="36812"/>
    <cellStyle name="Normal 4 5 11 2 5" xfId="18863"/>
    <cellStyle name="Normal 4 5 11 2 5 2" xfId="36813"/>
    <cellStyle name="Normal 4 5 11 2 6" xfId="18864"/>
    <cellStyle name="Normal 4 5 11 2 6 2" xfId="36814"/>
    <cellStyle name="Normal 4 5 11 2 7" xfId="18865"/>
    <cellStyle name="Normal 4 5 11 2 7 2" xfId="36815"/>
    <cellStyle name="Normal 4 5 11 2 8" xfId="18866"/>
    <cellStyle name="Normal 4 5 11 2 8 2" xfId="36816"/>
    <cellStyle name="Normal 4 5 11 2 9" xfId="18867"/>
    <cellStyle name="Normal 4 5 11 2 9 2" xfId="36817"/>
    <cellStyle name="Normal 4 5 11 3" xfId="18868"/>
    <cellStyle name="Normal 4 5 11 3 2" xfId="36818"/>
    <cellStyle name="Normal 4 5 11 4" xfId="18869"/>
    <cellStyle name="Normal 4 5 11 4 2" xfId="18870"/>
    <cellStyle name="Normal 4 5 11 4 2 2" xfId="36820"/>
    <cellStyle name="Normal 4 5 11 4 3" xfId="36819"/>
    <cellStyle name="Normal 4 5 11 5" xfId="18871"/>
    <cellStyle name="Normal 4 5 11 5 2" xfId="36821"/>
    <cellStyle name="Normal 4 5 11 6" xfId="18872"/>
    <cellStyle name="Normal 4 5 11 6 2" xfId="36822"/>
    <cellStyle name="Normal 4 5 11 7" xfId="18873"/>
    <cellStyle name="Normal 4 5 11 7 2" xfId="36823"/>
    <cellStyle name="Normal 4 5 11 8" xfId="18874"/>
    <cellStyle name="Normal 4 5 11 8 2" xfId="36824"/>
    <cellStyle name="Normal 4 5 11 9" xfId="18875"/>
    <cellStyle name="Normal 4 5 11 9 2" xfId="36825"/>
    <cellStyle name="Normal 4 5 12" xfId="18876"/>
    <cellStyle name="Normal 4 5 12 2" xfId="36826"/>
    <cellStyle name="Normal 4 5 13" xfId="18877"/>
    <cellStyle name="Normal 4 5 13 10" xfId="18878"/>
    <cellStyle name="Normal 4 5 13 10 2" xfId="36828"/>
    <cellStyle name="Normal 4 5 13 11" xfId="18879"/>
    <cellStyle name="Normal 4 5 13 11 2" xfId="36829"/>
    <cellStyle name="Normal 4 5 13 12" xfId="18880"/>
    <cellStyle name="Normal 4 5 13 12 2" xfId="36830"/>
    <cellStyle name="Normal 4 5 13 13" xfId="36827"/>
    <cellStyle name="Normal 4 5 13 2" xfId="18881"/>
    <cellStyle name="Normal 4 5 13 2 2" xfId="18882"/>
    <cellStyle name="Normal 4 5 13 2 2 2" xfId="36832"/>
    <cellStyle name="Normal 4 5 13 2 3" xfId="36831"/>
    <cellStyle name="Normal 4 5 13 3" xfId="18883"/>
    <cellStyle name="Normal 4 5 13 3 2" xfId="36833"/>
    <cellStyle name="Normal 4 5 13 4" xfId="18884"/>
    <cellStyle name="Normal 4 5 13 4 2" xfId="36834"/>
    <cellStyle name="Normal 4 5 13 5" xfId="18885"/>
    <cellStyle name="Normal 4 5 13 5 2" xfId="36835"/>
    <cellStyle name="Normal 4 5 13 6" xfId="18886"/>
    <cellStyle name="Normal 4 5 13 6 2" xfId="36836"/>
    <cellStyle name="Normal 4 5 13 7" xfId="18887"/>
    <cellStyle name="Normal 4 5 13 7 2" xfId="36837"/>
    <cellStyle name="Normal 4 5 13 8" xfId="18888"/>
    <cellStyle name="Normal 4 5 13 8 2" xfId="36838"/>
    <cellStyle name="Normal 4 5 13 9" xfId="18889"/>
    <cellStyle name="Normal 4 5 13 9 2" xfId="36839"/>
    <cellStyle name="Normal 4 5 14" xfId="18890"/>
    <cellStyle name="Normal 4 5 14 2" xfId="18891"/>
    <cellStyle name="Normal 4 5 14 2 2" xfId="36841"/>
    <cellStyle name="Normal 4 5 14 3" xfId="36840"/>
    <cellStyle name="Normal 4 5 15" xfId="18892"/>
    <cellStyle name="Normal 4 5 15 2" xfId="36842"/>
    <cellStyle name="Normal 4 5 16" xfId="18893"/>
    <cellStyle name="Normal 4 5 16 2" xfId="36843"/>
    <cellStyle name="Normal 4 5 17" xfId="18894"/>
    <cellStyle name="Normal 4 5 17 2" xfId="36844"/>
    <cellStyle name="Normal 4 5 18" xfId="18895"/>
    <cellStyle name="Normal 4 5 18 2" xfId="36845"/>
    <cellStyle name="Normal 4 5 19" xfId="18896"/>
    <cellStyle name="Normal 4 5 19 2" xfId="36846"/>
    <cellStyle name="Normal 4 5 2" xfId="18897"/>
    <cellStyle name="Normal 4 5 2 10" xfId="18898"/>
    <cellStyle name="Normal 4 5 2 10 2" xfId="36848"/>
    <cellStyle name="Normal 4 5 2 11" xfId="18899"/>
    <cellStyle name="Normal 4 5 2 11 2" xfId="36849"/>
    <cellStyle name="Normal 4 5 2 12" xfId="18900"/>
    <cellStyle name="Normal 4 5 2 12 2" xfId="36850"/>
    <cellStyle name="Normal 4 5 2 13" xfId="18901"/>
    <cellStyle name="Normal 4 5 2 13 2" xfId="36851"/>
    <cellStyle name="Normal 4 5 2 14" xfId="18902"/>
    <cellStyle name="Normal 4 5 2 14 2" xfId="36852"/>
    <cellStyle name="Normal 4 5 2 15" xfId="36847"/>
    <cellStyle name="Normal 4 5 2 2" xfId="18903"/>
    <cellStyle name="Normal 4 5 2 2 10" xfId="18904"/>
    <cellStyle name="Normal 4 5 2 2 10 2" xfId="36854"/>
    <cellStyle name="Normal 4 5 2 2 11" xfId="18905"/>
    <cellStyle name="Normal 4 5 2 2 11 2" xfId="36855"/>
    <cellStyle name="Normal 4 5 2 2 12" xfId="18906"/>
    <cellStyle name="Normal 4 5 2 2 12 2" xfId="36856"/>
    <cellStyle name="Normal 4 5 2 2 13" xfId="18907"/>
    <cellStyle name="Normal 4 5 2 2 13 2" xfId="36857"/>
    <cellStyle name="Normal 4 5 2 2 14" xfId="18908"/>
    <cellStyle name="Normal 4 5 2 2 14 2" xfId="36858"/>
    <cellStyle name="Normal 4 5 2 2 15" xfId="36853"/>
    <cellStyle name="Normal 4 5 2 2 2" xfId="18909"/>
    <cellStyle name="Normal 4 5 2 2 2 10" xfId="18910"/>
    <cellStyle name="Normal 4 5 2 2 2 10 2" xfId="36860"/>
    <cellStyle name="Normal 4 5 2 2 2 11" xfId="18911"/>
    <cellStyle name="Normal 4 5 2 2 2 11 2" xfId="36861"/>
    <cellStyle name="Normal 4 5 2 2 2 12" xfId="18912"/>
    <cellStyle name="Normal 4 5 2 2 2 12 2" xfId="36862"/>
    <cellStyle name="Normal 4 5 2 2 2 13" xfId="18913"/>
    <cellStyle name="Normal 4 5 2 2 2 13 2" xfId="36863"/>
    <cellStyle name="Normal 4 5 2 2 2 14" xfId="36859"/>
    <cellStyle name="Normal 4 5 2 2 2 2" xfId="18914"/>
    <cellStyle name="Normal 4 5 2 2 2 2 10" xfId="18915"/>
    <cellStyle name="Normal 4 5 2 2 2 2 10 2" xfId="36865"/>
    <cellStyle name="Normal 4 5 2 2 2 2 11" xfId="18916"/>
    <cellStyle name="Normal 4 5 2 2 2 2 11 2" xfId="36866"/>
    <cellStyle name="Normal 4 5 2 2 2 2 12" xfId="18917"/>
    <cellStyle name="Normal 4 5 2 2 2 2 12 2" xfId="36867"/>
    <cellStyle name="Normal 4 5 2 2 2 2 13" xfId="36864"/>
    <cellStyle name="Normal 4 5 2 2 2 2 2" xfId="18918"/>
    <cellStyle name="Normal 4 5 2 2 2 2 2 2" xfId="18919"/>
    <cellStyle name="Normal 4 5 2 2 2 2 2 2 2" xfId="36869"/>
    <cellStyle name="Normal 4 5 2 2 2 2 2 3" xfId="36868"/>
    <cellStyle name="Normal 4 5 2 2 2 2 3" xfId="18920"/>
    <cellStyle name="Normal 4 5 2 2 2 2 3 2" xfId="36870"/>
    <cellStyle name="Normal 4 5 2 2 2 2 4" xfId="18921"/>
    <cellStyle name="Normal 4 5 2 2 2 2 4 2" xfId="36871"/>
    <cellStyle name="Normal 4 5 2 2 2 2 5" xfId="18922"/>
    <cellStyle name="Normal 4 5 2 2 2 2 5 2" xfId="36872"/>
    <cellStyle name="Normal 4 5 2 2 2 2 6" xfId="18923"/>
    <cellStyle name="Normal 4 5 2 2 2 2 6 2" xfId="36873"/>
    <cellStyle name="Normal 4 5 2 2 2 2 7" xfId="18924"/>
    <cellStyle name="Normal 4 5 2 2 2 2 7 2" xfId="36874"/>
    <cellStyle name="Normal 4 5 2 2 2 2 8" xfId="18925"/>
    <cellStyle name="Normal 4 5 2 2 2 2 8 2" xfId="36875"/>
    <cellStyle name="Normal 4 5 2 2 2 2 9" xfId="18926"/>
    <cellStyle name="Normal 4 5 2 2 2 2 9 2" xfId="36876"/>
    <cellStyle name="Normal 4 5 2 2 2 3" xfId="18927"/>
    <cellStyle name="Normal 4 5 2 2 2 3 2" xfId="36877"/>
    <cellStyle name="Normal 4 5 2 2 2 4" xfId="18928"/>
    <cellStyle name="Normal 4 5 2 2 2 4 2" xfId="18929"/>
    <cellStyle name="Normal 4 5 2 2 2 4 2 2" xfId="36879"/>
    <cellStyle name="Normal 4 5 2 2 2 4 3" xfId="36878"/>
    <cellStyle name="Normal 4 5 2 2 2 5" xfId="18930"/>
    <cellStyle name="Normal 4 5 2 2 2 5 2" xfId="36880"/>
    <cellStyle name="Normal 4 5 2 2 2 6" xfId="18931"/>
    <cellStyle name="Normal 4 5 2 2 2 6 2" xfId="36881"/>
    <cellStyle name="Normal 4 5 2 2 2 7" xfId="18932"/>
    <cellStyle name="Normal 4 5 2 2 2 7 2" xfId="36882"/>
    <cellStyle name="Normal 4 5 2 2 2 8" xfId="18933"/>
    <cellStyle name="Normal 4 5 2 2 2 8 2" xfId="36883"/>
    <cellStyle name="Normal 4 5 2 2 2 9" xfId="18934"/>
    <cellStyle name="Normal 4 5 2 2 2 9 2" xfId="36884"/>
    <cellStyle name="Normal 4 5 2 2 3" xfId="18935"/>
    <cellStyle name="Normal 4 5 2 2 3 2" xfId="36885"/>
    <cellStyle name="Normal 4 5 2 2 4" xfId="18936"/>
    <cellStyle name="Normal 4 5 2 2 4 10" xfId="18937"/>
    <cellStyle name="Normal 4 5 2 2 4 10 2" xfId="36887"/>
    <cellStyle name="Normal 4 5 2 2 4 11" xfId="18938"/>
    <cellStyle name="Normal 4 5 2 2 4 11 2" xfId="36888"/>
    <cellStyle name="Normal 4 5 2 2 4 12" xfId="18939"/>
    <cellStyle name="Normal 4 5 2 2 4 12 2" xfId="36889"/>
    <cellStyle name="Normal 4 5 2 2 4 13" xfId="36886"/>
    <cellStyle name="Normal 4 5 2 2 4 2" xfId="18940"/>
    <cellStyle name="Normal 4 5 2 2 4 2 2" xfId="18941"/>
    <cellStyle name="Normal 4 5 2 2 4 2 2 2" xfId="36891"/>
    <cellStyle name="Normal 4 5 2 2 4 2 3" xfId="36890"/>
    <cellStyle name="Normal 4 5 2 2 4 3" xfId="18942"/>
    <cellStyle name="Normal 4 5 2 2 4 3 2" xfId="36892"/>
    <cellStyle name="Normal 4 5 2 2 4 4" xfId="18943"/>
    <cellStyle name="Normal 4 5 2 2 4 4 2" xfId="36893"/>
    <cellStyle name="Normal 4 5 2 2 4 5" xfId="18944"/>
    <cellStyle name="Normal 4 5 2 2 4 5 2" xfId="36894"/>
    <cellStyle name="Normal 4 5 2 2 4 6" xfId="18945"/>
    <cellStyle name="Normal 4 5 2 2 4 6 2" xfId="36895"/>
    <cellStyle name="Normal 4 5 2 2 4 7" xfId="18946"/>
    <cellStyle name="Normal 4 5 2 2 4 7 2" xfId="36896"/>
    <cellStyle name="Normal 4 5 2 2 4 8" xfId="18947"/>
    <cellStyle name="Normal 4 5 2 2 4 8 2" xfId="36897"/>
    <cellStyle name="Normal 4 5 2 2 4 9" xfId="18948"/>
    <cellStyle name="Normal 4 5 2 2 4 9 2" xfId="36898"/>
    <cellStyle name="Normal 4 5 2 2 5" xfId="18949"/>
    <cellStyle name="Normal 4 5 2 2 5 2" xfId="18950"/>
    <cellStyle name="Normal 4 5 2 2 5 2 2" xfId="36900"/>
    <cellStyle name="Normal 4 5 2 2 5 3" xfId="36899"/>
    <cellStyle name="Normal 4 5 2 2 6" xfId="18951"/>
    <cellStyle name="Normal 4 5 2 2 6 2" xfId="36901"/>
    <cellStyle name="Normal 4 5 2 2 7" xfId="18952"/>
    <cellStyle name="Normal 4 5 2 2 7 2" xfId="36902"/>
    <cellStyle name="Normal 4 5 2 2 8" xfId="18953"/>
    <cellStyle name="Normal 4 5 2 2 8 2" xfId="36903"/>
    <cellStyle name="Normal 4 5 2 2 9" xfId="18954"/>
    <cellStyle name="Normal 4 5 2 2 9 2" xfId="36904"/>
    <cellStyle name="Normal 4 5 2 3" xfId="18955"/>
    <cellStyle name="Normal 4 5 2 3 10" xfId="18956"/>
    <cellStyle name="Normal 4 5 2 3 10 2" xfId="36906"/>
    <cellStyle name="Normal 4 5 2 3 11" xfId="18957"/>
    <cellStyle name="Normal 4 5 2 3 11 2" xfId="36907"/>
    <cellStyle name="Normal 4 5 2 3 12" xfId="18958"/>
    <cellStyle name="Normal 4 5 2 3 12 2" xfId="36908"/>
    <cellStyle name="Normal 4 5 2 3 13" xfId="18959"/>
    <cellStyle name="Normal 4 5 2 3 13 2" xfId="36909"/>
    <cellStyle name="Normal 4 5 2 3 14" xfId="36905"/>
    <cellStyle name="Normal 4 5 2 3 2" xfId="18960"/>
    <cellStyle name="Normal 4 5 2 3 2 10" xfId="18961"/>
    <cellStyle name="Normal 4 5 2 3 2 10 2" xfId="36911"/>
    <cellStyle name="Normal 4 5 2 3 2 11" xfId="18962"/>
    <cellStyle name="Normal 4 5 2 3 2 11 2" xfId="36912"/>
    <cellStyle name="Normal 4 5 2 3 2 12" xfId="18963"/>
    <cellStyle name="Normal 4 5 2 3 2 12 2" xfId="36913"/>
    <cellStyle name="Normal 4 5 2 3 2 13" xfId="36910"/>
    <cellStyle name="Normal 4 5 2 3 2 2" xfId="18964"/>
    <cellStyle name="Normal 4 5 2 3 2 2 2" xfId="18965"/>
    <cellStyle name="Normal 4 5 2 3 2 2 2 2" xfId="36915"/>
    <cellStyle name="Normal 4 5 2 3 2 2 3" xfId="36914"/>
    <cellStyle name="Normal 4 5 2 3 2 3" xfId="18966"/>
    <cellStyle name="Normal 4 5 2 3 2 3 2" xfId="36916"/>
    <cellStyle name="Normal 4 5 2 3 2 4" xfId="18967"/>
    <cellStyle name="Normal 4 5 2 3 2 4 2" xfId="36917"/>
    <cellStyle name="Normal 4 5 2 3 2 5" xfId="18968"/>
    <cellStyle name="Normal 4 5 2 3 2 5 2" xfId="36918"/>
    <cellStyle name="Normal 4 5 2 3 2 6" xfId="18969"/>
    <cellStyle name="Normal 4 5 2 3 2 6 2" xfId="36919"/>
    <cellStyle name="Normal 4 5 2 3 2 7" xfId="18970"/>
    <cellStyle name="Normal 4 5 2 3 2 7 2" xfId="36920"/>
    <cellStyle name="Normal 4 5 2 3 2 8" xfId="18971"/>
    <cellStyle name="Normal 4 5 2 3 2 8 2" xfId="36921"/>
    <cellStyle name="Normal 4 5 2 3 2 9" xfId="18972"/>
    <cellStyle name="Normal 4 5 2 3 2 9 2" xfId="36922"/>
    <cellStyle name="Normal 4 5 2 3 3" xfId="18973"/>
    <cellStyle name="Normal 4 5 2 3 3 2" xfId="18974"/>
    <cellStyle name="Normal 4 5 2 3 3 2 2" xfId="36924"/>
    <cellStyle name="Normal 4 5 2 3 3 3" xfId="36923"/>
    <cellStyle name="Normal 4 5 2 3 4" xfId="18975"/>
    <cellStyle name="Normal 4 5 2 3 4 2" xfId="18976"/>
    <cellStyle name="Normal 4 5 2 3 4 2 2" xfId="36926"/>
    <cellStyle name="Normal 4 5 2 3 4 3" xfId="36925"/>
    <cellStyle name="Normal 4 5 2 3 5" xfId="18977"/>
    <cellStyle name="Normal 4 5 2 3 5 2" xfId="36927"/>
    <cellStyle name="Normal 4 5 2 3 6" xfId="18978"/>
    <cellStyle name="Normal 4 5 2 3 6 2" xfId="36928"/>
    <cellStyle name="Normal 4 5 2 3 7" xfId="18979"/>
    <cellStyle name="Normal 4 5 2 3 7 2" xfId="36929"/>
    <cellStyle name="Normal 4 5 2 3 8" xfId="18980"/>
    <cellStyle name="Normal 4 5 2 3 8 2" xfId="36930"/>
    <cellStyle name="Normal 4 5 2 3 9" xfId="18981"/>
    <cellStyle name="Normal 4 5 2 3 9 2" xfId="36931"/>
    <cellStyle name="Normal 4 5 2 4" xfId="18982"/>
    <cellStyle name="Normal 4 5 2 4 10" xfId="18983"/>
    <cellStyle name="Normal 4 5 2 4 10 2" xfId="36933"/>
    <cellStyle name="Normal 4 5 2 4 11" xfId="18984"/>
    <cellStyle name="Normal 4 5 2 4 11 2" xfId="36934"/>
    <cellStyle name="Normal 4 5 2 4 12" xfId="18985"/>
    <cellStyle name="Normal 4 5 2 4 12 2" xfId="36935"/>
    <cellStyle name="Normal 4 5 2 4 13" xfId="36932"/>
    <cellStyle name="Normal 4 5 2 4 2" xfId="18986"/>
    <cellStyle name="Normal 4 5 2 4 2 2" xfId="18987"/>
    <cellStyle name="Normal 4 5 2 4 2 2 2" xfId="36937"/>
    <cellStyle name="Normal 4 5 2 4 2 3" xfId="36936"/>
    <cellStyle name="Normal 4 5 2 4 3" xfId="18988"/>
    <cellStyle name="Normal 4 5 2 4 3 2" xfId="36938"/>
    <cellStyle name="Normal 4 5 2 4 4" xfId="18989"/>
    <cellStyle name="Normal 4 5 2 4 4 2" xfId="36939"/>
    <cellStyle name="Normal 4 5 2 4 5" xfId="18990"/>
    <cellStyle name="Normal 4 5 2 4 5 2" xfId="36940"/>
    <cellStyle name="Normal 4 5 2 4 6" xfId="18991"/>
    <cellStyle name="Normal 4 5 2 4 6 2" xfId="36941"/>
    <cellStyle name="Normal 4 5 2 4 7" xfId="18992"/>
    <cellStyle name="Normal 4 5 2 4 7 2" xfId="36942"/>
    <cellStyle name="Normal 4 5 2 4 8" xfId="18993"/>
    <cellStyle name="Normal 4 5 2 4 8 2" xfId="36943"/>
    <cellStyle name="Normal 4 5 2 4 9" xfId="18994"/>
    <cellStyle name="Normal 4 5 2 4 9 2" xfId="36944"/>
    <cellStyle name="Normal 4 5 2 5" xfId="18995"/>
    <cellStyle name="Normal 4 5 2 5 2" xfId="18996"/>
    <cellStyle name="Normal 4 5 2 5 2 2" xfId="36946"/>
    <cellStyle name="Normal 4 5 2 5 3" xfId="36945"/>
    <cellStyle name="Normal 4 5 2 6" xfId="18997"/>
    <cellStyle name="Normal 4 5 2 6 2" xfId="36947"/>
    <cellStyle name="Normal 4 5 2 7" xfId="18998"/>
    <cellStyle name="Normal 4 5 2 7 2" xfId="36948"/>
    <cellStyle name="Normal 4 5 2 8" xfId="18999"/>
    <cellStyle name="Normal 4 5 2 8 2" xfId="36949"/>
    <cellStyle name="Normal 4 5 2 9" xfId="19000"/>
    <cellStyle name="Normal 4 5 2 9 2" xfId="36950"/>
    <cellStyle name="Normal 4 5 20" xfId="19001"/>
    <cellStyle name="Normal 4 5 20 2" xfId="36951"/>
    <cellStyle name="Normal 4 5 21" xfId="19002"/>
    <cellStyle name="Normal 4 5 21 2" xfId="36952"/>
    <cellStyle name="Normal 4 5 22" xfId="19003"/>
    <cellStyle name="Normal 4 5 22 2" xfId="36953"/>
    <cellStyle name="Normal 4 5 23" xfId="19004"/>
    <cellStyle name="Normal 4 5 23 2" xfId="36954"/>
    <cellStyle name="Normal 4 5 24" xfId="36798"/>
    <cellStyle name="Normal 4 5 3" xfId="19005"/>
    <cellStyle name="Normal 4 5 3 2" xfId="36955"/>
    <cellStyle name="Normal 4 5 4" xfId="19006"/>
    <cellStyle name="Normal 4 5 4 2" xfId="36956"/>
    <cellStyle name="Normal 4 5 5" xfId="19007"/>
    <cellStyle name="Normal 4 5 5 2" xfId="36957"/>
    <cellStyle name="Normal 4 5 6" xfId="19008"/>
    <cellStyle name="Normal 4 5 6 2" xfId="36958"/>
    <cellStyle name="Normal 4 5 7" xfId="19009"/>
    <cellStyle name="Normal 4 5 7 2" xfId="36959"/>
    <cellStyle name="Normal 4 5 8" xfId="19010"/>
    <cellStyle name="Normal 4 5 8 2" xfId="36960"/>
    <cellStyle name="Normal 4 5 9" xfId="19011"/>
    <cellStyle name="Normal 4 5 9 2" xfId="36961"/>
    <cellStyle name="Normal 4 6" xfId="19012"/>
    <cellStyle name="Normal 4 6 2" xfId="36962"/>
    <cellStyle name="Normal 4 7" xfId="19013"/>
    <cellStyle name="Normal 4 7 10" xfId="19014"/>
    <cellStyle name="Normal 4 7 10 2" xfId="36964"/>
    <cellStyle name="Normal 4 7 11" xfId="19015"/>
    <cellStyle name="Normal 4 7 11 2" xfId="36965"/>
    <cellStyle name="Normal 4 7 12" xfId="19016"/>
    <cellStyle name="Normal 4 7 12 2" xfId="36966"/>
    <cellStyle name="Normal 4 7 13" xfId="19017"/>
    <cellStyle name="Normal 4 7 13 2" xfId="36967"/>
    <cellStyle name="Normal 4 7 14" xfId="19018"/>
    <cellStyle name="Normal 4 7 14 2" xfId="36968"/>
    <cellStyle name="Normal 4 7 15" xfId="36963"/>
    <cellStyle name="Normal 4 7 2" xfId="19019"/>
    <cellStyle name="Normal 4 7 2 10" xfId="19020"/>
    <cellStyle name="Normal 4 7 2 10 2" xfId="36970"/>
    <cellStyle name="Normal 4 7 2 11" xfId="19021"/>
    <cellStyle name="Normal 4 7 2 11 2" xfId="36971"/>
    <cellStyle name="Normal 4 7 2 12" xfId="19022"/>
    <cellStyle name="Normal 4 7 2 12 2" xfId="36972"/>
    <cellStyle name="Normal 4 7 2 13" xfId="19023"/>
    <cellStyle name="Normal 4 7 2 13 2" xfId="36973"/>
    <cellStyle name="Normal 4 7 2 14" xfId="19024"/>
    <cellStyle name="Normal 4 7 2 14 2" xfId="36974"/>
    <cellStyle name="Normal 4 7 2 15" xfId="36969"/>
    <cellStyle name="Normal 4 7 2 2" xfId="19025"/>
    <cellStyle name="Normal 4 7 2 2 10" xfId="19026"/>
    <cellStyle name="Normal 4 7 2 2 10 2" xfId="36976"/>
    <cellStyle name="Normal 4 7 2 2 11" xfId="19027"/>
    <cellStyle name="Normal 4 7 2 2 11 2" xfId="36977"/>
    <cellStyle name="Normal 4 7 2 2 12" xfId="19028"/>
    <cellStyle name="Normal 4 7 2 2 12 2" xfId="36978"/>
    <cellStyle name="Normal 4 7 2 2 13" xfId="19029"/>
    <cellStyle name="Normal 4 7 2 2 13 2" xfId="36979"/>
    <cellStyle name="Normal 4 7 2 2 14" xfId="36975"/>
    <cellStyle name="Normal 4 7 2 2 2" xfId="19030"/>
    <cellStyle name="Normal 4 7 2 2 2 10" xfId="19031"/>
    <cellStyle name="Normal 4 7 2 2 2 10 2" xfId="36981"/>
    <cellStyle name="Normal 4 7 2 2 2 11" xfId="19032"/>
    <cellStyle name="Normal 4 7 2 2 2 11 2" xfId="36982"/>
    <cellStyle name="Normal 4 7 2 2 2 12" xfId="19033"/>
    <cellStyle name="Normal 4 7 2 2 2 12 2" xfId="36983"/>
    <cellStyle name="Normal 4 7 2 2 2 13" xfId="36980"/>
    <cellStyle name="Normal 4 7 2 2 2 2" xfId="19034"/>
    <cellStyle name="Normal 4 7 2 2 2 2 2" xfId="19035"/>
    <cellStyle name="Normal 4 7 2 2 2 2 2 2" xfId="36985"/>
    <cellStyle name="Normal 4 7 2 2 2 2 3" xfId="36984"/>
    <cellStyle name="Normal 4 7 2 2 2 3" xfId="19036"/>
    <cellStyle name="Normal 4 7 2 2 2 3 2" xfId="36986"/>
    <cellStyle name="Normal 4 7 2 2 2 4" xfId="19037"/>
    <cellStyle name="Normal 4 7 2 2 2 4 2" xfId="36987"/>
    <cellStyle name="Normal 4 7 2 2 2 5" xfId="19038"/>
    <cellStyle name="Normal 4 7 2 2 2 5 2" xfId="36988"/>
    <cellStyle name="Normal 4 7 2 2 2 6" xfId="19039"/>
    <cellStyle name="Normal 4 7 2 2 2 6 2" xfId="36989"/>
    <cellStyle name="Normal 4 7 2 2 2 7" xfId="19040"/>
    <cellStyle name="Normal 4 7 2 2 2 7 2" xfId="36990"/>
    <cellStyle name="Normal 4 7 2 2 2 8" xfId="19041"/>
    <cellStyle name="Normal 4 7 2 2 2 8 2" xfId="36991"/>
    <cellStyle name="Normal 4 7 2 2 2 9" xfId="19042"/>
    <cellStyle name="Normal 4 7 2 2 2 9 2" xfId="36992"/>
    <cellStyle name="Normal 4 7 2 2 3" xfId="19043"/>
    <cellStyle name="Normal 4 7 2 2 3 2" xfId="19044"/>
    <cellStyle name="Normal 4 7 2 2 3 2 2" xfId="36994"/>
    <cellStyle name="Normal 4 7 2 2 3 3" xfId="36993"/>
    <cellStyle name="Normal 4 7 2 2 4" xfId="19045"/>
    <cellStyle name="Normal 4 7 2 2 4 2" xfId="19046"/>
    <cellStyle name="Normal 4 7 2 2 4 2 2" xfId="36996"/>
    <cellStyle name="Normal 4 7 2 2 4 3" xfId="36995"/>
    <cellStyle name="Normal 4 7 2 2 5" xfId="19047"/>
    <cellStyle name="Normal 4 7 2 2 5 2" xfId="36997"/>
    <cellStyle name="Normal 4 7 2 2 6" xfId="19048"/>
    <cellStyle name="Normal 4 7 2 2 6 2" xfId="36998"/>
    <cellStyle name="Normal 4 7 2 2 7" xfId="19049"/>
    <cellStyle name="Normal 4 7 2 2 7 2" xfId="36999"/>
    <cellStyle name="Normal 4 7 2 2 8" xfId="19050"/>
    <cellStyle name="Normal 4 7 2 2 8 2" xfId="37000"/>
    <cellStyle name="Normal 4 7 2 2 9" xfId="19051"/>
    <cellStyle name="Normal 4 7 2 2 9 2" xfId="37001"/>
    <cellStyle name="Normal 4 7 2 3" xfId="19052"/>
    <cellStyle name="Normal 4 7 2 3 2" xfId="19053"/>
    <cellStyle name="Normal 4 7 2 3 2 2" xfId="37003"/>
    <cellStyle name="Normal 4 7 2 3 3" xfId="37002"/>
    <cellStyle name="Normal 4 7 2 4" xfId="19054"/>
    <cellStyle name="Normal 4 7 2 4 10" xfId="19055"/>
    <cellStyle name="Normal 4 7 2 4 10 2" xfId="37005"/>
    <cellStyle name="Normal 4 7 2 4 11" xfId="19056"/>
    <cellStyle name="Normal 4 7 2 4 11 2" xfId="37006"/>
    <cellStyle name="Normal 4 7 2 4 12" xfId="19057"/>
    <cellStyle name="Normal 4 7 2 4 12 2" xfId="37007"/>
    <cellStyle name="Normal 4 7 2 4 13" xfId="37004"/>
    <cellStyle name="Normal 4 7 2 4 2" xfId="19058"/>
    <cellStyle name="Normal 4 7 2 4 2 2" xfId="19059"/>
    <cellStyle name="Normal 4 7 2 4 2 2 2" xfId="37009"/>
    <cellStyle name="Normal 4 7 2 4 2 3" xfId="37008"/>
    <cellStyle name="Normal 4 7 2 4 3" xfId="19060"/>
    <cellStyle name="Normal 4 7 2 4 3 2" xfId="37010"/>
    <cellStyle name="Normal 4 7 2 4 4" xfId="19061"/>
    <cellStyle name="Normal 4 7 2 4 4 2" xfId="37011"/>
    <cellStyle name="Normal 4 7 2 4 5" xfId="19062"/>
    <cellStyle name="Normal 4 7 2 4 5 2" xfId="37012"/>
    <cellStyle name="Normal 4 7 2 4 6" xfId="19063"/>
    <cellStyle name="Normal 4 7 2 4 6 2" xfId="37013"/>
    <cellStyle name="Normal 4 7 2 4 7" xfId="19064"/>
    <cellStyle name="Normal 4 7 2 4 7 2" xfId="37014"/>
    <cellStyle name="Normal 4 7 2 4 8" xfId="19065"/>
    <cellStyle name="Normal 4 7 2 4 8 2" xfId="37015"/>
    <cellStyle name="Normal 4 7 2 4 9" xfId="19066"/>
    <cellStyle name="Normal 4 7 2 4 9 2" xfId="37016"/>
    <cellStyle name="Normal 4 7 2 5" xfId="19067"/>
    <cellStyle name="Normal 4 7 2 5 2" xfId="19068"/>
    <cellStyle name="Normal 4 7 2 5 2 2" xfId="37018"/>
    <cellStyle name="Normal 4 7 2 5 3" xfId="37017"/>
    <cellStyle name="Normal 4 7 2 6" xfId="19069"/>
    <cellStyle name="Normal 4 7 2 6 2" xfId="37019"/>
    <cellStyle name="Normal 4 7 2 7" xfId="19070"/>
    <cellStyle name="Normal 4 7 2 7 2" xfId="37020"/>
    <cellStyle name="Normal 4 7 2 8" xfId="19071"/>
    <cellStyle name="Normal 4 7 2 8 2" xfId="37021"/>
    <cellStyle name="Normal 4 7 2 9" xfId="19072"/>
    <cellStyle name="Normal 4 7 2 9 2" xfId="37022"/>
    <cellStyle name="Normal 4 7 3" xfId="19073"/>
    <cellStyle name="Normal 4 7 3 10" xfId="19074"/>
    <cellStyle name="Normal 4 7 3 10 2" xfId="37024"/>
    <cellStyle name="Normal 4 7 3 11" xfId="19075"/>
    <cellStyle name="Normal 4 7 3 11 2" xfId="37025"/>
    <cellStyle name="Normal 4 7 3 12" xfId="19076"/>
    <cellStyle name="Normal 4 7 3 12 2" xfId="37026"/>
    <cellStyle name="Normal 4 7 3 13" xfId="19077"/>
    <cellStyle name="Normal 4 7 3 13 2" xfId="37027"/>
    <cellStyle name="Normal 4 7 3 14" xfId="37023"/>
    <cellStyle name="Normal 4 7 3 2" xfId="19078"/>
    <cellStyle name="Normal 4 7 3 2 10" xfId="19079"/>
    <cellStyle name="Normal 4 7 3 2 10 2" xfId="37029"/>
    <cellStyle name="Normal 4 7 3 2 11" xfId="19080"/>
    <cellStyle name="Normal 4 7 3 2 11 2" xfId="37030"/>
    <cellStyle name="Normal 4 7 3 2 12" xfId="19081"/>
    <cellStyle name="Normal 4 7 3 2 12 2" xfId="37031"/>
    <cellStyle name="Normal 4 7 3 2 13" xfId="37028"/>
    <cellStyle name="Normal 4 7 3 2 2" xfId="19082"/>
    <cellStyle name="Normal 4 7 3 2 2 2" xfId="19083"/>
    <cellStyle name="Normal 4 7 3 2 2 2 2" xfId="37033"/>
    <cellStyle name="Normal 4 7 3 2 2 3" xfId="37032"/>
    <cellStyle name="Normal 4 7 3 2 3" xfId="19084"/>
    <cellStyle name="Normal 4 7 3 2 3 2" xfId="37034"/>
    <cellStyle name="Normal 4 7 3 2 4" xfId="19085"/>
    <cellStyle name="Normal 4 7 3 2 4 2" xfId="37035"/>
    <cellStyle name="Normal 4 7 3 2 5" xfId="19086"/>
    <cellStyle name="Normal 4 7 3 2 5 2" xfId="37036"/>
    <cellStyle name="Normal 4 7 3 2 6" xfId="19087"/>
    <cellStyle name="Normal 4 7 3 2 6 2" xfId="37037"/>
    <cellStyle name="Normal 4 7 3 2 7" xfId="19088"/>
    <cellStyle name="Normal 4 7 3 2 7 2" xfId="37038"/>
    <cellStyle name="Normal 4 7 3 2 8" xfId="19089"/>
    <cellStyle name="Normal 4 7 3 2 8 2" xfId="37039"/>
    <cellStyle name="Normal 4 7 3 2 9" xfId="19090"/>
    <cellStyle name="Normal 4 7 3 2 9 2" xfId="37040"/>
    <cellStyle name="Normal 4 7 3 3" xfId="19091"/>
    <cellStyle name="Normal 4 7 3 3 2" xfId="37041"/>
    <cellStyle name="Normal 4 7 3 4" xfId="19092"/>
    <cellStyle name="Normal 4 7 3 4 2" xfId="19093"/>
    <cellStyle name="Normal 4 7 3 4 2 2" xfId="37043"/>
    <cellStyle name="Normal 4 7 3 4 3" xfId="37042"/>
    <cellStyle name="Normal 4 7 3 5" xfId="19094"/>
    <cellStyle name="Normal 4 7 3 5 2" xfId="37044"/>
    <cellStyle name="Normal 4 7 3 6" xfId="19095"/>
    <cellStyle name="Normal 4 7 3 6 2" xfId="37045"/>
    <cellStyle name="Normal 4 7 3 7" xfId="19096"/>
    <cellStyle name="Normal 4 7 3 7 2" xfId="37046"/>
    <cellStyle name="Normal 4 7 3 8" xfId="19097"/>
    <cellStyle name="Normal 4 7 3 8 2" xfId="37047"/>
    <cellStyle name="Normal 4 7 3 9" xfId="19098"/>
    <cellStyle name="Normal 4 7 3 9 2" xfId="37048"/>
    <cellStyle name="Normal 4 7 4" xfId="19099"/>
    <cellStyle name="Normal 4 7 4 10" xfId="19100"/>
    <cellStyle name="Normal 4 7 4 10 2" xfId="37050"/>
    <cellStyle name="Normal 4 7 4 11" xfId="19101"/>
    <cellStyle name="Normal 4 7 4 11 2" xfId="37051"/>
    <cellStyle name="Normal 4 7 4 12" xfId="19102"/>
    <cellStyle name="Normal 4 7 4 12 2" xfId="37052"/>
    <cellStyle name="Normal 4 7 4 13" xfId="37049"/>
    <cellStyle name="Normal 4 7 4 2" xfId="19103"/>
    <cellStyle name="Normal 4 7 4 2 2" xfId="19104"/>
    <cellStyle name="Normal 4 7 4 2 2 2" xfId="37054"/>
    <cellStyle name="Normal 4 7 4 2 3" xfId="37053"/>
    <cellStyle name="Normal 4 7 4 3" xfId="19105"/>
    <cellStyle name="Normal 4 7 4 3 2" xfId="37055"/>
    <cellStyle name="Normal 4 7 4 4" xfId="19106"/>
    <cellStyle name="Normal 4 7 4 4 2" xfId="37056"/>
    <cellStyle name="Normal 4 7 4 5" xfId="19107"/>
    <cellStyle name="Normal 4 7 4 5 2" xfId="37057"/>
    <cellStyle name="Normal 4 7 4 6" xfId="19108"/>
    <cellStyle name="Normal 4 7 4 6 2" xfId="37058"/>
    <cellStyle name="Normal 4 7 4 7" xfId="19109"/>
    <cellStyle name="Normal 4 7 4 7 2" xfId="37059"/>
    <cellStyle name="Normal 4 7 4 8" xfId="19110"/>
    <cellStyle name="Normal 4 7 4 8 2" xfId="37060"/>
    <cellStyle name="Normal 4 7 4 9" xfId="19111"/>
    <cellStyle name="Normal 4 7 4 9 2" xfId="37061"/>
    <cellStyle name="Normal 4 7 5" xfId="19112"/>
    <cellStyle name="Normal 4 7 5 2" xfId="19113"/>
    <cellStyle name="Normal 4 7 5 2 2" xfId="37063"/>
    <cellStyle name="Normal 4 7 5 3" xfId="37062"/>
    <cellStyle name="Normal 4 7 6" xfId="19114"/>
    <cellStyle name="Normal 4 7 6 2" xfId="37064"/>
    <cellStyle name="Normal 4 7 7" xfId="19115"/>
    <cellStyle name="Normal 4 7 7 2" xfId="37065"/>
    <cellStyle name="Normal 4 7 8" xfId="19116"/>
    <cellStyle name="Normal 4 7 8 2" xfId="37066"/>
    <cellStyle name="Normal 4 7 9" xfId="19117"/>
    <cellStyle name="Normal 4 7 9 2" xfId="37067"/>
    <cellStyle name="Normal 4 8" xfId="19118"/>
    <cellStyle name="Normal 4 8 2" xfId="19119"/>
    <cellStyle name="Normal 4 8 2 2" xfId="37069"/>
    <cellStyle name="Normal 4 8 3" xfId="37068"/>
    <cellStyle name="Normal 4 9" xfId="19120"/>
    <cellStyle name="Normal 4 9 2" xfId="19121"/>
    <cellStyle name="Normal 4 9 2 2" xfId="37071"/>
    <cellStyle name="Normal 4 9 3" xfId="37070"/>
    <cellStyle name="Normal 40" xfId="19122"/>
    <cellStyle name="Normal 40 10" xfId="19123"/>
    <cellStyle name="Normal 40 10 2" xfId="37073"/>
    <cellStyle name="Normal 40 11" xfId="19124"/>
    <cellStyle name="Normal 40 11 2" xfId="37074"/>
    <cellStyle name="Normal 40 12" xfId="19125"/>
    <cellStyle name="Normal 40 12 2" xfId="37075"/>
    <cellStyle name="Normal 40 13" xfId="19126"/>
    <cellStyle name="Normal 40 13 2" xfId="37076"/>
    <cellStyle name="Normal 40 14" xfId="19127"/>
    <cellStyle name="Normal 40 14 2" xfId="37077"/>
    <cellStyle name="Normal 40 15" xfId="37072"/>
    <cellStyle name="Normal 40 2" xfId="19128"/>
    <cellStyle name="Normal 40 2 2" xfId="37078"/>
    <cellStyle name="Normal 40 3" xfId="19129"/>
    <cellStyle name="Normal 40 3 2" xfId="37079"/>
    <cellStyle name="Normal 40 4" xfId="19130"/>
    <cellStyle name="Normal 40 4 2" xfId="37080"/>
    <cellStyle name="Normal 40 5" xfId="19131"/>
    <cellStyle name="Normal 40 5 2" xfId="37081"/>
    <cellStyle name="Normal 40 6" xfId="19132"/>
    <cellStyle name="Normal 40 6 2" xfId="37082"/>
    <cellStyle name="Normal 40 7" xfId="19133"/>
    <cellStyle name="Normal 40 7 2" xfId="37083"/>
    <cellStyle name="Normal 40 8" xfId="19134"/>
    <cellStyle name="Normal 40 8 2" xfId="37084"/>
    <cellStyle name="Normal 40 9" xfId="19135"/>
    <cellStyle name="Normal 40 9 2" xfId="37085"/>
    <cellStyle name="Normal 42" xfId="19136"/>
    <cellStyle name="Normal 42 10" xfId="19137"/>
    <cellStyle name="Normal 42 10 2" xfId="37087"/>
    <cellStyle name="Normal 42 11" xfId="19138"/>
    <cellStyle name="Normal 42 11 2" xfId="37088"/>
    <cellStyle name="Normal 42 12" xfId="19139"/>
    <cellStyle name="Normal 42 12 2" xfId="37089"/>
    <cellStyle name="Normal 42 13" xfId="19140"/>
    <cellStyle name="Normal 42 13 2" xfId="37090"/>
    <cellStyle name="Normal 42 14" xfId="19141"/>
    <cellStyle name="Normal 42 14 2" xfId="37091"/>
    <cellStyle name="Normal 42 15" xfId="37086"/>
    <cellStyle name="Normal 42 2" xfId="19142"/>
    <cellStyle name="Normal 42 2 2" xfId="37092"/>
    <cellStyle name="Normal 42 3" xfId="19143"/>
    <cellStyle name="Normal 42 3 2" xfId="37093"/>
    <cellStyle name="Normal 42 4" xfId="19144"/>
    <cellStyle name="Normal 42 4 2" xfId="37094"/>
    <cellStyle name="Normal 42 5" xfId="19145"/>
    <cellStyle name="Normal 42 5 2" xfId="37095"/>
    <cellStyle name="Normal 42 6" xfId="19146"/>
    <cellStyle name="Normal 42 6 2" xfId="37096"/>
    <cellStyle name="Normal 42 7" xfId="19147"/>
    <cellStyle name="Normal 42 7 2" xfId="37097"/>
    <cellStyle name="Normal 42 8" xfId="19148"/>
    <cellStyle name="Normal 42 8 2" xfId="37098"/>
    <cellStyle name="Normal 42 9" xfId="19149"/>
    <cellStyle name="Normal 42 9 2" xfId="37099"/>
    <cellStyle name="Normal 43" xfId="19150"/>
    <cellStyle name="Normal 43 10" xfId="19151"/>
    <cellStyle name="Normal 43 10 2" xfId="37101"/>
    <cellStyle name="Normal 43 11" xfId="19152"/>
    <cellStyle name="Normal 43 11 2" xfId="37102"/>
    <cellStyle name="Normal 43 12" xfId="19153"/>
    <cellStyle name="Normal 43 12 2" xfId="37103"/>
    <cellStyle name="Normal 43 13" xfId="19154"/>
    <cellStyle name="Normal 43 13 2" xfId="37104"/>
    <cellStyle name="Normal 43 14" xfId="19155"/>
    <cellStyle name="Normal 43 14 2" xfId="37105"/>
    <cellStyle name="Normal 43 15" xfId="37100"/>
    <cellStyle name="Normal 43 2" xfId="19156"/>
    <cellStyle name="Normal 43 2 2" xfId="37106"/>
    <cellStyle name="Normal 43 3" xfId="19157"/>
    <cellStyle name="Normal 43 3 2" xfId="37107"/>
    <cellStyle name="Normal 43 4" xfId="19158"/>
    <cellStyle name="Normal 43 4 2" xfId="37108"/>
    <cellStyle name="Normal 43 5" xfId="19159"/>
    <cellStyle name="Normal 43 5 2" xfId="37109"/>
    <cellStyle name="Normal 43 6" xfId="19160"/>
    <cellStyle name="Normal 43 6 2" xfId="37110"/>
    <cellStyle name="Normal 43 7" xfId="19161"/>
    <cellStyle name="Normal 43 7 2" xfId="37111"/>
    <cellStyle name="Normal 43 8" xfId="19162"/>
    <cellStyle name="Normal 43 8 2" xfId="37112"/>
    <cellStyle name="Normal 43 9" xfId="19163"/>
    <cellStyle name="Normal 43 9 2" xfId="37113"/>
    <cellStyle name="Normal 44" xfId="19164"/>
    <cellStyle name="Normal 44 10" xfId="19165"/>
    <cellStyle name="Normal 44 10 2" xfId="37115"/>
    <cellStyle name="Normal 44 11" xfId="19166"/>
    <cellStyle name="Normal 44 11 2" xfId="37116"/>
    <cellStyle name="Normal 44 12" xfId="19167"/>
    <cellStyle name="Normal 44 12 2" xfId="37117"/>
    <cellStyle name="Normal 44 13" xfId="19168"/>
    <cellStyle name="Normal 44 13 2" xfId="37118"/>
    <cellStyle name="Normal 44 14" xfId="19169"/>
    <cellStyle name="Normal 44 14 2" xfId="37119"/>
    <cellStyle name="Normal 44 15" xfId="37114"/>
    <cellStyle name="Normal 44 2" xfId="19170"/>
    <cellStyle name="Normal 44 2 2" xfId="37120"/>
    <cellStyle name="Normal 44 3" xfId="19171"/>
    <cellStyle name="Normal 44 3 2" xfId="37121"/>
    <cellStyle name="Normal 44 4" xfId="19172"/>
    <cellStyle name="Normal 44 4 2" xfId="37122"/>
    <cellStyle name="Normal 44 5" xfId="19173"/>
    <cellStyle name="Normal 44 5 2" xfId="37123"/>
    <cellStyle name="Normal 44 6" xfId="19174"/>
    <cellStyle name="Normal 44 6 2" xfId="37124"/>
    <cellStyle name="Normal 44 7" xfId="19175"/>
    <cellStyle name="Normal 44 7 2" xfId="37125"/>
    <cellStyle name="Normal 44 8" xfId="19176"/>
    <cellStyle name="Normal 44 8 2" xfId="37126"/>
    <cellStyle name="Normal 44 9" xfId="19177"/>
    <cellStyle name="Normal 44 9 2" xfId="37127"/>
    <cellStyle name="Normal 45" xfId="19178"/>
    <cellStyle name="Normal 45 10" xfId="19179"/>
    <cellStyle name="Normal 45 10 2" xfId="37129"/>
    <cellStyle name="Normal 45 11" xfId="19180"/>
    <cellStyle name="Normal 45 11 2" xfId="37130"/>
    <cellStyle name="Normal 45 12" xfId="19181"/>
    <cellStyle name="Normal 45 12 2" xfId="37131"/>
    <cellStyle name="Normal 45 13" xfId="19182"/>
    <cellStyle name="Normal 45 13 2" xfId="37132"/>
    <cellStyle name="Normal 45 14" xfId="19183"/>
    <cellStyle name="Normal 45 14 2" xfId="37133"/>
    <cellStyle name="Normal 45 15" xfId="37128"/>
    <cellStyle name="Normal 45 2" xfId="19184"/>
    <cellStyle name="Normal 45 2 2" xfId="37134"/>
    <cellStyle name="Normal 45 3" xfId="19185"/>
    <cellStyle name="Normal 45 3 2" xfId="37135"/>
    <cellStyle name="Normal 45 4" xfId="19186"/>
    <cellStyle name="Normal 45 4 2" xfId="37136"/>
    <cellStyle name="Normal 45 5" xfId="19187"/>
    <cellStyle name="Normal 45 5 2" xfId="37137"/>
    <cellStyle name="Normal 45 6" xfId="19188"/>
    <cellStyle name="Normal 45 6 2" xfId="37138"/>
    <cellStyle name="Normal 45 7" xfId="19189"/>
    <cellStyle name="Normal 45 7 2" xfId="37139"/>
    <cellStyle name="Normal 45 8" xfId="19190"/>
    <cellStyle name="Normal 45 8 2" xfId="37140"/>
    <cellStyle name="Normal 45 9" xfId="19191"/>
    <cellStyle name="Normal 45 9 2" xfId="37141"/>
    <cellStyle name="Normal 46" xfId="19192"/>
    <cellStyle name="Normal 46 10" xfId="19193"/>
    <cellStyle name="Normal 46 10 2" xfId="37143"/>
    <cellStyle name="Normal 46 11" xfId="19194"/>
    <cellStyle name="Normal 46 11 2" xfId="37144"/>
    <cellStyle name="Normal 46 12" xfId="19195"/>
    <cellStyle name="Normal 46 12 2" xfId="37145"/>
    <cellStyle name="Normal 46 13" xfId="19196"/>
    <cellStyle name="Normal 46 13 2" xfId="37146"/>
    <cellStyle name="Normal 46 14" xfId="19197"/>
    <cellStyle name="Normal 46 14 2" xfId="37147"/>
    <cellStyle name="Normal 46 15" xfId="37142"/>
    <cellStyle name="Normal 46 2" xfId="19198"/>
    <cellStyle name="Normal 46 2 2" xfId="37148"/>
    <cellStyle name="Normal 46 3" xfId="19199"/>
    <cellStyle name="Normal 46 3 2" xfId="37149"/>
    <cellStyle name="Normal 46 4" xfId="19200"/>
    <cellStyle name="Normal 46 4 2" xfId="37150"/>
    <cellStyle name="Normal 46 5" xfId="19201"/>
    <cellStyle name="Normal 46 5 2" xfId="37151"/>
    <cellStyle name="Normal 46 6" xfId="19202"/>
    <cellStyle name="Normal 46 6 2" xfId="37152"/>
    <cellStyle name="Normal 46 7" xfId="19203"/>
    <cellStyle name="Normal 46 7 2" xfId="37153"/>
    <cellStyle name="Normal 46 8" xfId="19204"/>
    <cellStyle name="Normal 46 8 2" xfId="37154"/>
    <cellStyle name="Normal 46 9" xfId="19205"/>
    <cellStyle name="Normal 46 9 2" xfId="37155"/>
    <cellStyle name="Normal 47" xfId="19206"/>
    <cellStyle name="Normal 47 10" xfId="19207"/>
    <cellStyle name="Normal 47 10 2" xfId="37157"/>
    <cellStyle name="Normal 47 11" xfId="19208"/>
    <cellStyle name="Normal 47 11 2" xfId="37158"/>
    <cellStyle name="Normal 47 12" xfId="19209"/>
    <cellStyle name="Normal 47 12 2" xfId="37159"/>
    <cellStyle name="Normal 47 13" xfId="19210"/>
    <cellStyle name="Normal 47 13 2" xfId="37160"/>
    <cellStyle name="Normal 47 14" xfId="19211"/>
    <cellStyle name="Normal 47 14 2" xfId="37161"/>
    <cellStyle name="Normal 47 15" xfId="37156"/>
    <cellStyle name="Normal 47 2" xfId="19212"/>
    <cellStyle name="Normal 47 2 2" xfId="37162"/>
    <cellStyle name="Normal 47 3" xfId="19213"/>
    <cellStyle name="Normal 47 3 2" xfId="37163"/>
    <cellStyle name="Normal 47 4" xfId="19214"/>
    <cellStyle name="Normal 47 4 2" xfId="37164"/>
    <cellStyle name="Normal 47 5" xfId="19215"/>
    <cellStyle name="Normal 47 5 2" xfId="37165"/>
    <cellStyle name="Normal 47 6" xfId="19216"/>
    <cellStyle name="Normal 47 6 2" xfId="37166"/>
    <cellStyle name="Normal 47 7" xfId="19217"/>
    <cellStyle name="Normal 47 7 2" xfId="37167"/>
    <cellStyle name="Normal 47 8" xfId="19218"/>
    <cellStyle name="Normal 47 8 2" xfId="37168"/>
    <cellStyle name="Normal 47 9" xfId="19219"/>
    <cellStyle name="Normal 47 9 2" xfId="37169"/>
    <cellStyle name="Normal 48" xfId="19220"/>
    <cellStyle name="Normal 48 10" xfId="19221"/>
    <cellStyle name="Normal 48 10 2" xfId="37171"/>
    <cellStyle name="Normal 48 11" xfId="19222"/>
    <cellStyle name="Normal 48 11 2" xfId="37172"/>
    <cellStyle name="Normal 48 12" xfId="19223"/>
    <cellStyle name="Normal 48 12 2" xfId="37173"/>
    <cellStyle name="Normal 48 13" xfId="19224"/>
    <cellStyle name="Normal 48 13 2" xfId="37174"/>
    <cellStyle name="Normal 48 14" xfId="19225"/>
    <cellStyle name="Normal 48 14 2" xfId="37175"/>
    <cellStyle name="Normal 48 15" xfId="19226"/>
    <cellStyle name="Normal 48 15 2" xfId="37176"/>
    <cellStyle name="Normal 48 16" xfId="19227"/>
    <cellStyle name="Normal 48 16 2" xfId="37177"/>
    <cellStyle name="Normal 48 17" xfId="19228"/>
    <cellStyle name="Normal 48 17 2" xfId="37178"/>
    <cellStyle name="Normal 48 18" xfId="19229"/>
    <cellStyle name="Normal 48 18 2" xfId="37179"/>
    <cellStyle name="Normal 48 19" xfId="19230"/>
    <cellStyle name="Normal 48 19 2" xfId="37180"/>
    <cellStyle name="Normal 48 2" xfId="19231"/>
    <cellStyle name="Normal 48 2 2" xfId="19232"/>
    <cellStyle name="Normal 48 2 2 2" xfId="19233"/>
    <cellStyle name="Normal 48 2 2 2 2" xfId="37183"/>
    <cellStyle name="Normal 48 2 2 3" xfId="37182"/>
    <cellStyle name="Normal 48 2 3" xfId="19234"/>
    <cellStyle name="Normal 48 2 3 2" xfId="19235"/>
    <cellStyle name="Normal 48 2 3 2 2" xfId="37185"/>
    <cellStyle name="Normal 48 2 3 3" xfId="37184"/>
    <cellStyle name="Normal 48 2 4" xfId="19236"/>
    <cellStyle name="Normal 48 2 4 2" xfId="19237"/>
    <cellStyle name="Normal 48 2 4 2 2" xfId="37187"/>
    <cellStyle name="Normal 48 2 4 3" xfId="37186"/>
    <cellStyle name="Normal 48 2 5" xfId="19238"/>
    <cellStyle name="Normal 48 2 5 2" xfId="37188"/>
    <cellStyle name="Normal 48 2 6" xfId="37181"/>
    <cellStyle name="Normal 48 20" xfId="19239"/>
    <cellStyle name="Normal 48 20 2" xfId="37189"/>
    <cellStyle name="Normal 48 21" xfId="19240"/>
    <cellStyle name="Normal 48 21 2" xfId="37190"/>
    <cellStyle name="Normal 48 22" xfId="19241"/>
    <cellStyle name="Normal 48 22 2" xfId="37191"/>
    <cellStyle name="Normal 48 23" xfId="19242"/>
    <cellStyle name="Normal 48 23 2" xfId="37192"/>
    <cellStyle name="Normal 48 24" xfId="19243"/>
    <cellStyle name="Normal 48 24 2" xfId="37193"/>
    <cellStyle name="Normal 48 25" xfId="19244"/>
    <cellStyle name="Normal 48 25 2" xfId="37194"/>
    <cellStyle name="Normal 48 26" xfId="19245"/>
    <cellStyle name="Normal 48 26 2" xfId="37195"/>
    <cellStyle name="Normal 48 27" xfId="37170"/>
    <cellStyle name="Normal 48 3" xfId="19246"/>
    <cellStyle name="Normal 48 3 2" xfId="19247"/>
    <cellStyle name="Normal 48 3 2 2" xfId="19248"/>
    <cellStyle name="Normal 48 3 2 2 2" xfId="37198"/>
    <cellStyle name="Normal 48 3 2 3" xfId="37197"/>
    <cellStyle name="Normal 48 3 3" xfId="19249"/>
    <cellStyle name="Normal 48 3 3 2" xfId="19250"/>
    <cellStyle name="Normal 48 3 3 2 2" xfId="37200"/>
    <cellStyle name="Normal 48 3 3 3" xfId="37199"/>
    <cellStyle name="Normal 48 3 4" xfId="19251"/>
    <cellStyle name="Normal 48 3 4 2" xfId="19252"/>
    <cellStyle name="Normal 48 3 4 2 2" xfId="37202"/>
    <cellStyle name="Normal 48 3 4 3" xfId="37201"/>
    <cellStyle name="Normal 48 3 5" xfId="19253"/>
    <cellStyle name="Normal 48 3 5 2" xfId="37203"/>
    <cellStyle name="Normal 48 3 6" xfId="37196"/>
    <cellStyle name="Normal 48 4" xfId="19254"/>
    <cellStyle name="Normal 48 4 2" xfId="37204"/>
    <cellStyle name="Normal 48 5" xfId="19255"/>
    <cellStyle name="Normal 48 5 2" xfId="37205"/>
    <cellStyle name="Normal 48 6" xfId="19256"/>
    <cellStyle name="Normal 48 6 10" xfId="19257"/>
    <cellStyle name="Normal 48 6 10 2" xfId="37207"/>
    <cellStyle name="Normal 48 6 11" xfId="19258"/>
    <cellStyle name="Normal 48 6 11 2" xfId="37208"/>
    <cellStyle name="Normal 48 6 12" xfId="19259"/>
    <cellStyle name="Normal 48 6 12 2" xfId="37209"/>
    <cellStyle name="Normal 48 6 13" xfId="37206"/>
    <cellStyle name="Normal 48 6 2" xfId="19260"/>
    <cellStyle name="Normal 48 6 2 2" xfId="19261"/>
    <cellStyle name="Normal 48 6 2 2 2" xfId="37211"/>
    <cellStyle name="Normal 48 6 2 3" xfId="37210"/>
    <cellStyle name="Normal 48 6 3" xfId="19262"/>
    <cellStyle name="Normal 48 6 3 2" xfId="37212"/>
    <cellStyle name="Normal 48 6 4" xfId="19263"/>
    <cellStyle name="Normal 48 6 4 2" xfId="37213"/>
    <cellStyle name="Normal 48 6 5" xfId="19264"/>
    <cellStyle name="Normal 48 6 5 2" xfId="37214"/>
    <cellStyle name="Normal 48 6 6" xfId="19265"/>
    <cellStyle name="Normal 48 6 6 2" xfId="37215"/>
    <cellStyle name="Normal 48 6 7" xfId="19266"/>
    <cellStyle name="Normal 48 6 7 2" xfId="37216"/>
    <cellStyle name="Normal 48 6 8" xfId="19267"/>
    <cellStyle name="Normal 48 6 8 2" xfId="37217"/>
    <cellStyle name="Normal 48 6 9" xfId="19268"/>
    <cellStyle name="Normal 48 6 9 2" xfId="37218"/>
    <cellStyle name="Normal 48 7" xfId="19269"/>
    <cellStyle name="Normal 48 7 2" xfId="37219"/>
    <cellStyle name="Normal 48 8" xfId="19270"/>
    <cellStyle name="Normal 48 8 2" xfId="37220"/>
    <cellStyle name="Normal 48 9" xfId="19271"/>
    <cellStyle name="Normal 48 9 2" xfId="37221"/>
    <cellStyle name="Normal 49" xfId="19272"/>
    <cellStyle name="Normal 49 10" xfId="19273"/>
    <cellStyle name="Normal 49 10 2" xfId="19274"/>
    <cellStyle name="Normal 49 10 2 2" xfId="37224"/>
    <cellStyle name="Normal 49 10 3" xfId="37223"/>
    <cellStyle name="Normal 49 11" xfId="19275"/>
    <cellStyle name="Normal 49 11 10" xfId="19276"/>
    <cellStyle name="Normal 49 11 10 2" xfId="37226"/>
    <cellStyle name="Normal 49 11 11" xfId="19277"/>
    <cellStyle name="Normal 49 11 11 2" xfId="37227"/>
    <cellStyle name="Normal 49 11 12" xfId="19278"/>
    <cellStyle name="Normal 49 11 12 2" xfId="37228"/>
    <cellStyle name="Normal 49 11 13" xfId="19279"/>
    <cellStyle name="Normal 49 11 13 2" xfId="37229"/>
    <cellStyle name="Normal 49 11 14" xfId="37225"/>
    <cellStyle name="Normal 49 11 2" xfId="19280"/>
    <cellStyle name="Normal 49 11 2 10" xfId="19281"/>
    <cellStyle name="Normal 49 11 2 10 2" xfId="37231"/>
    <cellStyle name="Normal 49 11 2 11" xfId="19282"/>
    <cellStyle name="Normal 49 11 2 11 2" xfId="37232"/>
    <cellStyle name="Normal 49 11 2 12" xfId="19283"/>
    <cellStyle name="Normal 49 11 2 12 2" xfId="37233"/>
    <cellStyle name="Normal 49 11 2 13" xfId="37230"/>
    <cellStyle name="Normal 49 11 2 2" xfId="19284"/>
    <cellStyle name="Normal 49 11 2 2 2" xfId="19285"/>
    <cellStyle name="Normal 49 11 2 2 2 2" xfId="37235"/>
    <cellStyle name="Normal 49 11 2 2 3" xfId="37234"/>
    <cellStyle name="Normal 49 11 2 3" xfId="19286"/>
    <cellStyle name="Normal 49 11 2 3 2" xfId="37236"/>
    <cellStyle name="Normal 49 11 2 4" xfId="19287"/>
    <cellStyle name="Normal 49 11 2 4 2" xfId="37237"/>
    <cellStyle name="Normal 49 11 2 5" xfId="19288"/>
    <cellStyle name="Normal 49 11 2 5 2" xfId="37238"/>
    <cellStyle name="Normal 49 11 2 6" xfId="19289"/>
    <cellStyle name="Normal 49 11 2 6 2" xfId="37239"/>
    <cellStyle name="Normal 49 11 2 7" xfId="19290"/>
    <cellStyle name="Normal 49 11 2 7 2" xfId="37240"/>
    <cellStyle name="Normal 49 11 2 8" xfId="19291"/>
    <cellStyle name="Normal 49 11 2 8 2" xfId="37241"/>
    <cellStyle name="Normal 49 11 2 9" xfId="19292"/>
    <cellStyle name="Normal 49 11 2 9 2" xfId="37242"/>
    <cellStyle name="Normal 49 11 3" xfId="19293"/>
    <cellStyle name="Normal 49 11 3 2" xfId="19294"/>
    <cellStyle name="Normal 49 11 3 2 2" xfId="37244"/>
    <cellStyle name="Normal 49 11 3 3" xfId="37243"/>
    <cellStyle name="Normal 49 11 4" xfId="19295"/>
    <cellStyle name="Normal 49 11 4 2" xfId="19296"/>
    <cellStyle name="Normal 49 11 4 2 2" xfId="37246"/>
    <cellStyle name="Normal 49 11 4 3" xfId="37245"/>
    <cellStyle name="Normal 49 11 5" xfId="19297"/>
    <cellStyle name="Normal 49 11 5 2" xfId="37247"/>
    <cellStyle name="Normal 49 11 6" xfId="19298"/>
    <cellStyle name="Normal 49 11 6 2" xfId="37248"/>
    <cellStyle name="Normal 49 11 7" xfId="19299"/>
    <cellStyle name="Normal 49 11 7 2" xfId="37249"/>
    <cellStyle name="Normal 49 11 8" xfId="19300"/>
    <cellStyle name="Normal 49 11 8 2" xfId="37250"/>
    <cellStyle name="Normal 49 11 9" xfId="19301"/>
    <cellStyle name="Normal 49 11 9 2" xfId="37251"/>
    <cellStyle name="Normal 49 12" xfId="19302"/>
    <cellStyle name="Normal 49 12 2" xfId="19303"/>
    <cellStyle name="Normal 49 12 2 2" xfId="37253"/>
    <cellStyle name="Normal 49 12 3" xfId="37252"/>
    <cellStyle name="Normal 49 13" xfId="19304"/>
    <cellStyle name="Normal 49 13 10" xfId="19305"/>
    <cellStyle name="Normal 49 13 10 2" xfId="37255"/>
    <cellStyle name="Normal 49 13 11" xfId="19306"/>
    <cellStyle name="Normal 49 13 11 2" xfId="37256"/>
    <cellStyle name="Normal 49 13 12" xfId="19307"/>
    <cellStyle name="Normal 49 13 12 2" xfId="37257"/>
    <cellStyle name="Normal 49 13 13" xfId="37254"/>
    <cellStyle name="Normal 49 13 2" xfId="19308"/>
    <cellStyle name="Normal 49 13 2 2" xfId="19309"/>
    <cellStyle name="Normal 49 13 2 2 2" xfId="37259"/>
    <cellStyle name="Normal 49 13 2 3" xfId="37258"/>
    <cellStyle name="Normal 49 13 3" xfId="19310"/>
    <cellStyle name="Normal 49 13 3 2" xfId="37260"/>
    <cellStyle name="Normal 49 13 4" xfId="19311"/>
    <cellStyle name="Normal 49 13 4 2" xfId="37261"/>
    <cellStyle name="Normal 49 13 5" xfId="19312"/>
    <cellStyle name="Normal 49 13 5 2" xfId="37262"/>
    <cellStyle name="Normal 49 13 6" xfId="19313"/>
    <cellStyle name="Normal 49 13 6 2" xfId="37263"/>
    <cellStyle name="Normal 49 13 7" xfId="19314"/>
    <cellStyle name="Normal 49 13 7 2" xfId="37264"/>
    <cellStyle name="Normal 49 13 8" xfId="19315"/>
    <cellStyle name="Normal 49 13 8 2" xfId="37265"/>
    <cellStyle name="Normal 49 13 9" xfId="19316"/>
    <cellStyle name="Normal 49 13 9 2" xfId="37266"/>
    <cellStyle name="Normal 49 14" xfId="19317"/>
    <cellStyle name="Normal 49 14 2" xfId="19318"/>
    <cellStyle name="Normal 49 14 2 2" xfId="37268"/>
    <cellStyle name="Normal 49 14 3" xfId="37267"/>
    <cellStyle name="Normal 49 15" xfId="19319"/>
    <cellStyle name="Normal 49 15 2" xfId="37269"/>
    <cellStyle name="Normal 49 16" xfId="19320"/>
    <cellStyle name="Normal 49 16 2" xfId="37270"/>
    <cellStyle name="Normal 49 17" xfId="19321"/>
    <cellStyle name="Normal 49 17 2" xfId="37271"/>
    <cellStyle name="Normal 49 18" xfId="19322"/>
    <cellStyle name="Normal 49 18 2" xfId="37272"/>
    <cellStyle name="Normal 49 19" xfId="19323"/>
    <cellStyle name="Normal 49 19 2" xfId="37273"/>
    <cellStyle name="Normal 49 2" xfId="19324"/>
    <cellStyle name="Normal 49 2 10" xfId="19325"/>
    <cellStyle name="Normal 49 2 10 2" xfId="37275"/>
    <cellStyle name="Normal 49 2 11" xfId="19326"/>
    <cellStyle name="Normal 49 2 11 2" xfId="37276"/>
    <cellStyle name="Normal 49 2 12" xfId="19327"/>
    <cellStyle name="Normal 49 2 12 2" xfId="37277"/>
    <cellStyle name="Normal 49 2 13" xfId="19328"/>
    <cellStyle name="Normal 49 2 13 2" xfId="37278"/>
    <cellStyle name="Normal 49 2 14" xfId="19329"/>
    <cellStyle name="Normal 49 2 14 2" xfId="37279"/>
    <cellStyle name="Normal 49 2 15" xfId="37274"/>
    <cellStyle name="Normal 49 2 2" xfId="19330"/>
    <cellStyle name="Normal 49 2 2 10" xfId="19331"/>
    <cellStyle name="Normal 49 2 2 10 2" xfId="37281"/>
    <cellStyle name="Normal 49 2 2 11" xfId="19332"/>
    <cellStyle name="Normal 49 2 2 11 2" xfId="37282"/>
    <cellStyle name="Normal 49 2 2 12" xfId="19333"/>
    <cellStyle name="Normal 49 2 2 12 2" xfId="37283"/>
    <cellStyle name="Normal 49 2 2 13" xfId="19334"/>
    <cellStyle name="Normal 49 2 2 13 2" xfId="37284"/>
    <cellStyle name="Normal 49 2 2 14" xfId="19335"/>
    <cellStyle name="Normal 49 2 2 14 2" xfId="37285"/>
    <cellStyle name="Normal 49 2 2 15" xfId="37280"/>
    <cellStyle name="Normal 49 2 2 2" xfId="19336"/>
    <cellStyle name="Normal 49 2 2 2 10" xfId="19337"/>
    <cellStyle name="Normal 49 2 2 2 10 2" xfId="37287"/>
    <cellStyle name="Normal 49 2 2 2 11" xfId="19338"/>
    <cellStyle name="Normal 49 2 2 2 11 2" xfId="37288"/>
    <cellStyle name="Normal 49 2 2 2 12" xfId="19339"/>
    <cellStyle name="Normal 49 2 2 2 12 2" xfId="37289"/>
    <cellStyle name="Normal 49 2 2 2 13" xfId="19340"/>
    <cellStyle name="Normal 49 2 2 2 13 2" xfId="37290"/>
    <cellStyle name="Normal 49 2 2 2 14" xfId="37286"/>
    <cellStyle name="Normal 49 2 2 2 2" xfId="19341"/>
    <cellStyle name="Normal 49 2 2 2 2 10" xfId="19342"/>
    <cellStyle name="Normal 49 2 2 2 2 10 2" xfId="37292"/>
    <cellStyle name="Normal 49 2 2 2 2 11" xfId="19343"/>
    <cellStyle name="Normal 49 2 2 2 2 11 2" xfId="37293"/>
    <cellStyle name="Normal 49 2 2 2 2 12" xfId="19344"/>
    <cellStyle name="Normal 49 2 2 2 2 12 2" xfId="37294"/>
    <cellStyle name="Normal 49 2 2 2 2 13" xfId="37291"/>
    <cellStyle name="Normal 49 2 2 2 2 2" xfId="19345"/>
    <cellStyle name="Normal 49 2 2 2 2 2 2" xfId="19346"/>
    <cellStyle name="Normal 49 2 2 2 2 2 2 2" xfId="37296"/>
    <cellStyle name="Normal 49 2 2 2 2 2 3" xfId="37295"/>
    <cellStyle name="Normal 49 2 2 2 2 3" xfId="19347"/>
    <cellStyle name="Normal 49 2 2 2 2 3 2" xfId="37297"/>
    <cellStyle name="Normal 49 2 2 2 2 4" xfId="19348"/>
    <cellStyle name="Normal 49 2 2 2 2 4 2" xfId="37298"/>
    <cellStyle name="Normal 49 2 2 2 2 5" xfId="19349"/>
    <cellStyle name="Normal 49 2 2 2 2 5 2" xfId="37299"/>
    <cellStyle name="Normal 49 2 2 2 2 6" xfId="19350"/>
    <cellStyle name="Normal 49 2 2 2 2 6 2" xfId="37300"/>
    <cellStyle name="Normal 49 2 2 2 2 7" xfId="19351"/>
    <cellStyle name="Normal 49 2 2 2 2 7 2" xfId="37301"/>
    <cellStyle name="Normal 49 2 2 2 2 8" xfId="19352"/>
    <cellStyle name="Normal 49 2 2 2 2 8 2" xfId="37302"/>
    <cellStyle name="Normal 49 2 2 2 2 9" xfId="19353"/>
    <cellStyle name="Normal 49 2 2 2 2 9 2" xfId="37303"/>
    <cellStyle name="Normal 49 2 2 2 3" xfId="19354"/>
    <cellStyle name="Normal 49 2 2 2 3 2" xfId="19355"/>
    <cellStyle name="Normal 49 2 2 2 3 2 2" xfId="37305"/>
    <cellStyle name="Normal 49 2 2 2 3 3" xfId="37304"/>
    <cellStyle name="Normal 49 2 2 2 4" xfId="19356"/>
    <cellStyle name="Normal 49 2 2 2 4 2" xfId="19357"/>
    <cellStyle name="Normal 49 2 2 2 4 2 2" xfId="37307"/>
    <cellStyle name="Normal 49 2 2 2 4 3" xfId="37306"/>
    <cellStyle name="Normal 49 2 2 2 5" xfId="19358"/>
    <cellStyle name="Normal 49 2 2 2 5 2" xfId="37308"/>
    <cellStyle name="Normal 49 2 2 2 6" xfId="19359"/>
    <cellStyle name="Normal 49 2 2 2 6 2" xfId="37309"/>
    <cellStyle name="Normal 49 2 2 2 7" xfId="19360"/>
    <cellStyle name="Normal 49 2 2 2 7 2" xfId="37310"/>
    <cellStyle name="Normal 49 2 2 2 8" xfId="19361"/>
    <cellStyle name="Normal 49 2 2 2 8 2" xfId="37311"/>
    <cellStyle name="Normal 49 2 2 2 9" xfId="19362"/>
    <cellStyle name="Normal 49 2 2 2 9 2" xfId="37312"/>
    <cellStyle name="Normal 49 2 2 3" xfId="19363"/>
    <cellStyle name="Normal 49 2 2 3 2" xfId="19364"/>
    <cellStyle name="Normal 49 2 2 3 2 2" xfId="37314"/>
    <cellStyle name="Normal 49 2 2 3 3" xfId="37313"/>
    <cellStyle name="Normal 49 2 2 4" xfId="19365"/>
    <cellStyle name="Normal 49 2 2 4 10" xfId="19366"/>
    <cellStyle name="Normal 49 2 2 4 10 2" xfId="37316"/>
    <cellStyle name="Normal 49 2 2 4 11" xfId="19367"/>
    <cellStyle name="Normal 49 2 2 4 11 2" xfId="37317"/>
    <cellStyle name="Normal 49 2 2 4 12" xfId="19368"/>
    <cellStyle name="Normal 49 2 2 4 12 2" xfId="37318"/>
    <cellStyle name="Normal 49 2 2 4 13" xfId="37315"/>
    <cellStyle name="Normal 49 2 2 4 2" xfId="19369"/>
    <cellStyle name="Normal 49 2 2 4 2 2" xfId="19370"/>
    <cellStyle name="Normal 49 2 2 4 2 2 2" xfId="37320"/>
    <cellStyle name="Normal 49 2 2 4 2 3" xfId="37319"/>
    <cellStyle name="Normal 49 2 2 4 3" xfId="19371"/>
    <cellStyle name="Normal 49 2 2 4 3 2" xfId="37321"/>
    <cellStyle name="Normal 49 2 2 4 4" xfId="19372"/>
    <cellStyle name="Normal 49 2 2 4 4 2" xfId="37322"/>
    <cellStyle name="Normal 49 2 2 4 5" xfId="19373"/>
    <cellStyle name="Normal 49 2 2 4 5 2" xfId="37323"/>
    <cellStyle name="Normal 49 2 2 4 6" xfId="19374"/>
    <cellStyle name="Normal 49 2 2 4 6 2" xfId="37324"/>
    <cellStyle name="Normal 49 2 2 4 7" xfId="19375"/>
    <cellStyle name="Normal 49 2 2 4 7 2" xfId="37325"/>
    <cellStyle name="Normal 49 2 2 4 8" xfId="19376"/>
    <cellStyle name="Normal 49 2 2 4 8 2" xfId="37326"/>
    <cellStyle name="Normal 49 2 2 4 9" xfId="19377"/>
    <cellStyle name="Normal 49 2 2 4 9 2" xfId="37327"/>
    <cellStyle name="Normal 49 2 2 5" xfId="19378"/>
    <cellStyle name="Normal 49 2 2 5 2" xfId="19379"/>
    <cellStyle name="Normal 49 2 2 5 2 2" xfId="37329"/>
    <cellStyle name="Normal 49 2 2 5 3" xfId="37328"/>
    <cellStyle name="Normal 49 2 2 6" xfId="19380"/>
    <cellStyle name="Normal 49 2 2 6 2" xfId="37330"/>
    <cellStyle name="Normal 49 2 2 7" xfId="19381"/>
    <cellStyle name="Normal 49 2 2 7 2" xfId="37331"/>
    <cellStyle name="Normal 49 2 2 8" xfId="19382"/>
    <cellStyle name="Normal 49 2 2 8 2" xfId="37332"/>
    <cellStyle name="Normal 49 2 2 9" xfId="19383"/>
    <cellStyle name="Normal 49 2 2 9 2" xfId="37333"/>
    <cellStyle name="Normal 49 2 3" xfId="19384"/>
    <cellStyle name="Normal 49 2 3 10" xfId="19385"/>
    <cellStyle name="Normal 49 2 3 10 2" xfId="37335"/>
    <cellStyle name="Normal 49 2 3 11" xfId="19386"/>
    <cellStyle name="Normal 49 2 3 11 2" xfId="37336"/>
    <cellStyle name="Normal 49 2 3 12" xfId="19387"/>
    <cellStyle name="Normal 49 2 3 12 2" xfId="37337"/>
    <cellStyle name="Normal 49 2 3 13" xfId="19388"/>
    <cellStyle name="Normal 49 2 3 13 2" xfId="37338"/>
    <cellStyle name="Normal 49 2 3 14" xfId="37334"/>
    <cellStyle name="Normal 49 2 3 2" xfId="19389"/>
    <cellStyle name="Normal 49 2 3 2 10" xfId="19390"/>
    <cellStyle name="Normal 49 2 3 2 10 2" xfId="37340"/>
    <cellStyle name="Normal 49 2 3 2 11" xfId="19391"/>
    <cellStyle name="Normal 49 2 3 2 11 2" xfId="37341"/>
    <cellStyle name="Normal 49 2 3 2 12" xfId="19392"/>
    <cellStyle name="Normal 49 2 3 2 12 2" xfId="37342"/>
    <cellStyle name="Normal 49 2 3 2 13" xfId="37339"/>
    <cellStyle name="Normal 49 2 3 2 2" xfId="19393"/>
    <cellStyle name="Normal 49 2 3 2 2 2" xfId="19394"/>
    <cellStyle name="Normal 49 2 3 2 2 2 2" xfId="37344"/>
    <cellStyle name="Normal 49 2 3 2 2 3" xfId="37343"/>
    <cellStyle name="Normal 49 2 3 2 3" xfId="19395"/>
    <cellStyle name="Normal 49 2 3 2 3 2" xfId="37345"/>
    <cellStyle name="Normal 49 2 3 2 4" xfId="19396"/>
    <cellStyle name="Normal 49 2 3 2 4 2" xfId="37346"/>
    <cellStyle name="Normal 49 2 3 2 5" xfId="19397"/>
    <cellStyle name="Normal 49 2 3 2 5 2" xfId="37347"/>
    <cellStyle name="Normal 49 2 3 2 6" xfId="19398"/>
    <cellStyle name="Normal 49 2 3 2 6 2" xfId="37348"/>
    <cellStyle name="Normal 49 2 3 2 7" xfId="19399"/>
    <cellStyle name="Normal 49 2 3 2 7 2" xfId="37349"/>
    <cellStyle name="Normal 49 2 3 2 8" xfId="19400"/>
    <cellStyle name="Normal 49 2 3 2 8 2" xfId="37350"/>
    <cellStyle name="Normal 49 2 3 2 9" xfId="19401"/>
    <cellStyle name="Normal 49 2 3 2 9 2" xfId="37351"/>
    <cellStyle name="Normal 49 2 3 3" xfId="19402"/>
    <cellStyle name="Normal 49 2 3 3 2" xfId="37352"/>
    <cellStyle name="Normal 49 2 3 4" xfId="19403"/>
    <cellStyle name="Normal 49 2 3 4 2" xfId="19404"/>
    <cellStyle name="Normal 49 2 3 4 2 2" xfId="37354"/>
    <cellStyle name="Normal 49 2 3 4 3" xfId="37353"/>
    <cellStyle name="Normal 49 2 3 5" xfId="19405"/>
    <cellStyle name="Normal 49 2 3 5 2" xfId="37355"/>
    <cellStyle name="Normal 49 2 3 6" xfId="19406"/>
    <cellStyle name="Normal 49 2 3 6 2" xfId="37356"/>
    <cellStyle name="Normal 49 2 3 7" xfId="19407"/>
    <cellStyle name="Normal 49 2 3 7 2" xfId="37357"/>
    <cellStyle name="Normal 49 2 3 8" xfId="19408"/>
    <cellStyle name="Normal 49 2 3 8 2" xfId="37358"/>
    <cellStyle name="Normal 49 2 3 9" xfId="19409"/>
    <cellStyle name="Normal 49 2 3 9 2" xfId="37359"/>
    <cellStyle name="Normal 49 2 4" xfId="19410"/>
    <cellStyle name="Normal 49 2 4 10" xfId="19411"/>
    <cellStyle name="Normal 49 2 4 10 2" xfId="37361"/>
    <cellStyle name="Normal 49 2 4 11" xfId="19412"/>
    <cellStyle name="Normal 49 2 4 11 2" xfId="37362"/>
    <cellStyle name="Normal 49 2 4 12" xfId="19413"/>
    <cellStyle name="Normal 49 2 4 12 2" xfId="37363"/>
    <cellStyle name="Normal 49 2 4 13" xfId="37360"/>
    <cellStyle name="Normal 49 2 4 2" xfId="19414"/>
    <cellStyle name="Normal 49 2 4 2 2" xfId="19415"/>
    <cellStyle name="Normal 49 2 4 2 2 2" xfId="37365"/>
    <cellStyle name="Normal 49 2 4 2 3" xfId="37364"/>
    <cellStyle name="Normal 49 2 4 3" xfId="19416"/>
    <cellStyle name="Normal 49 2 4 3 2" xfId="37366"/>
    <cellStyle name="Normal 49 2 4 4" xfId="19417"/>
    <cellStyle name="Normal 49 2 4 4 2" xfId="37367"/>
    <cellStyle name="Normal 49 2 4 5" xfId="19418"/>
    <cellStyle name="Normal 49 2 4 5 2" xfId="37368"/>
    <cellStyle name="Normal 49 2 4 6" xfId="19419"/>
    <cellStyle name="Normal 49 2 4 6 2" xfId="37369"/>
    <cellStyle name="Normal 49 2 4 7" xfId="19420"/>
    <cellStyle name="Normal 49 2 4 7 2" xfId="37370"/>
    <cellStyle name="Normal 49 2 4 8" xfId="19421"/>
    <cellStyle name="Normal 49 2 4 8 2" xfId="37371"/>
    <cellStyle name="Normal 49 2 4 9" xfId="19422"/>
    <cellStyle name="Normal 49 2 4 9 2" xfId="37372"/>
    <cellStyle name="Normal 49 2 5" xfId="19423"/>
    <cellStyle name="Normal 49 2 5 2" xfId="19424"/>
    <cellStyle name="Normal 49 2 5 2 2" xfId="37374"/>
    <cellStyle name="Normal 49 2 5 3" xfId="37373"/>
    <cellStyle name="Normal 49 2 6" xfId="19425"/>
    <cellStyle name="Normal 49 2 6 2" xfId="37375"/>
    <cellStyle name="Normal 49 2 7" xfId="19426"/>
    <cellStyle name="Normal 49 2 7 2" xfId="37376"/>
    <cellStyle name="Normal 49 2 8" xfId="19427"/>
    <cellStyle name="Normal 49 2 8 2" xfId="37377"/>
    <cellStyle name="Normal 49 2 9" xfId="19428"/>
    <cellStyle name="Normal 49 2 9 2" xfId="37378"/>
    <cellStyle name="Normal 49 20" xfId="19429"/>
    <cellStyle name="Normal 49 20 2" xfId="37379"/>
    <cellStyle name="Normal 49 21" xfId="19430"/>
    <cellStyle name="Normal 49 21 2" xfId="37380"/>
    <cellStyle name="Normal 49 22" xfId="19431"/>
    <cellStyle name="Normal 49 22 2" xfId="37381"/>
    <cellStyle name="Normal 49 23" xfId="19432"/>
    <cellStyle name="Normal 49 23 2" xfId="37382"/>
    <cellStyle name="Normal 49 24" xfId="37222"/>
    <cellStyle name="Normal 49 3" xfId="19433"/>
    <cellStyle name="Normal 49 3 2" xfId="19434"/>
    <cellStyle name="Normal 49 3 2 2" xfId="37384"/>
    <cellStyle name="Normal 49 3 3" xfId="37383"/>
    <cellStyle name="Normal 49 4" xfId="19435"/>
    <cellStyle name="Normal 49 4 2" xfId="19436"/>
    <cellStyle name="Normal 49 4 2 2" xfId="37386"/>
    <cellStyle name="Normal 49 4 3" xfId="37385"/>
    <cellStyle name="Normal 49 5" xfId="19437"/>
    <cellStyle name="Normal 49 5 2" xfId="19438"/>
    <cellStyle name="Normal 49 5 2 2" xfId="37388"/>
    <cellStyle name="Normal 49 5 3" xfId="37387"/>
    <cellStyle name="Normal 49 6" xfId="19439"/>
    <cellStyle name="Normal 49 6 2" xfId="19440"/>
    <cellStyle name="Normal 49 6 2 2" xfId="37390"/>
    <cellStyle name="Normal 49 6 3" xfId="37389"/>
    <cellStyle name="Normal 49 7" xfId="19441"/>
    <cellStyle name="Normal 49 7 2" xfId="19442"/>
    <cellStyle name="Normal 49 7 2 2" xfId="37392"/>
    <cellStyle name="Normal 49 7 3" xfId="37391"/>
    <cellStyle name="Normal 49 8" xfId="19443"/>
    <cellStyle name="Normal 49 8 2" xfId="19444"/>
    <cellStyle name="Normal 49 8 2 2" xfId="37394"/>
    <cellStyle name="Normal 49 8 3" xfId="37393"/>
    <cellStyle name="Normal 49 9" xfId="19445"/>
    <cellStyle name="Normal 49 9 2" xfId="19446"/>
    <cellStyle name="Normal 49 9 2 2" xfId="37396"/>
    <cellStyle name="Normal 49 9 3" xfId="37395"/>
    <cellStyle name="Normal 5" xfId="19447"/>
    <cellStyle name="Normal 5 2" xfId="19448"/>
    <cellStyle name="Normal 5 2 2" xfId="37398"/>
    <cellStyle name="Normal 5 3" xfId="37397"/>
    <cellStyle name="Normal 50" xfId="19449"/>
    <cellStyle name="Normal 50 10" xfId="19450"/>
    <cellStyle name="Normal 50 10 2" xfId="37400"/>
    <cellStyle name="Normal 50 11" xfId="19451"/>
    <cellStyle name="Normal 50 11 2" xfId="37401"/>
    <cellStyle name="Normal 50 12" xfId="19452"/>
    <cellStyle name="Normal 50 12 2" xfId="37402"/>
    <cellStyle name="Normal 50 13" xfId="19453"/>
    <cellStyle name="Normal 50 13 2" xfId="37403"/>
    <cellStyle name="Normal 50 14" xfId="19454"/>
    <cellStyle name="Normal 50 14 2" xfId="37404"/>
    <cellStyle name="Normal 50 15" xfId="37399"/>
    <cellStyle name="Normal 50 2" xfId="19455"/>
    <cellStyle name="Normal 50 2 2" xfId="37405"/>
    <cellStyle name="Normal 50 3" xfId="19456"/>
    <cellStyle name="Normal 50 3 2" xfId="37406"/>
    <cellStyle name="Normal 50 4" xfId="19457"/>
    <cellStyle name="Normal 50 4 2" xfId="37407"/>
    <cellStyle name="Normal 50 5" xfId="19458"/>
    <cellStyle name="Normal 50 5 2" xfId="37408"/>
    <cellStyle name="Normal 50 6" xfId="19459"/>
    <cellStyle name="Normal 50 6 2" xfId="37409"/>
    <cellStyle name="Normal 50 7" xfId="19460"/>
    <cellStyle name="Normal 50 7 2" xfId="37410"/>
    <cellStyle name="Normal 50 8" xfId="19461"/>
    <cellStyle name="Normal 50 8 2" xfId="37411"/>
    <cellStyle name="Normal 50 9" xfId="19462"/>
    <cellStyle name="Normal 50 9 2" xfId="37412"/>
    <cellStyle name="Normal 51" xfId="19463"/>
    <cellStyle name="Normal 51 10" xfId="19464"/>
    <cellStyle name="Normal 51 10 2" xfId="37414"/>
    <cellStyle name="Normal 51 11" xfId="19465"/>
    <cellStyle name="Normal 51 11 2" xfId="37415"/>
    <cellStyle name="Normal 51 12" xfId="19466"/>
    <cellStyle name="Normal 51 12 2" xfId="37416"/>
    <cellStyle name="Normal 51 13" xfId="19467"/>
    <cellStyle name="Normal 51 13 2" xfId="37417"/>
    <cellStyle name="Normal 51 14" xfId="19468"/>
    <cellStyle name="Normal 51 14 2" xfId="37418"/>
    <cellStyle name="Normal 51 15" xfId="37413"/>
    <cellStyle name="Normal 51 2" xfId="19469"/>
    <cellStyle name="Normal 51 2 2" xfId="37419"/>
    <cellStyle name="Normal 51 3" xfId="19470"/>
    <cellStyle name="Normal 51 3 2" xfId="37420"/>
    <cellStyle name="Normal 51 4" xfId="19471"/>
    <cellStyle name="Normal 51 4 2" xfId="37421"/>
    <cellStyle name="Normal 51 5" xfId="19472"/>
    <cellStyle name="Normal 51 5 2" xfId="37422"/>
    <cellStyle name="Normal 51 6" xfId="19473"/>
    <cellStyle name="Normal 51 6 2" xfId="37423"/>
    <cellStyle name="Normal 51 7" xfId="19474"/>
    <cellStyle name="Normal 51 7 2" xfId="37424"/>
    <cellStyle name="Normal 51 8" xfId="19475"/>
    <cellStyle name="Normal 51 8 2" xfId="37425"/>
    <cellStyle name="Normal 51 9" xfId="19476"/>
    <cellStyle name="Normal 51 9 2" xfId="37426"/>
    <cellStyle name="Normal 52" xfId="19477"/>
    <cellStyle name="Normal 52 10" xfId="19478"/>
    <cellStyle name="Normal 52 10 2" xfId="37428"/>
    <cellStyle name="Normal 52 11" xfId="19479"/>
    <cellStyle name="Normal 52 11 2" xfId="37429"/>
    <cellStyle name="Normal 52 12" xfId="19480"/>
    <cellStyle name="Normal 52 12 2" xfId="37430"/>
    <cellStyle name="Normal 52 13" xfId="19481"/>
    <cellStyle name="Normal 52 13 2" xfId="37431"/>
    <cellStyle name="Normal 52 14" xfId="19482"/>
    <cellStyle name="Normal 52 14 2" xfId="37432"/>
    <cellStyle name="Normal 52 15" xfId="37427"/>
    <cellStyle name="Normal 52 2" xfId="19483"/>
    <cellStyle name="Normal 52 2 2" xfId="37433"/>
    <cellStyle name="Normal 52 3" xfId="19484"/>
    <cellStyle name="Normal 52 3 2" xfId="37434"/>
    <cellStyle name="Normal 52 4" xfId="19485"/>
    <cellStyle name="Normal 52 4 2" xfId="37435"/>
    <cellStyle name="Normal 52 5" xfId="19486"/>
    <cellStyle name="Normal 52 5 2" xfId="37436"/>
    <cellStyle name="Normal 52 6" xfId="19487"/>
    <cellStyle name="Normal 52 6 2" xfId="37437"/>
    <cellStyle name="Normal 52 7" xfId="19488"/>
    <cellStyle name="Normal 52 7 2" xfId="37438"/>
    <cellStyle name="Normal 52 8" xfId="19489"/>
    <cellStyle name="Normal 52 8 2" xfId="37439"/>
    <cellStyle name="Normal 52 9" xfId="19490"/>
    <cellStyle name="Normal 52 9 2" xfId="37440"/>
    <cellStyle name="Normal 53" xfId="19491"/>
    <cellStyle name="Normal 53 10" xfId="19492"/>
    <cellStyle name="Normal 53 10 2" xfId="37442"/>
    <cellStyle name="Normal 53 11" xfId="19493"/>
    <cellStyle name="Normal 53 11 2" xfId="37443"/>
    <cellStyle name="Normal 53 12" xfId="19494"/>
    <cellStyle name="Normal 53 12 2" xfId="37444"/>
    <cellStyle name="Normal 53 13" xfId="19495"/>
    <cellStyle name="Normal 53 13 2" xfId="37445"/>
    <cellStyle name="Normal 53 14" xfId="19496"/>
    <cellStyle name="Normal 53 14 2" xfId="37446"/>
    <cellStyle name="Normal 53 15" xfId="37441"/>
    <cellStyle name="Normal 53 2" xfId="19497"/>
    <cellStyle name="Normal 53 2 2" xfId="37447"/>
    <cellStyle name="Normal 53 3" xfId="19498"/>
    <cellStyle name="Normal 53 3 2" xfId="37448"/>
    <cellStyle name="Normal 53 4" xfId="19499"/>
    <cellStyle name="Normal 53 4 2" xfId="37449"/>
    <cellStyle name="Normal 53 5" xfId="19500"/>
    <cellStyle name="Normal 53 5 2" xfId="37450"/>
    <cellStyle name="Normal 53 6" xfId="19501"/>
    <cellStyle name="Normal 53 6 2" xfId="37451"/>
    <cellStyle name="Normal 53 7" xfId="19502"/>
    <cellStyle name="Normal 53 7 2" xfId="37452"/>
    <cellStyle name="Normal 53 8" xfId="19503"/>
    <cellStyle name="Normal 53 8 2" xfId="37453"/>
    <cellStyle name="Normal 53 9" xfId="19504"/>
    <cellStyle name="Normal 53 9 2" xfId="37454"/>
    <cellStyle name="Normal 54" xfId="19505"/>
    <cellStyle name="Normal 54 10" xfId="19506"/>
    <cellStyle name="Normal 54 10 2" xfId="37456"/>
    <cellStyle name="Normal 54 11" xfId="19507"/>
    <cellStyle name="Normal 54 11 2" xfId="37457"/>
    <cellStyle name="Normal 54 12" xfId="19508"/>
    <cellStyle name="Normal 54 12 2" xfId="37458"/>
    <cellStyle name="Normal 54 13" xfId="19509"/>
    <cellStyle name="Normal 54 13 2" xfId="37459"/>
    <cellStyle name="Normal 54 14" xfId="19510"/>
    <cellStyle name="Normal 54 14 2" xfId="37460"/>
    <cellStyle name="Normal 54 15" xfId="37455"/>
    <cellStyle name="Normal 54 2" xfId="19511"/>
    <cellStyle name="Normal 54 2 2" xfId="37461"/>
    <cellStyle name="Normal 54 3" xfId="19512"/>
    <cellStyle name="Normal 54 3 2" xfId="37462"/>
    <cellStyle name="Normal 54 4" xfId="19513"/>
    <cellStyle name="Normal 54 4 2" xfId="37463"/>
    <cellStyle name="Normal 54 5" xfId="19514"/>
    <cellStyle name="Normal 54 5 2" xfId="37464"/>
    <cellStyle name="Normal 54 6" xfId="19515"/>
    <cellStyle name="Normal 54 6 2" xfId="37465"/>
    <cellStyle name="Normal 54 7" xfId="19516"/>
    <cellStyle name="Normal 54 7 2" xfId="37466"/>
    <cellStyle name="Normal 54 8" xfId="19517"/>
    <cellStyle name="Normal 54 8 2" xfId="37467"/>
    <cellStyle name="Normal 54 9" xfId="19518"/>
    <cellStyle name="Normal 54 9 2" xfId="37468"/>
    <cellStyle name="Normal 55" xfId="19519"/>
    <cellStyle name="Normal 55 10" xfId="19520"/>
    <cellStyle name="Normal 55 10 2" xfId="37470"/>
    <cellStyle name="Normal 55 11" xfId="19521"/>
    <cellStyle name="Normal 55 11 2" xfId="37471"/>
    <cellStyle name="Normal 55 12" xfId="19522"/>
    <cellStyle name="Normal 55 12 2" xfId="37472"/>
    <cellStyle name="Normal 55 13" xfId="19523"/>
    <cellStyle name="Normal 55 13 2" xfId="37473"/>
    <cellStyle name="Normal 55 14" xfId="19524"/>
    <cellStyle name="Normal 55 14 2" xfId="37474"/>
    <cellStyle name="Normal 55 15" xfId="37469"/>
    <cellStyle name="Normal 55 2" xfId="19525"/>
    <cellStyle name="Normal 55 2 2" xfId="37475"/>
    <cellStyle name="Normal 55 3" xfId="19526"/>
    <cellStyle name="Normal 55 3 2" xfId="37476"/>
    <cellStyle name="Normal 55 4" xfId="19527"/>
    <cellStyle name="Normal 55 4 2" xfId="37477"/>
    <cellStyle name="Normal 55 5" xfId="19528"/>
    <cellStyle name="Normal 55 5 2" xfId="37478"/>
    <cellStyle name="Normal 55 6" xfId="19529"/>
    <cellStyle name="Normal 55 6 2" xfId="37479"/>
    <cellStyle name="Normal 55 7" xfId="19530"/>
    <cellStyle name="Normal 55 7 2" xfId="37480"/>
    <cellStyle name="Normal 55 8" xfId="19531"/>
    <cellStyle name="Normal 55 8 2" xfId="37481"/>
    <cellStyle name="Normal 55 9" xfId="19532"/>
    <cellStyle name="Normal 55 9 2" xfId="37482"/>
    <cellStyle name="Normal 56" xfId="19533"/>
    <cellStyle name="Normal 56 10" xfId="19534"/>
    <cellStyle name="Normal 56 10 2" xfId="37484"/>
    <cellStyle name="Normal 56 11" xfId="19535"/>
    <cellStyle name="Normal 56 11 2" xfId="37485"/>
    <cellStyle name="Normal 56 12" xfId="19536"/>
    <cellStyle name="Normal 56 12 2" xfId="37486"/>
    <cellStyle name="Normal 56 13" xfId="19537"/>
    <cellStyle name="Normal 56 13 2" xfId="37487"/>
    <cellStyle name="Normal 56 14" xfId="19538"/>
    <cellStyle name="Normal 56 14 2" xfId="37488"/>
    <cellStyle name="Normal 56 15" xfId="37483"/>
    <cellStyle name="Normal 56 2" xfId="19539"/>
    <cellStyle name="Normal 56 2 2" xfId="37489"/>
    <cellStyle name="Normal 56 3" xfId="19540"/>
    <cellStyle name="Normal 56 3 2" xfId="37490"/>
    <cellStyle name="Normal 56 4" xfId="19541"/>
    <cellStyle name="Normal 56 4 2" xfId="37491"/>
    <cellStyle name="Normal 56 5" xfId="19542"/>
    <cellStyle name="Normal 56 5 2" xfId="37492"/>
    <cellStyle name="Normal 56 6" xfId="19543"/>
    <cellStyle name="Normal 56 6 2" xfId="37493"/>
    <cellStyle name="Normal 56 7" xfId="19544"/>
    <cellStyle name="Normal 56 7 2" xfId="37494"/>
    <cellStyle name="Normal 56 8" xfId="19545"/>
    <cellStyle name="Normal 56 8 2" xfId="37495"/>
    <cellStyle name="Normal 56 9" xfId="19546"/>
    <cellStyle name="Normal 56 9 2" xfId="37496"/>
    <cellStyle name="Normal 57" xfId="19547"/>
    <cellStyle name="Normal 57 10" xfId="19548"/>
    <cellStyle name="Normal 57 10 2" xfId="37498"/>
    <cellStyle name="Normal 57 11" xfId="19549"/>
    <cellStyle name="Normal 57 11 2" xfId="37499"/>
    <cellStyle name="Normal 57 12" xfId="19550"/>
    <cellStyle name="Normal 57 12 2" xfId="37500"/>
    <cellStyle name="Normal 57 13" xfId="19551"/>
    <cellStyle name="Normal 57 13 2" xfId="37501"/>
    <cellStyle name="Normal 57 14" xfId="19552"/>
    <cellStyle name="Normal 57 14 2" xfId="37502"/>
    <cellStyle name="Normal 57 15" xfId="37497"/>
    <cellStyle name="Normal 57 2" xfId="19553"/>
    <cellStyle name="Normal 57 2 2" xfId="37503"/>
    <cellStyle name="Normal 57 3" xfId="19554"/>
    <cellStyle name="Normal 57 3 2" xfId="37504"/>
    <cellStyle name="Normal 57 4" xfId="19555"/>
    <cellStyle name="Normal 57 4 2" xfId="37505"/>
    <cellStyle name="Normal 57 5" xfId="19556"/>
    <cellStyle name="Normal 57 5 2" xfId="37506"/>
    <cellStyle name="Normal 57 6" xfId="19557"/>
    <cellStyle name="Normal 57 6 2" xfId="37507"/>
    <cellStyle name="Normal 57 7" xfId="19558"/>
    <cellStyle name="Normal 57 7 2" xfId="37508"/>
    <cellStyle name="Normal 57 8" xfId="19559"/>
    <cellStyle name="Normal 57 8 2" xfId="37509"/>
    <cellStyle name="Normal 57 9" xfId="19560"/>
    <cellStyle name="Normal 57 9 2" xfId="37510"/>
    <cellStyle name="Normal 58" xfId="19561"/>
    <cellStyle name="Normal 58 10" xfId="19562"/>
    <cellStyle name="Normal 58 10 2" xfId="37512"/>
    <cellStyle name="Normal 58 11" xfId="19563"/>
    <cellStyle name="Normal 58 11 2" xfId="37513"/>
    <cellStyle name="Normal 58 12" xfId="19564"/>
    <cellStyle name="Normal 58 12 2" xfId="37514"/>
    <cellStyle name="Normal 58 13" xfId="19565"/>
    <cellStyle name="Normal 58 13 2" xfId="37515"/>
    <cellStyle name="Normal 58 14" xfId="19566"/>
    <cellStyle name="Normal 58 14 2" xfId="37516"/>
    <cellStyle name="Normal 58 15" xfId="37511"/>
    <cellStyle name="Normal 58 2" xfId="19567"/>
    <cellStyle name="Normal 58 2 2" xfId="37517"/>
    <cellStyle name="Normal 58 3" xfId="19568"/>
    <cellStyle name="Normal 58 3 2" xfId="37518"/>
    <cellStyle name="Normal 58 4" xfId="19569"/>
    <cellStyle name="Normal 58 4 2" xfId="37519"/>
    <cellStyle name="Normal 58 5" xfId="19570"/>
    <cellStyle name="Normal 58 5 2" xfId="37520"/>
    <cellStyle name="Normal 58 6" xfId="19571"/>
    <cellStyle name="Normal 58 6 2" xfId="37521"/>
    <cellStyle name="Normal 58 7" xfId="19572"/>
    <cellStyle name="Normal 58 7 2" xfId="37522"/>
    <cellStyle name="Normal 58 8" xfId="19573"/>
    <cellStyle name="Normal 58 8 2" xfId="37523"/>
    <cellStyle name="Normal 58 9" xfId="19574"/>
    <cellStyle name="Normal 58 9 2" xfId="37524"/>
    <cellStyle name="Normal 59" xfId="19575"/>
    <cellStyle name="Normal 59 10" xfId="19576"/>
    <cellStyle name="Normal 59 10 2" xfId="37526"/>
    <cellStyle name="Normal 59 11" xfId="19577"/>
    <cellStyle name="Normal 59 11 2" xfId="37527"/>
    <cellStyle name="Normal 59 12" xfId="19578"/>
    <cellStyle name="Normal 59 12 2" xfId="37528"/>
    <cellStyle name="Normal 59 13" xfId="19579"/>
    <cellStyle name="Normal 59 13 2" xfId="37529"/>
    <cellStyle name="Normal 59 14" xfId="19580"/>
    <cellStyle name="Normal 59 14 2" xfId="37530"/>
    <cellStyle name="Normal 59 15" xfId="37525"/>
    <cellStyle name="Normal 59 2" xfId="19581"/>
    <cellStyle name="Normal 59 2 2" xfId="37531"/>
    <cellStyle name="Normal 59 3" xfId="19582"/>
    <cellStyle name="Normal 59 3 2" xfId="37532"/>
    <cellStyle name="Normal 59 4" xfId="19583"/>
    <cellStyle name="Normal 59 4 2" xfId="37533"/>
    <cellStyle name="Normal 59 5" xfId="19584"/>
    <cellStyle name="Normal 59 5 2" xfId="37534"/>
    <cellStyle name="Normal 59 6" xfId="19585"/>
    <cellStyle name="Normal 59 6 2" xfId="37535"/>
    <cellStyle name="Normal 59 7" xfId="19586"/>
    <cellStyle name="Normal 59 7 2" xfId="37536"/>
    <cellStyle name="Normal 59 8" xfId="19587"/>
    <cellStyle name="Normal 59 8 2" xfId="37537"/>
    <cellStyle name="Normal 59 9" xfId="19588"/>
    <cellStyle name="Normal 59 9 2" xfId="37538"/>
    <cellStyle name="Normal 6" xfId="21971"/>
    <cellStyle name="Normal 6 2" xfId="19589"/>
    <cellStyle name="Normal 6 2 2" xfId="37539"/>
    <cellStyle name="Normal 60" xfId="19590"/>
    <cellStyle name="Normal 60 10" xfId="19591"/>
    <cellStyle name="Normal 60 10 2" xfId="37541"/>
    <cellStyle name="Normal 60 11" xfId="19592"/>
    <cellStyle name="Normal 60 11 2" xfId="37542"/>
    <cellStyle name="Normal 60 12" xfId="19593"/>
    <cellStyle name="Normal 60 12 2" xfId="37543"/>
    <cellStyle name="Normal 60 13" xfId="19594"/>
    <cellStyle name="Normal 60 13 2" xfId="37544"/>
    <cellStyle name="Normal 60 14" xfId="19595"/>
    <cellStyle name="Normal 60 14 2" xfId="37545"/>
    <cellStyle name="Normal 60 15" xfId="37540"/>
    <cellStyle name="Normal 60 2" xfId="19596"/>
    <cellStyle name="Normal 60 2 2" xfId="37546"/>
    <cellStyle name="Normal 60 3" xfId="19597"/>
    <cellStyle name="Normal 60 3 2" xfId="37547"/>
    <cellStyle name="Normal 60 4" xfId="19598"/>
    <cellStyle name="Normal 60 4 2" xfId="37548"/>
    <cellStyle name="Normal 60 5" xfId="19599"/>
    <cellStyle name="Normal 60 5 2" xfId="37549"/>
    <cellStyle name="Normal 60 6" xfId="19600"/>
    <cellStyle name="Normal 60 6 2" xfId="37550"/>
    <cellStyle name="Normal 60 7" xfId="19601"/>
    <cellStyle name="Normal 60 7 2" xfId="37551"/>
    <cellStyle name="Normal 60 8" xfId="19602"/>
    <cellStyle name="Normal 60 8 2" xfId="37552"/>
    <cellStyle name="Normal 60 9" xfId="19603"/>
    <cellStyle name="Normal 60 9 2" xfId="37553"/>
    <cellStyle name="Normal 61" xfId="19604"/>
    <cellStyle name="Normal 61 10" xfId="19605"/>
    <cellStyle name="Normal 61 10 2" xfId="37555"/>
    <cellStyle name="Normal 61 11" xfId="19606"/>
    <cellStyle name="Normal 61 11 2" xfId="37556"/>
    <cellStyle name="Normal 61 12" xfId="19607"/>
    <cellStyle name="Normal 61 12 2" xfId="37557"/>
    <cellStyle name="Normal 61 13" xfId="19608"/>
    <cellStyle name="Normal 61 13 2" xfId="37558"/>
    <cellStyle name="Normal 61 14" xfId="19609"/>
    <cellStyle name="Normal 61 14 2" xfId="37559"/>
    <cellStyle name="Normal 61 15" xfId="37554"/>
    <cellStyle name="Normal 61 2" xfId="19610"/>
    <cellStyle name="Normal 61 2 2" xfId="37560"/>
    <cellStyle name="Normal 61 3" xfId="19611"/>
    <cellStyle name="Normal 61 3 2" xfId="37561"/>
    <cellStyle name="Normal 61 4" xfId="19612"/>
    <cellStyle name="Normal 61 4 2" xfId="37562"/>
    <cellStyle name="Normal 61 5" xfId="19613"/>
    <cellStyle name="Normal 61 5 2" xfId="37563"/>
    <cellStyle name="Normal 61 6" xfId="19614"/>
    <cellStyle name="Normal 61 6 2" xfId="37564"/>
    <cellStyle name="Normal 61 7" xfId="19615"/>
    <cellStyle name="Normal 61 7 2" xfId="37565"/>
    <cellStyle name="Normal 61 8" xfId="19616"/>
    <cellStyle name="Normal 61 8 2" xfId="37566"/>
    <cellStyle name="Normal 61 9" xfId="19617"/>
    <cellStyle name="Normal 61 9 2" xfId="37567"/>
    <cellStyle name="Normal 66" xfId="19618"/>
    <cellStyle name="Normal 66 10" xfId="19619"/>
    <cellStyle name="Normal 66 10 2" xfId="37569"/>
    <cellStyle name="Normal 66 11" xfId="19620"/>
    <cellStyle name="Normal 66 11 2" xfId="37570"/>
    <cellStyle name="Normal 66 12" xfId="19621"/>
    <cellStyle name="Normal 66 12 2" xfId="37571"/>
    <cellStyle name="Normal 66 13" xfId="37568"/>
    <cellStyle name="Normal 66 2" xfId="19622"/>
    <cellStyle name="Normal 66 2 2" xfId="37572"/>
    <cellStyle name="Normal 66 3" xfId="19623"/>
    <cellStyle name="Normal 66 3 2" xfId="37573"/>
    <cellStyle name="Normal 66 4" xfId="19624"/>
    <cellStyle name="Normal 66 4 2" xfId="37574"/>
    <cellStyle name="Normal 66 5" xfId="19625"/>
    <cellStyle name="Normal 66 5 2" xfId="37575"/>
    <cellStyle name="Normal 66 6" xfId="19626"/>
    <cellStyle name="Normal 66 6 2" xfId="37576"/>
    <cellStyle name="Normal 66 7" xfId="19627"/>
    <cellStyle name="Normal 66 7 2" xfId="37577"/>
    <cellStyle name="Normal 66 8" xfId="19628"/>
    <cellStyle name="Normal 66 8 2" xfId="37578"/>
    <cellStyle name="Normal 66 9" xfId="19629"/>
    <cellStyle name="Normal 66 9 2" xfId="37579"/>
    <cellStyle name="Normal 7" xfId="19630"/>
    <cellStyle name="Normal 7 2" xfId="19631"/>
    <cellStyle name="Normal 7 2 2" xfId="37581"/>
    <cellStyle name="Normal 7 3" xfId="19632"/>
    <cellStyle name="Normal 7 3 2" xfId="37582"/>
    <cellStyle name="Normal 7 4" xfId="37580"/>
    <cellStyle name="Normal 71" xfId="19633"/>
    <cellStyle name="Normal 71 2" xfId="37583"/>
    <cellStyle name="Normal 72" xfId="19634"/>
    <cellStyle name="Normal 72 2" xfId="37584"/>
    <cellStyle name="Normal 73" xfId="19635"/>
    <cellStyle name="Normal 73 2" xfId="37585"/>
    <cellStyle name="Normal 74" xfId="19636"/>
    <cellStyle name="Normal 74 2" xfId="37586"/>
    <cellStyle name="Normal 75" xfId="19637"/>
    <cellStyle name="Normal 75 2" xfId="37587"/>
    <cellStyle name="Normal 76" xfId="19638"/>
    <cellStyle name="Normal 76 2" xfId="37588"/>
    <cellStyle name="Normal 77" xfId="19639"/>
    <cellStyle name="Normal 77 2" xfId="37589"/>
    <cellStyle name="Normal 78" xfId="19640"/>
    <cellStyle name="Normal 78 2" xfId="37590"/>
    <cellStyle name="Normal 79" xfId="19641"/>
    <cellStyle name="Normal 79 2" xfId="37591"/>
    <cellStyle name="Normal 8" xfId="19642"/>
    <cellStyle name="Normal 8 2" xfId="19643"/>
    <cellStyle name="Normal 8 2 2" xfId="37593"/>
    <cellStyle name="Normal 8 3" xfId="19644"/>
    <cellStyle name="Normal 8 3 2" xfId="37594"/>
    <cellStyle name="Normal 8 4" xfId="37592"/>
    <cellStyle name="Normal 80" xfId="19645"/>
    <cellStyle name="Normal 80 2" xfId="37595"/>
    <cellStyle name="Normal 81" xfId="19646"/>
    <cellStyle name="Normal 81 2" xfId="37596"/>
    <cellStyle name="Normal 9" xfId="19647"/>
    <cellStyle name="Normal 9 2" xfId="19648"/>
    <cellStyle name="Normal 9 2 2" xfId="37598"/>
    <cellStyle name="Normal 9 3" xfId="37597"/>
    <cellStyle name="Note 10" xfId="19649"/>
    <cellStyle name="Note 10 2" xfId="37599"/>
    <cellStyle name="Note 11" xfId="19650"/>
    <cellStyle name="Note 11 2" xfId="37600"/>
    <cellStyle name="Note 12" xfId="19651"/>
    <cellStyle name="Note 12 2" xfId="19652"/>
    <cellStyle name="Note 12 2 2" xfId="37602"/>
    <cellStyle name="Note 12 3" xfId="37601"/>
    <cellStyle name="Note 13" xfId="19653"/>
    <cellStyle name="Note 13 2" xfId="37603"/>
    <cellStyle name="Note 14" xfId="19654"/>
    <cellStyle name="Note 14 2" xfId="37604"/>
    <cellStyle name="Note 15" xfId="19655"/>
    <cellStyle name="Note 15 2" xfId="37605"/>
    <cellStyle name="Note 16" xfId="19656"/>
    <cellStyle name="Note 16 2" xfId="19657"/>
    <cellStyle name="Note 16 2 2" xfId="37607"/>
    <cellStyle name="Note 16 3" xfId="19658"/>
    <cellStyle name="Note 16 3 2" xfId="37608"/>
    <cellStyle name="Note 16 4" xfId="19659"/>
    <cellStyle name="Note 16 4 2" xfId="37609"/>
    <cellStyle name="Note 16 5" xfId="19660"/>
    <cellStyle name="Note 16 5 2" xfId="37610"/>
    <cellStyle name="Note 16 6" xfId="19661"/>
    <cellStyle name="Note 16 6 2" xfId="37611"/>
    <cellStyle name="Note 16 7" xfId="37606"/>
    <cellStyle name="Note 17" xfId="19662"/>
    <cellStyle name="Note 17 2" xfId="37612"/>
    <cellStyle name="Note 18" xfId="19663"/>
    <cellStyle name="Note 18 2" xfId="37613"/>
    <cellStyle name="Note 19" xfId="19664"/>
    <cellStyle name="Note 19 2" xfId="37614"/>
    <cellStyle name="Note 2" xfId="39929"/>
    <cellStyle name="Note 2 2" xfId="19665"/>
    <cellStyle name="Note 2 2 2" xfId="37615"/>
    <cellStyle name="Note 2 3" xfId="19666"/>
    <cellStyle name="Note 2 3 2" xfId="37616"/>
    <cellStyle name="Note 2 4" xfId="19667"/>
    <cellStyle name="Note 2 4 2" xfId="37617"/>
    <cellStyle name="Note 2 5" xfId="19668"/>
    <cellStyle name="Note 2 5 2" xfId="37618"/>
    <cellStyle name="Note 2 6" xfId="19669"/>
    <cellStyle name="Note 2 6 2" xfId="37619"/>
    <cellStyle name="Note 20" xfId="19670"/>
    <cellStyle name="Note 20 2" xfId="37620"/>
    <cellStyle name="Note 21" xfId="19671"/>
    <cellStyle name="Note 21 2" xfId="19672"/>
    <cellStyle name="Note 21 2 2" xfId="37622"/>
    <cellStyle name="Note 21 3" xfId="19673"/>
    <cellStyle name="Note 21 3 2" xfId="37623"/>
    <cellStyle name="Note 21 4" xfId="19674"/>
    <cellStyle name="Note 21 4 2" xfId="37624"/>
    <cellStyle name="Note 21 5" xfId="37621"/>
    <cellStyle name="Note 22" xfId="19675"/>
    <cellStyle name="Note 22 2" xfId="37625"/>
    <cellStyle name="Note 23" xfId="19676"/>
    <cellStyle name="Note 23 2" xfId="19677"/>
    <cellStyle name="Note 23 2 2" xfId="37627"/>
    <cellStyle name="Note 23 3" xfId="37626"/>
    <cellStyle name="Note 24" xfId="19678"/>
    <cellStyle name="Note 24 2" xfId="19679"/>
    <cellStyle name="Note 24 2 2" xfId="37629"/>
    <cellStyle name="Note 24 3" xfId="37628"/>
    <cellStyle name="Note 25" xfId="19680"/>
    <cellStyle name="Note 25 2" xfId="19681"/>
    <cellStyle name="Note 25 2 2" xfId="37631"/>
    <cellStyle name="Note 25 3" xfId="37630"/>
    <cellStyle name="Note 26" xfId="19682"/>
    <cellStyle name="Note 26 2" xfId="19683"/>
    <cellStyle name="Note 26 2 2" xfId="37633"/>
    <cellStyle name="Note 26 3" xfId="19684"/>
    <cellStyle name="Note 26 3 2" xfId="37634"/>
    <cellStyle name="Note 26 4" xfId="19685"/>
    <cellStyle name="Note 26 4 2" xfId="37635"/>
    <cellStyle name="Note 26 5" xfId="19686"/>
    <cellStyle name="Note 26 5 2" xfId="37636"/>
    <cellStyle name="Note 26 6" xfId="19687"/>
    <cellStyle name="Note 26 6 2" xfId="37637"/>
    <cellStyle name="Note 26 7" xfId="19688"/>
    <cellStyle name="Note 26 7 2" xfId="37638"/>
    <cellStyle name="Note 26 8" xfId="37632"/>
    <cellStyle name="Note 27" xfId="19689"/>
    <cellStyle name="Note 27 2" xfId="19690"/>
    <cellStyle name="Note 27 2 2" xfId="19691"/>
    <cellStyle name="Note 27 2 2 2" xfId="37641"/>
    <cellStyle name="Note 27 2 3" xfId="19692"/>
    <cellStyle name="Note 27 2 3 2" xfId="37642"/>
    <cellStyle name="Note 27 2 4" xfId="19693"/>
    <cellStyle name="Note 27 2 4 2" xfId="37643"/>
    <cellStyle name="Note 27 2 5" xfId="19694"/>
    <cellStyle name="Note 27 2 5 2" xfId="37644"/>
    <cellStyle name="Note 27 2 6" xfId="37640"/>
    <cellStyle name="Note 27 3" xfId="19695"/>
    <cellStyle name="Note 27 3 2" xfId="19696"/>
    <cellStyle name="Note 27 3 2 2" xfId="37646"/>
    <cellStyle name="Note 27 3 3" xfId="19697"/>
    <cellStyle name="Note 27 3 3 2" xfId="37647"/>
    <cellStyle name="Note 27 3 4" xfId="19698"/>
    <cellStyle name="Note 27 3 4 2" xfId="37648"/>
    <cellStyle name="Note 27 3 5" xfId="19699"/>
    <cellStyle name="Note 27 3 5 2" xfId="37649"/>
    <cellStyle name="Note 27 3 6" xfId="37645"/>
    <cellStyle name="Note 27 4" xfId="37639"/>
    <cellStyle name="Note 28" xfId="19700"/>
    <cellStyle name="Note 28 2" xfId="19701"/>
    <cellStyle name="Note 28 2 2" xfId="19702"/>
    <cellStyle name="Note 28 2 2 2" xfId="37652"/>
    <cellStyle name="Note 28 2 3" xfId="19703"/>
    <cellStyle name="Note 28 2 3 2" xfId="37653"/>
    <cellStyle name="Note 28 2 4" xfId="19704"/>
    <cellStyle name="Note 28 2 4 2" xfId="37654"/>
    <cellStyle name="Note 28 2 5" xfId="19705"/>
    <cellStyle name="Note 28 2 5 2" xfId="37655"/>
    <cellStyle name="Note 28 2 6" xfId="37651"/>
    <cellStyle name="Note 28 3" xfId="19706"/>
    <cellStyle name="Note 28 3 2" xfId="19707"/>
    <cellStyle name="Note 28 3 2 2" xfId="37657"/>
    <cellStyle name="Note 28 3 3" xfId="19708"/>
    <cellStyle name="Note 28 3 3 2" xfId="37658"/>
    <cellStyle name="Note 28 3 4" xfId="19709"/>
    <cellStyle name="Note 28 3 4 2" xfId="37659"/>
    <cellStyle name="Note 28 3 5" xfId="19710"/>
    <cellStyle name="Note 28 3 5 2" xfId="37660"/>
    <cellStyle name="Note 28 3 6" xfId="37656"/>
    <cellStyle name="Note 28 4" xfId="19711"/>
    <cellStyle name="Note 28 4 2" xfId="19712"/>
    <cellStyle name="Note 28 4 2 2" xfId="37662"/>
    <cellStyle name="Note 28 4 3" xfId="19713"/>
    <cellStyle name="Note 28 4 3 2" xfId="37663"/>
    <cellStyle name="Note 28 4 4" xfId="19714"/>
    <cellStyle name="Note 28 4 4 2" xfId="37664"/>
    <cellStyle name="Note 28 4 5" xfId="19715"/>
    <cellStyle name="Note 28 4 5 2" xfId="37665"/>
    <cellStyle name="Note 28 4 6" xfId="37661"/>
    <cellStyle name="Note 28 5" xfId="19716"/>
    <cellStyle name="Note 28 5 2" xfId="19717"/>
    <cellStyle name="Note 28 5 2 2" xfId="37667"/>
    <cellStyle name="Note 28 5 3" xfId="19718"/>
    <cellStyle name="Note 28 5 3 2" xfId="37668"/>
    <cellStyle name="Note 28 5 4" xfId="19719"/>
    <cellStyle name="Note 28 5 4 2" xfId="37669"/>
    <cellStyle name="Note 28 5 5" xfId="19720"/>
    <cellStyle name="Note 28 5 5 2" xfId="37670"/>
    <cellStyle name="Note 28 5 6" xfId="37666"/>
    <cellStyle name="Note 28 6" xfId="19721"/>
    <cellStyle name="Note 28 6 2" xfId="37671"/>
    <cellStyle name="Note 28 7" xfId="37650"/>
    <cellStyle name="Note 29" xfId="19722"/>
    <cellStyle name="Note 29 2" xfId="19723"/>
    <cellStyle name="Note 29 2 2" xfId="19724"/>
    <cellStyle name="Note 29 2 2 2" xfId="37674"/>
    <cellStyle name="Note 29 2 3" xfId="19725"/>
    <cellStyle name="Note 29 2 3 2" xfId="37675"/>
    <cellStyle name="Note 29 2 4" xfId="19726"/>
    <cellStyle name="Note 29 2 4 2" xfId="37676"/>
    <cellStyle name="Note 29 2 5" xfId="19727"/>
    <cellStyle name="Note 29 2 5 2" xfId="37677"/>
    <cellStyle name="Note 29 2 6" xfId="37673"/>
    <cellStyle name="Note 29 3" xfId="19728"/>
    <cellStyle name="Note 29 3 2" xfId="19729"/>
    <cellStyle name="Note 29 3 2 2" xfId="37679"/>
    <cellStyle name="Note 29 3 3" xfId="19730"/>
    <cellStyle name="Note 29 3 3 2" xfId="37680"/>
    <cellStyle name="Note 29 3 4" xfId="19731"/>
    <cellStyle name="Note 29 3 4 2" xfId="37681"/>
    <cellStyle name="Note 29 3 5" xfId="19732"/>
    <cellStyle name="Note 29 3 5 2" xfId="37682"/>
    <cellStyle name="Note 29 3 6" xfId="37678"/>
    <cellStyle name="Note 29 4" xfId="19733"/>
    <cellStyle name="Note 29 4 2" xfId="19734"/>
    <cellStyle name="Note 29 4 2 2" xfId="37684"/>
    <cellStyle name="Note 29 4 3" xfId="19735"/>
    <cellStyle name="Note 29 4 3 2" xfId="37685"/>
    <cellStyle name="Note 29 4 4" xfId="19736"/>
    <cellStyle name="Note 29 4 4 2" xfId="37686"/>
    <cellStyle name="Note 29 4 5" xfId="19737"/>
    <cellStyle name="Note 29 4 5 2" xfId="37687"/>
    <cellStyle name="Note 29 4 6" xfId="37683"/>
    <cellStyle name="Note 29 5" xfId="19738"/>
    <cellStyle name="Note 29 5 2" xfId="19739"/>
    <cellStyle name="Note 29 5 2 2" xfId="37689"/>
    <cellStyle name="Note 29 5 3" xfId="19740"/>
    <cellStyle name="Note 29 5 3 2" xfId="37690"/>
    <cellStyle name="Note 29 5 4" xfId="19741"/>
    <cellStyle name="Note 29 5 4 2" xfId="37691"/>
    <cellStyle name="Note 29 5 5" xfId="19742"/>
    <cellStyle name="Note 29 5 5 2" xfId="37692"/>
    <cellStyle name="Note 29 5 6" xfId="37688"/>
    <cellStyle name="Note 29 6" xfId="19743"/>
    <cellStyle name="Note 29 6 2" xfId="37693"/>
    <cellStyle name="Note 29 7" xfId="37672"/>
    <cellStyle name="Note 3" xfId="19744"/>
    <cellStyle name="Note 3 2" xfId="19745"/>
    <cellStyle name="Note 3 2 2" xfId="37695"/>
    <cellStyle name="Note 3 3" xfId="37694"/>
    <cellStyle name="Note 30" xfId="19746"/>
    <cellStyle name="Note 30 2" xfId="19747"/>
    <cellStyle name="Note 30 2 2" xfId="37697"/>
    <cellStyle name="Note 30 3" xfId="37696"/>
    <cellStyle name="Note 31" xfId="19748"/>
    <cellStyle name="Note 31 2" xfId="19749"/>
    <cellStyle name="Note 31 2 2" xfId="37699"/>
    <cellStyle name="Note 31 3" xfId="37698"/>
    <cellStyle name="Note 32" xfId="19750"/>
    <cellStyle name="Note 32 2" xfId="37700"/>
    <cellStyle name="Note 33" xfId="19751"/>
    <cellStyle name="Note 33 2" xfId="19752"/>
    <cellStyle name="Note 33 2 2" xfId="37702"/>
    <cellStyle name="Note 33 3" xfId="19753"/>
    <cellStyle name="Note 33 3 2" xfId="37703"/>
    <cellStyle name="Note 33 4" xfId="37701"/>
    <cellStyle name="Note 34" xfId="19754"/>
    <cellStyle name="Note 34 2" xfId="37704"/>
    <cellStyle name="Note 35" xfId="19755"/>
    <cellStyle name="Note 35 2" xfId="37705"/>
    <cellStyle name="Note 36" xfId="19756"/>
    <cellStyle name="Note 36 2" xfId="19757"/>
    <cellStyle name="Note 36 2 2" xfId="37707"/>
    <cellStyle name="Note 36 3" xfId="37706"/>
    <cellStyle name="Note 37" xfId="19758"/>
    <cellStyle name="Note 37 2" xfId="19759"/>
    <cellStyle name="Note 37 2 2" xfId="37709"/>
    <cellStyle name="Note 37 3" xfId="19760"/>
    <cellStyle name="Note 37 3 2" xfId="37710"/>
    <cellStyle name="Note 37 4" xfId="37708"/>
    <cellStyle name="Note 38" xfId="19761"/>
    <cellStyle name="Note 38 2" xfId="37711"/>
    <cellStyle name="Note 39" xfId="19762"/>
    <cellStyle name="Note 39 2" xfId="37712"/>
    <cellStyle name="Note 4" xfId="19763"/>
    <cellStyle name="Note 4 2" xfId="37713"/>
    <cellStyle name="Note 40" xfId="19764"/>
    <cellStyle name="Note 40 2" xfId="19765"/>
    <cellStyle name="Note 40 2 2" xfId="37715"/>
    <cellStyle name="Note 40 3" xfId="19766"/>
    <cellStyle name="Note 40 3 2" xfId="37716"/>
    <cellStyle name="Note 40 4" xfId="37714"/>
    <cellStyle name="Note 41" xfId="19767"/>
    <cellStyle name="Note 41 2" xfId="37717"/>
    <cellStyle name="Note 5" xfId="19768"/>
    <cellStyle name="Note 5 2" xfId="37718"/>
    <cellStyle name="Note 6" xfId="19769"/>
    <cellStyle name="Note 6 2" xfId="19770"/>
    <cellStyle name="Note 6 2 2" xfId="37720"/>
    <cellStyle name="Note 6 3" xfId="37719"/>
    <cellStyle name="Note 7" xfId="19771"/>
    <cellStyle name="Note 7 2" xfId="37721"/>
    <cellStyle name="Note 8" xfId="19772"/>
    <cellStyle name="Note 8 2" xfId="37722"/>
    <cellStyle name="Note 9" xfId="19773"/>
    <cellStyle name="Note 9 2" xfId="19774"/>
    <cellStyle name="Note 9 2 2" xfId="37724"/>
    <cellStyle name="Note 9 3" xfId="19775"/>
    <cellStyle name="Note 9 3 2" xfId="37725"/>
    <cellStyle name="Note 9 4" xfId="19776"/>
    <cellStyle name="Note 9 4 2" xfId="37726"/>
    <cellStyle name="Note 9 5" xfId="19777"/>
    <cellStyle name="Note 9 5 2" xfId="37727"/>
    <cellStyle name="Note 9 6" xfId="19778"/>
    <cellStyle name="Note 9 6 2" xfId="37728"/>
    <cellStyle name="Note 9 7" xfId="19779"/>
    <cellStyle name="Note 9 7 2" xfId="37729"/>
    <cellStyle name="Note 9 8" xfId="37723"/>
    <cellStyle name="NumberFormat" xfId="19780"/>
    <cellStyle name="NumberFormat 10" xfId="19781"/>
    <cellStyle name="NumberFormat 10 2" xfId="37731"/>
    <cellStyle name="NumberFormat 11" xfId="19782"/>
    <cellStyle name="NumberFormat 11 2" xfId="37732"/>
    <cellStyle name="NumberFormat 12" xfId="19783"/>
    <cellStyle name="NumberFormat 12 2" xfId="37733"/>
    <cellStyle name="NumberFormat 13" xfId="19784"/>
    <cellStyle name="NumberFormat 13 2" xfId="37734"/>
    <cellStyle name="NumberFormat 14" xfId="19785"/>
    <cellStyle name="NumberFormat 14 2" xfId="37735"/>
    <cellStyle name="NumberFormat 15" xfId="19786"/>
    <cellStyle name="NumberFormat 15 2" xfId="37736"/>
    <cellStyle name="NumberFormat 16" xfId="19787"/>
    <cellStyle name="NumberFormat 16 2" xfId="37737"/>
    <cellStyle name="NumberFormat 17" xfId="19788"/>
    <cellStyle name="NumberFormat 17 2" xfId="37738"/>
    <cellStyle name="NumberFormat 18" xfId="19789"/>
    <cellStyle name="NumberFormat 18 2" xfId="37739"/>
    <cellStyle name="NumberFormat 19" xfId="19790"/>
    <cellStyle name="NumberFormat 19 2" xfId="37740"/>
    <cellStyle name="NumberFormat 2" xfId="19791"/>
    <cellStyle name="NumberFormat 2 2" xfId="19792"/>
    <cellStyle name="NumberFormat 2 2 2" xfId="37742"/>
    <cellStyle name="NumberFormat 2 3" xfId="37741"/>
    <cellStyle name="NumberFormat 20" xfId="19793"/>
    <cellStyle name="NumberFormat 20 2" xfId="37743"/>
    <cellStyle name="NumberFormat 21" xfId="19794"/>
    <cellStyle name="NumberFormat 21 2" xfId="37744"/>
    <cellStyle name="NumberFormat 22" xfId="37730"/>
    <cellStyle name="NumberFormat 3" xfId="19795"/>
    <cellStyle name="NumberFormat 3 2" xfId="37745"/>
    <cellStyle name="NumberFormat 4" xfId="19796"/>
    <cellStyle name="NumberFormat 4 2" xfId="37746"/>
    <cellStyle name="NumberFormat 5" xfId="19797"/>
    <cellStyle name="NumberFormat 5 2" xfId="37747"/>
    <cellStyle name="NumberFormat 6" xfId="19798"/>
    <cellStyle name="NumberFormat 6 2" xfId="37748"/>
    <cellStyle name="NumberFormat 7" xfId="19799"/>
    <cellStyle name="NumberFormat 7 2" xfId="37749"/>
    <cellStyle name="NumberFormat 8" xfId="19800"/>
    <cellStyle name="NumberFormat 8 2" xfId="37750"/>
    <cellStyle name="NumberFormat 9" xfId="19801"/>
    <cellStyle name="NumberFormat 9 2" xfId="37751"/>
    <cellStyle name="NumberFormat_Project Implied LT Financing" xfId="19802"/>
    <cellStyle name="Output 2" xfId="39930"/>
    <cellStyle name="Output 2 2" xfId="19803"/>
    <cellStyle name="Output 2 2 2" xfId="37752"/>
    <cellStyle name="Output 3" xfId="19804"/>
    <cellStyle name="Output 3 2" xfId="37753"/>
    <cellStyle name="OUTPUT AMOUNTS" xfId="19805"/>
    <cellStyle name="OUTPUT AMOUNTS 2" xfId="19806"/>
    <cellStyle name="OUTPUT AMOUNTS 2 2" xfId="37755"/>
    <cellStyle name="OUTPUT AMOUNTS 3" xfId="37754"/>
    <cellStyle name="OUTPUT COLUMN HEADINGS" xfId="19807"/>
    <cellStyle name="OUTPUT COLUMN HEADINGS 2" xfId="19808"/>
    <cellStyle name="OUTPUT COLUMN HEADINGS 2 2" xfId="37757"/>
    <cellStyle name="OUTPUT COLUMN HEADINGS 3" xfId="37756"/>
    <cellStyle name="OUTPUT LINE ITEMS" xfId="19809"/>
    <cellStyle name="OUTPUT LINE ITEMS 2" xfId="19810"/>
    <cellStyle name="OUTPUT LINE ITEMS 2 2" xfId="37759"/>
    <cellStyle name="OUTPUT LINE ITEMS 3" xfId="37758"/>
    <cellStyle name="OUTPUT REPORT HEADING" xfId="19811"/>
    <cellStyle name="OUTPUT REPORT HEADING 2" xfId="19812"/>
    <cellStyle name="OUTPUT REPORT HEADING 2 2" xfId="37761"/>
    <cellStyle name="OUTPUT REPORT HEADING 3" xfId="37760"/>
    <cellStyle name="OUTPUT REPORT TITLE" xfId="19813"/>
    <cellStyle name="OUTPUT REPORT TITLE 2" xfId="19814"/>
    <cellStyle name="OUTPUT REPORT TITLE 2 2" xfId="37763"/>
    <cellStyle name="OUTPUT REPORT TITLE 3" xfId="37762"/>
    <cellStyle name="Partially Hidden" xfId="19815"/>
    <cellStyle name="Partially Hidden 2" xfId="37764"/>
    <cellStyle name="Percent" xfId="5" builtinId="5"/>
    <cellStyle name="Percent [1]" xfId="19816"/>
    <cellStyle name="Percent [1] 2" xfId="37765"/>
    <cellStyle name="Percent [2]" xfId="19817"/>
    <cellStyle name="Percent [2] 10" xfId="19818"/>
    <cellStyle name="Percent [2] 10 2" xfId="37767"/>
    <cellStyle name="Percent [2] 11" xfId="19819"/>
    <cellStyle name="Percent [2] 11 2" xfId="37768"/>
    <cellStyle name="Percent [2] 12" xfId="19820"/>
    <cellStyle name="Percent [2] 12 2" xfId="37769"/>
    <cellStyle name="Percent [2] 13" xfId="19821"/>
    <cellStyle name="Percent [2] 13 2" xfId="37770"/>
    <cellStyle name="Percent [2] 14" xfId="19822"/>
    <cellStyle name="Percent [2] 14 2" xfId="37771"/>
    <cellStyle name="Percent [2] 15" xfId="19823"/>
    <cellStyle name="Percent [2] 15 2" xfId="37772"/>
    <cellStyle name="Percent [2] 16" xfId="19824"/>
    <cellStyle name="Percent [2] 16 2" xfId="37773"/>
    <cellStyle name="Percent [2] 17" xfId="19825"/>
    <cellStyle name="Percent [2] 17 2" xfId="37774"/>
    <cellStyle name="Percent [2] 18" xfId="19826"/>
    <cellStyle name="Percent [2] 18 2" xfId="37775"/>
    <cellStyle name="Percent [2] 19" xfId="19827"/>
    <cellStyle name="Percent [2] 19 2" xfId="37776"/>
    <cellStyle name="Percent [2] 2" xfId="19828"/>
    <cellStyle name="Percent [2] 2 2" xfId="19829"/>
    <cellStyle name="Percent [2] 2 2 2" xfId="37778"/>
    <cellStyle name="Percent [2] 2 3" xfId="37777"/>
    <cellStyle name="Percent [2] 20" xfId="19830"/>
    <cellStyle name="Percent [2] 20 2" xfId="37779"/>
    <cellStyle name="Percent [2] 21" xfId="19831"/>
    <cellStyle name="Percent [2] 21 2" xfId="37780"/>
    <cellStyle name="Percent [2] 22" xfId="37766"/>
    <cellStyle name="Percent [2] 3" xfId="19832"/>
    <cellStyle name="Percent [2] 3 2" xfId="37781"/>
    <cellStyle name="Percent [2] 4" xfId="19833"/>
    <cellStyle name="Percent [2] 4 2" xfId="37782"/>
    <cellStyle name="Percent [2] 5" xfId="19834"/>
    <cellStyle name="Percent [2] 5 2" xfId="37783"/>
    <cellStyle name="Percent [2] 6" xfId="19835"/>
    <cellStyle name="Percent [2] 6 2" xfId="37784"/>
    <cellStyle name="Percent [2] 7" xfId="19836"/>
    <cellStyle name="Percent [2] 7 2" xfId="37785"/>
    <cellStyle name="Percent [2] 8" xfId="19837"/>
    <cellStyle name="Percent [2] 8 2" xfId="37786"/>
    <cellStyle name="Percent [2] 9" xfId="19838"/>
    <cellStyle name="Percent [2] 9 2" xfId="37787"/>
    <cellStyle name="Percent 10" xfId="19839"/>
    <cellStyle name="Percent 10 2" xfId="37788"/>
    <cellStyle name="Percent 11" xfId="19840"/>
    <cellStyle name="Percent 11 10" xfId="19841"/>
    <cellStyle name="Percent 11 10 2" xfId="37790"/>
    <cellStyle name="Percent 11 11" xfId="19842"/>
    <cellStyle name="Percent 11 11 2" xfId="37791"/>
    <cellStyle name="Percent 11 12" xfId="19843"/>
    <cellStyle name="Percent 11 12 2" xfId="37792"/>
    <cellStyle name="Percent 11 13" xfId="19844"/>
    <cellStyle name="Percent 11 13 2" xfId="37793"/>
    <cellStyle name="Percent 11 14" xfId="19845"/>
    <cellStyle name="Percent 11 14 2" xfId="37794"/>
    <cellStyle name="Percent 11 15" xfId="19846"/>
    <cellStyle name="Percent 11 15 2" xfId="37795"/>
    <cellStyle name="Percent 11 16" xfId="19847"/>
    <cellStyle name="Percent 11 16 2" xfId="37796"/>
    <cellStyle name="Percent 11 17" xfId="19848"/>
    <cellStyle name="Percent 11 17 2" xfId="37797"/>
    <cellStyle name="Percent 11 18" xfId="19849"/>
    <cellStyle name="Percent 11 18 2" xfId="37798"/>
    <cellStyle name="Percent 11 19" xfId="19850"/>
    <cellStyle name="Percent 11 19 2" xfId="37799"/>
    <cellStyle name="Percent 11 2" xfId="19851"/>
    <cellStyle name="Percent 11 2 2" xfId="37800"/>
    <cellStyle name="Percent 11 20" xfId="19852"/>
    <cellStyle name="Percent 11 20 2" xfId="37801"/>
    <cellStyle name="Percent 11 21" xfId="19853"/>
    <cellStyle name="Percent 11 21 2" xfId="37802"/>
    <cellStyle name="Percent 11 22" xfId="19854"/>
    <cellStyle name="Percent 11 22 2" xfId="37803"/>
    <cellStyle name="Percent 11 23" xfId="19855"/>
    <cellStyle name="Percent 11 23 2" xfId="37804"/>
    <cellStyle name="Percent 11 24" xfId="19856"/>
    <cellStyle name="Percent 11 24 2" xfId="37805"/>
    <cellStyle name="Percent 11 25" xfId="19857"/>
    <cellStyle name="Percent 11 25 2" xfId="37806"/>
    <cellStyle name="Percent 11 26" xfId="19858"/>
    <cellStyle name="Percent 11 26 2" xfId="37807"/>
    <cellStyle name="Percent 11 27" xfId="19859"/>
    <cellStyle name="Percent 11 27 2" xfId="37808"/>
    <cellStyle name="Percent 11 28" xfId="19860"/>
    <cellStyle name="Percent 11 28 2" xfId="37809"/>
    <cellStyle name="Percent 11 29" xfId="19861"/>
    <cellStyle name="Percent 11 29 2" xfId="37810"/>
    <cellStyle name="Percent 11 3" xfId="19862"/>
    <cellStyle name="Percent 11 3 2" xfId="37811"/>
    <cellStyle name="Percent 11 30" xfId="19863"/>
    <cellStyle name="Percent 11 30 2" xfId="37812"/>
    <cellStyle name="Percent 11 31" xfId="19864"/>
    <cellStyle name="Percent 11 31 2" xfId="37813"/>
    <cellStyle name="Percent 11 32" xfId="19865"/>
    <cellStyle name="Percent 11 32 2" xfId="37814"/>
    <cellStyle name="Percent 11 33" xfId="19866"/>
    <cellStyle name="Percent 11 33 2" xfId="37815"/>
    <cellStyle name="Percent 11 34" xfId="19867"/>
    <cellStyle name="Percent 11 34 2" xfId="37816"/>
    <cellStyle name="Percent 11 35" xfId="19868"/>
    <cellStyle name="Percent 11 35 2" xfId="37817"/>
    <cellStyle name="Percent 11 36" xfId="19869"/>
    <cellStyle name="Percent 11 36 2" xfId="37818"/>
    <cellStyle name="Percent 11 37" xfId="19870"/>
    <cellStyle name="Percent 11 37 2" xfId="37819"/>
    <cellStyle name="Percent 11 38" xfId="19871"/>
    <cellStyle name="Percent 11 38 2" xfId="37820"/>
    <cellStyle name="Percent 11 39" xfId="19872"/>
    <cellStyle name="Percent 11 39 2" xfId="37821"/>
    <cellStyle name="Percent 11 4" xfId="19873"/>
    <cellStyle name="Percent 11 4 2" xfId="37822"/>
    <cellStyle name="Percent 11 40" xfId="19874"/>
    <cellStyle name="Percent 11 40 2" xfId="37823"/>
    <cellStyle name="Percent 11 41" xfId="19875"/>
    <cellStyle name="Percent 11 41 2" xfId="37824"/>
    <cellStyle name="Percent 11 42" xfId="19876"/>
    <cellStyle name="Percent 11 42 2" xfId="37825"/>
    <cellStyle name="Percent 11 43" xfId="19877"/>
    <cellStyle name="Percent 11 43 2" xfId="37826"/>
    <cellStyle name="Percent 11 44" xfId="19878"/>
    <cellStyle name="Percent 11 44 2" xfId="37827"/>
    <cellStyle name="Percent 11 45" xfId="19879"/>
    <cellStyle name="Percent 11 45 2" xfId="37828"/>
    <cellStyle name="Percent 11 46" xfId="19880"/>
    <cellStyle name="Percent 11 46 10" xfId="19881"/>
    <cellStyle name="Percent 11 46 10 2" xfId="37830"/>
    <cellStyle name="Percent 11 46 11" xfId="19882"/>
    <cellStyle name="Percent 11 46 11 2" xfId="37831"/>
    <cellStyle name="Percent 11 46 12" xfId="19883"/>
    <cellStyle name="Percent 11 46 12 2" xfId="37832"/>
    <cellStyle name="Percent 11 46 13" xfId="19884"/>
    <cellStyle name="Percent 11 46 13 2" xfId="37833"/>
    <cellStyle name="Percent 11 46 14" xfId="19885"/>
    <cellStyle name="Percent 11 46 14 2" xfId="37834"/>
    <cellStyle name="Percent 11 46 15" xfId="37829"/>
    <cellStyle name="Percent 11 46 2" xfId="19886"/>
    <cellStyle name="Percent 11 46 2 10" xfId="19887"/>
    <cellStyle name="Percent 11 46 2 10 2" xfId="37836"/>
    <cellStyle name="Percent 11 46 2 11" xfId="19888"/>
    <cellStyle name="Percent 11 46 2 11 2" xfId="37837"/>
    <cellStyle name="Percent 11 46 2 12" xfId="19889"/>
    <cellStyle name="Percent 11 46 2 12 2" xfId="37838"/>
    <cellStyle name="Percent 11 46 2 13" xfId="37835"/>
    <cellStyle name="Percent 11 46 2 2" xfId="19890"/>
    <cellStyle name="Percent 11 46 2 2 2" xfId="19891"/>
    <cellStyle name="Percent 11 46 2 2 2 2" xfId="37840"/>
    <cellStyle name="Percent 11 46 2 2 3" xfId="37839"/>
    <cellStyle name="Percent 11 46 2 3" xfId="19892"/>
    <cellStyle name="Percent 11 46 2 3 2" xfId="37841"/>
    <cellStyle name="Percent 11 46 2 4" xfId="19893"/>
    <cellStyle name="Percent 11 46 2 4 2" xfId="37842"/>
    <cellStyle name="Percent 11 46 2 5" xfId="19894"/>
    <cellStyle name="Percent 11 46 2 5 2" xfId="37843"/>
    <cellStyle name="Percent 11 46 2 6" xfId="19895"/>
    <cellStyle name="Percent 11 46 2 6 2" xfId="37844"/>
    <cellStyle name="Percent 11 46 2 7" xfId="19896"/>
    <cellStyle name="Percent 11 46 2 7 2" xfId="37845"/>
    <cellStyle name="Percent 11 46 2 8" xfId="19897"/>
    <cellStyle name="Percent 11 46 2 8 2" xfId="37846"/>
    <cellStyle name="Percent 11 46 2 9" xfId="19898"/>
    <cellStyle name="Percent 11 46 2 9 2" xfId="37847"/>
    <cellStyle name="Percent 11 46 3" xfId="19899"/>
    <cellStyle name="Percent 11 46 3 2" xfId="19900"/>
    <cellStyle name="Percent 11 46 3 2 2" xfId="37849"/>
    <cellStyle name="Percent 11 46 3 3" xfId="37848"/>
    <cellStyle name="Percent 11 46 4" xfId="19901"/>
    <cellStyle name="Percent 11 46 4 2" xfId="19902"/>
    <cellStyle name="Percent 11 46 4 2 2" xfId="37851"/>
    <cellStyle name="Percent 11 46 4 3" xfId="37850"/>
    <cellStyle name="Percent 11 46 5" xfId="19903"/>
    <cellStyle name="Percent 11 46 5 2" xfId="19904"/>
    <cellStyle name="Percent 11 46 5 2 2" xfId="37853"/>
    <cellStyle name="Percent 11 46 5 3" xfId="37852"/>
    <cellStyle name="Percent 11 46 6" xfId="19905"/>
    <cellStyle name="Percent 11 46 6 2" xfId="37854"/>
    <cellStyle name="Percent 11 46 7" xfId="19906"/>
    <cellStyle name="Percent 11 46 7 2" xfId="37855"/>
    <cellStyle name="Percent 11 46 8" xfId="19907"/>
    <cellStyle name="Percent 11 46 8 2" xfId="37856"/>
    <cellStyle name="Percent 11 46 9" xfId="19908"/>
    <cellStyle name="Percent 11 46 9 2" xfId="37857"/>
    <cellStyle name="Percent 11 47" xfId="19909"/>
    <cellStyle name="Percent 11 47 10" xfId="19910"/>
    <cellStyle name="Percent 11 47 10 2" xfId="37859"/>
    <cellStyle name="Percent 11 47 11" xfId="19911"/>
    <cellStyle name="Percent 11 47 11 2" xfId="37860"/>
    <cellStyle name="Percent 11 47 12" xfId="19912"/>
    <cellStyle name="Percent 11 47 12 2" xfId="37861"/>
    <cellStyle name="Percent 11 47 13" xfId="19913"/>
    <cellStyle name="Percent 11 47 13 2" xfId="37862"/>
    <cellStyle name="Percent 11 47 14" xfId="19914"/>
    <cellStyle name="Percent 11 47 14 2" xfId="37863"/>
    <cellStyle name="Percent 11 47 15" xfId="37858"/>
    <cellStyle name="Percent 11 47 2" xfId="19915"/>
    <cellStyle name="Percent 11 47 2 10" xfId="19916"/>
    <cellStyle name="Percent 11 47 2 10 2" xfId="37865"/>
    <cellStyle name="Percent 11 47 2 11" xfId="19917"/>
    <cellStyle name="Percent 11 47 2 11 2" xfId="37866"/>
    <cellStyle name="Percent 11 47 2 12" xfId="19918"/>
    <cellStyle name="Percent 11 47 2 12 2" xfId="37867"/>
    <cellStyle name="Percent 11 47 2 13" xfId="37864"/>
    <cellStyle name="Percent 11 47 2 2" xfId="19919"/>
    <cellStyle name="Percent 11 47 2 2 2" xfId="19920"/>
    <cellStyle name="Percent 11 47 2 2 2 2" xfId="37869"/>
    <cellStyle name="Percent 11 47 2 2 3" xfId="37868"/>
    <cellStyle name="Percent 11 47 2 3" xfId="19921"/>
    <cellStyle name="Percent 11 47 2 3 2" xfId="37870"/>
    <cellStyle name="Percent 11 47 2 4" xfId="19922"/>
    <cellStyle name="Percent 11 47 2 4 2" xfId="37871"/>
    <cellStyle name="Percent 11 47 2 5" xfId="19923"/>
    <cellStyle name="Percent 11 47 2 5 2" xfId="37872"/>
    <cellStyle name="Percent 11 47 2 6" xfId="19924"/>
    <cellStyle name="Percent 11 47 2 6 2" xfId="37873"/>
    <cellStyle name="Percent 11 47 2 7" xfId="19925"/>
    <cellStyle name="Percent 11 47 2 7 2" xfId="37874"/>
    <cellStyle name="Percent 11 47 2 8" xfId="19926"/>
    <cellStyle name="Percent 11 47 2 8 2" xfId="37875"/>
    <cellStyle name="Percent 11 47 2 9" xfId="19927"/>
    <cellStyle name="Percent 11 47 2 9 2" xfId="37876"/>
    <cellStyle name="Percent 11 47 3" xfId="19928"/>
    <cellStyle name="Percent 11 47 3 2" xfId="19929"/>
    <cellStyle name="Percent 11 47 3 2 2" xfId="37878"/>
    <cellStyle name="Percent 11 47 3 3" xfId="37877"/>
    <cellStyle name="Percent 11 47 4" xfId="19930"/>
    <cellStyle name="Percent 11 47 4 2" xfId="19931"/>
    <cellStyle name="Percent 11 47 4 2 2" xfId="37880"/>
    <cellStyle name="Percent 11 47 4 3" xfId="37879"/>
    <cellStyle name="Percent 11 47 5" xfId="19932"/>
    <cellStyle name="Percent 11 47 5 2" xfId="19933"/>
    <cellStyle name="Percent 11 47 5 2 2" xfId="37882"/>
    <cellStyle name="Percent 11 47 5 3" xfId="37881"/>
    <cellStyle name="Percent 11 47 6" xfId="19934"/>
    <cellStyle name="Percent 11 47 6 2" xfId="37883"/>
    <cellStyle name="Percent 11 47 7" xfId="19935"/>
    <cellStyle name="Percent 11 47 7 2" xfId="37884"/>
    <cellStyle name="Percent 11 47 8" xfId="19936"/>
    <cellStyle name="Percent 11 47 8 2" xfId="37885"/>
    <cellStyle name="Percent 11 47 9" xfId="19937"/>
    <cellStyle name="Percent 11 47 9 2" xfId="37886"/>
    <cellStyle name="Percent 11 48" xfId="19938"/>
    <cellStyle name="Percent 11 48 10" xfId="19939"/>
    <cellStyle name="Percent 11 48 10 2" xfId="37888"/>
    <cellStyle name="Percent 11 48 11" xfId="19940"/>
    <cellStyle name="Percent 11 48 11 2" xfId="37889"/>
    <cellStyle name="Percent 11 48 12" xfId="19941"/>
    <cellStyle name="Percent 11 48 12 2" xfId="37890"/>
    <cellStyle name="Percent 11 48 13" xfId="19942"/>
    <cellStyle name="Percent 11 48 13 2" xfId="37891"/>
    <cellStyle name="Percent 11 48 14" xfId="19943"/>
    <cellStyle name="Percent 11 48 14 2" xfId="37892"/>
    <cellStyle name="Percent 11 48 15" xfId="37887"/>
    <cellStyle name="Percent 11 48 2" xfId="19944"/>
    <cellStyle name="Percent 11 48 2 10" xfId="19945"/>
    <cellStyle name="Percent 11 48 2 10 2" xfId="37894"/>
    <cellStyle name="Percent 11 48 2 11" xfId="19946"/>
    <cellStyle name="Percent 11 48 2 11 2" xfId="37895"/>
    <cellStyle name="Percent 11 48 2 12" xfId="19947"/>
    <cellStyle name="Percent 11 48 2 12 2" xfId="37896"/>
    <cellStyle name="Percent 11 48 2 13" xfId="19948"/>
    <cellStyle name="Percent 11 48 2 13 2" xfId="37897"/>
    <cellStyle name="Percent 11 48 2 14" xfId="19949"/>
    <cellStyle name="Percent 11 48 2 14 2" xfId="37898"/>
    <cellStyle name="Percent 11 48 2 15" xfId="37893"/>
    <cellStyle name="Percent 11 48 2 2" xfId="19950"/>
    <cellStyle name="Percent 11 48 2 2 10" xfId="19951"/>
    <cellStyle name="Percent 11 48 2 2 10 2" xfId="37900"/>
    <cellStyle name="Percent 11 48 2 2 11" xfId="19952"/>
    <cellStyle name="Percent 11 48 2 2 11 2" xfId="37901"/>
    <cellStyle name="Percent 11 48 2 2 12" xfId="19953"/>
    <cellStyle name="Percent 11 48 2 2 12 2" xfId="37902"/>
    <cellStyle name="Percent 11 48 2 2 13" xfId="19954"/>
    <cellStyle name="Percent 11 48 2 2 13 2" xfId="37903"/>
    <cellStyle name="Percent 11 48 2 2 14" xfId="37899"/>
    <cellStyle name="Percent 11 48 2 2 2" xfId="19955"/>
    <cellStyle name="Percent 11 48 2 2 2 10" xfId="19956"/>
    <cellStyle name="Percent 11 48 2 2 2 10 2" xfId="37905"/>
    <cellStyle name="Percent 11 48 2 2 2 11" xfId="19957"/>
    <cellStyle name="Percent 11 48 2 2 2 11 2" xfId="37906"/>
    <cellStyle name="Percent 11 48 2 2 2 12" xfId="19958"/>
    <cellStyle name="Percent 11 48 2 2 2 12 2" xfId="37907"/>
    <cellStyle name="Percent 11 48 2 2 2 13" xfId="37904"/>
    <cellStyle name="Percent 11 48 2 2 2 2" xfId="19959"/>
    <cellStyle name="Percent 11 48 2 2 2 2 2" xfId="19960"/>
    <cellStyle name="Percent 11 48 2 2 2 2 2 2" xfId="37909"/>
    <cellStyle name="Percent 11 48 2 2 2 2 3" xfId="37908"/>
    <cellStyle name="Percent 11 48 2 2 2 3" xfId="19961"/>
    <cellStyle name="Percent 11 48 2 2 2 3 2" xfId="37910"/>
    <cellStyle name="Percent 11 48 2 2 2 4" xfId="19962"/>
    <cellStyle name="Percent 11 48 2 2 2 4 2" xfId="37911"/>
    <cellStyle name="Percent 11 48 2 2 2 5" xfId="19963"/>
    <cellStyle name="Percent 11 48 2 2 2 5 2" xfId="37912"/>
    <cellStyle name="Percent 11 48 2 2 2 6" xfId="19964"/>
    <cellStyle name="Percent 11 48 2 2 2 6 2" xfId="37913"/>
    <cellStyle name="Percent 11 48 2 2 2 7" xfId="19965"/>
    <cellStyle name="Percent 11 48 2 2 2 7 2" xfId="37914"/>
    <cellStyle name="Percent 11 48 2 2 2 8" xfId="19966"/>
    <cellStyle name="Percent 11 48 2 2 2 8 2" xfId="37915"/>
    <cellStyle name="Percent 11 48 2 2 2 9" xfId="19967"/>
    <cellStyle name="Percent 11 48 2 2 2 9 2" xfId="37916"/>
    <cellStyle name="Percent 11 48 2 2 3" xfId="19968"/>
    <cellStyle name="Percent 11 48 2 2 3 2" xfId="19969"/>
    <cellStyle name="Percent 11 48 2 2 3 2 2" xfId="37918"/>
    <cellStyle name="Percent 11 48 2 2 3 3" xfId="37917"/>
    <cellStyle name="Percent 11 48 2 2 4" xfId="19970"/>
    <cellStyle name="Percent 11 48 2 2 4 2" xfId="37919"/>
    <cellStyle name="Percent 11 48 2 2 5" xfId="19971"/>
    <cellStyle name="Percent 11 48 2 2 5 2" xfId="37920"/>
    <cellStyle name="Percent 11 48 2 2 6" xfId="19972"/>
    <cellStyle name="Percent 11 48 2 2 6 2" xfId="37921"/>
    <cellStyle name="Percent 11 48 2 2 7" xfId="19973"/>
    <cellStyle name="Percent 11 48 2 2 7 2" xfId="37922"/>
    <cellStyle name="Percent 11 48 2 2 8" xfId="19974"/>
    <cellStyle name="Percent 11 48 2 2 8 2" xfId="37923"/>
    <cellStyle name="Percent 11 48 2 2 9" xfId="19975"/>
    <cellStyle name="Percent 11 48 2 2 9 2" xfId="37924"/>
    <cellStyle name="Percent 11 48 2 3" xfId="19976"/>
    <cellStyle name="Percent 11 48 2 3 10" xfId="19977"/>
    <cellStyle name="Percent 11 48 2 3 10 2" xfId="37926"/>
    <cellStyle name="Percent 11 48 2 3 11" xfId="19978"/>
    <cellStyle name="Percent 11 48 2 3 11 2" xfId="37927"/>
    <cellStyle name="Percent 11 48 2 3 12" xfId="19979"/>
    <cellStyle name="Percent 11 48 2 3 12 2" xfId="37928"/>
    <cellStyle name="Percent 11 48 2 3 13" xfId="37925"/>
    <cellStyle name="Percent 11 48 2 3 2" xfId="19980"/>
    <cellStyle name="Percent 11 48 2 3 2 2" xfId="19981"/>
    <cellStyle name="Percent 11 48 2 3 2 2 2" xfId="37930"/>
    <cellStyle name="Percent 11 48 2 3 2 3" xfId="37929"/>
    <cellStyle name="Percent 11 48 2 3 3" xfId="19982"/>
    <cellStyle name="Percent 11 48 2 3 3 2" xfId="37931"/>
    <cellStyle name="Percent 11 48 2 3 4" xfId="19983"/>
    <cellStyle name="Percent 11 48 2 3 4 2" xfId="37932"/>
    <cellStyle name="Percent 11 48 2 3 5" xfId="19984"/>
    <cellStyle name="Percent 11 48 2 3 5 2" xfId="37933"/>
    <cellStyle name="Percent 11 48 2 3 6" xfId="19985"/>
    <cellStyle name="Percent 11 48 2 3 6 2" xfId="37934"/>
    <cellStyle name="Percent 11 48 2 3 7" xfId="19986"/>
    <cellStyle name="Percent 11 48 2 3 7 2" xfId="37935"/>
    <cellStyle name="Percent 11 48 2 3 8" xfId="19987"/>
    <cellStyle name="Percent 11 48 2 3 8 2" xfId="37936"/>
    <cellStyle name="Percent 11 48 2 3 9" xfId="19988"/>
    <cellStyle name="Percent 11 48 2 3 9 2" xfId="37937"/>
    <cellStyle name="Percent 11 48 2 4" xfId="19989"/>
    <cellStyle name="Percent 11 48 2 4 10" xfId="19990"/>
    <cellStyle name="Percent 11 48 2 4 10 2" xfId="37939"/>
    <cellStyle name="Percent 11 48 2 4 11" xfId="19991"/>
    <cellStyle name="Percent 11 48 2 4 11 2" xfId="37940"/>
    <cellStyle name="Percent 11 48 2 4 12" xfId="19992"/>
    <cellStyle name="Percent 11 48 2 4 12 2" xfId="37941"/>
    <cellStyle name="Percent 11 48 2 4 13" xfId="37938"/>
    <cellStyle name="Percent 11 48 2 4 2" xfId="19993"/>
    <cellStyle name="Percent 11 48 2 4 2 2" xfId="19994"/>
    <cellStyle name="Percent 11 48 2 4 2 2 2" xfId="37943"/>
    <cellStyle name="Percent 11 48 2 4 2 3" xfId="37942"/>
    <cellStyle name="Percent 11 48 2 4 3" xfId="19995"/>
    <cellStyle name="Percent 11 48 2 4 3 2" xfId="37944"/>
    <cellStyle name="Percent 11 48 2 4 4" xfId="19996"/>
    <cellStyle name="Percent 11 48 2 4 4 2" xfId="37945"/>
    <cellStyle name="Percent 11 48 2 4 5" xfId="19997"/>
    <cellStyle name="Percent 11 48 2 4 5 2" xfId="37946"/>
    <cellStyle name="Percent 11 48 2 4 6" xfId="19998"/>
    <cellStyle name="Percent 11 48 2 4 6 2" xfId="37947"/>
    <cellStyle name="Percent 11 48 2 4 7" xfId="19999"/>
    <cellStyle name="Percent 11 48 2 4 7 2" xfId="37948"/>
    <cellStyle name="Percent 11 48 2 4 8" xfId="20000"/>
    <cellStyle name="Percent 11 48 2 4 8 2" xfId="37949"/>
    <cellStyle name="Percent 11 48 2 4 9" xfId="20001"/>
    <cellStyle name="Percent 11 48 2 4 9 2" xfId="37950"/>
    <cellStyle name="Percent 11 48 2 5" xfId="20002"/>
    <cellStyle name="Percent 11 48 2 5 2" xfId="20003"/>
    <cellStyle name="Percent 11 48 2 5 2 2" xfId="37952"/>
    <cellStyle name="Percent 11 48 2 5 3" xfId="37951"/>
    <cellStyle name="Percent 11 48 2 6" xfId="20004"/>
    <cellStyle name="Percent 11 48 2 6 2" xfId="37953"/>
    <cellStyle name="Percent 11 48 2 7" xfId="20005"/>
    <cellStyle name="Percent 11 48 2 7 2" xfId="37954"/>
    <cellStyle name="Percent 11 48 2 8" xfId="20006"/>
    <cellStyle name="Percent 11 48 2 8 2" xfId="37955"/>
    <cellStyle name="Percent 11 48 2 9" xfId="20007"/>
    <cellStyle name="Percent 11 48 2 9 2" xfId="37956"/>
    <cellStyle name="Percent 11 48 3" xfId="20008"/>
    <cellStyle name="Percent 11 48 3 10" xfId="20009"/>
    <cellStyle name="Percent 11 48 3 10 2" xfId="37958"/>
    <cellStyle name="Percent 11 48 3 11" xfId="20010"/>
    <cellStyle name="Percent 11 48 3 11 2" xfId="37959"/>
    <cellStyle name="Percent 11 48 3 12" xfId="20011"/>
    <cellStyle name="Percent 11 48 3 12 2" xfId="37960"/>
    <cellStyle name="Percent 11 48 3 13" xfId="20012"/>
    <cellStyle name="Percent 11 48 3 13 2" xfId="37961"/>
    <cellStyle name="Percent 11 48 3 14" xfId="37957"/>
    <cellStyle name="Percent 11 48 3 2" xfId="20013"/>
    <cellStyle name="Percent 11 48 3 2 10" xfId="20014"/>
    <cellStyle name="Percent 11 48 3 2 10 2" xfId="37963"/>
    <cellStyle name="Percent 11 48 3 2 11" xfId="20015"/>
    <cellStyle name="Percent 11 48 3 2 11 2" xfId="37964"/>
    <cellStyle name="Percent 11 48 3 2 12" xfId="20016"/>
    <cellStyle name="Percent 11 48 3 2 12 2" xfId="37965"/>
    <cellStyle name="Percent 11 48 3 2 13" xfId="37962"/>
    <cellStyle name="Percent 11 48 3 2 2" xfId="20017"/>
    <cellStyle name="Percent 11 48 3 2 2 2" xfId="20018"/>
    <cellStyle name="Percent 11 48 3 2 2 2 2" xfId="37967"/>
    <cellStyle name="Percent 11 48 3 2 2 3" xfId="37966"/>
    <cellStyle name="Percent 11 48 3 2 3" xfId="20019"/>
    <cellStyle name="Percent 11 48 3 2 3 2" xfId="37968"/>
    <cellStyle name="Percent 11 48 3 2 4" xfId="20020"/>
    <cellStyle name="Percent 11 48 3 2 4 2" xfId="37969"/>
    <cellStyle name="Percent 11 48 3 2 5" xfId="20021"/>
    <cellStyle name="Percent 11 48 3 2 5 2" xfId="37970"/>
    <cellStyle name="Percent 11 48 3 2 6" xfId="20022"/>
    <cellStyle name="Percent 11 48 3 2 6 2" xfId="37971"/>
    <cellStyle name="Percent 11 48 3 2 7" xfId="20023"/>
    <cellStyle name="Percent 11 48 3 2 7 2" xfId="37972"/>
    <cellStyle name="Percent 11 48 3 2 8" xfId="20024"/>
    <cellStyle name="Percent 11 48 3 2 8 2" xfId="37973"/>
    <cellStyle name="Percent 11 48 3 2 9" xfId="20025"/>
    <cellStyle name="Percent 11 48 3 2 9 2" xfId="37974"/>
    <cellStyle name="Percent 11 48 3 3" xfId="20026"/>
    <cellStyle name="Percent 11 48 3 3 2" xfId="37975"/>
    <cellStyle name="Percent 11 48 3 4" xfId="20027"/>
    <cellStyle name="Percent 11 48 3 4 2" xfId="20028"/>
    <cellStyle name="Percent 11 48 3 4 2 2" xfId="37977"/>
    <cellStyle name="Percent 11 48 3 4 3" xfId="37976"/>
    <cellStyle name="Percent 11 48 3 5" xfId="20029"/>
    <cellStyle name="Percent 11 48 3 5 2" xfId="37978"/>
    <cellStyle name="Percent 11 48 3 6" xfId="20030"/>
    <cellStyle name="Percent 11 48 3 6 2" xfId="37979"/>
    <cellStyle name="Percent 11 48 3 7" xfId="20031"/>
    <cellStyle name="Percent 11 48 3 7 2" xfId="37980"/>
    <cellStyle name="Percent 11 48 3 8" xfId="20032"/>
    <cellStyle name="Percent 11 48 3 8 2" xfId="37981"/>
    <cellStyle name="Percent 11 48 3 9" xfId="20033"/>
    <cellStyle name="Percent 11 48 3 9 2" xfId="37982"/>
    <cellStyle name="Percent 11 48 4" xfId="20034"/>
    <cellStyle name="Percent 11 48 4 10" xfId="20035"/>
    <cellStyle name="Percent 11 48 4 10 2" xfId="37984"/>
    <cellStyle name="Percent 11 48 4 11" xfId="20036"/>
    <cellStyle name="Percent 11 48 4 11 2" xfId="37985"/>
    <cellStyle name="Percent 11 48 4 12" xfId="20037"/>
    <cellStyle name="Percent 11 48 4 12 2" xfId="37986"/>
    <cellStyle name="Percent 11 48 4 13" xfId="37983"/>
    <cellStyle name="Percent 11 48 4 2" xfId="20038"/>
    <cellStyle name="Percent 11 48 4 2 2" xfId="20039"/>
    <cellStyle name="Percent 11 48 4 2 2 2" xfId="37988"/>
    <cellStyle name="Percent 11 48 4 2 3" xfId="37987"/>
    <cellStyle name="Percent 11 48 4 3" xfId="20040"/>
    <cellStyle name="Percent 11 48 4 3 2" xfId="37989"/>
    <cellStyle name="Percent 11 48 4 4" xfId="20041"/>
    <cellStyle name="Percent 11 48 4 4 2" xfId="37990"/>
    <cellStyle name="Percent 11 48 4 5" xfId="20042"/>
    <cellStyle name="Percent 11 48 4 5 2" xfId="37991"/>
    <cellStyle name="Percent 11 48 4 6" xfId="20043"/>
    <cellStyle name="Percent 11 48 4 6 2" xfId="37992"/>
    <cellStyle name="Percent 11 48 4 7" xfId="20044"/>
    <cellStyle name="Percent 11 48 4 7 2" xfId="37993"/>
    <cellStyle name="Percent 11 48 4 8" xfId="20045"/>
    <cellStyle name="Percent 11 48 4 8 2" xfId="37994"/>
    <cellStyle name="Percent 11 48 4 9" xfId="20046"/>
    <cellStyle name="Percent 11 48 4 9 2" xfId="37995"/>
    <cellStyle name="Percent 11 48 5" xfId="20047"/>
    <cellStyle name="Percent 11 48 5 2" xfId="37996"/>
    <cellStyle name="Percent 11 48 6" xfId="20048"/>
    <cellStyle name="Percent 11 48 6 2" xfId="37997"/>
    <cellStyle name="Percent 11 48 7" xfId="20049"/>
    <cellStyle name="Percent 11 48 7 2" xfId="37998"/>
    <cellStyle name="Percent 11 48 8" xfId="20050"/>
    <cellStyle name="Percent 11 48 8 2" xfId="37999"/>
    <cellStyle name="Percent 11 48 9" xfId="20051"/>
    <cellStyle name="Percent 11 48 9 2" xfId="38000"/>
    <cellStyle name="Percent 11 49" xfId="20052"/>
    <cellStyle name="Percent 11 49 10" xfId="20053"/>
    <cellStyle name="Percent 11 49 10 2" xfId="38002"/>
    <cellStyle name="Percent 11 49 11" xfId="20054"/>
    <cellStyle name="Percent 11 49 11 2" xfId="38003"/>
    <cellStyle name="Percent 11 49 12" xfId="20055"/>
    <cellStyle name="Percent 11 49 12 2" xfId="38004"/>
    <cellStyle name="Percent 11 49 13" xfId="38001"/>
    <cellStyle name="Percent 11 49 2" xfId="20056"/>
    <cellStyle name="Percent 11 49 2 2" xfId="20057"/>
    <cellStyle name="Percent 11 49 2 2 2" xfId="38006"/>
    <cellStyle name="Percent 11 49 2 3" xfId="38005"/>
    <cellStyle name="Percent 11 49 3" xfId="20058"/>
    <cellStyle name="Percent 11 49 3 2" xfId="38007"/>
    <cellStyle name="Percent 11 49 4" xfId="20059"/>
    <cellStyle name="Percent 11 49 4 2" xfId="38008"/>
    <cellStyle name="Percent 11 49 5" xfId="20060"/>
    <cellStyle name="Percent 11 49 5 2" xfId="38009"/>
    <cellStyle name="Percent 11 49 6" xfId="20061"/>
    <cellStyle name="Percent 11 49 6 2" xfId="38010"/>
    <cellStyle name="Percent 11 49 7" xfId="20062"/>
    <cellStyle name="Percent 11 49 7 2" xfId="38011"/>
    <cellStyle name="Percent 11 49 8" xfId="20063"/>
    <cellStyle name="Percent 11 49 8 2" xfId="38012"/>
    <cellStyle name="Percent 11 49 9" xfId="20064"/>
    <cellStyle name="Percent 11 49 9 2" xfId="38013"/>
    <cellStyle name="Percent 11 5" xfId="20065"/>
    <cellStyle name="Percent 11 5 2" xfId="38014"/>
    <cellStyle name="Percent 11 50" xfId="20066"/>
    <cellStyle name="Percent 11 50 10" xfId="20067"/>
    <cellStyle name="Percent 11 50 10 2" xfId="38016"/>
    <cellStyle name="Percent 11 50 11" xfId="20068"/>
    <cellStyle name="Percent 11 50 11 2" xfId="38017"/>
    <cellStyle name="Percent 11 50 12" xfId="20069"/>
    <cellStyle name="Percent 11 50 12 2" xfId="38018"/>
    <cellStyle name="Percent 11 50 13" xfId="38015"/>
    <cellStyle name="Percent 11 50 2" xfId="20070"/>
    <cellStyle name="Percent 11 50 2 2" xfId="20071"/>
    <cellStyle name="Percent 11 50 2 2 2" xfId="38020"/>
    <cellStyle name="Percent 11 50 2 3" xfId="38019"/>
    <cellStyle name="Percent 11 50 3" xfId="20072"/>
    <cellStyle name="Percent 11 50 3 2" xfId="38021"/>
    <cellStyle name="Percent 11 50 4" xfId="20073"/>
    <cellStyle name="Percent 11 50 4 2" xfId="38022"/>
    <cellStyle name="Percent 11 50 5" xfId="20074"/>
    <cellStyle name="Percent 11 50 5 2" xfId="38023"/>
    <cellStyle name="Percent 11 50 6" xfId="20075"/>
    <cellStyle name="Percent 11 50 6 2" xfId="38024"/>
    <cellStyle name="Percent 11 50 7" xfId="20076"/>
    <cellStyle name="Percent 11 50 7 2" xfId="38025"/>
    <cellStyle name="Percent 11 50 8" xfId="20077"/>
    <cellStyle name="Percent 11 50 8 2" xfId="38026"/>
    <cellStyle name="Percent 11 50 9" xfId="20078"/>
    <cellStyle name="Percent 11 50 9 2" xfId="38027"/>
    <cellStyle name="Percent 11 51" xfId="20079"/>
    <cellStyle name="Percent 11 51 10" xfId="20080"/>
    <cellStyle name="Percent 11 51 10 2" xfId="38029"/>
    <cellStyle name="Percent 11 51 11" xfId="20081"/>
    <cellStyle name="Percent 11 51 11 2" xfId="38030"/>
    <cellStyle name="Percent 11 51 12" xfId="20082"/>
    <cellStyle name="Percent 11 51 12 2" xfId="38031"/>
    <cellStyle name="Percent 11 51 13" xfId="38028"/>
    <cellStyle name="Percent 11 51 2" xfId="20083"/>
    <cellStyle name="Percent 11 51 2 2" xfId="20084"/>
    <cellStyle name="Percent 11 51 2 2 2" xfId="38033"/>
    <cellStyle name="Percent 11 51 2 3" xfId="38032"/>
    <cellStyle name="Percent 11 51 3" xfId="20085"/>
    <cellStyle name="Percent 11 51 3 2" xfId="38034"/>
    <cellStyle name="Percent 11 51 4" xfId="20086"/>
    <cellStyle name="Percent 11 51 4 2" xfId="38035"/>
    <cellStyle name="Percent 11 51 5" xfId="20087"/>
    <cellStyle name="Percent 11 51 5 2" xfId="38036"/>
    <cellStyle name="Percent 11 51 6" xfId="20088"/>
    <cellStyle name="Percent 11 51 6 2" xfId="38037"/>
    <cellStyle name="Percent 11 51 7" xfId="20089"/>
    <cellStyle name="Percent 11 51 7 2" xfId="38038"/>
    <cellStyle name="Percent 11 51 8" xfId="20090"/>
    <cellStyle name="Percent 11 51 8 2" xfId="38039"/>
    <cellStyle name="Percent 11 51 9" xfId="20091"/>
    <cellStyle name="Percent 11 51 9 2" xfId="38040"/>
    <cellStyle name="Percent 11 52" xfId="20092"/>
    <cellStyle name="Percent 11 52 10" xfId="20093"/>
    <cellStyle name="Percent 11 52 10 2" xfId="38042"/>
    <cellStyle name="Percent 11 52 11" xfId="20094"/>
    <cellStyle name="Percent 11 52 11 2" xfId="38043"/>
    <cellStyle name="Percent 11 52 12" xfId="20095"/>
    <cellStyle name="Percent 11 52 12 2" xfId="38044"/>
    <cellStyle name="Percent 11 52 13" xfId="38041"/>
    <cellStyle name="Percent 11 52 2" xfId="20096"/>
    <cellStyle name="Percent 11 52 2 2" xfId="20097"/>
    <cellStyle name="Percent 11 52 2 2 2" xfId="38046"/>
    <cellStyle name="Percent 11 52 2 3" xfId="38045"/>
    <cellStyle name="Percent 11 52 3" xfId="20098"/>
    <cellStyle name="Percent 11 52 3 2" xfId="38047"/>
    <cellStyle name="Percent 11 52 4" xfId="20099"/>
    <cellStyle name="Percent 11 52 4 2" xfId="38048"/>
    <cellStyle name="Percent 11 52 5" xfId="20100"/>
    <cellStyle name="Percent 11 52 5 2" xfId="38049"/>
    <cellStyle name="Percent 11 52 6" xfId="20101"/>
    <cellStyle name="Percent 11 52 6 2" xfId="38050"/>
    <cellStyle name="Percent 11 52 7" xfId="20102"/>
    <cellStyle name="Percent 11 52 7 2" xfId="38051"/>
    <cellStyle name="Percent 11 52 8" xfId="20103"/>
    <cellStyle name="Percent 11 52 8 2" xfId="38052"/>
    <cellStyle name="Percent 11 52 9" xfId="20104"/>
    <cellStyle name="Percent 11 52 9 2" xfId="38053"/>
    <cellStyle name="Percent 11 53" xfId="20105"/>
    <cellStyle name="Percent 11 53 10" xfId="20106"/>
    <cellStyle name="Percent 11 53 10 2" xfId="38055"/>
    <cellStyle name="Percent 11 53 11" xfId="20107"/>
    <cellStyle name="Percent 11 53 11 2" xfId="38056"/>
    <cellStyle name="Percent 11 53 12" xfId="20108"/>
    <cellStyle name="Percent 11 53 12 2" xfId="38057"/>
    <cellStyle name="Percent 11 53 13" xfId="38054"/>
    <cellStyle name="Percent 11 53 2" xfId="20109"/>
    <cellStyle name="Percent 11 53 2 2" xfId="20110"/>
    <cellStyle name="Percent 11 53 2 2 2" xfId="38059"/>
    <cellStyle name="Percent 11 53 2 3" xfId="38058"/>
    <cellStyle name="Percent 11 53 3" xfId="20111"/>
    <cellStyle name="Percent 11 53 3 2" xfId="38060"/>
    <cellStyle name="Percent 11 53 4" xfId="20112"/>
    <cellStyle name="Percent 11 53 4 2" xfId="38061"/>
    <cellStyle name="Percent 11 53 5" xfId="20113"/>
    <cellStyle name="Percent 11 53 5 2" xfId="38062"/>
    <cellStyle name="Percent 11 53 6" xfId="20114"/>
    <cellStyle name="Percent 11 53 6 2" xfId="38063"/>
    <cellStyle name="Percent 11 53 7" xfId="20115"/>
    <cellStyle name="Percent 11 53 7 2" xfId="38064"/>
    <cellStyle name="Percent 11 53 8" xfId="20116"/>
    <cellStyle name="Percent 11 53 8 2" xfId="38065"/>
    <cellStyle name="Percent 11 53 9" xfId="20117"/>
    <cellStyle name="Percent 11 53 9 2" xfId="38066"/>
    <cellStyle name="Percent 11 54" xfId="20118"/>
    <cellStyle name="Percent 11 54 10" xfId="20119"/>
    <cellStyle name="Percent 11 54 10 2" xfId="38068"/>
    <cellStyle name="Percent 11 54 11" xfId="20120"/>
    <cellStyle name="Percent 11 54 11 2" xfId="38069"/>
    <cellStyle name="Percent 11 54 12" xfId="20121"/>
    <cellStyle name="Percent 11 54 12 2" xfId="38070"/>
    <cellStyle name="Percent 11 54 13" xfId="38067"/>
    <cellStyle name="Percent 11 54 2" xfId="20122"/>
    <cellStyle name="Percent 11 54 2 2" xfId="20123"/>
    <cellStyle name="Percent 11 54 2 2 2" xfId="38072"/>
    <cellStyle name="Percent 11 54 2 3" xfId="38071"/>
    <cellStyle name="Percent 11 54 3" xfId="20124"/>
    <cellStyle name="Percent 11 54 3 2" xfId="38073"/>
    <cellStyle name="Percent 11 54 4" xfId="20125"/>
    <cellStyle name="Percent 11 54 4 2" xfId="38074"/>
    <cellStyle name="Percent 11 54 5" xfId="20126"/>
    <cellStyle name="Percent 11 54 5 2" xfId="38075"/>
    <cellStyle name="Percent 11 54 6" xfId="20127"/>
    <cellStyle name="Percent 11 54 6 2" xfId="38076"/>
    <cellStyle name="Percent 11 54 7" xfId="20128"/>
    <cellStyle name="Percent 11 54 7 2" xfId="38077"/>
    <cellStyle name="Percent 11 54 8" xfId="20129"/>
    <cellStyle name="Percent 11 54 8 2" xfId="38078"/>
    <cellStyle name="Percent 11 54 9" xfId="20130"/>
    <cellStyle name="Percent 11 54 9 2" xfId="38079"/>
    <cellStyle name="Percent 11 55" xfId="20131"/>
    <cellStyle name="Percent 11 55 10" xfId="20132"/>
    <cellStyle name="Percent 11 55 10 2" xfId="38081"/>
    <cellStyle name="Percent 11 55 11" xfId="20133"/>
    <cellStyle name="Percent 11 55 11 2" xfId="38082"/>
    <cellStyle name="Percent 11 55 12" xfId="20134"/>
    <cellStyle name="Percent 11 55 12 2" xfId="38083"/>
    <cellStyle name="Percent 11 55 13" xfId="38080"/>
    <cellStyle name="Percent 11 55 2" xfId="20135"/>
    <cellStyle name="Percent 11 55 2 2" xfId="20136"/>
    <cellStyle name="Percent 11 55 2 2 2" xfId="38085"/>
    <cellStyle name="Percent 11 55 2 3" xfId="38084"/>
    <cellStyle name="Percent 11 55 3" xfId="20137"/>
    <cellStyle name="Percent 11 55 3 2" xfId="38086"/>
    <cellStyle name="Percent 11 55 4" xfId="20138"/>
    <cellStyle name="Percent 11 55 4 2" xfId="38087"/>
    <cellStyle name="Percent 11 55 5" xfId="20139"/>
    <cellStyle name="Percent 11 55 5 2" xfId="38088"/>
    <cellStyle name="Percent 11 55 6" xfId="20140"/>
    <cellStyle name="Percent 11 55 6 2" xfId="38089"/>
    <cellStyle name="Percent 11 55 7" xfId="20141"/>
    <cellStyle name="Percent 11 55 7 2" xfId="38090"/>
    <cellStyle name="Percent 11 55 8" xfId="20142"/>
    <cellStyle name="Percent 11 55 8 2" xfId="38091"/>
    <cellStyle name="Percent 11 55 9" xfId="20143"/>
    <cellStyle name="Percent 11 55 9 2" xfId="38092"/>
    <cellStyle name="Percent 11 56" xfId="20144"/>
    <cellStyle name="Percent 11 56 10" xfId="20145"/>
    <cellStyle name="Percent 11 56 10 2" xfId="38094"/>
    <cellStyle name="Percent 11 56 11" xfId="20146"/>
    <cellStyle name="Percent 11 56 11 2" xfId="38095"/>
    <cellStyle name="Percent 11 56 12" xfId="20147"/>
    <cellStyle name="Percent 11 56 12 2" xfId="38096"/>
    <cellStyle name="Percent 11 56 13" xfId="20148"/>
    <cellStyle name="Percent 11 56 13 2" xfId="38097"/>
    <cellStyle name="Percent 11 56 14" xfId="38093"/>
    <cellStyle name="Percent 11 56 2" xfId="20149"/>
    <cellStyle name="Percent 11 56 2 10" xfId="20150"/>
    <cellStyle name="Percent 11 56 2 10 2" xfId="38099"/>
    <cellStyle name="Percent 11 56 2 11" xfId="20151"/>
    <cellStyle name="Percent 11 56 2 11 2" xfId="38100"/>
    <cellStyle name="Percent 11 56 2 12" xfId="20152"/>
    <cellStyle name="Percent 11 56 2 12 2" xfId="38101"/>
    <cellStyle name="Percent 11 56 2 13" xfId="38098"/>
    <cellStyle name="Percent 11 56 2 2" xfId="20153"/>
    <cellStyle name="Percent 11 56 2 2 2" xfId="20154"/>
    <cellStyle name="Percent 11 56 2 2 2 2" xfId="38103"/>
    <cellStyle name="Percent 11 56 2 2 3" xfId="38102"/>
    <cellStyle name="Percent 11 56 2 3" xfId="20155"/>
    <cellStyle name="Percent 11 56 2 3 2" xfId="38104"/>
    <cellStyle name="Percent 11 56 2 4" xfId="20156"/>
    <cellStyle name="Percent 11 56 2 4 2" xfId="38105"/>
    <cellStyle name="Percent 11 56 2 5" xfId="20157"/>
    <cellStyle name="Percent 11 56 2 5 2" xfId="38106"/>
    <cellStyle name="Percent 11 56 2 6" xfId="20158"/>
    <cellStyle name="Percent 11 56 2 6 2" xfId="38107"/>
    <cellStyle name="Percent 11 56 2 7" xfId="20159"/>
    <cellStyle name="Percent 11 56 2 7 2" xfId="38108"/>
    <cellStyle name="Percent 11 56 2 8" xfId="20160"/>
    <cellStyle name="Percent 11 56 2 8 2" xfId="38109"/>
    <cellStyle name="Percent 11 56 2 9" xfId="20161"/>
    <cellStyle name="Percent 11 56 2 9 2" xfId="38110"/>
    <cellStyle name="Percent 11 56 3" xfId="20162"/>
    <cellStyle name="Percent 11 56 3 2" xfId="20163"/>
    <cellStyle name="Percent 11 56 3 2 2" xfId="38112"/>
    <cellStyle name="Percent 11 56 3 3" xfId="38111"/>
    <cellStyle name="Percent 11 56 4" xfId="20164"/>
    <cellStyle name="Percent 11 56 4 2" xfId="38113"/>
    <cellStyle name="Percent 11 56 5" xfId="20165"/>
    <cellStyle name="Percent 11 56 5 2" xfId="38114"/>
    <cellStyle name="Percent 11 56 6" xfId="20166"/>
    <cellStyle name="Percent 11 56 6 2" xfId="38115"/>
    <cellStyle name="Percent 11 56 7" xfId="20167"/>
    <cellStyle name="Percent 11 56 7 2" xfId="38116"/>
    <cellStyle name="Percent 11 56 8" xfId="20168"/>
    <cellStyle name="Percent 11 56 8 2" xfId="38117"/>
    <cellStyle name="Percent 11 56 9" xfId="20169"/>
    <cellStyle name="Percent 11 56 9 2" xfId="38118"/>
    <cellStyle name="Percent 11 57" xfId="20170"/>
    <cellStyle name="Percent 11 57 10" xfId="20171"/>
    <cellStyle name="Percent 11 57 10 2" xfId="38120"/>
    <cellStyle name="Percent 11 57 11" xfId="20172"/>
    <cellStyle name="Percent 11 57 11 2" xfId="38121"/>
    <cellStyle name="Percent 11 57 12" xfId="20173"/>
    <cellStyle name="Percent 11 57 12 2" xfId="38122"/>
    <cellStyle name="Percent 11 57 13" xfId="38119"/>
    <cellStyle name="Percent 11 57 2" xfId="20174"/>
    <cellStyle name="Percent 11 57 2 2" xfId="20175"/>
    <cellStyle name="Percent 11 57 2 2 2" xfId="38124"/>
    <cellStyle name="Percent 11 57 2 3" xfId="38123"/>
    <cellStyle name="Percent 11 57 3" xfId="20176"/>
    <cellStyle name="Percent 11 57 3 2" xfId="38125"/>
    <cellStyle name="Percent 11 57 4" xfId="20177"/>
    <cellStyle name="Percent 11 57 4 2" xfId="38126"/>
    <cellStyle name="Percent 11 57 5" xfId="20178"/>
    <cellStyle name="Percent 11 57 5 2" xfId="38127"/>
    <cellStyle name="Percent 11 57 6" xfId="20179"/>
    <cellStyle name="Percent 11 57 6 2" xfId="38128"/>
    <cellStyle name="Percent 11 57 7" xfId="20180"/>
    <cellStyle name="Percent 11 57 7 2" xfId="38129"/>
    <cellStyle name="Percent 11 57 8" xfId="20181"/>
    <cellStyle name="Percent 11 57 8 2" xfId="38130"/>
    <cellStyle name="Percent 11 57 9" xfId="20182"/>
    <cellStyle name="Percent 11 57 9 2" xfId="38131"/>
    <cellStyle name="Percent 11 58" xfId="20183"/>
    <cellStyle name="Percent 11 58 10" xfId="20184"/>
    <cellStyle name="Percent 11 58 10 2" xfId="38133"/>
    <cellStyle name="Percent 11 58 11" xfId="20185"/>
    <cellStyle name="Percent 11 58 11 2" xfId="38134"/>
    <cellStyle name="Percent 11 58 12" xfId="20186"/>
    <cellStyle name="Percent 11 58 12 2" xfId="38135"/>
    <cellStyle name="Percent 11 58 13" xfId="38132"/>
    <cellStyle name="Percent 11 58 2" xfId="20187"/>
    <cellStyle name="Percent 11 58 2 2" xfId="20188"/>
    <cellStyle name="Percent 11 58 2 2 2" xfId="38137"/>
    <cellStyle name="Percent 11 58 2 3" xfId="38136"/>
    <cellStyle name="Percent 11 58 3" xfId="20189"/>
    <cellStyle name="Percent 11 58 3 2" xfId="38138"/>
    <cellStyle name="Percent 11 58 4" xfId="20190"/>
    <cellStyle name="Percent 11 58 4 2" xfId="38139"/>
    <cellStyle name="Percent 11 58 5" xfId="20191"/>
    <cellStyle name="Percent 11 58 5 2" xfId="38140"/>
    <cellStyle name="Percent 11 58 6" xfId="20192"/>
    <cellStyle name="Percent 11 58 6 2" xfId="38141"/>
    <cellStyle name="Percent 11 58 7" xfId="20193"/>
    <cellStyle name="Percent 11 58 7 2" xfId="38142"/>
    <cellStyle name="Percent 11 58 8" xfId="20194"/>
    <cellStyle name="Percent 11 58 8 2" xfId="38143"/>
    <cellStyle name="Percent 11 58 9" xfId="20195"/>
    <cellStyle name="Percent 11 58 9 2" xfId="38144"/>
    <cellStyle name="Percent 11 59" xfId="20196"/>
    <cellStyle name="Percent 11 59 2" xfId="38145"/>
    <cellStyle name="Percent 11 6" xfId="20197"/>
    <cellStyle name="Percent 11 6 2" xfId="38146"/>
    <cellStyle name="Percent 11 60" xfId="20198"/>
    <cellStyle name="Percent 11 60 2" xfId="38147"/>
    <cellStyle name="Percent 11 61" xfId="20199"/>
    <cellStyle name="Percent 11 61 2" xfId="38148"/>
    <cellStyle name="Percent 11 62" xfId="20200"/>
    <cellStyle name="Percent 11 62 2" xfId="38149"/>
    <cellStyle name="Percent 11 63" xfId="20201"/>
    <cellStyle name="Percent 11 63 2" xfId="38150"/>
    <cellStyle name="Percent 11 64" xfId="20202"/>
    <cellStyle name="Percent 11 64 2" xfId="38151"/>
    <cellStyle name="Percent 11 65" xfId="20203"/>
    <cellStyle name="Percent 11 65 2" xfId="38152"/>
    <cellStyle name="Percent 11 66" xfId="20204"/>
    <cellStyle name="Percent 11 66 2" xfId="20205"/>
    <cellStyle name="Percent 11 66 2 2" xfId="38154"/>
    <cellStyle name="Percent 11 66 3" xfId="38153"/>
    <cellStyle name="Percent 11 67" xfId="20206"/>
    <cellStyle name="Percent 11 67 2" xfId="38155"/>
    <cellStyle name="Percent 11 68" xfId="20207"/>
    <cellStyle name="Percent 11 68 2" xfId="38156"/>
    <cellStyle name="Percent 11 69" xfId="20208"/>
    <cellStyle name="Percent 11 69 2" xfId="38157"/>
    <cellStyle name="Percent 11 7" xfId="20209"/>
    <cellStyle name="Percent 11 7 2" xfId="38158"/>
    <cellStyle name="Percent 11 70" xfId="20210"/>
    <cellStyle name="Percent 11 70 2" xfId="38159"/>
    <cellStyle name="Percent 11 71" xfId="20211"/>
    <cellStyle name="Percent 11 71 2" xfId="38160"/>
    <cellStyle name="Percent 11 72" xfId="20212"/>
    <cellStyle name="Percent 11 72 2" xfId="38161"/>
    <cellStyle name="Percent 11 73" xfId="20213"/>
    <cellStyle name="Percent 11 73 2" xfId="38162"/>
    <cellStyle name="Percent 11 74" xfId="20214"/>
    <cellStyle name="Percent 11 74 2" xfId="38163"/>
    <cellStyle name="Percent 11 75" xfId="20215"/>
    <cellStyle name="Percent 11 75 2" xfId="38164"/>
    <cellStyle name="Percent 11 76" xfId="20216"/>
    <cellStyle name="Percent 11 76 2" xfId="38165"/>
    <cellStyle name="Percent 11 77" xfId="20217"/>
    <cellStyle name="Percent 11 77 2" xfId="38166"/>
    <cellStyle name="Percent 11 78" xfId="20218"/>
    <cellStyle name="Percent 11 78 2" xfId="38167"/>
    <cellStyle name="Percent 11 79" xfId="20219"/>
    <cellStyle name="Percent 11 79 2" xfId="38168"/>
    <cellStyle name="Percent 11 8" xfId="20220"/>
    <cellStyle name="Percent 11 8 2" xfId="38169"/>
    <cellStyle name="Percent 11 80" xfId="37789"/>
    <cellStyle name="Percent 11 9" xfId="20221"/>
    <cellStyle name="Percent 11 9 2" xfId="38170"/>
    <cellStyle name="Percent 12" xfId="20222"/>
    <cellStyle name="Percent 12 2" xfId="38171"/>
    <cellStyle name="Percent 13" xfId="20223"/>
    <cellStyle name="Percent 13 10" xfId="20224"/>
    <cellStyle name="Percent 13 10 2" xfId="38173"/>
    <cellStyle name="Percent 13 11" xfId="20225"/>
    <cellStyle name="Percent 13 11 2" xfId="38174"/>
    <cellStyle name="Percent 13 12" xfId="20226"/>
    <cellStyle name="Percent 13 12 2" xfId="38175"/>
    <cellStyle name="Percent 13 13" xfId="20227"/>
    <cellStyle name="Percent 13 13 2" xfId="38176"/>
    <cellStyle name="Percent 13 14" xfId="20228"/>
    <cellStyle name="Percent 13 14 2" xfId="38177"/>
    <cellStyle name="Percent 13 15" xfId="20229"/>
    <cellStyle name="Percent 13 15 2" xfId="38178"/>
    <cellStyle name="Percent 13 16" xfId="20230"/>
    <cellStyle name="Percent 13 16 2" xfId="38179"/>
    <cellStyle name="Percent 13 17" xfId="20231"/>
    <cellStyle name="Percent 13 17 2" xfId="38180"/>
    <cellStyle name="Percent 13 18" xfId="20232"/>
    <cellStyle name="Percent 13 18 2" xfId="38181"/>
    <cellStyle name="Percent 13 19" xfId="20233"/>
    <cellStyle name="Percent 13 19 2" xfId="38182"/>
    <cellStyle name="Percent 13 2" xfId="20234"/>
    <cellStyle name="Percent 13 2 2" xfId="38183"/>
    <cellStyle name="Percent 13 20" xfId="20235"/>
    <cellStyle name="Percent 13 20 2" xfId="38184"/>
    <cellStyle name="Percent 13 21" xfId="20236"/>
    <cellStyle name="Percent 13 21 2" xfId="38185"/>
    <cellStyle name="Percent 13 22" xfId="20237"/>
    <cellStyle name="Percent 13 22 2" xfId="38186"/>
    <cellStyle name="Percent 13 23" xfId="20238"/>
    <cellStyle name="Percent 13 23 2" xfId="38187"/>
    <cellStyle name="Percent 13 24" xfId="20239"/>
    <cellStyle name="Percent 13 24 2" xfId="38188"/>
    <cellStyle name="Percent 13 25" xfId="20240"/>
    <cellStyle name="Percent 13 25 2" xfId="38189"/>
    <cellStyle name="Percent 13 26" xfId="20241"/>
    <cellStyle name="Percent 13 26 2" xfId="38190"/>
    <cellStyle name="Percent 13 27" xfId="20242"/>
    <cellStyle name="Percent 13 27 2" xfId="38191"/>
    <cellStyle name="Percent 13 28" xfId="20243"/>
    <cellStyle name="Percent 13 28 2" xfId="38192"/>
    <cellStyle name="Percent 13 29" xfId="20244"/>
    <cellStyle name="Percent 13 29 2" xfId="38193"/>
    <cellStyle name="Percent 13 3" xfId="20245"/>
    <cellStyle name="Percent 13 3 2" xfId="38194"/>
    <cellStyle name="Percent 13 30" xfId="20246"/>
    <cellStyle name="Percent 13 30 2" xfId="38195"/>
    <cellStyle name="Percent 13 31" xfId="20247"/>
    <cellStyle name="Percent 13 31 2" xfId="38196"/>
    <cellStyle name="Percent 13 32" xfId="20248"/>
    <cellStyle name="Percent 13 32 2" xfId="38197"/>
    <cellStyle name="Percent 13 33" xfId="20249"/>
    <cellStyle name="Percent 13 33 2" xfId="38198"/>
    <cellStyle name="Percent 13 34" xfId="20250"/>
    <cellStyle name="Percent 13 34 2" xfId="38199"/>
    <cellStyle name="Percent 13 35" xfId="20251"/>
    <cellStyle name="Percent 13 35 2" xfId="38200"/>
    <cellStyle name="Percent 13 36" xfId="20252"/>
    <cellStyle name="Percent 13 36 2" xfId="38201"/>
    <cellStyle name="Percent 13 37" xfId="20253"/>
    <cellStyle name="Percent 13 37 2" xfId="38202"/>
    <cellStyle name="Percent 13 38" xfId="20254"/>
    <cellStyle name="Percent 13 38 2" xfId="38203"/>
    <cellStyle name="Percent 13 39" xfId="20255"/>
    <cellStyle name="Percent 13 39 2" xfId="38204"/>
    <cellStyle name="Percent 13 4" xfId="20256"/>
    <cellStyle name="Percent 13 4 2" xfId="38205"/>
    <cellStyle name="Percent 13 40" xfId="20257"/>
    <cellStyle name="Percent 13 40 2" xfId="38206"/>
    <cellStyle name="Percent 13 41" xfId="20258"/>
    <cellStyle name="Percent 13 41 2" xfId="38207"/>
    <cellStyle name="Percent 13 42" xfId="20259"/>
    <cellStyle name="Percent 13 42 2" xfId="38208"/>
    <cellStyle name="Percent 13 43" xfId="20260"/>
    <cellStyle name="Percent 13 43 2" xfId="38209"/>
    <cellStyle name="Percent 13 44" xfId="20261"/>
    <cellStyle name="Percent 13 44 2" xfId="38210"/>
    <cellStyle name="Percent 13 45" xfId="20262"/>
    <cellStyle name="Percent 13 45 2" xfId="38211"/>
    <cellStyle name="Percent 13 46" xfId="20263"/>
    <cellStyle name="Percent 13 46 10" xfId="20264"/>
    <cellStyle name="Percent 13 46 10 2" xfId="38213"/>
    <cellStyle name="Percent 13 46 11" xfId="20265"/>
    <cellStyle name="Percent 13 46 11 2" xfId="38214"/>
    <cellStyle name="Percent 13 46 12" xfId="20266"/>
    <cellStyle name="Percent 13 46 12 2" xfId="38215"/>
    <cellStyle name="Percent 13 46 13" xfId="20267"/>
    <cellStyle name="Percent 13 46 13 2" xfId="38216"/>
    <cellStyle name="Percent 13 46 14" xfId="20268"/>
    <cellStyle name="Percent 13 46 14 2" xfId="38217"/>
    <cellStyle name="Percent 13 46 15" xfId="38212"/>
    <cellStyle name="Percent 13 46 2" xfId="20269"/>
    <cellStyle name="Percent 13 46 2 10" xfId="20270"/>
    <cellStyle name="Percent 13 46 2 10 2" xfId="38219"/>
    <cellStyle name="Percent 13 46 2 11" xfId="20271"/>
    <cellStyle name="Percent 13 46 2 11 2" xfId="38220"/>
    <cellStyle name="Percent 13 46 2 12" xfId="20272"/>
    <cellStyle name="Percent 13 46 2 12 2" xfId="38221"/>
    <cellStyle name="Percent 13 46 2 13" xfId="38218"/>
    <cellStyle name="Percent 13 46 2 2" xfId="20273"/>
    <cellStyle name="Percent 13 46 2 2 2" xfId="20274"/>
    <cellStyle name="Percent 13 46 2 2 2 2" xfId="38223"/>
    <cellStyle name="Percent 13 46 2 2 3" xfId="38222"/>
    <cellStyle name="Percent 13 46 2 3" xfId="20275"/>
    <cellStyle name="Percent 13 46 2 3 2" xfId="38224"/>
    <cellStyle name="Percent 13 46 2 4" xfId="20276"/>
    <cellStyle name="Percent 13 46 2 4 2" xfId="38225"/>
    <cellStyle name="Percent 13 46 2 5" xfId="20277"/>
    <cellStyle name="Percent 13 46 2 5 2" xfId="38226"/>
    <cellStyle name="Percent 13 46 2 6" xfId="20278"/>
    <cellStyle name="Percent 13 46 2 6 2" xfId="38227"/>
    <cellStyle name="Percent 13 46 2 7" xfId="20279"/>
    <cellStyle name="Percent 13 46 2 7 2" xfId="38228"/>
    <cellStyle name="Percent 13 46 2 8" xfId="20280"/>
    <cellStyle name="Percent 13 46 2 8 2" xfId="38229"/>
    <cellStyle name="Percent 13 46 2 9" xfId="20281"/>
    <cellStyle name="Percent 13 46 2 9 2" xfId="38230"/>
    <cellStyle name="Percent 13 46 3" xfId="20282"/>
    <cellStyle name="Percent 13 46 3 2" xfId="20283"/>
    <cellStyle name="Percent 13 46 3 2 2" xfId="38232"/>
    <cellStyle name="Percent 13 46 3 3" xfId="38231"/>
    <cellStyle name="Percent 13 46 4" xfId="20284"/>
    <cellStyle name="Percent 13 46 4 2" xfId="20285"/>
    <cellStyle name="Percent 13 46 4 2 2" xfId="38234"/>
    <cellStyle name="Percent 13 46 4 3" xfId="38233"/>
    <cellStyle name="Percent 13 46 5" xfId="20286"/>
    <cellStyle name="Percent 13 46 5 2" xfId="20287"/>
    <cellStyle name="Percent 13 46 5 2 2" xfId="38236"/>
    <cellStyle name="Percent 13 46 5 3" xfId="38235"/>
    <cellStyle name="Percent 13 46 6" xfId="20288"/>
    <cellStyle name="Percent 13 46 6 2" xfId="38237"/>
    <cellStyle name="Percent 13 46 7" xfId="20289"/>
    <cellStyle name="Percent 13 46 7 2" xfId="38238"/>
    <cellStyle name="Percent 13 46 8" xfId="20290"/>
    <cellStyle name="Percent 13 46 8 2" xfId="38239"/>
    <cellStyle name="Percent 13 46 9" xfId="20291"/>
    <cellStyle name="Percent 13 46 9 2" xfId="38240"/>
    <cellStyle name="Percent 13 47" xfId="20292"/>
    <cellStyle name="Percent 13 47 10" xfId="20293"/>
    <cellStyle name="Percent 13 47 10 2" xfId="38242"/>
    <cellStyle name="Percent 13 47 11" xfId="20294"/>
    <cellStyle name="Percent 13 47 11 2" xfId="38243"/>
    <cellStyle name="Percent 13 47 12" xfId="20295"/>
    <cellStyle name="Percent 13 47 12 2" xfId="38244"/>
    <cellStyle name="Percent 13 47 13" xfId="20296"/>
    <cellStyle name="Percent 13 47 13 2" xfId="38245"/>
    <cellStyle name="Percent 13 47 14" xfId="20297"/>
    <cellStyle name="Percent 13 47 14 2" xfId="38246"/>
    <cellStyle name="Percent 13 47 15" xfId="38241"/>
    <cellStyle name="Percent 13 47 2" xfId="20298"/>
    <cellStyle name="Percent 13 47 2 10" xfId="20299"/>
    <cellStyle name="Percent 13 47 2 10 2" xfId="38248"/>
    <cellStyle name="Percent 13 47 2 11" xfId="20300"/>
    <cellStyle name="Percent 13 47 2 11 2" xfId="38249"/>
    <cellStyle name="Percent 13 47 2 12" xfId="20301"/>
    <cellStyle name="Percent 13 47 2 12 2" xfId="38250"/>
    <cellStyle name="Percent 13 47 2 13" xfId="38247"/>
    <cellStyle name="Percent 13 47 2 2" xfId="20302"/>
    <cellStyle name="Percent 13 47 2 2 2" xfId="20303"/>
    <cellStyle name="Percent 13 47 2 2 2 2" xfId="38252"/>
    <cellStyle name="Percent 13 47 2 2 3" xfId="38251"/>
    <cellStyle name="Percent 13 47 2 3" xfId="20304"/>
    <cellStyle name="Percent 13 47 2 3 2" xfId="38253"/>
    <cellStyle name="Percent 13 47 2 4" xfId="20305"/>
    <cellStyle name="Percent 13 47 2 4 2" xfId="38254"/>
    <cellStyle name="Percent 13 47 2 5" xfId="20306"/>
    <cellStyle name="Percent 13 47 2 5 2" xfId="38255"/>
    <cellStyle name="Percent 13 47 2 6" xfId="20307"/>
    <cellStyle name="Percent 13 47 2 6 2" xfId="38256"/>
    <cellStyle name="Percent 13 47 2 7" xfId="20308"/>
    <cellStyle name="Percent 13 47 2 7 2" xfId="38257"/>
    <cellStyle name="Percent 13 47 2 8" xfId="20309"/>
    <cellStyle name="Percent 13 47 2 8 2" xfId="38258"/>
    <cellStyle name="Percent 13 47 2 9" xfId="20310"/>
    <cellStyle name="Percent 13 47 2 9 2" xfId="38259"/>
    <cellStyle name="Percent 13 47 3" xfId="20311"/>
    <cellStyle name="Percent 13 47 3 2" xfId="20312"/>
    <cellStyle name="Percent 13 47 3 2 2" xfId="38261"/>
    <cellStyle name="Percent 13 47 3 3" xfId="38260"/>
    <cellStyle name="Percent 13 47 4" xfId="20313"/>
    <cellStyle name="Percent 13 47 4 2" xfId="20314"/>
    <cellStyle name="Percent 13 47 4 2 2" xfId="38263"/>
    <cellStyle name="Percent 13 47 4 3" xfId="38262"/>
    <cellStyle name="Percent 13 47 5" xfId="20315"/>
    <cellStyle name="Percent 13 47 5 2" xfId="20316"/>
    <cellStyle name="Percent 13 47 5 2 2" xfId="38265"/>
    <cellStyle name="Percent 13 47 5 3" xfId="38264"/>
    <cellStyle name="Percent 13 47 6" xfId="20317"/>
    <cellStyle name="Percent 13 47 6 2" xfId="38266"/>
    <cellStyle name="Percent 13 47 7" xfId="20318"/>
    <cellStyle name="Percent 13 47 7 2" xfId="38267"/>
    <cellStyle name="Percent 13 47 8" xfId="20319"/>
    <cellStyle name="Percent 13 47 8 2" xfId="38268"/>
    <cellStyle name="Percent 13 47 9" xfId="20320"/>
    <cellStyle name="Percent 13 47 9 2" xfId="38269"/>
    <cellStyle name="Percent 13 48" xfId="20321"/>
    <cellStyle name="Percent 13 48 10" xfId="20322"/>
    <cellStyle name="Percent 13 48 10 2" xfId="38271"/>
    <cellStyle name="Percent 13 48 11" xfId="20323"/>
    <cellStyle name="Percent 13 48 11 2" xfId="38272"/>
    <cellStyle name="Percent 13 48 12" xfId="20324"/>
    <cellStyle name="Percent 13 48 12 2" xfId="38273"/>
    <cellStyle name="Percent 13 48 13" xfId="20325"/>
    <cellStyle name="Percent 13 48 13 2" xfId="38274"/>
    <cellStyle name="Percent 13 48 14" xfId="20326"/>
    <cellStyle name="Percent 13 48 14 2" xfId="38275"/>
    <cellStyle name="Percent 13 48 15" xfId="38270"/>
    <cellStyle name="Percent 13 48 2" xfId="20327"/>
    <cellStyle name="Percent 13 48 2 10" xfId="20328"/>
    <cellStyle name="Percent 13 48 2 10 2" xfId="38277"/>
    <cellStyle name="Percent 13 48 2 11" xfId="20329"/>
    <cellStyle name="Percent 13 48 2 11 2" xfId="38278"/>
    <cellStyle name="Percent 13 48 2 12" xfId="20330"/>
    <cellStyle name="Percent 13 48 2 12 2" xfId="38279"/>
    <cellStyle name="Percent 13 48 2 13" xfId="20331"/>
    <cellStyle name="Percent 13 48 2 13 2" xfId="38280"/>
    <cellStyle name="Percent 13 48 2 14" xfId="20332"/>
    <cellStyle name="Percent 13 48 2 14 2" xfId="38281"/>
    <cellStyle name="Percent 13 48 2 15" xfId="38276"/>
    <cellStyle name="Percent 13 48 2 2" xfId="20333"/>
    <cellStyle name="Percent 13 48 2 2 10" xfId="20334"/>
    <cellStyle name="Percent 13 48 2 2 10 2" xfId="38283"/>
    <cellStyle name="Percent 13 48 2 2 11" xfId="20335"/>
    <cellStyle name="Percent 13 48 2 2 11 2" xfId="38284"/>
    <cellStyle name="Percent 13 48 2 2 12" xfId="20336"/>
    <cellStyle name="Percent 13 48 2 2 12 2" xfId="38285"/>
    <cellStyle name="Percent 13 48 2 2 13" xfId="20337"/>
    <cellStyle name="Percent 13 48 2 2 13 2" xfId="38286"/>
    <cellStyle name="Percent 13 48 2 2 14" xfId="38282"/>
    <cellStyle name="Percent 13 48 2 2 2" xfId="20338"/>
    <cellStyle name="Percent 13 48 2 2 2 10" xfId="20339"/>
    <cellStyle name="Percent 13 48 2 2 2 10 2" xfId="38288"/>
    <cellStyle name="Percent 13 48 2 2 2 11" xfId="20340"/>
    <cellStyle name="Percent 13 48 2 2 2 11 2" xfId="38289"/>
    <cellStyle name="Percent 13 48 2 2 2 12" xfId="20341"/>
    <cellStyle name="Percent 13 48 2 2 2 12 2" xfId="38290"/>
    <cellStyle name="Percent 13 48 2 2 2 13" xfId="38287"/>
    <cellStyle name="Percent 13 48 2 2 2 2" xfId="20342"/>
    <cellStyle name="Percent 13 48 2 2 2 2 2" xfId="20343"/>
    <cellStyle name="Percent 13 48 2 2 2 2 2 2" xfId="38292"/>
    <cellStyle name="Percent 13 48 2 2 2 2 3" xfId="38291"/>
    <cellStyle name="Percent 13 48 2 2 2 3" xfId="20344"/>
    <cellStyle name="Percent 13 48 2 2 2 3 2" xfId="38293"/>
    <cellStyle name="Percent 13 48 2 2 2 4" xfId="20345"/>
    <cellStyle name="Percent 13 48 2 2 2 4 2" xfId="38294"/>
    <cellStyle name="Percent 13 48 2 2 2 5" xfId="20346"/>
    <cellStyle name="Percent 13 48 2 2 2 5 2" xfId="38295"/>
    <cellStyle name="Percent 13 48 2 2 2 6" xfId="20347"/>
    <cellStyle name="Percent 13 48 2 2 2 6 2" xfId="38296"/>
    <cellStyle name="Percent 13 48 2 2 2 7" xfId="20348"/>
    <cellStyle name="Percent 13 48 2 2 2 7 2" xfId="38297"/>
    <cellStyle name="Percent 13 48 2 2 2 8" xfId="20349"/>
    <cellStyle name="Percent 13 48 2 2 2 8 2" xfId="38298"/>
    <cellStyle name="Percent 13 48 2 2 2 9" xfId="20350"/>
    <cellStyle name="Percent 13 48 2 2 2 9 2" xfId="38299"/>
    <cellStyle name="Percent 13 48 2 2 3" xfId="20351"/>
    <cellStyle name="Percent 13 48 2 2 3 2" xfId="20352"/>
    <cellStyle name="Percent 13 48 2 2 3 2 2" xfId="38301"/>
    <cellStyle name="Percent 13 48 2 2 3 3" xfId="38300"/>
    <cellStyle name="Percent 13 48 2 2 4" xfId="20353"/>
    <cellStyle name="Percent 13 48 2 2 4 2" xfId="38302"/>
    <cellStyle name="Percent 13 48 2 2 5" xfId="20354"/>
    <cellStyle name="Percent 13 48 2 2 5 2" xfId="38303"/>
    <cellStyle name="Percent 13 48 2 2 6" xfId="20355"/>
    <cellStyle name="Percent 13 48 2 2 6 2" xfId="38304"/>
    <cellStyle name="Percent 13 48 2 2 7" xfId="20356"/>
    <cellStyle name="Percent 13 48 2 2 7 2" xfId="38305"/>
    <cellStyle name="Percent 13 48 2 2 8" xfId="20357"/>
    <cellStyle name="Percent 13 48 2 2 8 2" xfId="38306"/>
    <cellStyle name="Percent 13 48 2 2 9" xfId="20358"/>
    <cellStyle name="Percent 13 48 2 2 9 2" xfId="38307"/>
    <cellStyle name="Percent 13 48 2 3" xfId="20359"/>
    <cellStyle name="Percent 13 48 2 3 10" xfId="20360"/>
    <cellStyle name="Percent 13 48 2 3 10 2" xfId="38309"/>
    <cellStyle name="Percent 13 48 2 3 11" xfId="20361"/>
    <cellStyle name="Percent 13 48 2 3 11 2" xfId="38310"/>
    <cellStyle name="Percent 13 48 2 3 12" xfId="20362"/>
    <cellStyle name="Percent 13 48 2 3 12 2" xfId="38311"/>
    <cellStyle name="Percent 13 48 2 3 13" xfId="38308"/>
    <cellStyle name="Percent 13 48 2 3 2" xfId="20363"/>
    <cellStyle name="Percent 13 48 2 3 2 2" xfId="20364"/>
    <cellStyle name="Percent 13 48 2 3 2 2 2" xfId="38313"/>
    <cellStyle name="Percent 13 48 2 3 2 3" xfId="38312"/>
    <cellStyle name="Percent 13 48 2 3 3" xfId="20365"/>
    <cellStyle name="Percent 13 48 2 3 3 2" xfId="38314"/>
    <cellStyle name="Percent 13 48 2 3 4" xfId="20366"/>
    <cellStyle name="Percent 13 48 2 3 4 2" xfId="38315"/>
    <cellStyle name="Percent 13 48 2 3 5" xfId="20367"/>
    <cellStyle name="Percent 13 48 2 3 5 2" xfId="38316"/>
    <cellStyle name="Percent 13 48 2 3 6" xfId="20368"/>
    <cellStyle name="Percent 13 48 2 3 6 2" xfId="38317"/>
    <cellStyle name="Percent 13 48 2 3 7" xfId="20369"/>
    <cellStyle name="Percent 13 48 2 3 7 2" xfId="38318"/>
    <cellStyle name="Percent 13 48 2 3 8" xfId="20370"/>
    <cellStyle name="Percent 13 48 2 3 8 2" xfId="38319"/>
    <cellStyle name="Percent 13 48 2 3 9" xfId="20371"/>
    <cellStyle name="Percent 13 48 2 3 9 2" xfId="38320"/>
    <cellStyle name="Percent 13 48 2 4" xfId="20372"/>
    <cellStyle name="Percent 13 48 2 4 10" xfId="20373"/>
    <cellStyle name="Percent 13 48 2 4 10 2" xfId="38322"/>
    <cellStyle name="Percent 13 48 2 4 11" xfId="20374"/>
    <cellStyle name="Percent 13 48 2 4 11 2" xfId="38323"/>
    <cellStyle name="Percent 13 48 2 4 12" xfId="20375"/>
    <cellStyle name="Percent 13 48 2 4 12 2" xfId="38324"/>
    <cellStyle name="Percent 13 48 2 4 13" xfId="38321"/>
    <cellStyle name="Percent 13 48 2 4 2" xfId="20376"/>
    <cellStyle name="Percent 13 48 2 4 2 2" xfId="20377"/>
    <cellStyle name="Percent 13 48 2 4 2 2 2" xfId="38326"/>
    <cellStyle name="Percent 13 48 2 4 2 3" xfId="38325"/>
    <cellStyle name="Percent 13 48 2 4 3" xfId="20378"/>
    <cellStyle name="Percent 13 48 2 4 3 2" xfId="38327"/>
    <cellStyle name="Percent 13 48 2 4 4" xfId="20379"/>
    <cellStyle name="Percent 13 48 2 4 4 2" xfId="38328"/>
    <cellStyle name="Percent 13 48 2 4 5" xfId="20380"/>
    <cellStyle name="Percent 13 48 2 4 5 2" xfId="38329"/>
    <cellStyle name="Percent 13 48 2 4 6" xfId="20381"/>
    <cellStyle name="Percent 13 48 2 4 6 2" xfId="38330"/>
    <cellStyle name="Percent 13 48 2 4 7" xfId="20382"/>
    <cellStyle name="Percent 13 48 2 4 7 2" xfId="38331"/>
    <cellStyle name="Percent 13 48 2 4 8" xfId="20383"/>
    <cellStyle name="Percent 13 48 2 4 8 2" xfId="38332"/>
    <cellStyle name="Percent 13 48 2 4 9" xfId="20384"/>
    <cellStyle name="Percent 13 48 2 4 9 2" xfId="38333"/>
    <cellStyle name="Percent 13 48 2 5" xfId="20385"/>
    <cellStyle name="Percent 13 48 2 5 2" xfId="20386"/>
    <cellStyle name="Percent 13 48 2 5 2 2" xfId="38335"/>
    <cellStyle name="Percent 13 48 2 5 3" xfId="38334"/>
    <cellStyle name="Percent 13 48 2 6" xfId="20387"/>
    <cellStyle name="Percent 13 48 2 6 2" xfId="38336"/>
    <cellStyle name="Percent 13 48 2 7" xfId="20388"/>
    <cellStyle name="Percent 13 48 2 7 2" xfId="38337"/>
    <cellStyle name="Percent 13 48 2 8" xfId="20389"/>
    <cellStyle name="Percent 13 48 2 8 2" xfId="38338"/>
    <cellStyle name="Percent 13 48 2 9" xfId="20390"/>
    <cellStyle name="Percent 13 48 2 9 2" xfId="38339"/>
    <cellStyle name="Percent 13 48 3" xfId="20391"/>
    <cellStyle name="Percent 13 48 3 10" xfId="20392"/>
    <cellStyle name="Percent 13 48 3 10 2" xfId="38341"/>
    <cellStyle name="Percent 13 48 3 11" xfId="20393"/>
    <cellStyle name="Percent 13 48 3 11 2" xfId="38342"/>
    <cellStyle name="Percent 13 48 3 12" xfId="20394"/>
    <cellStyle name="Percent 13 48 3 12 2" xfId="38343"/>
    <cellStyle name="Percent 13 48 3 13" xfId="20395"/>
    <cellStyle name="Percent 13 48 3 13 2" xfId="38344"/>
    <cellStyle name="Percent 13 48 3 14" xfId="38340"/>
    <cellStyle name="Percent 13 48 3 2" xfId="20396"/>
    <cellStyle name="Percent 13 48 3 2 10" xfId="20397"/>
    <cellStyle name="Percent 13 48 3 2 10 2" xfId="38346"/>
    <cellStyle name="Percent 13 48 3 2 11" xfId="20398"/>
    <cellStyle name="Percent 13 48 3 2 11 2" xfId="38347"/>
    <cellStyle name="Percent 13 48 3 2 12" xfId="20399"/>
    <cellStyle name="Percent 13 48 3 2 12 2" xfId="38348"/>
    <cellStyle name="Percent 13 48 3 2 13" xfId="38345"/>
    <cellStyle name="Percent 13 48 3 2 2" xfId="20400"/>
    <cellStyle name="Percent 13 48 3 2 2 2" xfId="20401"/>
    <cellStyle name="Percent 13 48 3 2 2 2 2" xfId="38350"/>
    <cellStyle name="Percent 13 48 3 2 2 3" xfId="38349"/>
    <cellStyle name="Percent 13 48 3 2 3" xfId="20402"/>
    <cellStyle name="Percent 13 48 3 2 3 2" xfId="38351"/>
    <cellStyle name="Percent 13 48 3 2 4" xfId="20403"/>
    <cellStyle name="Percent 13 48 3 2 4 2" xfId="38352"/>
    <cellStyle name="Percent 13 48 3 2 5" xfId="20404"/>
    <cellStyle name="Percent 13 48 3 2 5 2" xfId="38353"/>
    <cellStyle name="Percent 13 48 3 2 6" xfId="20405"/>
    <cellStyle name="Percent 13 48 3 2 6 2" xfId="38354"/>
    <cellStyle name="Percent 13 48 3 2 7" xfId="20406"/>
    <cellStyle name="Percent 13 48 3 2 7 2" xfId="38355"/>
    <cellStyle name="Percent 13 48 3 2 8" xfId="20407"/>
    <cellStyle name="Percent 13 48 3 2 8 2" xfId="38356"/>
    <cellStyle name="Percent 13 48 3 2 9" xfId="20408"/>
    <cellStyle name="Percent 13 48 3 2 9 2" xfId="38357"/>
    <cellStyle name="Percent 13 48 3 3" xfId="20409"/>
    <cellStyle name="Percent 13 48 3 3 2" xfId="38358"/>
    <cellStyle name="Percent 13 48 3 4" xfId="20410"/>
    <cellStyle name="Percent 13 48 3 4 2" xfId="20411"/>
    <cellStyle name="Percent 13 48 3 4 2 2" xfId="38360"/>
    <cellStyle name="Percent 13 48 3 4 3" xfId="38359"/>
    <cellStyle name="Percent 13 48 3 5" xfId="20412"/>
    <cellStyle name="Percent 13 48 3 5 2" xfId="38361"/>
    <cellStyle name="Percent 13 48 3 6" xfId="20413"/>
    <cellStyle name="Percent 13 48 3 6 2" xfId="38362"/>
    <cellStyle name="Percent 13 48 3 7" xfId="20414"/>
    <cellStyle name="Percent 13 48 3 7 2" xfId="38363"/>
    <cellStyle name="Percent 13 48 3 8" xfId="20415"/>
    <cellStyle name="Percent 13 48 3 8 2" xfId="38364"/>
    <cellStyle name="Percent 13 48 3 9" xfId="20416"/>
    <cellStyle name="Percent 13 48 3 9 2" xfId="38365"/>
    <cellStyle name="Percent 13 48 4" xfId="20417"/>
    <cellStyle name="Percent 13 48 4 10" xfId="20418"/>
    <cellStyle name="Percent 13 48 4 10 2" xfId="38367"/>
    <cellStyle name="Percent 13 48 4 11" xfId="20419"/>
    <cellStyle name="Percent 13 48 4 11 2" xfId="38368"/>
    <cellStyle name="Percent 13 48 4 12" xfId="20420"/>
    <cellStyle name="Percent 13 48 4 12 2" xfId="38369"/>
    <cellStyle name="Percent 13 48 4 13" xfId="38366"/>
    <cellStyle name="Percent 13 48 4 2" xfId="20421"/>
    <cellStyle name="Percent 13 48 4 2 2" xfId="20422"/>
    <cellStyle name="Percent 13 48 4 2 2 2" xfId="38371"/>
    <cellStyle name="Percent 13 48 4 2 3" xfId="38370"/>
    <cellStyle name="Percent 13 48 4 3" xfId="20423"/>
    <cellStyle name="Percent 13 48 4 3 2" xfId="38372"/>
    <cellStyle name="Percent 13 48 4 4" xfId="20424"/>
    <cellStyle name="Percent 13 48 4 4 2" xfId="38373"/>
    <cellStyle name="Percent 13 48 4 5" xfId="20425"/>
    <cellStyle name="Percent 13 48 4 5 2" xfId="38374"/>
    <cellStyle name="Percent 13 48 4 6" xfId="20426"/>
    <cellStyle name="Percent 13 48 4 6 2" xfId="38375"/>
    <cellStyle name="Percent 13 48 4 7" xfId="20427"/>
    <cellStyle name="Percent 13 48 4 7 2" xfId="38376"/>
    <cellStyle name="Percent 13 48 4 8" xfId="20428"/>
    <cellStyle name="Percent 13 48 4 8 2" xfId="38377"/>
    <cellStyle name="Percent 13 48 4 9" xfId="20429"/>
    <cellStyle name="Percent 13 48 4 9 2" xfId="38378"/>
    <cellStyle name="Percent 13 48 5" xfId="20430"/>
    <cellStyle name="Percent 13 48 5 2" xfId="38379"/>
    <cellStyle name="Percent 13 48 6" xfId="20431"/>
    <cellStyle name="Percent 13 48 6 2" xfId="38380"/>
    <cellStyle name="Percent 13 48 7" xfId="20432"/>
    <cellStyle name="Percent 13 48 7 2" xfId="38381"/>
    <cellStyle name="Percent 13 48 8" xfId="20433"/>
    <cellStyle name="Percent 13 48 8 2" xfId="38382"/>
    <cellStyle name="Percent 13 48 9" xfId="20434"/>
    <cellStyle name="Percent 13 48 9 2" xfId="38383"/>
    <cellStyle name="Percent 13 49" xfId="20435"/>
    <cellStyle name="Percent 13 49 10" xfId="20436"/>
    <cellStyle name="Percent 13 49 10 2" xfId="38385"/>
    <cellStyle name="Percent 13 49 11" xfId="20437"/>
    <cellStyle name="Percent 13 49 11 2" xfId="38386"/>
    <cellStyle name="Percent 13 49 12" xfId="20438"/>
    <cellStyle name="Percent 13 49 12 2" xfId="38387"/>
    <cellStyle name="Percent 13 49 13" xfId="38384"/>
    <cellStyle name="Percent 13 49 2" xfId="20439"/>
    <cellStyle name="Percent 13 49 2 2" xfId="20440"/>
    <cellStyle name="Percent 13 49 2 2 2" xfId="38389"/>
    <cellStyle name="Percent 13 49 2 3" xfId="38388"/>
    <cellStyle name="Percent 13 49 3" xfId="20441"/>
    <cellStyle name="Percent 13 49 3 2" xfId="38390"/>
    <cellStyle name="Percent 13 49 4" xfId="20442"/>
    <cellStyle name="Percent 13 49 4 2" xfId="38391"/>
    <cellStyle name="Percent 13 49 5" xfId="20443"/>
    <cellStyle name="Percent 13 49 5 2" xfId="38392"/>
    <cellStyle name="Percent 13 49 6" xfId="20444"/>
    <cellStyle name="Percent 13 49 6 2" xfId="38393"/>
    <cellStyle name="Percent 13 49 7" xfId="20445"/>
    <cellStyle name="Percent 13 49 7 2" xfId="38394"/>
    <cellStyle name="Percent 13 49 8" xfId="20446"/>
    <cellStyle name="Percent 13 49 8 2" xfId="38395"/>
    <cellStyle name="Percent 13 49 9" xfId="20447"/>
    <cellStyle name="Percent 13 49 9 2" xfId="38396"/>
    <cellStyle name="Percent 13 5" xfId="20448"/>
    <cellStyle name="Percent 13 5 2" xfId="38397"/>
    <cellStyle name="Percent 13 50" xfId="20449"/>
    <cellStyle name="Percent 13 50 10" xfId="20450"/>
    <cellStyle name="Percent 13 50 10 2" xfId="38399"/>
    <cellStyle name="Percent 13 50 11" xfId="20451"/>
    <cellStyle name="Percent 13 50 11 2" xfId="38400"/>
    <cellStyle name="Percent 13 50 12" xfId="20452"/>
    <cellStyle name="Percent 13 50 12 2" xfId="38401"/>
    <cellStyle name="Percent 13 50 13" xfId="38398"/>
    <cellStyle name="Percent 13 50 2" xfId="20453"/>
    <cellStyle name="Percent 13 50 2 2" xfId="20454"/>
    <cellStyle name="Percent 13 50 2 2 2" xfId="38403"/>
    <cellStyle name="Percent 13 50 2 3" xfId="38402"/>
    <cellStyle name="Percent 13 50 3" xfId="20455"/>
    <cellStyle name="Percent 13 50 3 2" xfId="38404"/>
    <cellStyle name="Percent 13 50 4" xfId="20456"/>
    <cellStyle name="Percent 13 50 4 2" xfId="38405"/>
    <cellStyle name="Percent 13 50 5" xfId="20457"/>
    <cellStyle name="Percent 13 50 5 2" xfId="38406"/>
    <cellStyle name="Percent 13 50 6" xfId="20458"/>
    <cellStyle name="Percent 13 50 6 2" xfId="38407"/>
    <cellStyle name="Percent 13 50 7" xfId="20459"/>
    <cellStyle name="Percent 13 50 7 2" xfId="38408"/>
    <cellStyle name="Percent 13 50 8" xfId="20460"/>
    <cellStyle name="Percent 13 50 8 2" xfId="38409"/>
    <cellStyle name="Percent 13 50 9" xfId="20461"/>
    <cellStyle name="Percent 13 50 9 2" xfId="38410"/>
    <cellStyle name="Percent 13 51" xfId="20462"/>
    <cellStyle name="Percent 13 51 10" xfId="20463"/>
    <cellStyle name="Percent 13 51 10 2" xfId="38412"/>
    <cellStyle name="Percent 13 51 11" xfId="20464"/>
    <cellStyle name="Percent 13 51 11 2" xfId="38413"/>
    <cellStyle name="Percent 13 51 12" xfId="20465"/>
    <cellStyle name="Percent 13 51 12 2" xfId="38414"/>
    <cellStyle name="Percent 13 51 13" xfId="38411"/>
    <cellStyle name="Percent 13 51 2" xfId="20466"/>
    <cellStyle name="Percent 13 51 2 2" xfId="20467"/>
    <cellStyle name="Percent 13 51 2 2 2" xfId="38416"/>
    <cellStyle name="Percent 13 51 2 3" xfId="38415"/>
    <cellStyle name="Percent 13 51 3" xfId="20468"/>
    <cellStyle name="Percent 13 51 3 2" xfId="38417"/>
    <cellStyle name="Percent 13 51 4" xfId="20469"/>
    <cellStyle name="Percent 13 51 4 2" xfId="38418"/>
    <cellStyle name="Percent 13 51 5" xfId="20470"/>
    <cellStyle name="Percent 13 51 5 2" xfId="38419"/>
    <cellStyle name="Percent 13 51 6" xfId="20471"/>
    <cellStyle name="Percent 13 51 6 2" xfId="38420"/>
    <cellStyle name="Percent 13 51 7" xfId="20472"/>
    <cellStyle name="Percent 13 51 7 2" xfId="38421"/>
    <cellStyle name="Percent 13 51 8" xfId="20473"/>
    <cellStyle name="Percent 13 51 8 2" xfId="38422"/>
    <cellStyle name="Percent 13 51 9" xfId="20474"/>
    <cellStyle name="Percent 13 51 9 2" xfId="38423"/>
    <cellStyle name="Percent 13 52" xfId="20475"/>
    <cellStyle name="Percent 13 52 10" xfId="20476"/>
    <cellStyle name="Percent 13 52 10 2" xfId="38425"/>
    <cellStyle name="Percent 13 52 11" xfId="20477"/>
    <cellStyle name="Percent 13 52 11 2" xfId="38426"/>
    <cellStyle name="Percent 13 52 12" xfId="20478"/>
    <cellStyle name="Percent 13 52 12 2" xfId="38427"/>
    <cellStyle name="Percent 13 52 13" xfId="38424"/>
    <cellStyle name="Percent 13 52 2" xfId="20479"/>
    <cellStyle name="Percent 13 52 2 2" xfId="20480"/>
    <cellStyle name="Percent 13 52 2 2 2" xfId="38429"/>
    <cellStyle name="Percent 13 52 2 3" xfId="38428"/>
    <cellStyle name="Percent 13 52 3" xfId="20481"/>
    <cellStyle name="Percent 13 52 3 2" xfId="38430"/>
    <cellStyle name="Percent 13 52 4" xfId="20482"/>
    <cellStyle name="Percent 13 52 4 2" xfId="38431"/>
    <cellStyle name="Percent 13 52 5" xfId="20483"/>
    <cellStyle name="Percent 13 52 5 2" xfId="38432"/>
    <cellStyle name="Percent 13 52 6" xfId="20484"/>
    <cellStyle name="Percent 13 52 6 2" xfId="38433"/>
    <cellStyle name="Percent 13 52 7" xfId="20485"/>
    <cellStyle name="Percent 13 52 7 2" xfId="38434"/>
    <cellStyle name="Percent 13 52 8" xfId="20486"/>
    <cellStyle name="Percent 13 52 8 2" xfId="38435"/>
    <cellStyle name="Percent 13 52 9" xfId="20487"/>
    <cellStyle name="Percent 13 52 9 2" xfId="38436"/>
    <cellStyle name="Percent 13 53" xfId="20488"/>
    <cellStyle name="Percent 13 53 10" xfId="20489"/>
    <cellStyle name="Percent 13 53 10 2" xfId="38438"/>
    <cellStyle name="Percent 13 53 11" xfId="20490"/>
    <cellStyle name="Percent 13 53 11 2" xfId="38439"/>
    <cellStyle name="Percent 13 53 12" xfId="20491"/>
    <cellStyle name="Percent 13 53 12 2" xfId="38440"/>
    <cellStyle name="Percent 13 53 13" xfId="38437"/>
    <cellStyle name="Percent 13 53 2" xfId="20492"/>
    <cellStyle name="Percent 13 53 2 2" xfId="20493"/>
    <cellStyle name="Percent 13 53 2 2 2" xfId="38442"/>
    <cellStyle name="Percent 13 53 2 3" xfId="38441"/>
    <cellStyle name="Percent 13 53 3" xfId="20494"/>
    <cellStyle name="Percent 13 53 3 2" xfId="38443"/>
    <cellStyle name="Percent 13 53 4" xfId="20495"/>
    <cellStyle name="Percent 13 53 4 2" xfId="38444"/>
    <cellStyle name="Percent 13 53 5" xfId="20496"/>
    <cellStyle name="Percent 13 53 5 2" xfId="38445"/>
    <cellStyle name="Percent 13 53 6" xfId="20497"/>
    <cellStyle name="Percent 13 53 6 2" xfId="38446"/>
    <cellStyle name="Percent 13 53 7" xfId="20498"/>
    <cellStyle name="Percent 13 53 7 2" xfId="38447"/>
    <cellStyle name="Percent 13 53 8" xfId="20499"/>
    <cellStyle name="Percent 13 53 8 2" xfId="38448"/>
    <cellStyle name="Percent 13 53 9" xfId="20500"/>
    <cellStyle name="Percent 13 53 9 2" xfId="38449"/>
    <cellStyle name="Percent 13 54" xfId="20501"/>
    <cellStyle name="Percent 13 54 10" xfId="20502"/>
    <cellStyle name="Percent 13 54 10 2" xfId="38451"/>
    <cellStyle name="Percent 13 54 11" xfId="20503"/>
    <cellStyle name="Percent 13 54 11 2" xfId="38452"/>
    <cellStyle name="Percent 13 54 12" xfId="20504"/>
    <cellStyle name="Percent 13 54 12 2" xfId="38453"/>
    <cellStyle name="Percent 13 54 13" xfId="38450"/>
    <cellStyle name="Percent 13 54 2" xfId="20505"/>
    <cellStyle name="Percent 13 54 2 2" xfId="20506"/>
    <cellStyle name="Percent 13 54 2 2 2" xfId="38455"/>
    <cellStyle name="Percent 13 54 2 3" xfId="38454"/>
    <cellStyle name="Percent 13 54 3" xfId="20507"/>
    <cellStyle name="Percent 13 54 3 2" xfId="38456"/>
    <cellStyle name="Percent 13 54 4" xfId="20508"/>
    <cellStyle name="Percent 13 54 4 2" xfId="38457"/>
    <cellStyle name="Percent 13 54 5" xfId="20509"/>
    <cellStyle name="Percent 13 54 5 2" xfId="38458"/>
    <cellStyle name="Percent 13 54 6" xfId="20510"/>
    <cellStyle name="Percent 13 54 6 2" xfId="38459"/>
    <cellStyle name="Percent 13 54 7" xfId="20511"/>
    <cellStyle name="Percent 13 54 7 2" xfId="38460"/>
    <cellStyle name="Percent 13 54 8" xfId="20512"/>
    <cellStyle name="Percent 13 54 8 2" xfId="38461"/>
    <cellStyle name="Percent 13 54 9" xfId="20513"/>
    <cellStyle name="Percent 13 54 9 2" xfId="38462"/>
    <cellStyle name="Percent 13 55" xfId="20514"/>
    <cellStyle name="Percent 13 55 10" xfId="20515"/>
    <cellStyle name="Percent 13 55 10 2" xfId="38464"/>
    <cellStyle name="Percent 13 55 11" xfId="20516"/>
    <cellStyle name="Percent 13 55 11 2" xfId="38465"/>
    <cellStyle name="Percent 13 55 12" xfId="20517"/>
    <cellStyle name="Percent 13 55 12 2" xfId="38466"/>
    <cellStyle name="Percent 13 55 13" xfId="38463"/>
    <cellStyle name="Percent 13 55 2" xfId="20518"/>
    <cellStyle name="Percent 13 55 2 2" xfId="20519"/>
    <cellStyle name="Percent 13 55 2 2 2" xfId="38468"/>
    <cellStyle name="Percent 13 55 2 3" xfId="38467"/>
    <cellStyle name="Percent 13 55 3" xfId="20520"/>
    <cellStyle name="Percent 13 55 3 2" xfId="38469"/>
    <cellStyle name="Percent 13 55 4" xfId="20521"/>
    <cellStyle name="Percent 13 55 4 2" xfId="38470"/>
    <cellStyle name="Percent 13 55 5" xfId="20522"/>
    <cellStyle name="Percent 13 55 5 2" xfId="38471"/>
    <cellStyle name="Percent 13 55 6" xfId="20523"/>
    <cellStyle name="Percent 13 55 6 2" xfId="38472"/>
    <cellStyle name="Percent 13 55 7" xfId="20524"/>
    <cellStyle name="Percent 13 55 7 2" xfId="38473"/>
    <cellStyle name="Percent 13 55 8" xfId="20525"/>
    <cellStyle name="Percent 13 55 8 2" xfId="38474"/>
    <cellStyle name="Percent 13 55 9" xfId="20526"/>
    <cellStyle name="Percent 13 55 9 2" xfId="38475"/>
    <cellStyle name="Percent 13 56" xfId="20527"/>
    <cellStyle name="Percent 13 56 10" xfId="20528"/>
    <cellStyle name="Percent 13 56 10 2" xfId="38477"/>
    <cellStyle name="Percent 13 56 11" xfId="20529"/>
    <cellStyle name="Percent 13 56 11 2" xfId="38478"/>
    <cellStyle name="Percent 13 56 12" xfId="20530"/>
    <cellStyle name="Percent 13 56 12 2" xfId="38479"/>
    <cellStyle name="Percent 13 56 13" xfId="20531"/>
    <cellStyle name="Percent 13 56 13 2" xfId="38480"/>
    <cellStyle name="Percent 13 56 14" xfId="38476"/>
    <cellStyle name="Percent 13 56 2" xfId="20532"/>
    <cellStyle name="Percent 13 56 2 10" xfId="20533"/>
    <cellStyle name="Percent 13 56 2 10 2" xfId="38482"/>
    <cellStyle name="Percent 13 56 2 11" xfId="20534"/>
    <cellStyle name="Percent 13 56 2 11 2" xfId="38483"/>
    <cellStyle name="Percent 13 56 2 12" xfId="20535"/>
    <cellStyle name="Percent 13 56 2 12 2" xfId="38484"/>
    <cellStyle name="Percent 13 56 2 13" xfId="38481"/>
    <cellStyle name="Percent 13 56 2 2" xfId="20536"/>
    <cellStyle name="Percent 13 56 2 2 2" xfId="20537"/>
    <cellStyle name="Percent 13 56 2 2 2 2" xfId="38486"/>
    <cellStyle name="Percent 13 56 2 2 3" xfId="38485"/>
    <cellStyle name="Percent 13 56 2 3" xfId="20538"/>
    <cellStyle name="Percent 13 56 2 3 2" xfId="38487"/>
    <cellStyle name="Percent 13 56 2 4" xfId="20539"/>
    <cellStyle name="Percent 13 56 2 4 2" xfId="38488"/>
    <cellStyle name="Percent 13 56 2 5" xfId="20540"/>
    <cellStyle name="Percent 13 56 2 5 2" xfId="38489"/>
    <cellStyle name="Percent 13 56 2 6" xfId="20541"/>
    <cellStyle name="Percent 13 56 2 6 2" xfId="38490"/>
    <cellStyle name="Percent 13 56 2 7" xfId="20542"/>
    <cellStyle name="Percent 13 56 2 7 2" xfId="38491"/>
    <cellStyle name="Percent 13 56 2 8" xfId="20543"/>
    <cellStyle name="Percent 13 56 2 8 2" xfId="38492"/>
    <cellStyle name="Percent 13 56 2 9" xfId="20544"/>
    <cellStyle name="Percent 13 56 2 9 2" xfId="38493"/>
    <cellStyle name="Percent 13 56 3" xfId="20545"/>
    <cellStyle name="Percent 13 56 3 2" xfId="20546"/>
    <cellStyle name="Percent 13 56 3 2 2" xfId="38495"/>
    <cellStyle name="Percent 13 56 3 3" xfId="38494"/>
    <cellStyle name="Percent 13 56 4" xfId="20547"/>
    <cellStyle name="Percent 13 56 4 2" xfId="38496"/>
    <cellStyle name="Percent 13 56 5" xfId="20548"/>
    <cellStyle name="Percent 13 56 5 2" xfId="38497"/>
    <cellStyle name="Percent 13 56 6" xfId="20549"/>
    <cellStyle name="Percent 13 56 6 2" xfId="38498"/>
    <cellStyle name="Percent 13 56 7" xfId="20550"/>
    <cellStyle name="Percent 13 56 7 2" xfId="38499"/>
    <cellStyle name="Percent 13 56 8" xfId="20551"/>
    <cellStyle name="Percent 13 56 8 2" xfId="38500"/>
    <cellStyle name="Percent 13 56 9" xfId="20552"/>
    <cellStyle name="Percent 13 56 9 2" xfId="38501"/>
    <cellStyle name="Percent 13 57" xfId="20553"/>
    <cellStyle name="Percent 13 57 10" xfId="20554"/>
    <cellStyle name="Percent 13 57 10 2" xfId="38503"/>
    <cellStyle name="Percent 13 57 11" xfId="20555"/>
    <cellStyle name="Percent 13 57 11 2" xfId="38504"/>
    <cellStyle name="Percent 13 57 12" xfId="20556"/>
    <cellStyle name="Percent 13 57 12 2" xfId="38505"/>
    <cellStyle name="Percent 13 57 13" xfId="38502"/>
    <cellStyle name="Percent 13 57 2" xfId="20557"/>
    <cellStyle name="Percent 13 57 2 2" xfId="20558"/>
    <cellStyle name="Percent 13 57 2 2 2" xfId="38507"/>
    <cellStyle name="Percent 13 57 2 3" xfId="38506"/>
    <cellStyle name="Percent 13 57 3" xfId="20559"/>
    <cellStyle name="Percent 13 57 3 2" xfId="38508"/>
    <cellStyle name="Percent 13 57 4" xfId="20560"/>
    <cellStyle name="Percent 13 57 4 2" xfId="38509"/>
    <cellStyle name="Percent 13 57 5" xfId="20561"/>
    <cellStyle name="Percent 13 57 5 2" xfId="38510"/>
    <cellStyle name="Percent 13 57 6" xfId="20562"/>
    <cellStyle name="Percent 13 57 6 2" xfId="38511"/>
    <cellStyle name="Percent 13 57 7" xfId="20563"/>
    <cellStyle name="Percent 13 57 7 2" xfId="38512"/>
    <cellStyle name="Percent 13 57 8" xfId="20564"/>
    <cellStyle name="Percent 13 57 8 2" xfId="38513"/>
    <cellStyle name="Percent 13 57 9" xfId="20565"/>
    <cellStyle name="Percent 13 57 9 2" xfId="38514"/>
    <cellStyle name="Percent 13 58" xfId="20566"/>
    <cellStyle name="Percent 13 58 10" xfId="20567"/>
    <cellStyle name="Percent 13 58 10 2" xfId="38516"/>
    <cellStyle name="Percent 13 58 11" xfId="20568"/>
    <cellStyle name="Percent 13 58 11 2" xfId="38517"/>
    <cellStyle name="Percent 13 58 12" xfId="20569"/>
    <cellStyle name="Percent 13 58 12 2" xfId="38518"/>
    <cellStyle name="Percent 13 58 13" xfId="38515"/>
    <cellStyle name="Percent 13 58 2" xfId="20570"/>
    <cellStyle name="Percent 13 58 2 2" xfId="20571"/>
    <cellStyle name="Percent 13 58 2 2 2" xfId="38520"/>
    <cellStyle name="Percent 13 58 2 3" xfId="38519"/>
    <cellStyle name="Percent 13 58 3" xfId="20572"/>
    <cellStyle name="Percent 13 58 3 2" xfId="38521"/>
    <cellStyle name="Percent 13 58 4" xfId="20573"/>
    <cellStyle name="Percent 13 58 4 2" xfId="38522"/>
    <cellStyle name="Percent 13 58 5" xfId="20574"/>
    <cellStyle name="Percent 13 58 5 2" xfId="38523"/>
    <cellStyle name="Percent 13 58 6" xfId="20575"/>
    <cellStyle name="Percent 13 58 6 2" xfId="38524"/>
    <cellStyle name="Percent 13 58 7" xfId="20576"/>
    <cellStyle name="Percent 13 58 7 2" xfId="38525"/>
    <cellStyle name="Percent 13 58 8" xfId="20577"/>
    <cellStyle name="Percent 13 58 8 2" xfId="38526"/>
    <cellStyle name="Percent 13 58 9" xfId="20578"/>
    <cellStyle name="Percent 13 58 9 2" xfId="38527"/>
    <cellStyle name="Percent 13 59" xfId="20579"/>
    <cellStyle name="Percent 13 59 2" xfId="38528"/>
    <cellStyle name="Percent 13 6" xfId="20580"/>
    <cellStyle name="Percent 13 6 2" xfId="38529"/>
    <cellStyle name="Percent 13 60" xfId="20581"/>
    <cellStyle name="Percent 13 60 2" xfId="38530"/>
    <cellStyle name="Percent 13 61" xfId="20582"/>
    <cellStyle name="Percent 13 61 2" xfId="38531"/>
    <cellStyle name="Percent 13 62" xfId="20583"/>
    <cellStyle name="Percent 13 62 2" xfId="38532"/>
    <cellStyle name="Percent 13 63" xfId="20584"/>
    <cellStyle name="Percent 13 63 2" xfId="38533"/>
    <cellStyle name="Percent 13 64" xfId="20585"/>
    <cellStyle name="Percent 13 64 2" xfId="38534"/>
    <cellStyle name="Percent 13 65" xfId="20586"/>
    <cellStyle name="Percent 13 65 2" xfId="38535"/>
    <cellStyle name="Percent 13 66" xfId="20587"/>
    <cellStyle name="Percent 13 66 2" xfId="20588"/>
    <cellStyle name="Percent 13 66 2 2" xfId="38537"/>
    <cellStyle name="Percent 13 66 3" xfId="38536"/>
    <cellStyle name="Percent 13 67" xfId="20589"/>
    <cellStyle name="Percent 13 67 2" xfId="38538"/>
    <cellStyle name="Percent 13 68" xfId="20590"/>
    <cellStyle name="Percent 13 68 2" xfId="38539"/>
    <cellStyle name="Percent 13 69" xfId="20591"/>
    <cellStyle name="Percent 13 69 2" xfId="38540"/>
    <cellStyle name="Percent 13 7" xfId="20592"/>
    <cellStyle name="Percent 13 7 2" xfId="38541"/>
    <cellStyle name="Percent 13 70" xfId="20593"/>
    <cellStyle name="Percent 13 70 2" xfId="38542"/>
    <cellStyle name="Percent 13 71" xfId="20594"/>
    <cellStyle name="Percent 13 71 2" xfId="38543"/>
    <cellStyle name="Percent 13 72" xfId="20595"/>
    <cellStyle name="Percent 13 72 2" xfId="38544"/>
    <cellStyle name="Percent 13 73" xfId="20596"/>
    <cellStyle name="Percent 13 73 2" xfId="38545"/>
    <cellStyle name="Percent 13 74" xfId="20597"/>
    <cellStyle name="Percent 13 74 2" xfId="38546"/>
    <cellStyle name="Percent 13 75" xfId="20598"/>
    <cellStyle name="Percent 13 75 2" xfId="38547"/>
    <cellStyle name="Percent 13 76" xfId="20599"/>
    <cellStyle name="Percent 13 76 2" xfId="38548"/>
    <cellStyle name="Percent 13 77" xfId="20600"/>
    <cellStyle name="Percent 13 77 2" xfId="38549"/>
    <cellStyle name="Percent 13 78" xfId="20601"/>
    <cellStyle name="Percent 13 78 2" xfId="38550"/>
    <cellStyle name="Percent 13 79" xfId="20602"/>
    <cellStyle name="Percent 13 79 2" xfId="38551"/>
    <cellStyle name="Percent 13 8" xfId="20603"/>
    <cellStyle name="Percent 13 8 2" xfId="38552"/>
    <cellStyle name="Percent 13 80" xfId="38172"/>
    <cellStyle name="Percent 13 9" xfId="20604"/>
    <cellStyle name="Percent 13 9 2" xfId="38553"/>
    <cellStyle name="Percent 14" xfId="20605"/>
    <cellStyle name="Percent 14 10" xfId="20606"/>
    <cellStyle name="Percent 14 10 2" xfId="38555"/>
    <cellStyle name="Percent 14 11" xfId="20607"/>
    <cellStyle name="Percent 14 11 2" xfId="38556"/>
    <cellStyle name="Percent 14 12" xfId="20608"/>
    <cellStyle name="Percent 14 12 2" xfId="38557"/>
    <cellStyle name="Percent 14 13" xfId="20609"/>
    <cellStyle name="Percent 14 13 2" xfId="38558"/>
    <cellStyle name="Percent 14 14" xfId="20610"/>
    <cellStyle name="Percent 14 14 2" xfId="38559"/>
    <cellStyle name="Percent 14 15" xfId="20611"/>
    <cellStyle name="Percent 14 15 2" xfId="38560"/>
    <cellStyle name="Percent 14 16" xfId="20612"/>
    <cellStyle name="Percent 14 16 2" xfId="38561"/>
    <cellStyle name="Percent 14 17" xfId="20613"/>
    <cellStyle name="Percent 14 17 2" xfId="38562"/>
    <cellStyle name="Percent 14 18" xfId="20614"/>
    <cellStyle name="Percent 14 18 2" xfId="38563"/>
    <cellStyle name="Percent 14 19" xfId="20615"/>
    <cellStyle name="Percent 14 19 2" xfId="38564"/>
    <cellStyle name="Percent 14 2" xfId="20616"/>
    <cellStyle name="Percent 14 2 2" xfId="38565"/>
    <cellStyle name="Percent 14 20" xfId="20617"/>
    <cellStyle name="Percent 14 20 2" xfId="38566"/>
    <cellStyle name="Percent 14 21" xfId="20618"/>
    <cellStyle name="Percent 14 21 2" xfId="38567"/>
    <cellStyle name="Percent 14 22" xfId="20619"/>
    <cellStyle name="Percent 14 22 2" xfId="38568"/>
    <cellStyle name="Percent 14 23" xfId="20620"/>
    <cellStyle name="Percent 14 23 2" xfId="38569"/>
    <cellStyle name="Percent 14 24" xfId="20621"/>
    <cellStyle name="Percent 14 24 2" xfId="38570"/>
    <cellStyle name="Percent 14 25" xfId="20622"/>
    <cellStyle name="Percent 14 25 2" xfId="38571"/>
    <cellStyle name="Percent 14 26" xfId="20623"/>
    <cellStyle name="Percent 14 26 2" xfId="38572"/>
    <cellStyle name="Percent 14 27" xfId="20624"/>
    <cellStyle name="Percent 14 27 2" xfId="38573"/>
    <cellStyle name="Percent 14 28" xfId="20625"/>
    <cellStyle name="Percent 14 28 2" xfId="38574"/>
    <cellStyle name="Percent 14 29" xfId="20626"/>
    <cellStyle name="Percent 14 29 2" xfId="38575"/>
    <cellStyle name="Percent 14 3" xfId="20627"/>
    <cellStyle name="Percent 14 3 2" xfId="38576"/>
    <cellStyle name="Percent 14 30" xfId="20628"/>
    <cellStyle name="Percent 14 30 2" xfId="38577"/>
    <cellStyle name="Percent 14 31" xfId="20629"/>
    <cellStyle name="Percent 14 31 2" xfId="38578"/>
    <cellStyle name="Percent 14 32" xfId="20630"/>
    <cellStyle name="Percent 14 32 2" xfId="38579"/>
    <cellStyle name="Percent 14 33" xfId="20631"/>
    <cellStyle name="Percent 14 33 2" xfId="38580"/>
    <cellStyle name="Percent 14 34" xfId="20632"/>
    <cellStyle name="Percent 14 34 2" xfId="38581"/>
    <cellStyle name="Percent 14 35" xfId="20633"/>
    <cellStyle name="Percent 14 35 2" xfId="38582"/>
    <cellStyle name="Percent 14 36" xfId="20634"/>
    <cellStyle name="Percent 14 36 2" xfId="38583"/>
    <cellStyle name="Percent 14 37" xfId="20635"/>
    <cellStyle name="Percent 14 37 2" xfId="38584"/>
    <cellStyle name="Percent 14 38" xfId="20636"/>
    <cellStyle name="Percent 14 38 2" xfId="38585"/>
    <cellStyle name="Percent 14 39" xfId="20637"/>
    <cellStyle name="Percent 14 39 2" xfId="38586"/>
    <cellStyle name="Percent 14 4" xfId="20638"/>
    <cellStyle name="Percent 14 4 2" xfId="38587"/>
    <cellStyle name="Percent 14 40" xfId="20639"/>
    <cellStyle name="Percent 14 40 2" xfId="38588"/>
    <cellStyle name="Percent 14 41" xfId="20640"/>
    <cellStyle name="Percent 14 41 2" xfId="38589"/>
    <cellStyle name="Percent 14 42" xfId="20641"/>
    <cellStyle name="Percent 14 42 2" xfId="38590"/>
    <cellStyle name="Percent 14 43" xfId="20642"/>
    <cellStyle name="Percent 14 43 2" xfId="38591"/>
    <cellStyle name="Percent 14 44" xfId="20643"/>
    <cellStyle name="Percent 14 44 2" xfId="38592"/>
    <cellStyle name="Percent 14 45" xfId="20644"/>
    <cellStyle name="Percent 14 45 2" xfId="38593"/>
    <cellStyle name="Percent 14 46" xfId="20645"/>
    <cellStyle name="Percent 14 46 10" xfId="20646"/>
    <cellStyle name="Percent 14 46 10 2" xfId="38595"/>
    <cellStyle name="Percent 14 46 11" xfId="20647"/>
    <cellStyle name="Percent 14 46 11 2" xfId="38596"/>
    <cellStyle name="Percent 14 46 12" xfId="20648"/>
    <cellStyle name="Percent 14 46 12 2" xfId="38597"/>
    <cellStyle name="Percent 14 46 13" xfId="20649"/>
    <cellStyle name="Percent 14 46 13 2" xfId="38598"/>
    <cellStyle name="Percent 14 46 14" xfId="20650"/>
    <cellStyle name="Percent 14 46 14 2" xfId="38599"/>
    <cellStyle name="Percent 14 46 15" xfId="38594"/>
    <cellStyle name="Percent 14 46 2" xfId="20651"/>
    <cellStyle name="Percent 14 46 2 10" xfId="20652"/>
    <cellStyle name="Percent 14 46 2 10 2" xfId="38601"/>
    <cellStyle name="Percent 14 46 2 11" xfId="20653"/>
    <cellStyle name="Percent 14 46 2 11 2" xfId="38602"/>
    <cellStyle name="Percent 14 46 2 12" xfId="20654"/>
    <cellStyle name="Percent 14 46 2 12 2" xfId="38603"/>
    <cellStyle name="Percent 14 46 2 13" xfId="38600"/>
    <cellStyle name="Percent 14 46 2 2" xfId="20655"/>
    <cellStyle name="Percent 14 46 2 2 2" xfId="20656"/>
    <cellStyle name="Percent 14 46 2 2 2 2" xfId="38605"/>
    <cellStyle name="Percent 14 46 2 2 3" xfId="38604"/>
    <cellStyle name="Percent 14 46 2 3" xfId="20657"/>
    <cellStyle name="Percent 14 46 2 3 2" xfId="38606"/>
    <cellStyle name="Percent 14 46 2 4" xfId="20658"/>
    <cellStyle name="Percent 14 46 2 4 2" xfId="38607"/>
    <cellStyle name="Percent 14 46 2 5" xfId="20659"/>
    <cellStyle name="Percent 14 46 2 5 2" xfId="38608"/>
    <cellStyle name="Percent 14 46 2 6" xfId="20660"/>
    <cellStyle name="Percent 14 46 2 6 2" xfId="38609"/>
    <cellStyle name="Percent 14 46 2 7" xfId="20661"/>
    <cellStyle name="Percent 14 46 2 7 2" xfId="38610"/>
    <cellStyle name="Percent 14 46 2 8" xfId="20662"/>
    <cellStyle name="Percent 14 46 2 8 2" xfId="38611"/>
    <cellStyle name="Percent 14 46 2 9" xfId="20663"/>
    <cellStyle name="Percent 14 46 2 9 2" xfId="38612"/>
    <cellStyle name="Percent 14 46 3" xfId="20664"/>
    <cellStyle name="Percent 14 46 3 2" xfId="20665"/>
    <cellStyle name="Percent 14 46 3 2 2" xfId="38614"/>
    <cellStyle name="Percent 14 46 3 3" xfId="38613"/>
    <cellStyle name="Percent 14 46 4" xfId="20666"/>
    <cellStyle name="Percent 14 46 4 2" xfId="20667"/>
    <cellStyle name="Percent 14 46 4 2 2" xfId="38616"/>
    <cellStyle name="Percent 14 46 4 3" xfId="38615"/>
    <cellStyle name="Percent 14 46 5" xfId="20668"/>
    <cellStyle name="Percent 14 46 5 2" xfId="20669"/>
    <cellStyle name="Percent 14 46 5 2 2" xfId="38618"/>
    <cellStyle name="Percent 14 46 5 3" xfId="38617"/>
    <cellStyle name="Percent 14 46 6" xfId="20670"/>
    <cellStyle name="Percent 14 46 6 2" xfId="38619"/>
    <cellStyle name="Percent 14 46 7" xfId="20671"/>
    <cellStyle name="Percent 14 46 7 2" xfId="38620"/>
    <cellStyle name="Percent 14 46 8" xfId="20672"/>
    <cellStyle name="Percent 14 46 8 2" xfId="38621"/>
    <cellStyle name="Percent 14 46 9" xfId="20673"/>
    <cellStyle name="Percent 14 46 9 2" xfId="38622"/>
    <cellStyle name="Percent 14 47" xfId="20674"/>
    <cellStyle name="Percent 14 47 10" xfId="20675"/>
    <cellStyle name="Percent 14 47 10 2" xfId="38624"/>
    <cellStyle name="Percent 14 47 11" xfId="20676"/>
    <cellStyle name="Percent 14 47 11 2" xfId="38625"/>
    <cellStyle name="Percent 14 47 12" xfId="20677"/>
    <cellStyle name="Percent 14 47 12 2" xfId="38626"/>
    <cellStyle name="Percent 14 47 13" xfId="20678"/>
    <cellStyle name="Percent 14 47 13 2" xfId="38627"/>
    <cellStyle name="Percent 14 47 14" xfId="20679"/>
    <cellStyle name="Percent 14 47 14 2" xfId="38628"/>
    <cellStyle name="Percent 14 47 15" xfId="38623"/>
    <cellStyle name="Percent 14 47 2" xfId="20680"/>
    <cellStyle name="Percent 14 47 2 10" xfId="20681"/>
    <cellStyle name="Percent 14 47 2 10 2" xfId="38630"/>
    <cellStyle name="Percent 14 47 2 11" xfId="20682"/>
    <cellStyle name="Percent 14 47 2 11 2" xfId="38631"/>
    <cellStyle name="Percent 14 47 2 12" xfId="20683"/>
    <cellStyle name="Percent 14 47 2 12 2" xfId="38632"/>
    <cellStyle name="Percent 14 47 2 13" xfId="38629"/>
    <cellStyle name="Percent 14 47 2 2" xfId="20684"/>
    <cellStyle name="Percent 14 47 2 2 2" xfId="20685"/>
    <cellStyle name="Percent 14 47 2 2 2 2" xfId="38634"/>
    <cellStyle name="Percent 14 47 2 2 3" xfId="38633"/>
    <cellStyle name="Percent 14 47 2 3" xfId="20686"/>
    <cellStyle name="Percent 14 47 2 3 2" xfId="38635"/>
    <cellStyle name="Percent 14 47 2 4" xfId="20687"/>
    <cellStyle name="Percent 14 47 2 4 2" xfId="38636"/>
    <cellStyle name="Percent 14 47 2 5" xfId="20688"/>
    <cellStyle name="Percent 14 47 2 5 2" xfId="38637"/>
    <cellStyle name="Percent 14 47 2 6" xfId="20689"/>
    <cellStyle name="Percent 14 47 2 6 2" xfId="38638"/>
    <cellStyle name="Percent 14 47 2 7" xfId="20690"/>
    <cellStyle name="Percent 14 47 2 7 2" xfId="38639"/>
    <cellStyle name="Percent 14 47 2 8" xfId="20691"/>
    <cellStyle name="Percent 14 47 2 8 2" xfId="38640"/>
    <cellStyle name="Percent 14 47 2 9" xfId="20692"/>
    <cellStyle name="Percent 14 47 2 9 2" xfId="38641"/>
    <cellStyle name="Percent 14 47 3" xfId="20693"/>
    <cellStyle name="Percent 14 47 3 2" xfId="20694"/>
    <cellStyle name="Percent 14 47 3 2 2" xfId="38643"/>
    <cellStyle name="Percent 14 47 3 3" xfId="38642"/>
    <cellStyle name="Percent 14 47 4" xfId="20695"/>
    <cellStyle name="Percent 14 47 4 2" xfId="20696"/>
    <cellStyle name="Percent 14 47 4 2 2" xfId="38645"/>
    <cellStyle name="Percent 14 47 4 3" xfId="38644"/>
    <cellStyle name="Percent 14 47 5" xfId="20697"/>
    <cellStyle name="Percent 14 47 5 2" xfId="20698"/>
    <cellStyle name="Percent 14 47 5 2 2" xfId="38647"/>
    <cellStyle name="Percent 14 47 5 3" xfId="38646"/>
    <cellStyle name="Percent 14 47 6" xfId="20699"/>
    <cellStyle name="Percent 14 47 6 2" xfId="38648"/>
    <cellStyle name="Percent 14 47 7" xfId="20700"/>
    <cellStyle name="Percent 14 47 7 2" xfId="38649"/>
    <cellStyle name="Percent 14 47 8" xfId="20701"/>
    <cellStyle name="Percent 14 47 8 2" xfId="38650"/>
    <cellStyle name="Percent 14 47 9" xfId="20702"/>
    <cellStyle name="Percent 14 47 9 2" xfId="38651"/>
    <cellStyle name="Percent 14 48" xfId="20703"/>
    <cellStyle name="Percent 14 48 10" xfId="20704"/>
    <cellStyle name="Percent 14 48 10 2" xfId="38653"/>
    <cellStyle name="Percent 14 48 11" xfId="20705"/>
    <cellStyle name="Percent 14 48 11 2" xfId="38654"/>
    <cellStyle name="Percent 14 48 12" xfId="20706"/>
    <cellStyle name="Percent 14 48 12 2" xfId="38655"/>
    <cellStyle name="Percent 14 48 13" xfId="20707"/>
    <cellStyle name="Percent 14 48 13 2" xfId="38656"/>
    <cellStyle name="Percent 14 48 14" xfId="20708"/>
    <cellStyle name="Percent 14 48 14 2" xfId="38657"/>
    <cellStyle name="Percent 14 48 15" xfId="38652"/>
    <cellStyle name="Percent 14 48 2" xfId="20709"/>
    <cellStyle name="Percent 14 48 2 10" xfId="20710"/>
    <cellStyle name="Percent 14 48 2 10 2" xfId="38659"/>
    <cellStyle name="Percent 14 48 2 11" xfId="20711"/>
    <cellStyle name="Percent 14 48 2 11 2" xfId="38660"/>
    <cellStyle name="Percent 14 48 2 12" xfId="20712"/>
    <cellStyle name="Percent 14 48 2 12 2" xfId="38661"/>
    <cellStyle name="Percent 14 48 2 13" xfId="20713"/>
    <cellStyle name="Percent 14 48 2 13 2" xfId="38662"/>
    <cellStyle name="Percent 14 48 2 14" xfId="20714"/>
    <cellStyle name="Percent 14 48 2 14 2" xfId="38663"/>
    <cellStyle name="Percent 14 48 2 15" xfId="38658"/>
    <cellStyle name="Percent 14 48 2 2" xfId="20715"/>
    <cellStyle name="Percent 14 48 2 2 10" xfId="20716"/>
    <cellStyle name="Percent 14 48 2 2 10 2" xfId="38665"/>
    <cellStyle name="Percent 14 48 2 2 11" xfId="20717"/>
    <cellStyle name="Percent 14 48 2 2 11 2" xfId="38666"/>
    <cellStyle name="Percent 14 48 2 2 12" xfId="20718"/>
    <cellStyle name="Percent 14 48 2 2 12 2" xfId="38667"/>
    <cellStyle name="Percent 14 48 2 2 13" xfId="20719"/>
    <cellStyle name="Percent 14 48 2 2 13 2" xfId="38668"/>
    <cellStyle name="Percent 14 48 2 2 14" xfId="38664"/>
    <cellStyle name="Percent 14 48 2 2 2" xfId="20720"/>
    <cellStyle name="Percent 14 48 2 2 2 10" xfId="20721"/>
    <cellStyle name="Percent 14 48 2 2 2 10 2" xfId="38670"/>
    <cellStyle name="Percent 14 48 2 2 2 11" xfId="20722"/>
    <cellStyle name="Percent 14 48 2 2 2 11 2" xfId="38671"/>
    <cellStyle name="Percent 14 48 2 2 2 12" xfId="20723"/>
    <cellStyle name="Percent 14 48 2 2 2 12 2" xfId="38672"/>
    <cellStyle name="Percent 14 48 2 2 2 13" xfId="38669"/>
    <cellStyle name="Percent 14 48 2 2 2 2" xfId="20724"/>
    <cellStyle name="Percent 14 48 2 2 2 2 2" xfId="20725"/>
    <cellStyle name="Percent 14 48 2 2 2 2 2 2" xfId="38674"/>
    <cellStyle name="Percent 14 48 2 2 2 2 3" xfId="38673"/>
    <cellStyle name="Percent 14 48 2 2 2 3" xfId="20726"/>
    <cellStyle name="Percent 14 48 2 2 2 3 2" xfId="38675"/>
    <cellStyle name="Percent 14 48 2 2 2 4" xfId="20727"/>
    <cellStyle name="Percent 14 48 2 2 2 4 2" xfId="38676"/>
    <cellStyle name="Percent 14 48 2 2 2 5" xfId="20728"/>
    <cellStyle name="Percent 14 48 2 2 2 5 2" xfId="38677"/>
    <cellStyle name="Percent 14 48 2 2 2 6" xfId="20729"/>
    <cellStyle name="Percent 14 48 2 2 2 6 2" xfId="38678"/>
    <cellStyle name="Percent 14 48 2 2 2 7" xfId="20730"/>
    <cellStyle name="Percent 14 48 2 2 2 7 2" xfId="38679"/>
    <cellStyle name="Percent 14 48 2 2 2 8" xfId="20731"/>
    <cellStyle name="Percent 14 48 2 2 2 8 2" xfId="38680"/>
    <cellStyle name="Percent 14 48 2 2 2 9" xfId="20732"/>
    <cellStyle name="Percent 14 48 2 2 2 9 2" xfId="38681"/>
    <cellStyle name="Percent 14 48 2 2 3" xfId="20733"/>
    <cellStyle name="Percent 14 48 2 2 3 2" xfId="20734"/>
    <cellStyle name="Percent 14 48 2 2 3 2 2" xfId="38683"/>
    <cellStyle name="Percent 14 48 2 2 3 3" xfId="38682"/>
    <cellStyle name="Percent 14 48 2 2 4" xfId="20735"/>
    <cellStyle name="Percent 14 48 2 2 4 2" xfId="38684"/>
    <cellStyle name="Percent 14 48 2 2 5" xfId="20736"/>
    <cellStyle name="Percent 14 48 2 2 5 2" xfId="38685"/>
    <cellStyle name="Percent 14 48 2 2 6" xfId="20737"/>
    <cellStyle name="Percent 14 48 2 2 6 2" xfId="38686"/>
    <cellStyle name="Percent 14 48 2 2 7" xfId="20738"/>
    <cellStyle name="Percent 14 48 2 2 7 2" xfId="38687"/>
    <cellStyle name="Percent 14 48 2 2 8" xfId="20739"/>
    <cellStyle name="Percent 14 48 2 2 8 2" xfId="38688"/>
    <cellStyle name="Percent 14 48 2 2 9" xfId="20740"/>
    <cellStyle name="Percent 14 48 2 2 9 2" xfId="38689"/>
    <cellStyle name="Percent 14 48 2 3" xfId="20741"/>
    <cellStyle name="Percent 14 48 2 3 10" xfId="20742"/>
    <cellStyle name="Percent 14 48 2 3 10 2" xfId="38691"/>
    <cellStyle name="Percent 14 48 2 3 11" xfId="20743"/>
    <cellStyle name="Percent 14 48 2 3 11 2" xfId="38692"/>
    <cellStyle name="Percent 14 48 2 3 12" xfId="20744"/>
    <cellStyle name="Percent 14 48 2 3 12 2" xfId="38693"/>
    <cellStyle name="Percent 14 48 2 3 13" xfId="38690"/>
    <cellStyle name="Percent 14 48 2 3 2" xfId="20745"/>
    <cellStyle name="Percent 14 48 2 3 2 2" xfId="20746"/>
    <cellStyle name="Percent 14 48 2 3 2 2 2" xfId="38695"/>
    <cellStyle name="Percent 14 48 2 3 2 3" xfId="38694"/>
    <cellStyle name="Percent 14 48 2 3 3" xfId="20747"/>
    <cellStyle name="Percent 14 48 2 3 3 2" xfId="38696"/>
    <cellStyle name="Percent 14 48 2 3 4" xfId="20748"/>
    <cellStyle name="Percent 14 48 2 3 4 2" xfId="38697"/>
    <cellStyle name="Percent 14 48 2 3 5" xfId="20749"/>
    <cellStyle name="Percent 14 48 2 3 5 2" xfId="38698"/>
    <cellStyle name="Percent 14 48 2 3 6" xfId="20750"/>
    <cellStyle name="Percent 14 48 2 3 6 2" xfId="38699"/>
    <cellStyle name="Percent 14 48 2 3 7" xfId="20751"/>
    <cellStyle name="Percent 14 48 2 3 7 2" xfId="38700"/>
    <cellStyle name="Percent 14 48 2 3 8" xfId="20752"/>
    <cellStyle name="Percent 14 48 2 3 8 2" xfId="38701"/>
    <cellStyle name="Percent 14 48 2 3 9" xfId="20753"/>
    <cellStyle name="Percent 14 48 2 3 9 2" xfId="38702"/>
    <cellStyle name="Percent 14 48 2 4" xfId="20754"/>
    <cellStyle name="Percent 14 48 2 4 10" xfId="20755"/>
    <cellStyle name="Percent 14 48 2 4 10 2" xfId="38704"/>
    <cellStyle name="Percent 14 48 2 4 11" xfId="20756"/>
    <cellStyle name="Percent 14 48 2 4 11 2" xfId="38705"/>
    <cellStyle name="Percent 14 48 2 4 12" xfId="20757"/>
    <cellStyle name="Percent 14 48 2 4 12 2" xfId="38706"/>
    <cellStyle name="Percent 14 48 2 4 13" xfId="38703"/>
    <cellStyle name="Percent 14 48 2 4 2" xfId="20758"/>
    <cellStyle name="Percent 14 48 2 4 2 2" xfId="20759"/>
    <cellStyle name="Percent 14 48 2 4 2 2 2" xfId="38708"/>
    <cellStyle name="Percent 14 48 2 4 2 3" xfId="38707"/>
    <cellStyle name="Percent 14 48 2 4 3" xfId="20760"/>
    <cellStyle name="Percent 14 48 2 4 3 2" xfId="38709"/>
    <cellStyle name="Percent 14 48 2 4 4" xfId="20761"/>
    <cellStyle name="Percent 14 48 2 4 4 2" xfId="38710"/>
    <cellStyle name="Percent 14 48 2 4 5" xfId="20762"/>
    <cellStyle name="Percent 14 48 2 4 5 2" xfId="38711"/>
    <cellStyle name="Percent 14 48 2 4 6" xfId="20763"/>
    <cellStyle name="Percent 14 48 2 4 6 2" xfId="38712"/>
    <cellStyle name="Percent 14 48 2 4 7" xfId="20764"/>
    <cellStyle name="Percent 14 48 2 4 7 2" xfId="38713"/>
    <cellStyle name="Percent 14 48 2 4 8" xfId="20765"/>
    <cellStyle name="Percent 14 48 2 4 8 2" xfId="38714"/>
    <cellStyle name="Percent 14 48 2 4 9" xfId="20766"/>
    <cellStyle name="Percent 14 48 2 4 9 2" xfId="38715"/>
    <cellStyle name="Percent 14 48 2 5" xfId="20767"/>
    <cellStyle name="Percent 14 48 2 5 2" xfId="20768"/>
    <cellStyle name="Percent 14 48 2 5 2 2" xfId="38717"/>
    <cellStyle name="Percent 14 48 2 5 3" xfId="38716"/>
    <cellStyle name="Percent 14 48 2 6" xfId="20769"/>
    <cellStyle name="Percent 14 48 2 6 2" xfId="38718"/>
    <cellStyle name="Percent 14 48 2 7" xfId="20770"/>
    <cellStyle name="Percent 14 48 2 7 2" xfId="38719"/>
    <cellStyle name="Percent 14 48 2 8" xfId="20771"/>
    <cellStyle name="Percent 14 48 2 8 2" xfId="38720"/>
    <cellStyle name="Percent 14 48 2 9" xfId="20772"/>
    <cellStyle name="Percent 14 48 2 9 2" xfId="38721"/>
    <cellStyle name="Percent 14 48 3" xfId="20773"/>
    <cellStyle name="Percent 14 48 3 10" xfId="20774"/>
    <cellStyle name="Percent 14 48 3 10 2" xfId="38723"/>
    <cellStyle name="Percent 14 48 3 11" xfId="20775"/>
    <cellStyle name="Percent 14 48 3 11 2" xfId="38724"/>
    <cellStyle name="Percent 14 48 3 12" xfId="20776"/>
    <cellStyle name="Percent 14 48 3 12 2" xfId="38725"/>
    <cellStyle name="Percent 14 48 3 13" xfId="20777"/>
    <cellStyle name="Percent 14 48 3 13 2" xfId="38726"/>
    <cellStyle name="Percent 14 48 3 14" xfId="38722"/>
    <cellStyle name="Percent 14 48 3 2" xfId="20778"/>
    <cellStyle name="Percent 14 48 3 2 10" xfId="20779"/>
    <cellStyle name="Percent 14 48 3 2 10 2" xfId="38728"/>
    <cellStyle name="Percent 14 48 3 2 11" xfId="20780"/>
    <cellStyle name="Percent 14 48 3 2 11 2" xfId="38729"/>
    <cellStyle name="Percent 14 48 3 2 12" xfId="20781"/>
    <cellStyle name="Percent 14 48 3 2 12 2" xfId="38730"/>
    <cellStyle name="Percent 14 48 3 2 13" xfId="38727"/>
    <cellStyle name="Percent 14 48 3 2 2" xfId="20782"/>
    <cellStyle name="Percent 14 48 3 2 2 2" xfId="20783"/>
    <cellStyle name="Percent 14 48 3 2 2 2 2" xfId="38732"/>
    <cellStyle name="Percent 14 48 3 2 2 3" xfId="38731"/>
    <cellStyle name="Percent 14 48 3 2 3" xfId="20784"/>
    <cellStyle name="Percent 14 48 3 2 3 2" xfId="38733"/>
    <cellStyle name="Percent 14 48 3 2 4" xfId="20785"/>
    <cellStyle name="Percent 14 48 3 2 4 2" xfId="38734"/>
    <cellStyle name="Percent 14 48 3 2 5" xfId="20786"/>
    <cellStyle name="Percent 14 48 3 2 5 2" xfId="38735"/>
    <cellStyle name="Percent 14 48 3 2 6" xfId="20787"/>
    <cellStyle name="Percent 14 48 3 2 6 2" xfId="38736"/>
    <cellStyle name="Percent 14 48 3 2 7" xfId="20788"/>
    <cellStyle name="Percent 14 48 3 2 7 2" xfId="38737"/>
    <cellStyle name="Percent 14 48 3 2 8" xfId="20789"/>
    <cellStyle name="Percent 14 48 3 2 8 2" xfId="38738"/>
    <cellStyle name="Percent 14 48 3 2 9" xfId="20790"/>
    <cellStyle name="Percent 14 48 3 2 9 2" xfId="38739"/>
    <cellStyle name="Percent 14 48 3 3" xfId="20791"/>
    <cellStyle name="Percent 14 48 3 3 2" xfId="38740"/>
    <cellStyle name="Percent 14 48 3 4" xfId="20792"/>
    <cellStyle name="Percent 14 48 3 4 2" xfId="20793"/>
    <cellStyle name="Percent 14 48 3 4 2 2" xfId="38742"/>
    <cellStyle name="Percent 14 48 3 4 3" xfId="38741"/>
    <cellStyle name="Percent 14 48 3 5" xfId="20794"/>
    <cellStyle name="Percent 14 48 3 5 2" xfId="38743"/>
    <cellStyle name="Percent 14 48 3 6" xfId="20795"/>
    <cellStyle name="Percent 14 48 3 6 2" xfId="38744"/>
    <cellStyle name="Percent 14 48 3 7" xfId="20796"/>
    <cellStyle name="Percent 14 48 3 7 2" xfId="38745"/>
    <cellStyle name="Percent 14 48 3 8" xfId="20797"/>
    <cellStyle name="Percent 14 48 3 8 2" xfId="38746"/>
    <cellStyle name="Percent 14 48 3 9" xfId="20798"/>
    <cellStyle name="Percent 14 48 3 9 2" xfId="38747"/>
    <cellStyle name="Percent 14 48 4" xfId="20799"/>
    <cellStyle name="Percent 14 48 4 10" xfId="20800"/>
    <cellStyle name="Percent 14 48 4 10 2" xfId="38749"/>
    <cellStyle name="Percent 14 48 4 11" xfId="20801"/>
    <cellStyle name="Percent 14 48 4 11 2" xfId="38750"/>
    <cellStyle name="Percent 14 48 4 12" xfId="20802"/>
    <cellStyle name="Percent 14 48 4 12 2" xfId="38751"/>
    <cellStyle name="Percent 14 48 4 13" xfId="38748"/>
    <cellStyle name="Percent 14 48 4 2" xfId="20803"/>
    <cellStyle name="Percent 14 48 4 2 2" xfId="20804"/>
    <cellStyle name="Percent 14 48 4 2 2 2" xfId="38753"/>
    <cellStyle name="Percent 14 48 4 2 3" xfId="38752"/>
    <cellStyle name="Percent 14 48 4 3" xfId="20805"/>
    <cellStyle name="Percent 14 48 4 3 2" xfId="38754"/>
    <cellStyle name="Percent 14 48 4 4" xfId="20806"/>
    <cellStyle name="Percent 14 48 4 4 2" xfId="38755"/>
    <cellStyle name="Percent 14 48 4 5" xfId="20807"/>
    <cellStyle name="Percent 14 48 4 5 2" xfId="38756"/>
    <cellStyle name="Percent 14 48 4 6" xfId="20808"/>
    <cellStyle name="Percent 14 48 4 6 2" xfId="38757"/>
    <cellStyle name="Percent 14 48 4 7" xfId="20809"/>
    <cellStyle name="Percent 14 48 4 7 2" xfId="38758"/>
    <cellStyle name="Percent 14 48 4 8" xfId="20810"/>
    <cellStyle name="Percent 14 48 4 8 2" xfId="38759"/>
    <cellStyle name="Percent 14 48 4 9" xfId="20811"/>
    <cellStyle name="Percent 14 48 4 9 2" xfId="38760"/>
    <cellStyle name="Percent 14 48 5" xfId="20812"/>
    <cellStyle name="Percent 14 48 5 2" xfId="38761"/>
    <cellStyle name="Percent 14 48 6" xfId="20813"/>
    <cellStyle name="Percent 14 48 6 2" xfId="38762"/>
    <cellStyle name="Percent 14 48 7" xfId="20814"/>
    <cellStyle name="Percent 14 48 7 2" xfId="38763"/>
    <cellStyle name="Percent 14 48 8" xfId="20815"/>
    <cellStyle name="Percent 14 48 8 2" xfId="38764"/>
    <cellStyle name="Percent 14 48 9" xfId="20816"/>
    <cellStyle name="Percent 14 48 9 2" xfId="38765"/>
    <cellStyle name="Percent 14 49" xfId="20817"/>
    <cellStyle name="Percent 14 49 10" xfId="20818"/>
    <cellStyle name="Percent 14 49 10 2" xfId="38767"/>
    <cellStyle name="Percent 14 49 11" xfId="20819"/>
    <cellStyle name="Percent 14 49 11 2" xfId="38768"/>
    <cellStyle name="Percent 14 49 12" xfId="20820"/>
    <cellStyle name="Percent 14 49 12 2" xfId="38769"/>
    <cellStyle name="Percent 14 49 13" xfId="38766"/>
    <cellStyle name="Percent 14 49 2" xfId="20821"/>
    <cellStyle name="Percent 14 49 2 2" xfId="20822"/>
    <cellStyle name="Percent 14 49 2 2 2" xfId="38771"/>
    <cellStyle name="Percent 14 49 2 3" xfId="38770"/>
    <cellStyle name="Percent 14 49 3" xfId="20823"/>
    <cellStyle name="Percent 14 49 3 2" xfId="38772"/>
    <cellStyle name="Percent 14 49 4" xfId="20824"/>
    <cellStyle name="Percent 14 49 4 2" xfId="38773"/>
    <cellStyle name="Percent 14 49 5" xfId="20825"/>
    <cellStyle name="Percent 14 49 5 2" xfId="38774"/>
    <cellStyle name="Percent 14 49 6" xfId="20826"/>
    <cellStyle name="Percent 14 49 6 2" xfId="38775"/>
    <cellStyle name="Percent 14 49 7" xfId="20827"/>
    <cellStyle name="Percent 14 49 7 2" xfId="38776"/>
    <cellStyle name="Percent 14 49 8" xfId="20828"/>
    <cellStyle name="Percent 14 49 8 2" xfId="38777"/>
    <cellStyle name="Percent 14 49 9" xfId="20829"/>
    <cellStyle name="Percent 14 49 9 2" xfId="38778"/>
    <cellStyle name="Percent 14 5" xfId="20830"/>
    <cellStyle name="Percent 14 5 2" xfId="38779"/>
    <cellStyle name="Percent 14 50" xfId="20831"/>
    <cellStyle name="Percent 14 50 10" xfId="20832"/>
    <cellStyle name="Percent 14 50 10 2" xfId="38781"/>
    <cellStyle name="Percent 14 50 11" xfId="20833"/>
    <cellStyle name="Percent 14 50 11 2" xfId="38782"/>
    <cellStyle name="Percent 14 50 12" xfId="20834"/>
    <cellStyle name="Percent 14 50 12 2" xfId="38783"/>
    <cellStyle name="Percent 14 50 13" xfId="38780"/>
    <cellStyle name="Percent 14 50 2" xfId="20835"/>
    <cellStyle name="Percent 14 50 2 2" xfId="20836"/>
    <cellStyle name="Percent 14 50 2 2 2" xfId="38785"/>
    <cellStyle name="Percent 14 50 2 3" xfId="38784"/>
    <cellStyle name="Percent 14 50 3" xfId="20837"/>
    <cellStyle name="Percent 14 50 3 2" xfId="38786"/>
    <cellStyle name="Percent 14 50 4" xfId="20838"/>
    <cellStyle name="Percent 14 50 4 2" xfId="38787"/>
    <cellStyle name="Percent 14 50 5" xfId="20839"/>
    <cellStyle name="Percent 14 50 5 2" xfId="38788"/>
    <cellStyle name="Percent 14 50 6" xfId="20840"/>
    <cellStyle name="Percent 14 50 6 2" xfId="38789"/>
    <cellStyle name="Percent 14 50 7" xfId="20841"/>
    <cellStyle name="Percent 14 50 7 2" xfId="38790"/>
    <cellStyle name="Percent 14 50 8" xfId="20842"/>
    <cellStyle name="Percent 14 50 8 2" xfId="38791"/>
    <cellStyle name="Percent 14 50 9" xfId="20843"/>
    <cellStyle name="Percent 14 50 9 2" xfId="38792"/>
    <cellStyle name="Percent 14 51" xfId="20844"/>
    <cellStyle name="Percent 14 51 10" xfId="20845"/>
    <cellStyle name="Percent 14 51 10 2" xfId="38794"/>
    <cellStyle name="Percent 14 51 11" xfId="20846"/>
    <cellStyle name="Percent 14 51 11 2" xfId="38795"/>
    <cellStyle name="Percent 14 51 12" xfId="20847"/>
    <cellStyle name="Percent 14 51 12 2" xfId="38796"/>
    <cellStyle name="Percent 14 51 13" xfId="38793"/>
    <cellStyle name="Percent 14 51 2" xfId="20848"/>
    <cellStyle name="Percent 14 51 2 2" xfId="20849"/>
    <cellStyle name="Percent 14 51 2 2 2" xfId="38798"/>
    <cellStyle name="Percent 14 51 2 3" xfId="38797"/>
    <cellStyle name="Percent 14 51 3" xfId="20850"/>
    <cellStyle name="Percent 14 51 3 2" xfId="38799"/>
    <cellStyle name="Percent 14 51 4" xfId="20851"/>
    <cellStyle name="Percent 14 51 4 2" xfId="38800"/>
    <cellStyle name="Percent 14 51 5" xfId="20852"/>
    <cellStyle name="Percent 14 51 5 2" xfId="38801"/>
    <cellStyle name="Percent 14 51 6" xfId="20853"/>
    <cellStyle name="Percent 14 51 6 2" xfId="38802"/>
    <cellStyle name="Percent 14 51 7" xfId="20854"/>
    <cellStyle name="Percent 14 51 7 2" xfId="38803"/>
    <cellStyle name="Percent 14 51 8" xfId="20855"/>
    <cellStyle name="Percent 14 51 8 2" xfId="38804"/>
    <cellStyle name="Percent 14 51 9" xfId="20856"/>
    <cellStyle name="Percent 14 51 9 2" xfId="38805"/>
    <cellStyle name="Percent 14 52" xfId="20857"/>
    <cellStyle name="Percent 14 52 10" xfId="20858"/>
    <cellStyle name="Percent 14 52 10 2" xfId="38807"/>
    <cellStyle name="Percent 14 52 11" xfId="20859"/>
    <cellStyle name="Percent 14 52 11 2" xfId="38808"/>
    <cellStyle name="Percent 14 52 12" xfId="20860"/>
    <cellStyle name="Percent 14 52 12 2" xfId="38809"/>
    <cellStyle name="Percent 14 52 13" xfId="38806"/>
    <cellStyle name="Percent 14 52 2" xfId="20861"/>
    <cellStyle name="Percent 14 52 2 2" xfId="20862"/>
    <cellStyle name="Percent 14 52 2 2 2" xfId="38811"/>
    <cellStyle name="Percent 14 52 2 3" xfId="38810"/>
    <cellStyle name="Percent 14 52 3" xfId="20863"/>
    <cellStyle name="Percent 14 52 3 2" xfId="38812"/>
    <cellStyle name="Percent 14 52 4" xfId="20864"/>
    <cellStyle name="Percent 14 52 4 2" xfId="38813"/>
    <cellStyle name="Percent 14 52 5" xfId="20865"/>
    <cellStyle name="Percent 14 52 5 2" xfId="38814"/>
    <cellStyle name="Percent 14 52 6" xfId="20866"/>
    <cellStyle name="Percent 14 52 6 2" xfId="38815"/>
    <cellStyle name="Percent 14 52 7" xfId="20867"/>
    <cellStyle name="Percent 14 52 7 2" xfId="38816"/>
    <cellStyle name="Percent 14 52 8" xfId="20868"/>
    <cellStyle name="Percent 14 52 8 2" xfId="38817"/>
    <cellStyle name="Percent 14 52 9" xfId="20869"/>
    <cellStyle name="Percent 14 52 9 2" xfId="38818"/>
    <cellStyle name="Percent 14 53" xfId="20870"/>
    <cellStyle name="Percent 14 53 10" xfId="20871"/>
    <cellStyle name="Percent 14 53 10 2" xfId="38820"/>
    <cellStyle name="Percent 14 53 11" xfId="20872"/>
    <cellStyle name="Percent 14 53 11 2" xfId="38821"/>
    <cellStyle name="Percent 14 53 12" xfId="20873"/>
    <cellStyle name="Percent 14 53 12 2" xfId="38822"/>
    <cellStyle name="Percent 14 53 13" xfId="38819"/>
    <cellStyle name="Percent 14 53 2" xfId="20874"/>
    <cellStyle name="Percent 14 53 2 2" xfId="20875"/>
    <cellStyle name="Percent 14 53 2 2 2" xfId="38824"/>
    <cellStyle name="Percent 14 53 2 3" xfId="38823"/>
    <cellStyle name="Percent 14 53 3" xfId="20876"/>
    <cellStyle name="Percent 14 53 3 2" xfId="38825"/>
    <cellStyle name="Percent 14 53 4" xfId="20877"/>
    <cellStyle name="Percent 14 53 4 2" xfId="38826"/>
    <cellStyle name="Percent 14 53 5" xfId="20878"/>
    <cellStyle name="Percent 14 53 5 2" xfId="38827"/>
    <cellStyle name="Percent 14 53 6" xfId="20879"/>
    <cellStyle name="Percent 14 53 6 2" xfId="38828"/>
    <cellStyle name="Percent 14 53 7" xfId="20880"/>
    <cellStyle name="Percent 14 53 7 2" xfId="38829"/>
    <cellStyle name="Percent 14 53 8" xfId="20881"/>
    <cellStyle name="Percent 14 53 8 2" xfId="38830"/>
    <cellStyle name="Percent 14 53 9" xfId="20882"/>
    <cellStyle name="Percent 14 53 9 2" xfId="38831"/>
    <cellStyle name="Percent 14 54" xfId="20883"/>
    <cellStyle name="Percent 14 54 10" xfId="20884"/>
    <cellStyle name="Percent 14 54 10 2" xfId="38833"/>
    <cellStyle name="Percent 14 54 11" xfId="20885"/>
    <cellStyle name="Percent 14 54 11 2" xfId="38834"/>
    <cellStyle name="Percent 14 54 12" xfId="20886"/>
    <cellStyle name="Percent 14 54 12 2" xfId="38835"/>
    <cellStyle name="Percent 14 54 13" xfId="38832"/>
    <cellStyle name="Percent 14 54 2" xfId="20887"/>
    <cellStyle name="Percent 14 54 2 2" xfId="20888"/>
    <cellStyle name="Percent 14 54 2 2 2" xfId="38837"/>
    <cellStyle name="Percent 14 54 2 3" xfId="38836"/>
    <cellStyle name="Percent 14 54 3" xfId="20889"/>
    <cellStyle name="Percent 14 54 3 2" xfId="38838"/>
    <cellStyle name="Percent 14 54 4" xfId="20890"/>
    <cellStyle name="Percent 14 54 4 2" xfId="38839"/>
    <cellStyle name="Percent 14 54 5" xfId="20891"/>
    <cellStyle name="Percent 14 54 5 2" xfId="38840"/>
    <cellStyle name="Percent 14 54 6" xfId="20892"/>
    <cellStyle name="Percent 14 54 6 2" xfId="38841"/>
    <cellStyle name="Percent 14 54 7" xfId="20893"/>
    <cellStyle name="Percent 14 54 7 2" xfId="38842"/>
    <cellStyle name="Percent 14 54 8" xfId="20894"/>
    <cellStyle name="Percent 14 54 8 2" xfId="38843"/>
    <cellStyle name="Percent 14 54 9" xfId="20895"/>
    <cellStyle name="Percent 14 54 9 2" xfId="38844"/>
    <cellStyle name="Percent 14 55" xfId="20896"/>
    <cellStyle name="Percent 14 55 10" xfId="20897"/>
    <cellStyle name="Percent 14 55 10 2" xfId="38846"/>
    <cellStyle name="Percent 14 55 11" xfId="20898"/>
    <cellStyle name="Percent 14 55 11 2" xfId="38847"/>
    <cellStyle name="Percent 14 55 12" xfId="20899"/>
    <cellStyle name="Percent 14 55 12 2" xfId="38848"/>
    <cellStyle name="Percent 14 55 13" xfId="38845"/>
    <cellStyle name="Percent 14 55 2" xfId="20900"/>
    <cellStyle name="Percent 14 55 2 2" xfId="20901"/>
    <cellStyle name="Percent 14 55 2 2 2" xfId="38850"/>
    <cellStyle name="Percent 14 55 2 3" xfId="38849"/>
    <cellStyle name="Percent 14 55 3" xfId="20902"/>
    <cellStyle name="Percent 14 55 3 2" xfId="38851"/>
    <cellStyle name="Percent 14 55 4" xfId="20903"/>
    <cellStyle name="Percent 14 55 4 2" xfId="38852"/>
    <cellStyle name="Percent 14 55 5" xfId="20904"/>
    <cellStyle name="Percent 14 55 5 2" xfId="38853"/>
    <cellStyle name="Percent 14 55 6" xfId="20905"/>
    <cellStyle name="Percent 14 55 6 2" xfId="38854"/>
    <cellStyle name="Percent 14 55 7" xfId="20906"/>
    <cellStyle name="Percent 14 55 7 2" xfId="38855"/>
    <cellStyle name="Percent 14 55 8" xfId="20907"/>
    <cellStyle name="Percent 14 55 8 2" xfId="38856"/>
    <cellStyle name="Percent 14 55 9" xfId="20908"/>
    <cellStyle name="Percent 14 55 9 2" xfId="38857"/>
    <cellStyle name="Percent 14 56" xfId="20909"/>
    <cellStyle name="Percent 14 56 10" xfId="20910"/>
    <cellStyle name="Percent 14 56 10 2" xfId="38859"/>
    <cellStyle name="Percent 14 56 11" xfId="20911"/>
    <cellStyle name="Percent 14 56 11 2" xfId="38860"/>
    <cellStyle name="Percent 14 56 12" xfId="20912"/>
    <cellStyle name="Percent 14 56 12 2" xfId="38861"/>
    <cellStyle name="Percent 14 56 13" xfId="20913"/>
    <cellStyle name="Percent 14 56 13 2" xfId="38862"/>
    <cellStyle name="Percent 14 56 14" xfId="38858"/>
    <cellStyle name="Percent 14 56 2" xfId="20914"/>
    <cellStyle name="Percent 14 56 2 10" xfId="20915"/>
    <cellStyle name="Percent 14 56 2 10 2" xfId="38864"/>
    <cellStyle name="Percent 14 56 2 11" xfId="20916"/>
    <cellStyle name="Percent 14 56 2 11 2" xfId="38865"/>
    <cellStyle name="Percent 14 56 2 12" xfId="20917"/>
    <cellStyle name="Percent 14 56 2 12 2" xfId="38866"/>
    <cellStyle name="Percent 14 56 2 13" xfId="38863"/>
    <cellStyle name="Percent 14 56 2 2" xfId="20918"/>
    <cellStyle name="Percent 14 56 2 2 2" xfId="20919"/>
    <cellStyle name="Percent 14 56 2 2 2 2" xfId="38868"/>
    <cellStyle name="Percent 14 56 2 2 3" xfId="38867"/>
    <cellStyle name="Percent 14 56 2 3" xfId="20920"/>
    <cellStyle name="Percent 14 56 2 3 2" xfId="38869"/>
    <cellStyle name="Percent 14 56 2 4" xfId="20921"/>
    <cellStyle name="Percent 14 56 2 4 2" xfId="38870"/>
    <cellStyle name="Percent 14 56 2 5" xfId="20922"/>
    <cellStyle name="Percent 14 56 2 5 2" xfId="38871"/>
    <cellStyle name="Percent 14 56 2 6" xfId="20923"/>
    <cellStyle name="Percent 14 56 2 6 2" xfId="38872"/>
    <cellStyle name="Percent 14 56 2 7" xfId="20924"/>
    <cellStyle name="Percent 14 56 2 7 2" xfId="38873"/>
    <cellStyle name="Percent 14 56 2 8" xfId="20925"/>
    <cellStyle name="Percent 14 56 2 8 2" xfId="38874"/>
    <cellStyle name="Percent 14 56 2 9" xfId="20926"/>
    <cellStyle name="Percent 14 56 2 9 2" xfId="38875"/>
    <cellStyle name="Percent 14 56 3" xfId="20927"/>
    <cellStyle name="Percent 14 56 3 2" xfId="20928"/>
    <cellStyle name="Percent 14 56 3 2 2" xfId="38877"/>
    <cellStyle name="Percent 14 56 3 3" xfId="38876"/>
    <cellStyle name="Percent 14 56 4" xfId="20929"/>
    <cellStyle name="Percent 14 56 4 2" xfId="38878"/>
    <cellStyle name="Percent 14 56 5" xfId="20930"/>
    <cellStyle name="Percent 14 56 5 2" xfId="38879"/>
    <cellStyle name="Percent 14 56 6" xfId="20931"/>
    <cellStyle name="Percent 14 56 6 2" xfId="38880"/>
    <cellStyle name="Percent 14 56 7" xfId="20932"/>
    <cellStyle name="Percent 14 56 7 2" xfId="38881"/>
    <cellStyle name="Percent 14 56 8" xfId="20933"/>
    <cellStyle name="Percent 14 56 8 2" xfId="38882"/>
    <cellStyle name="Percent 14 56 9" xfId="20934"/>
    <cellStyle name="Percent 14 56 9 2" xfId="38883"/>
    <cellStyle name="Percent 14 57" xfId="20935"/>
    <cellStyle name="Percent 14 57 10" xfId="20936"/>
    <cellStyle name="Percent 14 57 10 2" xfId="38885"/>
    <cellStyle name="Percent 14 57 11" xfId="20937"/>
    <cellStyle name="Percent 14 57 11 2" xfId="38886"/>
    <cellStyle name="Percent 14 57 12" xfId="20938"/>
    <cellStyle name="Percent 14 57 12 2" xfId="38887"/>
    <cellStyle name="Percent 14 57 13" xfId="38884"/>
    <cellStyle name="Percent 14 57 2" xfId="20939"/>
    <cellStyle name="Percent 14 57 2 2" xfId="20940"/>
    <cellStyle name="Percent 14 57 2 2 2" xfId="38889"/>
    <cellStyle name="Percent 14 57 2 3" xfId="38888"/>
    <cellStyle name="Percent 14 57 3" xfId="20941"/>
    <cellStyle name="Percent 14 57 3 2" xfId="38890"/>
    <cellStyle name="Percent 14 57 4" xfId="20942"/>
    <cellStyle name="Percent 14 57 4 2" xfId="38891"/>
    <cellStyle name="Percent 14 57 5" xfId="20943"/>
    <cellStyle name="Percent 14 57 5 2" xfId="38892"/>
    <cellStyle name="Percent 14 57 6" xfId="20944"/>
    <cellStyle name="Percent 14 57 6 2" xfId="38893"/>
    <cellStyle name="Percent 14 57 7" xfId="20945"/>
    <cellStyle name="Percent 14 57 7 2" xfId="38894"/>
    <cellStyle name="Percent 14 57 8" xfId="20946"/>
    <cellStyle name="Percent 14 57 8 2" xfId="38895"/>
    <cellStyle name="Percent 14 57 9" xfId="20947"/>
    <cellStyle name="Percent 14 57 9 2" xfId="38896"/>
    <cellStyle name="Percent 14 58" xfId="20948"/>
    <cellStyle name="Percent 14 58 10" xfId="20949"/>
    <cellStyle name="Percent 14 58 10 2" xfId="38898"/>
    <cellStyle name="Percent 14 58 11" xfId="20950"/>
    <cellStyle name="Percent 14 58 11 2" xfId="38899"/>
    <cellStyle name="Percent 14 58 12" xfId="20951"/>
    <cellStyle name="Percent 14 58 12 2" xfId="38900"/>
    <cellStyle name="Percent 14 58 13" xfId="38897"/>
    <cellStyle name="Percent 14 58 2" xfId="20952"/>
    <cellStyle name="Percent 14 58 2 2" xfId="20953"/>
    <cellStyle name="Percent 14 58 2 2 2" xfId="38902"/>
    <cellStyle name="Percent 14 58 2 3" xfId="38901"/>
    <cellStyle name="Percent 14 58 3" xfId="20954"/>
    <cellStyle name="Percent 14 58 3 2" xfId="38903"/>
    <cellStyle name="Percent 14 58 4" xfId="20955"/>
    <cellStyle name="Percent 14 58 4 2" xfId="38904"/>
    <cellStyle name="Percent 14 58 5" xfId="20956"/>
    <cellStyle name="Percent 14 58 5 2" xfId="38905"/>
    <cellStyle name="Percent 14 58 6" xfId="20957"/>
    <cellStyle name="Percent 14 58 6 2" xfId="38906"/>
    <cellStyle name="Percent 14 58 7" xfId="20958"/>
    <cellStyle name="Percent 14 58 7 2" xfId="38907"/>
    <cellStyle name="Percent 14 58 8" xfId="20959"/>
    <cellStyle name="Percent 14 58 8 2" xfId="38908"/>
    <cellStyle name="Percent 14 58 9" xfId="20960"/>
    <cellStyle name="Percent 14 58 9 2" xfId="38909"/>
    <cellStyle name="Percent 14 59" xfId="20961"/>
    <cellStyle name="Percent 14 59 2" xfId="38910"/>
    <cellStyle name="Percent 14 6" xfId="20962"/>
    <cellStyle name="Percent 14 6 2" xfId="38911"/>
    <cellStyle name="Percent 14 60" xfId="20963"/>
    <cellStyle name="Percent 14 60 2" xfId="38912"/>
    <cellStyle name="Percent 14 61" xfId="20964"/>
    <cellStyle name="Percent 14 61 2" xfId="38913"/>
    <cellStyle name="Percent 14 62" xfId="20965"/>
    <cellStyle name="Percent 14 62 2" xfId="38914"/>
    <cellStyle name="Percent 14 63" xfId="20966"/>
    <cellStyle name="Percent 14 63 2" xfId="38915"/>
    <cellStyle name="Percent 14 64" xfId="20967"/>
    <cellStyle name="Percent 14 64 2" xfId="38916"/>
    <cellStyle name="Percent 14 65" xfId="20968"/>
    <cellStyle name="Percent 14 65 2" xfId="38917"/>
    <cellStyle name="Percent 14 66" xfId="20969"/>
    <cellStyle name="Percent 14 66 2" xfId="20970"/>
    <cellStyle name="Percent 14 66 2 2" xfId="38919"/>
    <cellStyle name="Percent 14 66 3" xfId="38918"/>
    <cellStyle name="Percent 14 67" xfId="20971"/>
    <cellStyle name="Percent 14 67 2" xfId="38920"/>
    <cellStyle name="Percent 14 68" xfId="20972"/>
    <cellStyle name="Percent 14 68 2" xfId="38921"/>
    <cellStyle name="Percent 14 69" xfId="20973"/>
    <cellStyle name="Percent 14 69 2" xfId="38922"/>
    <cellStyle name="Percent 14 7" xfId="20974"/>
    <cellStyle name="Percent 14 7 2" xfId="38923"/>
    <cellStyle name="Percent 14 70" xfId="20975"/>
    <cellStyle name="Percent 14 70 2" xfId="38924"/>
    <cellStyle name="Percent 14 71" xfId="20976"/>
    <cellStyle name="Percent 14 71 2" xfId="38925"/>
    <cellStyle name="Percent 14 72" xfId="20977"/>
    <cellStyle name="Percent 14 72 2" xfId="38926"/>
    <cellStyle name="Percent 14 73" xfId="20978"/>
    <cellStyle name="Percent 14 73 2" xfId="38927"/>
    <cellStyle name="Percent 14 74" xfId="20979"/>
    <cellStyle name="Percent 14 74 2" xfId="38928"/>
    <cellStyle name="Percent 14 75" xfId="20980"/>
    <cellStyle name="Percent 14 75 2" xfId="38929"/>
    <cellStyle name="Percent 14 76" xfId="20981"/>
    <cellStyle name="Percent 14 76 2" xfId="38930"/>
    <cellStyle name="Percent 14 77" xfId="20982"/>
    <cellStyle name="Percent 14 77 2" xfId="38931"/>
    <cellStyle name="Percent 14 78" xfId="20983"/>
    <cellStyle name="Percent 14 78 2" xfId="38932"/>
    <cellStyle name="Percent 14 79" xfId="20984"/>
    <cellStyle name="Percent 14 79 2" xfId="38933"/>
    <cellStyle name="Percent 14 8" xfId="20985"/>
    <cellStyle name="Percent 14 8 2" xfId="38934"/>
    <cellStyle name="Percent 14 80" xfId="38554"/>
    <cellStyle name="Percent 14 9" xfId="20986"/>
    <cellStyle name="Percent 14 9 2" xfId="38935"/>
    <cellStyle name="Percent 15" xfId="20987"/>
    <cellStyle name="Percent 15 10" xfId="20988"/>
    <cellStyle name="Percent 15 10 2" xfId="38937"/>
    <cellStyle name="Percent 15 11" xfId="20989"/>
    <cellStyle name="Percent 15 11 2" xfId="38938"/>
    <cellStyle name="Percent 15 12" xfId="20990"/>
    <cellStyle name="Percent 15 12 2" xfId="38939"/>
    <cellStyle name="Percent 15 13" xfId="20991"/>
    <cellStyle name="Percent 15 13 2" xfId="38940"/>
    <cellStyle name="Percent 15 14" xfId="20992"/>
    <cellStyle name="Percent 15 14 2" xfId="38941"/>
    <cellStyle name="Percent 15 15" xfId="20993"/>
    <cellStyle name="Percent 15 15 2" xfId="38942"/>
    <cellStyle name="Percent 15 16" xfId="20994"/>
    <cellStyle name="Percent 15 16 2" xfId="38943"/>
    <cellStyle name="Percent 15 17" xfId="20995"/>
    <cellStyle name="Percent 15 17 2" xfId="38944"/>
    <cellStyle name="Percent 15 18" xfId="20996"/>
    <cellStyle name="Percent 15 18 2" xfId="38945"/>
    <cellStyle name="Percent 15 19" xfId="20997"/>
    <cellStyle name="Percent 15 19 2" xfId="38946"/>
    <cellStyle name="Percent 15 2" xfId="20998"/>
    <cellStyle name="Percent 15 2 2" xfId="38947"/>
    <cellStyle name="Percent 15 20" xfId="20999"/>
    <cellStyle name="Percent 15 20 2" xfId="38948"/>
    <cellStyle name="Percent 15 21" xfId="21000"/>
    <cellStyle name="Percent 15 21 2" xfId="38949"/>
    <cellStyle name="Percent 15 22" xfId="21001"/>
    <cellStyle name="Percent 15 22 2" xfId="38950"/>
    <cellStyle name="Percent 15 23" xfId="21002"/>
    <cellStyle name="Percent 15 23 2" xfId="38951"/>
    <cellStyle name="Percent 15 24" xfId="21003"/>
    <cellStyle name="Percent 15 24 2" xfId="38952"/>
    <cellStyle name="Percent 15 25" xfId="21004"/>
    <cellStyle name="Percent 15 25 2" xfId="38953"/>
    <cellStyle name="Percent 15 26" xfId="21005"/>
    <cellStyle name="Percent 15 26 2" xfId="38954"/>
    <cellStyle name="Percent 15 27" xfId="21006"/>
    <cellStyle name="Percent 15 27 2" xfId="38955"/>
    <cellStyle name="Percent 15 28" xfId="21007"/>
    <cellStyle name="Percent 15 28 2" xfId="38956"/>
    <cellStyle name="Percent 15 29" xfId="21008"/>
    <cellStyle name="Percent 15 29 2" xfId="38957"/>
    <cellStyle name="Percent 15 3" xfId="21009"/>
    <cellStyle name="Percent 15 3 2" xfId="38958"/>
    <cellStyle name="Percent 15 30" xfId="21010"/>
    <cellStyle name="Percent 15 30 2" xfId="38959"/>
    <cellStyle name="Percent 15 31" xfId="21011"/>
    <cellStyle name="Percent 15 31 2" xfId="38960"/>
    <cellStyle name="Percent 15 32" xfId="21012"/>
    <cellStyle name="Percent 15 32 2" xfId="38961"/>
    <cellStyle name="Percent 15 33" xfId="21013"/>
    <cellStyle name="Percent 15 33 2" xfId="38962"/>
    <cellStyle name="Percent 15 34" xfId="21014"/>
    <cellStyle name="Percent 15 34 2" xfId="38963"/>
    <cellStyle name="Percent 15 35" xfId="21015"/>
    <cellStyle name="Percent 15 35 2" xfId="38964"/>
    <cellStyle name="Percent 15 36" xfId="21016"/>
    <cellStyle name="Percent 15 36 2" xfId="38965"/>
    <cellStyle name="Percent 15 37" xfId="21017"/>
    <cellStyle name="Percent 15 37 2" xfId="38966"/>
    <cellStyle name="Percent 15 38" xfId="21018"/>
    <cellStyle name="Percent 15 38 2" xfId="38967"/>
    <cellStyle name="Percent 15 39" xfId="21019"/>
    <cellStyle name="Percent 15 39 2" xfId="38968"/>
    <cellStyle name="Percent 15 4" xfId="21020"/>
    <cellStyle name="Percent 15 4 2" xfId="38969"/>
    <cellStyle name="Percent 15 40" xfId="21021"/>
    <cellStyle name="Percent 15 40 2" xfId="38970"/>
    <cellStyle name="Percent 15 41" xfId="21022"/>
    <cellStyle name="Percent 15 41 2" xfId="38971"/>
    <cellStyle name="Percent 15 42" xfId="21023"/>
    <cellStyle name="Percent 15 42 2" xfId="38972"/>
    <cellStyle name="Percent 15 43" xfId="21024"/>
    <cellStyle name="Percent 15 43 2" xfId="38973"/>
    <cellStyle name="Percent 15 44" xfId="21025"/>
    <cellStyle name="Percent 15 44 2" xfId="38974"/>
    <cellStyle name="Percent 15 45" xfId="21026"/>
    <cellStyle name="Percent 15 45 2" xfId="38975"/>
    <cellStyle name="Percent 15 46" xfId="21027"/>
    <cellStyle name="Percent 15 46 10" xfId="21028"/>
    <cellStyle name="Percent 15 46 10 2" xfId="38977"/>
    <cellStyle name="Percent 15 46 11" xfId="21029"/>
    <cellStyle name="Percent 15 46 11 2" xfId="38978"/>
    <cellStyle name="Percent 15 46 12" xfId="21030"/>
    <cellStyle name="Percent 15 46 12 2" xfId="38979"/>
    <cellStyle name="Percent 15 46 13" xfId="21031"/>
    <cellStyle name="Percent 15 46 13 2" xfId="38980"/>
    <cellStyle name="Percent 15 46 14" xfId="21032"/>
    <cellStyle name="Percent 15 46 14 2" xfId="38981"/>
    <cellStyle name="Percent 15 46 15" xfId="38976"/>
    <cellStyle name="Percent 15 46 2" xfId="21033"/>
    <cellStyle name="Percent 15 46 2 10" xfId="21034"/>
    <cellStyle name="Percent 15 46 2 10 2" xfId="38983"/>
    <cellStyle name="Percent 15 46 2 11" xfId="21035"/>
    <cellStyle name="Percent 15 46 2 11 2" xfId="38984"/>
    <cellStyle name="Percent 15 46 2 12" xfId="21036"/>
    <cellStyle name="Percent 15 46 2 12 2" xfId="38985"/>
    <cellStyle name="Percent 15 46 2 13" xfId="38982"/>
    <cellStyle name="Percent 15 46 2 2" xfId="21037"/>
    <cellStyle name="Percent 15 46 2 2 2" xfId="21038"/>
    <cellStyle name="Percent 15 46 2 2 2 2" xfId="38987"/>
    <cellStyle name="Percent 15 46 2 2 3" xfId="38986"/>
    <cellStyle name="Percent 15 46 2 3" xfId="21039"/>
    <cellStyle name="Percent 15 46 2 3 2" xfId="38988"/>
    <cellStyle name="Percent 15 46 2 4" xfId="21040"/>
    <cellStyle name="Percent 15 46 2 4 2" xfId="38989"/>
    <cellStyle name="Percent 15 46 2 5" xfId="21041"/>
    <cellStyle name="Percent 15 46 2 5 2" xfId="38990"/>
    <cellStyle name="Percent 15 46 2 6" xfId="21042"/>
    <cellStyle name="Percent 15 46 2 6 2" xfId="38991"/>
    <cellStyle name="Percent 15 46 2 7" xfId="21043"/>
    <cellStyle name="Percent 15 46 2 7 2" xfId="38992"/>
    <cellStyle name="Percent 15 46 2 8" xfId="21044"/>
    <cellStyle name="Percent 15 46 2 8 2" xfId="38993"/>
    <cellStyle name="Percent 15 46 2 9" xfId="21045"/>
    <cellStyle name="Percent 15 46 2 9 2" xfId="38994"/>
    <cellStyle name="Percent 15 46 3" xfId="21046"/>
    <cellStyle name="Percent 15 46 3 2" xfId="21047"/>
    <cellStyle name="Percent 15 46 3 2 2" xfId="38996"/>
    <cellStyle name="Percent 15 46 3 3" xfId="38995"/>
    <cellStyle name="Percent 15 46 4" xfId="21048"/>
    <cellStyle name="Percent 15 46 4 2" xfId="21049"/>
    <cellStyle name="Percent 15 46 4 2 2" xfId="38998"/>
    <cellStyle name="Percent 15 46 4 3" xfId="38997"/>
    <cellStyle name="Percent 15 46 5" xfId="21050"/>
    <cellStyle name="Percent 15 46 5 2" xfId="21051"/>
    <cellStyle name="Percent 15 46 5 2 2" xfId="39000"/>
    <cellStyle name="Percent 15 46 5 3" xfId="38999"/>
    <cellStyle name="Percent 15 46 6" xfId="21052"/>
    <cellStyle name="Percent 15 46 6 2" xfId="39001"/>
    <cellStyle name="Percent 15 46 7" xfId="21053"/>
    <cellStyle name="Percent 15 46 7 2" xfId="39002"/>
    <cellStyle name="Percent 15 46 8" xfId="21054"/>
    <cellStyle name="Percent 15 46 8 2" xfId="39003"/>
    <cellStyle name="Percent 15 46 9" xfId="21055"/>
    <cellStyle name="Percent 15 46 9 2" xfId="39004"/>
    <cellStyle name="Percent 15 47" xfId="21056"/>
    <cellStyle name="Percent 15 47 10" xfId="21057"/>
    <cellStyle name="Percent 15 47 10 2" xfId="39006"/>
    <cellStyle name="Percent 15 47 11" xfId="21058"/>
    <cellStyle name="Percent 15 47 11 2" xfId="39007"/>
    <cellStyle name="Percent 15 47 12" xfId="21059"/>
    <cellStyle name="Percent 15 47 12 2" xfId="39008"/>
    <cellStyle name="Percent 15 47 13" xfId="21060"/>
    <cellStyle name="Percent 15 47 13 2" xfId="39009"/>
    <cellStyle name="Percent 15 47 14" xfId="21061"/>
    <cellStyle name="Percent 15 47 14 2" xfId="39010"/>
    <cellStyle name="Percent 15 47 15" xfId="39005"/>
    <cellStyle name="Percent 15 47 2" xfId="21062"/>
    <cellStyle name="Percent 15 47 2 10" xfId="21063"/>
    <cellStyle name="Percent 15 47 2 10 2" xfId="39012"/>
    <cellStyle name="Percent 15 47 2 11" xfId="21064"/>
    <cellStyle name="Percent 15 47 2 11 2" xfId="39013"/>
    <cellStyle name="Percent 15 47 2 12" xfId="21065"/>
    <cellStyle name="Percent 15 47 2 12 2" xfId="39014"/>
    <cellStyle name="Percent 15 47 2 13" xfId="39011"/>
    <cellStyle name="Percent 15 47 2 2" xfId="21066"/>
    <cellStyle name="Percent 15 47 2 2 2" xfId="21067"/>
    <cellStyle name="Percent 15 47 2 2 2 2" xfId="39016"/>
    <cellStyle name="Percent 15 47 2 2 3" xfId="39015"/>
    <cellStyle name="Percent 15 47 2 3" xfId="21068"/>
    <cellStyle name="Percent 15 47 2 3 2" xfId="39017"/>
    <cellStyle name="Percent 15 47 2 4" xfId="21069"/>
    <cellStyle name="Percent 15 47 2 4 2" xfId="39018"/>
    <cellStyle name="Percent 15 47 2 5" xfId="21070"/>
    <cellStyle name="Percent 15 47 2 5 2" xfId="39019"/>
    <cellStyle name="Percent 15 47 2 6" xfId="21071"/>
    <cellStyle name="Percent 15 47 2 6 2" xfId="39020"/>
    <cellStyle name="Percent 15 47 2 7" xfId="21072"/>
    <cellStyle name="Percent 15 47 2 7 2" xfId="39021"/>
    <cellStyle name="Percent 15 47 2 8" xfId="21073"/>
    <cellStyle name="Percent 15 47 2 8 2" xfId="39022"/>
    <cellStyle name="Percent 15 47 2 9" xfId="21074"/>
    <cellStyle name="Percent 15 47 2 9 2" xfId="39023"/>
    <cellStyle name="Percent 15 47 3" xfId="21075"/>
    <cellStyle name="Percent 15 47 3 2" xfId="21076"/>
    <cellStyle name="Percent 15 47 3 2 2" xfId="39025"/>
    <cellStyle name="Percent 15 47 3 3" xfId="39024"/>
    <cellStyle name="Percent 15 47 4" xfId="21077"/>
    <cellStyle name="Percent 15 47 4 2" xfId="21078"/>
    <cellStyle name="Percent 15 47 4 2 2" xfId="39027"/>
    <cellStyle name="Percent 15 47 4 3" xfId="39026"/>
    <cellStyle name="Percent 15 47 5" xfId="21079"/>
    <cellStyle name="Percent 15 47 5 2" xfId="21080"/>
    <cellStyle name="Percent 15 47 5 2 2" xfId="39029"/>
    <cellStyle name="Percent 15 47 5 3" xfId="39028"/>
    <cellStyle name="Percent 15 47 6" xfId="21081"/>
    <cellStyle name="Percent 15 47 6 2" xfId="39030"/>
    <cellStyle name="Percent 15 47 7" xfId="21082"/>
    <cellStyle name="Percent 15 47 7 2" xfId="39031"/>
    <cellStyle name="Percent 15 47 8" xfId="21083"/>
    <cellStyle name="Percent 15 47 8 2" xfId="39032"/>
    <cellStyle name="Percent 15 47 9" xfId="21084"/>
    <cellStyle name="Percent 15 47 9 2" xfId="39033"/>
    <cellStyle name="Percent 15 48" xfId="21085"/>
    <cellStyle name="Percent 15 48 10" xfId="21086"/>
    <cellStyle name="Percent 15 48 10 2" xfId="39035"/>
    <cellStyle name="Percent 15 48 11" xfId="21087"/>
    <cellStyle name="Percent 15 48 11 2" xfId="39036"/>
    <cellStyle name="Percent 15 48 12" xfId="21088"/>
    <cellStyle name="Percent 15 48 12 2" xfId="39037"/>
    <cellStyle name="Percent 15 48 13" xfId="21089"/>
    <cellStyle name="Percent 15 48 13 2" xfId="39038"/>
    <cellStyle name="Percent 15 48 14" xfId="21090"/>
    <cellStyle name="Percent 15 48 14 2" xfId="39039"/>
    <cellStyle name="Percent 15 48 15" xfId="39034"/>
    <cellStyle name="Percent 15 48 2" xfId="21091"/>
    <cellStyle name="Percent 15 48 2 10" xfId="21092"/>
    <cellStyle name="Percent 15 48 2 10 2" xfId="39041"/>
    <cellStyle name="Percent 15 48 2 11" xfId="21093"/>
    <cellStyle name="Percent 15 48 2 11 2" xfId="39042"/>
    <cellStyle name="Percent 15 48 2 12" xfId="21094"/>
    <cellStyle name="Percent 15 48 2 12 2" xfId="39043"/>
    <cellStyle name="Percent 15 48 2 13" xfId="21095"/>
    <cellStyle name="Percent 15 48 2 13 2" xfId="39044"/>
    <cellStyle name="Percent 15 48 2 14" xfId="21096"/>
    <cellStyle name="Percent 15 48 2 14 2" xfId="39045"/>
    <cellStyle name="Percent 15 48 2 15" xfId="39040"/>
    <cellStyle name="Percent 15 48 2 2" xfId="21097"/>
    <cellStyle name="Percent 15 48 2 2 10" xfId="21098"/>
    <cellStyle name="Percent 15 48 2 2 10 2" xfId="39047"/>
    <cellStyle name="Percent 15 48 2 2 11" xfId="21099"/>
    <cellStyle name="Percent 15 48 2 2 11 2" xfId="39048"/>
    <cellStyle name="Percent 15 48 2 2 12" xfId="21100"/>
    <cellStyle name="Percent 15 48 2 2 12 2" xfId="39049"/>
    <cellStyle name="Percent 15 48 2 2 13" xfId="21101"/>
    <cellStyle name="Percent 15 48 2 2 13 2" xfId="39050"/>
    <cellStyle name="Percent 15 48 2 2 14" xfId="39046"/>
    <cellStyle name="Percent 15 48 2 2 2" xfId="21102"/>
    <cellStyle name="Percent 15 48 2 2 2 10" xfId="21103"/>
    <cellStyle name="Percent 15 48 2 2 2 10 2" xfId="39052"/>
    <cellStyle name="Percent 15 48 2 2 2 11" xfId="21104"/>
    <cellStyle name="Percent 15 48 2 2 2 11 2" xfId="39053"/>
    <cellStyle name="Percent 15 48 2 2 2 12" xfId="21105"/>
    <cellStyle name="Percent 15 48 2 2 2 12 2" xfId="39054"/>
    <cellStyle name="Percent 15 48 2 2 2 13" xfId="39051"/>
    <cellStyle name="Percent 15 48 2 2 2 2" xfId="21106"/>
    <cellStyle name="Percent 15 48 2 2 2 2 2" xfId="21107"/>
    <cellStyle name="Percent 15 48 2 2 2 2 2 2" xfId="39056"/>
    <cellStyle name="Percent 15 48 2 2 2 2 3" xfId="39055"/>
    <cellStyle name="Percent 15 48 2 2 2 3" xfId="21108"/>
    <cellStyle name="Percent 15 48 2 2 2 3 2" xfId="39057"/>
    <cellStyle name="Percent 15 48 2 2 2 4" xfId="21109"/>
    <cellStyle name="Percent 15 48 2 2 2 4 2" xfId="39058"/>
    <cellStyle name="Percent 15 48 2 2 2 5" xfId="21110"/>
    <cellStyle name="Percent 15 48 2 2 2 5 2" xfId="39059"/>
    <cellStyle name="Percent 15 48 2 2 2 6" xfId="21111"/>
    <cellStyle name="Percent 15 48 2 2 2 6 2" xfId="39060"/>
    <cellStyle name="Percent 15 48 2 2 2 7" xfId="21112"/>
    <cellStyle name="Percent 15 48 2 2 2 7 2" xfId="39061"/>
    <cellStyle name="Percent 15 48 2 2 2 8" xfId="21113"/>
    <cellStyle name="Percent 15 48 2 2 2 8 2" xfId="39062"/>
    <cellStyle name="Percent 15 48 2 2 2 9" xfId="21114"/>
    <cellStyle name="Percent 15 48 2 2 2 9 2" xfId="39063"/>
    <cellStyle name="Percent 15 48 2 2 3" xfId="21115"/>
    <cellStyle name="Percent 15 48 2 2 3 2" xfId="21116"/>
    <cellStyle name="Percent 15 48 2 2 3 2 2" xfId="39065"/>
    <cellStyle name="Percent 15 48 2 2 3 3" xfId="39064"/>
    <cellStyle name="Percent 15 48 2 2 4" xfId="21117"/>
    <cellStyle name="Percent 15 48 2 2 4 2" xfId="39066"/>
    <cellStyle name="Percent 15 48 2 2 5" xfId="21118"/>
    <cellStyle name="Percent 15 48 2 2 5 2" xfId="39067"/>
    <cellStyle name="Percent 15 48 2 2 6" xfId="21119"/>
    <cellStyle name="Percent 15 48 2 2 6 2" xfId="39068"/>
    <cellStyle name="Percent 15 48 2 2 7" xfId="21120"/>
    <cellStyle name="Percent 15 48 2 2 7 2" xfId="39069"/>
    <cellStyle name="Percent 15 48 2 2 8" xfId="21121"/>
    <cellStyle name="Percent 15 48 2 2 8 2" xfId="39070"/>
    <cellStyle name="Percent 15 48 2 2 9" xfId="21122"/>
    <cellStyle name="Percent 15 48 2 2 9 2" xfId="39071"/>
    <cellStyle name="Percent 15 48 2 3" xfId="21123"/>
    <cellStyle name="Percent 15 48 2 3 10" xfId="21124"/>
    <cellStyle name="Percent 15 48 2 3 10 2" xfId="39073"/>
    <cellStyle name="Percent 15 48 2 3 11" xfId="21125"/>
    <cellStyle name="Percent 15 48 2 3 11 2" xfId="39074"/>
    <cellStyle name="Percent 15 48 2 3 12" xfId="21126"/>
    <cellStyle name="Percent 15 48 2 3 12 2" xfId="39075"/>
    <cellStyle name="Percent 15 48 2 3 13" xfId="39072"/>
    <cellStyle name="Percent 15 48 2 3 2" xfId="21127"/>
    <cellStyle name="Percent 15 48 2 3 2 2" xfId="21128"/>
    <cellStyle name="Percent 15 48 2 3 2 2 2" xfId="39077"/>
    <cellStyle name="Percent 15 48 2 3 2 3" xfId="39076"/>
    <cellStyle name="Percent 15 48 2 3 3" xfId="21129"/>
    <cellStyle name="Percent 15 48 2 3 3 2" xfId="39078"/>
    <cellStyle name="Percent 15 48 2 3 4" xfId="21130"/>
    <cellStyle name="Percent 15 48 2 3 4 2" xfId="39079"/>
    <cellStyle name="Percent 15 48 2 3 5" xfId="21131"/>
    <cellStyle name="Percent 15 48 2 3 5 2" xfId="39080"/>
    <cellStyle name="Percent 15 48 2 3 6" xfId="21132"/>
    <cellStyle name="Percent 15 48 2 3 6 2" xfId="39081"/>
    <cellStyle name="Percent 15 48 2 3 7" xfId="21133"/>
    <cellStyle name="Percent 15 48 2 3 7 2" xfId="39082"/>
    <cellStyle name="Percent 15 48 2 3 8" xfId="21134"/>
    <cellStyle name="Percent 15 48 2 3 8 2" xfId="39083"/>
    <cellStyle name="Percent 15 48 2 3 9" xfId="21135"/>
    <cellStyle name="Percent 15 48 2 3 9 2" xfId="39084"/>
    <cellStyle name="Percent 15 48 2 4" xfId="21136"/>
    <cellStyle name="Percent 15 48 2 4 10" xfId="21137"/>
    <cellStyle name="Percent 15 48 2 4 10 2" xfId="39086"/>
    <cellStyle name="Percent 15 48 2 4 11" xfId="21138"/>
    <cellStyle name="Percent 15 48 2 4 11 2" xfId="39087"/>
    <cellStyle name="Percent 15 48 2 4 12" xfId="21139"/>
    <cellStyle name="Percent 15 48 2 4 12 2" xfId="39088"/>
    <cellStyle name="Percent 15 48 2 4 13" xfId="39085"/>
    <cellStyle name="Percent 15 48 2 4 2" xfId="21140"/>
    <cellStyle name="Percent 15 48 2 4 2 2" xfId="21141"/>
    <cellStyle name="Percent 15 48 2 4 2 2 2" xfId="39090"/>
    <cellStyle name="Percent 15 48 2 4 2 3" xfId="39089"/>
    <cellStyle name="Percent 15 48 2 4 3" xfId="21142"/>
    <cellStyle name="Percent 15 48 2 4 3 2" xfId="39091"/>
    <cellStyle name="Percent 15 48 2 4 4" xfId="21143"/>
    <cellStyle name="Percent 15 48 2 4 4 2" xfId="39092"/>
    <cellStyle name="Percent 15 48 2 4 5" xfId="21144"/>
    <cellStyle name="Percent 15 48 2 4 5 2" xfId="39093"/>
    <cellStyle name="Percent 15 48 2 4 6" xfId="21145"/>
    <cellStyle name="Percent 15 48 2 4 6 2" xfId="39094"/>
    <cellStyle name="Percent 15 48 2 4 7" xfId="21146"/>
    <cellStyle name="Percent 15 48 2 4 7 2" xfId="39095"/>
    <cellStyle name="Percent 15 48 2 4 8" xfId="21147"/>
    <cellStyle name="Percent 15 48 2 4 8 2" xfId="39096"/>
    <cellStyle name="Percent 15 48 2 4 9" xfId="21148"/>
    <cellStyle name="Percent 15 48 2 4 9 2" xfId="39097"/>
    <cellStyle name="Percent 15 48 2 5" xfId="21149"/>
    <cellStyle name="Percent 15 48 2 5 2" xfId="21150"/>
    <cellStyle name="Percent 15 48 2 5 2 2" xfId="39099"/>
    <cellStyle name="Percent 15 48 2 5 3" xfId="39098"/>
    <cellStyle name="Percent 15 48 2 6" xfId="21151"/>
    <cellStyle name="Percent 15 48 2 6 2" xfId="39100"/>
    <cellStyle name="Percent 15 48 2 7" xfId="21152"/>
    <cellStyle name="Percent 15 48 2 7 2" xfId="39101"/>
    <cellStyle name="Percent 15 48 2 8" xfId="21153"/>
    <cellStyle name="Percent 15 48 2 8 2" xfId="39102"/>
    <cellStyle name="Percent 15 48 2 9" xfId="21154"/>
    <cellStyle name="Percent 15 48 2 9 2" xfId="39103"/>
    <cellStyle name="Percent 15 48 3" xfId="21155"/>
    <cellStyle name="Percent 15 48 3 10" xfId="21156"/>
    <cellStyle name="Percent 15 48 3 10 2" xfId="39105"/>
    <cellStyle name="Percent 15 48 3 11" xfId="21157"/>
    <cellStyle name="Percent 15 48 3 11 2" xfId="39106"/>
    <cellStyle name="Percent 15 48 3 12" xfId="21158"/>
    <cellStyle name="Percent 15 48 3 12 2" xfId="39107"/>
    <cellStyle name="Percent 15 48 3 13" xfId="21159"/>
    <cellStyle name="Percent 15 48 3 13 2" xfId="39108"/>
    <cellStyle name="Percent 15 48 3 14" xfId="39104"/>
    <cellStyle name="Percent 15 48 3 2" xfId="21160"/>
    <cellStyle name="Percent 15 48 3 2 10" xfId="21161"/>
    <cellStyle name="Percent 15 48 3 2 10 2" xfId="39110"/>
    <cellStyle name="Percent 15 48 3 2 11" xfId="21162"/>
    <cellStyle name="Percent 15 48 3 2 11 2" xfId="39111"/>
    <cellStyle name="Percent 15 48 3 2 12" xfId="21163"/>
    <cellStyle name="Percent 15 48 3 2 12 2" xfId="39112"/>
    <cellStyle name="Percent 15 48 3 2 13" xfId="39109"/>
    <cellStyle name="Percent 15 48 3 2 2" xfId="21164"/>
    <cellStyle name="Percent 15 48 3 2 2 2" xfId="21165"/>
    <cellStyle name="Percent 15 48 3 2 2 2 2" xfId="39114"/>
    <cellStyle name="Percent 15 48 3 2 2 3" xfId="39113"/>
    <cellStyle name="Percent 15 48 3 2 3" xfId="21166"/>
    <cellStyle name="Percent 15 48 3 2 3 2" xfId="39115"/>
    <cellStyle name="Percent 15 48 3 2 4" xfId="21167"/>
    <cellStyle name="Percent 15 48 3 2 4 2" xfId="39116"/>
    <cellStyle name="Percent 15 48 3 2 5" xfId="21168"/>
    <cellStyle name="Percent 15 48 3 2 5 2" xfId="39117"/>
    <cellStyle name="Percent 15 48 3 2 6" xfId="21169"/>
    <cellStyle name="Percent 15 48 3 2 6 2" xfId="39118"/>
    <cellStyle name="Percent 15 48 3 2 7" xfId="21170"/>
    <cellStyle name="Percent 15 48 3 2 7 2" xfId="39119"/>
    <cellStyle name="Percent 15 48 3 2 8" xfId="21171"/>
    <cellStyle name="Percent 15 48 3 2 8 2" xfId="39120"/>
    <cellStyle name="Percent 15 48 3 2 9" xfId="21172"/>
    <cellStyle name="Percent 15 48 3 2 9 2" xfId="39121"/>
    <cellStyle name="Percent 15 48 3 3" xfId="21173"/>
    <cellStyle name="Percent 15 48 3 3 2" xfId="39122"/>
    <cellStyle name="Percent 15 48 3 4" xfId="21174"/>
    <cellStyle name="Percent 15 48 3 4 2" xfId="21175"/>
    <cellStyle name="Percent 15 48 3 4 2 2" xfId="39124"/>
    <cellStyle name="Percent 15 48 3 4 3" xfId="39123"/>
    <cellStyle name="Percent 15 48 3 5" xfId="21176"/>
    <cellStyle name="Percent 15 48 3 5 2" xfId="39125"/>
    <cellStyle name="Percent 15 48 3 6" xfId="21177"/>
    <cellStyle name="Percent 15 48 3 6 2" xfId="39126"/>
    <cellStyle name="Percent 15 48 3 7" xfId="21178"/>
    <cellStyle name="Percent 15 48 3 7 2" xfId="39127"/>
    <cellStyle name="Percent 15 48 3 8" xfId="21179"/>
    <cellStyle name="Percent 15 48 3 8 2" xfId="39128"/>
    <cellStyle name="Percent 15 48 3 9" xfId="21180"/>
    <cellStyle name="Percent 15 48 3 9 2" xfId="39129"/>
    <cellStyle name="Percent 15 48 4" xfId="21181"/>
    <cellStyle name="Percent 15 48 4 10" xfId="21182"/>
    <cellStyle name="Percent 15 48 4 10 2" xfId="39131"/>
    <cellStyle name="Percent 15 48 4 11" xfId="21183"/>
    <cellStyle name="Percent 15 48 4 11 2" xfId="39132"/>
    <cellStyle name="Percent 15 48 4 12" xfId="21184"/>
    <cellStyle name="Percent 15 48 4 12 2" xfId="39133"/>
    <cellStyle name="Percent 15 48 4 13" xfId="39130"/>
    <cellStyle name="Percent 15 48 4 2" xfId="21185"/>
    <cellStyle name="Percent 15 48 4 2 2" xfId="21186"/>
    <cellStyle name="Percent 15 48 4 2 2 2" xfId="39135"/>
    <cellStyle name="Percent 15 48 4 2 3" xfId="39134"/>
    <cellStyle name="Percent 15 48 4 3" xfId="21187"/>
    <cellStyle name="Percent 15 48 4 3 2" xfId="39136"/>
    <cellStyle name="Percent 15 48 4 4" xfId="21188"/>
    <cellStyle name="Percent 15 48 4 4 2" xfId="39137"/>
    <cellStyle name="Percent 15 48 4 5" xfId="21189"/>
    <cellStyle name="Percent 15 48 4 5 2" xfId="39138"/>
    <cellStyle name="Percent 15 48 4 6" xfId="21190"/>
    <cellStyle name="Percent 15 48 4 6 2" xfId="39139"/>
    <cellStyle name="Percent 15 48 4 7" xfId="21191"/>
    <cellStyle name="Percent 15 48 4 7 2" xfId="39140"/>
    <cellStyle name="Percent 15 48 4 8" xfId="21192"/>
    <cellStyle name="Percent 15 48 4 8 2" xfId="39141"/>
    <cellStyle name="Percent 15 48 4 9" xfId="21193"/>
    <cellStyle name="Percent 15 48 4 9 2" xfId="39142"/>
    <cellStyle name="Percent 15 48 5" xfId="21194"/>
    <cellStyle name="Percent 15 48 5 2" xfId="39143"/>
    <cellStyle name="Percent 15 48 6" xfId="21195"/>
    <cellStyle name="Percent 15 48 6 2" xfId="39144"/>
    <cellStyle name="Percent 15 48 7" xfId="21196"/>
    <cellStyle name="Percent 15 48 7 2" xfId="39145"/>
    <cellStyle name="Percent 15 48 8" xfId="21197"/>
    <cellStyle name="Percent 15 48 8 2" xfId="39146"/>
    <cellStyle name="Percent 15 48 9" xfId="21198"/>
    <cellStyle name="Percent 15 48 9 2" xfId="39147"/>
    <cellStyle name="Percent 15 49" xfId="21199"/>
    <cellStyle name="Percent 15 49 10" xfId="21200"/>
    <cellStyle name="Percent 15 49 10 2" xfId="39149"/>
    <cellStyle name="Percent 15 49 11" xfId="21201"/>
    <cellStyle name="Percent 15 49 11 2" xfId="39150"/>
    <cellStyle name="Percent 15 49 12" xfId="21202"/>
    <cellStyle name="Percent 15 49 12 2" xfId="39151"/>
    <cellStyle name="Percent 15 49 13" xfId="39148"/>
    <cellStyle name="Percent 15 49 2" xfId="21203"/>
    <cellStyle name="Percent 15 49 2 2" xfId="21204"/>
    <cellStyle name="Percent 15 49 2 2 2" xfId="39153"/>
    <cellStyle name="Percent 15 49 2 3" xfId="39152"/>
    <cellStyle name="Percent 15 49 3" xfId="21205"/>
    <cellStyle name="Percent 15 49 3 2" xfId="39154"/>
    <cellStyle name="Percent 15 49 4" xfId="21206"/>
    <cellStyle name="Percent 15 49 4 2" xfId="39155"/>
    <cellStyle name="Percent 15 49 5" xfId="21207"/>
    <cellStyle name="Percent 15 49 5 2" xfId="39156"/>
    <cellStyle name="Percent 15 49 6" xfId="21208"/>
    <cellStyle name="Percent 15 49 6 2" xfId="39157"/>
    <cellStyle name="Percent 15 49 7" xfId="21209"/>
    <cellStyle name="Percent 15 49 7 2" xfId="39158"/>
    <cellStyle name="Percent 15 49 8" xfId="21210"/>
    <cellStyle name="Percent 15 49 8 2" xfId="39159"/>
    <cellStyle name="Percent 15 49 9" xfId="21211"/>
    <cellStyle name="Percent 15 49 9 2" xfId="39160"/>
    <cellStyle name="Percent 15 5" xfId="21212"/>
    <cellStyle name="Percent 15 5 2" xfId="39161"/>
    <cellStyle name="Percent 15 50" xfId="21213"/>
    <cellStyle name="Percent 15 50 10" xfId="21214"/>
    <cellStyle name="Percent 15 50 10 2" xfId="39163"/>
    <cellStyle name="Percent 15 50 11" xfId="21215"/>
    <cellStyle name="Percent 15 50 11 2" xfId="39164"/>
    <cellStyle name="Percent 15 50 12" xfId="21216"/>
    <cellStyle name="Percent 15 50 12 2" xfId="39165"/>
    <cellStyle name="Percent 15 50 13" xfId="39162"/>
    <cellStyle name="Percent 15 50 2" xfId="21217"/>
    <cellStyle name="Percent 15 50 2 2" xfId="21218"/>
    <cellStyle name="Percent 15 50 2 2 2" xfId="39167"/>
    <cellStyle name="Percent 15 50 2 3" xfId="39166"/>
    <cellStyle name="Percent 15 50 3" xfId="21219"/>
    <cellStyle name="Percent 15 50 3 2" xfId="39168"/>
    <cellStyle name="Percent 15 50 4" xfId="21220"/>
    <cellStyle name="Percent 15 50 4 2" xfId="39169"/>
    <cellStyle name="Percent 15 50 5" xfId="21221"/>
    <cellStyle name="Percent 15 50 5 2" xfId="39170"/>
    <cellStyle name="Percent 15 50 6" xfId="21222"/>
    <cellStyle name="Percent 15 50 6 2" xfId="39171"/>
    <cellStyle name="Percent 15 50 7" xfId="21223"/>
    <cellStyle name="Percent 15 50 7 2" xfId="39172"/>
    <cellStyle name="Percent 15 50 8" xfId="21224"/>
    <cellStyle name="Percent 15 50 8 2" xfId="39173"/>
    <cellStyle name="Percent 15 50 9" xfId="21225"/>
    <cellStyle name="Percent 15 50 9 2" xfId="39174"/>
    <cellStyle name="Percent 15 51" xfId="21226"/>
    <cellStyle name="Percent 15 51 10" xfId="21227"/>
    <cellStyle name="Percent 15 51 10 2" xfId="39176"/>
    <cellStyle name="Percent 15 51 11" xfId="21228"/>
    <cellStyle name="Percent 15 51 11 2" xfId="39177"/>
    <cellStyle name="Percent 15 51 12" xfId="21229"/>
    <cellStyle name="Percent 15 51 12 2" xfId="39178"/>
    <cellStyle name="Percent 15 51 13" xfId="39175"/>
    <cellStyle name="Percent 15 51 2" xfId="21230"/>
    <cellStyle name="Percent 15 51 2 2" xfId="21231"/>
    <cellStyle name="Percent 15 51 2 2 2" xfId="39180"/>
    <cellStyle name="Percent 15 51 2 3" xfId="39179"/>
    <cellStyle name="Percent 15 51 3" xfId="21232"/>
    <cellStyle name="Percent 15 51 3 2" xfId="39181"/>
    <cellStyle name="Percent 15 51 4" xfId="21233"/>
    <cellStyle name="Percent 15 51 4 2" xfId="39182"/>
    <cellStyle name="Percent 15 51 5" xfId="21234"/>
    <cellStyle name="Percent 15 51 5 2" xfId="39183"/>
    <cellStyle name="Percent 15 51 6" xfId="21235"/>
    <cellStyle name="Percent 15 51 6 2" xfId="39184"/>
    <cellStyle name="Percent 15 51 7" xfId="21236"/>
    <cellStyle name="Percent 15 51 7 2" xfId="39185"/>
    <cellStyle name="Percent 15 51 8" xfId="21237"/>
    <cellStyle name="Percent 15 51 8 2" xfId="39186"/>
    <cellStyle name="Percent 15 51 9" xfId="21238"/>
    <cellStyle name="Percent 15 51 9 2" xfId="39187"/>
    <cellStyle name="Percent 15 52" xfId="21239"/>
    <cellStyle name="Percent 15 52 10" xfId="21240"/>
    <cellStyle name="Percent 15 52 10 2" xfId="39189"/>
    <cellStyle name="Percent 15 52 11" xfId="21241"/>
    <cellStyle name="Percent 15 52 11 2" xfId="39190"/>
    <cellStyle name="Percent 15 52 12" xfId="21242"/>
    <cellStyle name="Percent 15 52 12 2" xfId="39191"/>
    <cellStyle name="Percent 15 52 13" xfId="39188"/>
    <cellStyle name="Percent 15 52 2" xfId="21243"/>
    <cellStyle name="Percent 15 52 2 2" xfId="21244"/>
    <cellStyle name="Percent 15 52 2 2 2" xfId="39193"/>
    <cellStyle name="Percent 15 52 2 3" xfId="39192"/>
    <cellStyle name="Percent 15 52 3" xfId="21245"/>
    <cellStyle name="Percent 15 52 3 2" xfId="39194"/>
    <cellStyle name="Percent 15 52 4" xfId="21246"/>
    <cellStyle name="Percent 15 52 4 2" xfId="39195"/>
    <cellStyle name="Percent 15 52 5" xfId="21247"/>
    <cellStyle name="Percent 15 52 5 2" xfId="39196"/>
    <cellStyle name="Percent 15 52 6" xfId="21248"/>
    <cellStyle name="Percent 15 52 6 2" xfId="39197"/>
    <cellStyle name="Percent 15 52 7" xfId="21249"/>
    <cellStyle name="Percent 15 52 7 2" xfId="39198"/>
    <cellStyle name="Percent 15 52 8" xfId="21250"/>
    <cellStyle name="Percent 15 52 8 2" xfId="39199"/>
    <cellStyle name="Percent 15 52 9" xfId="21251"/>
    <cellStyle name="Percent 15 52 9 2" xfId="39200"/>
    <cellStyle name="Percent 15 53" xfId="21252"/>
    <cellStyle name="Percent 15 53 10" xfId="21253"/>
    <cellStyle name="Percent 15 53 10 2" xfId="39202"/>
    <cellStyle name="Percent 15 53 11" xfId="21254"/>
    <cellStyle name="Percent 15 53 11 2" xfId="39203"/>
    <cellStyle name="Percent 15 53 12" xfId="21255"/>
    <cellStyle name="Percent 15 53 12 2" xfId="39204"/>
    <cellStyle name="Percent 15 53 13" xfId="39201"/>
    <cellStyle name="Percent 15 53 2" xfId="21256"/>
    <cellStyle name="Percent 15 53 2 2" xfId="21257"/>
    <cellStyle name="Percent 15 53 2 2 2" xfId="39206"/>
    <cellStyle name="Percent 15 53 2 3" xfId="39205"/>
    <cellStyle name="Percent 15 53 3" xfId="21258"/>
    <cellStyle name="Percent 15 53 3 2" xfId="39207"/>
    <cellStyle name="Percent 15 53 4" xfId="21259"/>
    <cellStyle name="Percent 15 53 4 2" xfId="39208"/>
    <cellStyle name="Percent 15 53 5" xfId="21260"/>
    <cellStyle name="Percent 15 53 5 2" xfId="39209"/>
    <cellStyle name="Percent 15 53 6" xfId="21261"/>
    <cellStyle name="Percent 15 53 6 2" xfId="39210"/>
    <cellStyle name="Percent 15 53 7" xfId="21262"/>
    <cellStyle name="Percent 15 53 7 2" xfId="39211"/>
    <cellStyle name="Percent 15 53 8" xfId="21263"/>
    <cellStyle name="Percent 15 53 8 2" xfId="39212"/>
    <cellStyle name="Percent 15 53 9" xfId="21264"/>
    <cellStyle name="Percent 15 53 9 2" xfId="39213"/>
    <cellStyle name="Percent 15 54" xfId="21265"/>
    <cellStyle name="Percent 15 54 10" xfId="21266"/>
    <cellStyle name="Percent 15 54 10 2" xfId="39215"/>
    <cellStyle name="Percent 15 54 11" xfId="21267"/>
    <cellStyle name="Percent 15 54 11 2" xfId="39216"/>
    <cellStyle name="Percent 15 54 12" xfId="21268"/>
    <cellStyle name="Percent 15 54 12 2" xfId="39217"/>
    <cellStyle name="Percent 15 54 13" xfId="39214"/>
    <cellStyle name="Percent 15 54 2" xfId="21269"/>
    <cellStyle name="Percent 15 54 2 2" xfId="21270"/>
    <cellStyle name="Percent 15 54 2 2 2" xfId="39219"/>
    <cellStyle name="Percent 15 54 2 3" xfId="39218"/>
    <cellStyle name="Percent 15 54 3" xfId="21271"/>
    <cellStyle name="Percent 15 54 3 2" xfId="39220"/>
    <cellStyle name="Percent 15 54 4" xfId="21272"/>
    <cellStyle name="Percent 15 54 4 2" xfId="39221"/>
    <cellStyle name="Percent 15 54 5" xfId="21273"/>
    <cellStyle name="Percent 15 54 5 2" xfId="39222"/>
    <cellStyle name="Percent 15 54 6" xfId="21274"/>
    <cellStyle name="Percent 15 54 6 2" xfId="39223"/>
    <cellStyle name="Percent 15 54 7" xfId="21275"/>
    <cellStyle name="Percent 15 54 7 2" xfId="39224"/>
    <cellStyle name="Percent 15 54 8" xfId="21276"/>
    <cellStyle name="Percent 15 54 8 2" xfId="39225"/>
    <cellStyle name="Percent 15 54 9" xfId="21277"/>
    <cellStyle name="Percent 15 54 9 2" xfId="39226"/>
    <cellStyle name="Percent 15 55" xfId="21278"/>
    <cellStyle name="Percent 15 55 10" xfId="21279"/>
    <cellStyle name="Percent 15 55 10 2" xfId="39228"/>
    <cellStyle name="Percent 15 55 11" xfId="21280"/>
    <cellStyle name="Percent 15 55 11 2" xfId="39229"/>
    <cellStyle name="Percent 15 55 12" xfId="21281"/>
    <cellStyle name="Percent 15 55 12 2" xfId="39230"/>
    <cellStyle name="Percent 15 55 13" xfId="39227"/>
    <cellStyle name="Percent 15 55 2" xfId="21282"/>
    <cellStyle name="Percent 15 55 2 2" xfId="21283"/>
    <cellStyle name="Percent 15 55 2 2 2" xfId="39232"/>
    <cellStyle name="Percent 15 55 2 3" xfId="39231"/>
    <cellStyle name="Percent 15 55 3" xfId="21284"/>
    <cellStyle name="Percent 15 55 3 2" xfId="39233"/>
    <cellStyle name="Percent 15 55 4" xfId="21285"/>
    <cellStyle name="Percent 15 55 4 2" xfId="39234"/>
    <cellStyle name="Percent 15 55 5" xfId="21286"/>
    <cellStyle name="Percent 15 55 5 2" xfId="39235"/>
    <cellStyle name="Percent 15 55 6" xfId="21287"/>
    <cellStyle name="Percent 15 55 6 2" xfId="39236"/>
    <cellStyle name="Percent 15 55 7" xfId="21288"/>
    <cellStyle name="Percent 15 55 7 2" xfId="39237"/>
    <cellStyle name="Percent 15 55 8" xfId="21289"/>
    <cellStyle name="Percent 15 55 8 2" xfId="39238"/>
    <cellStyle name="Percent 15 55 9" xfId="21290"/>
    <cellStyle name="Percent 15 55 9 2" xfId="39239"/>
    <cellStyle name="Percent 15 56" xfId="21291"/>
    <cellStyle name="Percent 15 56 10" xfId="21292"/>
    <cellStyle name="Percent 15 56 10 2" xfId="39241"/>
    <cellStyle name="Percent 15 56 11" xfId="21293"/>
    <cellStyle name="Percent 15 56 11 2" xfId="39242"/>
    <cellStyle name="Percent 15 56 12" xfId="21294"/>
    <cellStyle name="Percent 15 56 12 2" xfId="39243"/>
    <cellStyle name="Percent 15 56 13" xfId="21295"/>
    <cellStyle name="Percent 15 56 13 2" xfId="39244"/>
    <cellStyle name="Percent 15 56 14" xfId="39240"/>
    <cellStyle name="Percent 15 56 2" xfId="21296"/>
    <cellStyle name="Percent 15 56 2 10" xfId="21297"/>
    <cellStyle name="Percent 15 56 2 10 2" xfId="39246"/>
    <cellStyle name="Percent 15 56 2 11" xfId="21298"/>
    <cellStyle name="Percent 15 56 2 11 2" xfId="39247"/>
    <cellStyle name="Percent 15 56 2 12" xfId="21299"/>
    <cellStyle name="Percent 15 56 2 12 2" xfId="39248"/>
    <cellStyle name="Percent 15 56 2 13" xfId="39245"/>
    <cellStyle name="Percent 15 56 2 2" xfId="21300"/>
    <cellStyle name="Percent 15 56 2 2 2" xfId="21301"/>
    <cellStyle name="Percent 15 56 2 2 2 2" xfId="39250"/>
    <cellStyle name="Percent 15 56 2 2 3" xfId="39249"/>
    <cellStyle name="Percent 15 56 2 3" xfId="21302"/>
    <cellStyle name="Percent 15 56 2 3 2" xfId="39251"/>
    <cellStyle name="Percent 15 56 2 4" xfId="21303"/>
    <cellStyle name="Percent 15 56 2 4 2" xfId="39252"/>
    <cellStyle name="Percent 15 56 2 5" xfId="21304"/>
    <cellStyle name="Percent 15 56 2 5 2" xfId="39253"/>
    <cellStyle name="Percent 15 56 2 6" xfId="21305"/>
    <cellStyle name="Percent 15 56 2 6 2" xfId="39254"/>
    <cellStyle name="Percent 15 56 2 7" xfId="21306"/>
    <cellStyle name="Percent 15 56 2 7 2" xfId="39255"/>
    <cellStyle name="Percent 15 56 2 8" xfId="21307"/>
    <cellStyle name="Percent 15 56 2 8 2" xfId="39256"/>
    <cellStyle name="Percent 15 56 2 9" xfId="21308"/>
    <cellStyle name="Percent 15 56 2 9 2" xfId="39257"/>
    <cellStyle name="Percent 15 56 3" xfId="21309"/>
    <cellStyle name="Percent 15 56 3 2" xfId="21310"/>
    <cellStyle name="Percent 15 56 3 2 2" xfId="39259"/>
    <cellStyle name="Percent 15 56 3 3" xfId="39258"/>
    <cellStyle name="Percent 15 56 4" xfId="21311"/>
    <cellStyle name="Percent 15 56 4 2" xfId="39260"/>
    <cellStyle name="Percent 15 56 5" xfId="21312"/>
    <cellStyle name="Percent 15 56 5 2" xfId="39261"/>
    <cellStyle name="Percent 15 56 6" xfId="21313"/>
    <cellStyle name="Percent 15 56 6 2" xfId="39262"/>
    <cellStyle name="Percent 15 56 7" xfId="21314"/>
    <cellStyle name="Percent 15 56 7 2" xfId="39263"/>
    <cellStyle name="Percent 15 56 8" xfId="21315"/>
    <cellStyle name="Percent 15 56 8 2" xfId="39264"/>
    <cellStyle name="Percent 15 56 9" xfId="21316"/>
    <cellStyle name="Percent 15 56 9 2" xfId="39265"/>
    <cellStyle name="Percent 15 57" xfId="21317"/>
    <cellStyle name="Percent 15 57 10" xfId="21318"/>
    <cellStyle name="Percent 15 57 10 2" xfId="39267"/>
    <cellStyle name="Percent 15 57 11" xfId="21319"/>
    <cellStyle name="Percent 15 57 11 2" xfId="39268"/>
    <cellStyle name="Percent 15 57 12" xfId="21320"/>
    <cellStyle name="Percent 15 57 12 2" xfId="39269"/>
    <cellStyle name="Percent 15 57 13" xfId="39266"/>
    <cellStyle name="Percent 15 57 2" xfId="21321"/>
    <cellStyle name="Percent 15 57 2 2" xfId="21322"/>
    <cellStyle name="Percent 15 57 2 2 2" xfId="39271"/>
    <cellStyle name="Percent 15 57 2 3" xfId="39270"/>
    <cellStyle name="Percent 15 57 3" xfId="21323"/>
    <cellStyle name="Percent 15 57 3 2" xfId="39272"/>
    <cellStyle name="Percent 15 57 4" xfId="21324"/>
    <cellStyle name="Percent 15 57 4 2" xfId="39273"/>
    <cellStyle name="Percent 15 57 5" xfId="21325"/>
    <cellStyle name="Percent 15 57 5 2" xfId="39274"/>
    <cellStyle name="Percent 15 57 6" xfId="21326"/>
    <cellStyle name="Percent 15 57 6 2" xfId="39275"/>
    <cellStyle name="Percent 15 57 7" xfId="21327"/>
    <cellStyle name="Percent 15 57 7 2" xfId="39276"/>
    <cellStyle name="Percent 15 57 8" xfId="21328"/>
    <cellStyle name="Percent 15 57 8 2" xfId="39277"/>
    <cellStyle name="Percent 15 57 9" xfId="21329"/>
    <cellStyle name="Percent 15 57 9 2" xfId="39278"/>
    <cellStyle name="Percent 15 58" xfId="21330"/>
    <cellStyle name="Percent 15 58 10" xfId="21331"/>
    <cellStyle name="Percent 15 58 10 2" xfId="39280"/>
    <cellStyle name="Percent 15 58 11" xfId="21332"/>
    <cellStyle name="Percent 15 58 11 2" xfId="39281"/>
    <cellStyle name="Percent 15 58 12" xfId="21333"/>
    <cellStyle name="Percent 15 58 12 2" xfId="39282"/>
    <cellStyle name="Percent 15 58 13" xfId="39279"/>
    <cellStyle name="Percent 15 58 2" xfId="21334"/>
    <cellStyle name="Percent 15 58 2 2" xfId="21335"/>
    <cellStyle name="Percent 15 58 2 2 2" xfId="39284"/>
    <cellStyle name="Percent 15 58 2 3" xfId="39283"/>
    <cellStyle name="Percent 15 58 3" xfId="21336"/>
    <cellStyle name="Percent 15 58 3 2" xfId="39285"/>
    <cellStyle name="Percent 15 58 4" xfId="21337"/>
    <cellStyle name="Percent 15 58 4 2" xfId="39286"/>
    <cellStyle name="Percent 15 58 5" xfId="21338"/>
    <cellStyle name="Percent 15 58 5 2" xfId="39287"/>
    <cellStyle name="Percent 15 58 6" xfId="21339"/>
    <cellStyle name="Percent 15 58 6 2" xfId="39288"/>
    <cellStyle name="Percent 15 58 7" xfId="21340"/>
    <cellStyle name="Percent 15 58 7 2" xfId="39289"/>
    <cellStyle name="Percent 15 58 8" xfId="21341"/>
    <cellStyle name="Percent 15 58 8 2" xfId="39290"/>
    <cellStyle name="Percent 15 58 9" xfId="21342"/>
    <cellStyle name="Percent 15 58 9 2" xfId="39291"/>
    <cellStyle name="Percent 15 59" xfId="21343"/>
    <cellStyle name="Percent 15 59 2" xfId="39292"/>
    <cellStyle name="Percent 15 6" xfId="21344"/>
    <cellStyle name="Percent 15 6 2" xfId="39293"/>
    <cellStyle name="Percent 15 60" xfId="21345"/>
    <cellStyle name="Percent 15 60 2" xfId="39294"/>
    <cellStyle name="Percent 15 61" xfId="21346"/>
    <cellStyle name="Percent 15 61 2" xfId="39295"/>
    <cellStyle name="Percent 15 62" xfId="21347"/>
    <cellStyle name="Percent 15 62 2" xfId="39296"/>
    <cellStyle name="Percent 15 63" xfId="21348"/>
    <cellStyle name="Percent 15 63 2" xfId="39297"/>
    <cellStyle name="Percent 15 64" xfId="21349"/>
    <cellStyle name="Percent 15 64 2" xfId="39298"/>
    <cellStyle name="Percent 15 65" xfId="21350"/>
    <cellStyle name="Percent 15 65 2" xfId="39299"/>
    <cellStyle name="Percent 15 66" xfId="21351"/>
    <cellStyle name="Percent 15 66 2" xfId="21352"/>
    <cellStyle name="Percent 15 66 2 2" xfId="39301"/>
    <cellStyle name="Percent 15 66 3" xfId="39300"/>
    <cellStyle name="Percent 15 67" xfId="21353"/>
    <cellStyle name="Percent 15 67 2" xfId="39302"/>
    <cellStyle name="Percent 15 68" xfId="21354"/>
    <cellStyle name="Percent 15 68 2" xfId="39303"/>
    <cellStyle name="Percent 15 69" xfId="21355"/>
    <cellStyle name="Percent 15 69 2" xfId="39304"/>
    <cellStyle name="Percent 15 7" xfId="21356"/>
    <cellStyle name="Percent 15 7 2" xfId="39305"/>
    <cellStyle name="Percent 15 70" xfId="21357"/>
    <cellStyle name="Percent 15 70 2" xfId="39306"/>
    <cellStyle name="Percent 15 71" xfId="21358"/>
    <cellStyle name="Percent 15 71 2" xfId="39307"/>
    <cellStyle name="Percent 15 72" xfId="21359"/>
    <cellStyle name="Percent 15 72 2" xfId="39308"/>
    <cellStyle name="Percent 15 73" xfId="21360"/>
    <cellStyle name="Percent 15 73 2" xfId="39309"/>
    <cellStyle name="Percent 15 74" xfId="21361"/>
    <cellStyle name="Percent 15 74 2" xfId="39310"/>
    <cellStyle name="Percent 15 75" xfId="21362"/>
    <cellStyle name="Percent 15 75 2" xfId="39311"/>
    <cellStyle name="Percent 15 76" xfId="21363"/>
    <cellStyle name="Percent 15 76 2" xfId="39312"/>
    <cellStyle name="Percent 15 77" xfId="21364"/>
    <cellStyle name="Percent 15 77 2" xfId="39313"/>
    <cellStyle name="Percent 15 78" xfId="21365"/>
    <cellStyle name="Percent 15 78 2" xfId="39314"/>
    <cellStyle name="Percent 15 79" xfId="21366"/>
    <cellStyle name="Percent 15 79 2" xfId="39315"/>
    <cellStyle name="Percent 15 8" xfId="21367"/>
    <cellStyle name="Percent 15 8 2" xfId="39316"/>
    <cellStyle name="Percent 15 80" xfId="38936"/>
    <cellStyle name="Percent 15 9" xfId="21368"/>
    <cellStyle name="Percent 15 9 2" xfId="39317"/>
    <cellStyle name="Percent 16" xfId="21369"/>
    <cellStyle name="Percent 16 10" xfId="21370"/>
    <cellStyle name="Percent 16 10 2" xfId="39319"/>
    <cellStyle name="Percent 16 11" xfId="21371"/>
    <cellStyle name="Percent 16 11 2" xfId="39320"/>
    <cellStyle name="Percent 16 12" xfId="21372"/>
    <cellStyle name="Percent 16 12 2" xfId="39321"/>
    <cellStyle name="Percent 16 13" xfId="21373"/>
    <cellStyle name="Percent 16 13 2" xfId="39322"/>
    <cellStyle name="Percent 16 14" xfId="21374"/>
    <cellStyle name="Percent 16 14 2" xfId="39323"/>
    <cellStyle name="Percent 16 15" xfId="21375"/>
    <cellStyle name="Percent 16 15 2" xfId="39324"/>
    <cellStyle name="Percent 16 16" xfId="21376"/>
    <cellStyle name="Percent 16 16 2" xfId="39325"/>
    <cellStyle name="Percent 16 17" xfId="21377"/>
    <cellStyle name="Percent 16 17 2" xfId="39326"/>
    <cellStyle name="Percent 16 18" xfId="21378"/>
    <cellStyle name="Percent 16 18 2" xfId="39327"/>
    <cellStyle name="Percent 16 19" xfId="21379"/>
    <cellStyle name="Percent 16 19 2" xfId="39328"/>
    <cellStyle name="Percent 16 2" xfId="21380"/>
    <cellStyle name="Percent 16 2 2" xfId="39329"/>
    <cellStyle name="Percent 16 20" xfId="21381"/>
    <cellStyle name="Percent 16 20 2" xfId="39330"/>
    <cellStyle name="Percent 16 21" xfId="21382"/>
    <cellStyle name="Percent 16 21 2" xfId="39331"/>
    <cellStyle name="Percent 16 22" xfId="21383"/>
    <cellStyle name="Percent 16 22 2" xfId="39332"/>
    <cellStyle name="Percent 16 23" xfId="21384"/>
    <cellStyle name="Percent 16 23 2" xfId="39333"/>
    <cellStyle name="Percent 16 24" xfId="21385"/>
    <cellStyle name="Percent 16 24 2" xfId="39334"/>
    <cellStyle name="Percent 16 25" xfId="21386"/>
    <cellStyle name="Percent 16 25 2" xfId="39335"/>
    <cellStyle name="Percent 16 26" xfId="21387"/>
    <cellStyle name="Percent 16 26 2" xfId="39336"/>
    <cellStyle name="Percent 16 27" xfId="21388"/>
    <cellStyle name="Percent 16 27 2" xfId="39337"/>
    <cellStyle name="Percent 16 28" xfId="21389"/>
    <cellStyle name="Percent 16 28 2" xfId="39338"/>
    <cellStyle name="Percent 16 29" xfId="21390"/>
    <cellStyle name="Percent 16 29 2" xfId="39339"/>
    <cellStyle name="Percent 16 3" xfId="21391"/>
    <cellStyle name="Percent 16 3 2" xfId="39340"/>
    <cellStyle name="Percent 16 30" xfId="21392"/>
    <cellStyle name="Percent 16 30 2" xfId="39341"/>
    <cellStyle name="Percent 16 31" xfId="21393"/>
    <cellStyle name="Percent 16 31 2" xfId="39342"/>
    <cellStyle name="Percent 16 32" xfId="21394"/>
    <cellStyle name="Percent 16 32 2" xfId="39343"/>
    <cellStyle name="Percent 16 33" xfId="21395"/>
    <cellStyle name="Percent 16 33 2" xfId="39344"/>
    <cellStyle name="Percent 16 34" xfId="21396"/>
    <cellStyle name="Percent 16 34 2" xfId="39345"/>
    <cellStyle name="Percent 16 35" xfId="21397"/>
    <cellStyle name="Percent 16 35 2" xfId="39346"/>
    <cellStyle name="Percent 16 36" xfId="21398"/>
    <cellStyle name="Percent 16 36 2" xfId="39347"/>
    <cellStyle name="Percent 16 37" xfId="21399"/>
    <cellStyle name="Percent 16 37 2" xfId="39348"/>
    <cellStyle name="Percent 16 38" xfId="21400"/>
    <cellStyle name="Percent 16 38 2" xfId="39349"/>
    <cellStyle name="Percent 16 39" xfId="21401"/>
    <cellStyle name="Percent 16 39 2" xfId="39350"/>
    <cellStyle name="Percent 16 4" xfId="21402"/>
    <cellStyle name="Percent 16 4 2" xfId="39351"/>
    <cellStyle name="Percent 16 40" xfId="21403"/>
    <cellStyle name="Percent 16 40 2" xfId="39352"/>
    <cellStyle name="Percent 16 41" xfId="21404"/>
    <cellStyle name="Percent 16 41 2" xfId="39353"/>
    <cellStyle name="Percent 16 42" xfId="21405"/>
    <cellStyle name="Percent 16 42 2" xfId="39354"/>
    <cellStyle name="Percent 16 43" xfId="21406"/>
    <cellStyle name="Percent 16 43 2" xfId="39355"/>
    <cellStyle name="Percent 16 44" xfId="21407"/>
    <cellStyle name="Percent 16 44 2" xfId="39356"/>
    <cellStyle name="Percent 16 45" xfId="21408"/>
    <cellStyle name="Percent 16 45 2" xfId="39357"/>
    <cellStyle name="Percent 16 46" xfId="21409"/>
    <cellStyle name="Percent 16 46 10" xfId="21410"/>
    <cellStyle name="Percent 16 46 10 2" xfId="39359"/>
    <cellStyle name="Percent 16 46 11" xfId="21411"/>
    <cellStyle name="Percent 16 46 11 2" xfId="39360"/>
    <cellStyle name="Percent 16 46 12" xfId="21412"/>
    <cellStyle name="Percent 16 46 12 2" xfId="39361"/>
    <cellStyle name="Percent 16 46 13" xfId="21413"/>
    <cellStyle name="Percent 16 46 13 2" xfId="39362"/>
    <cellStyle name="Percent 16 46 14" xfId="21414"/>
    <cellStyle name="Percent 16 46 14 2" xfId="39363"/>
    <cellStyle name="Percent 16 46 15" xfId="39358"/>
    <cellStyle name="Percent 16 46 2" xfId="21415"/>
    <cellStyle name="Percent 16 46 2 10" xfId="21416"/>
    <cellStyle name="Percent 16 46 2 10 2" xfId="39365"/>
    <cellStyle name="Percent 16 46 2 11" xfId="21417"/>
    <cellStyle name="Percent 16 46 2 11 2" xfId="39366"/>
    <cellStyle name="Percent 16 46 2 12" xfId="21418"/>
    <cellStyle name="Percent 16 46 2 12 2" xfId="39367"/>
    <cellStyle name="Percent 16 46 2 13" xfId="39364"/>
    <cellStyle name="Percent 16 46 2 2" xfId="21419"/>
    <cellStyle name="Percent 16 46 2 2 2" xfId="21420"/>
    <cellStyle name="Percent 16 46 2 2 2 2" xfId="39369"/>
    <cellStyle name="Percent 16 46 2 2 3" xfId="39368"/>
    <cellStyle name="Percent 16 46 2 3" xfId="21421"/>
    <cellStyle name="Percent 16 46 2 3 2" xfId="39370"/>
    <cellStyle name="Percent 16 46 2 4" xfId="21422"/>
    <cellStyle name="Percent 16 46 2 4 2" xfId="39371"/>
    <cellStyle name="Percent 16 46 2 5" xfId="21423"/>
    <cellStyle name="Percent 16 46 2 5 2" xfId="39372"/>
    <cellStyle name="Percent 16 46 2 6" xfId="21424"/>
    <cellStyle name="Percent 16 46 2 6 2" xfId="39373"/>
    <cellStyle name="Percent 16 46 2 7" xfId="21425"/>
    <cellStyle name="Percent 16 46 2 7 2" xfId="39374"/>
    <cellStyle name="Percent 16 46 2 8" xfId="21426"/>
    <cellStyle name="Percent 16 46 2 8 2" xfId="39375"/>
    <cellStyle name="Percent 16 46 2 9" xfId="21427"/>
    <cellStyle name="Percent 16 46 2 9 2" xfId="39376"/>
    <cellStyle name="Percent 16 46 3" xfId="21428"/>
    <cellStyle name="Percent 16 46 3 2" xfId="21429"/>
    <cellStyle name="Percent 16 46 3 2 2" xfId="39378"/>
    <cellStyle name="Percent 16 46 3 3" xfId="39377"/>
    <cellStyle name="Percent 16 46 4" xfId="21430"/>
    <cellStyle name="Percent 16 46 4 2" xfId="21431"/>
    <cellStyle name="Percent 16 46 4 2 2" xfId="39380"/>
    <cellStyle name="Percent 16 46 4 3" xfId="39379"/>
    <cellStyle name="Percent 16 46 5" xfId="21432"/>
    <cellStyle name="Percent 16 46 5 2" xfId="21433"/>
    <cellStyle name="Percent 16 46 5 2 2" xfId="39382"/>
    <cellStyle name="Percent 16 46 5 3" xfId="39381"/>
    <cellStyle name="Percent 16 46 6" xfId="21434"/>
    <cellStyle name="Percent 16 46 6 2" xfId="39383"/>
    <cellStyle name="Percent 16 46 7" xfId="21435"/>
    <cellStyle name="Percent 16 46 7 2" xfId="39384"/>
    <cellStyle name="Percent 16 46 8" xfId="21436"/>
    <cellStyle name="Percent 16 46 8 2" xfId="39385"/>
    <cellStyle name="Percent 16 46 9" xfId="21437"/>
    <cellStyle name="Percent 16 46 9 2" xfId="39386"/>
    <cellStyle name="Percent 16 47" xfId="21438"/>
    <cellStyle name="Percent 16 47 10" xfId="21439"/>
    <cellStyle name="Percent 16 47 10 2" xfId="39388"/>
    <cellStyle name="Percent 16 47 11" xfId="21440"/>
    <cellStyle name="Percent 16 47 11 2" xfId="39389"/>
    <cellStyle name="Percent 16 47 12" xfId="21441"/>
    <cellStyle name="Percent 16 47 12 2" xfId="39390"/>
    <cellStyle name="Percent 16 47 13" xfId="21442"/>
    <cellStyle name="Percent 16 47 13 2" xfId="39391"/>
    <cellStyle name="Percent 16 47 14" xfId="21443"/>
    <cellStyle name="Percent 16 47 14 2" xfId="39392"/>
    <cellStyle name="Percent 16 47 15" xfId="39387"/>
    <cellStyle name="Percent 16 47 2" xfId="21444"/>
    <cellStyle name="Percent 16 47 2 10" xfId="21445"/>
    <cellStyle name="Percent 16 47 2 10 2" xfId="39394"/>
    <cellStyle name="Percent 16 47 2 11" xfId="21446"/>
    <cellStyle name="Percent 16 47 2 11 2" xfId="39395"/>
    <cellStyle name="Percent 16 47 2 12" xfId="21447"/>
    <cellStyle name="Percent 16 47 2 12 2" xfId="39396"/>
    <cellStyle name="Percent 16 47 2 13" xfId="39393"/>
    <cellStyle name="Percent 16 47 2 2" xfId="21448"/>
    <cellStyle name="Percent 16 47 2 2 2" xfId="21449"/>
    <cellStyle name="Percent 16 47 2 2 2 2" xfId="39398"/>
    <cellStyle name="Percent 16 47 2 2 3" xfId="39397"/>
    <cellStyle name="Percent 16 47 2 3" xfId="21450"/>
    <cellStyle name="Percent 16 47 2 3 2" xfId="39399"/>
    <cellStyle name="Percent 16 47 2 4" xfId="21451"/>
    <cellStyle name="Percent 16 47 2 4 2" xfId="39400"/>
    <cellStyle name="Percent 16 47 2 5" xfId="21452"/>
    <cellStyle name="Percent 16 47 2 5 2" xfId="39401"/>
    <cellStyle name="Percent 16 47 2 6" xfId="21453"/>
    <cellStyle name="Percent 16 47 2 6 2" xfId="39402"/>
    <cellStyle name="Percent 16 47 2 7" xfId="21454"/>
    <cellStyle name="Percent 16 47 2 7 2" xfId="39403"/>
    <cellStyle name="Percent 16 47 2 8" xfId="21455"/>
    <cellStyle name="Percent 16 47 2 8 2" xfId="39404"/>
    <cellStyle name="Percent 16 47 2 9" xfId="21456"/>
    <cellStyle name="Percent 16 47 2 9 2" xfId="39405"/>
    <cellStyle name="Percent 16 47 3" xfId="21457"/>
    <cellStyle name="Percent 16 47 3 2" xfId="21458"/>
    <cellStyle name="Percent 16 47 3 2 2" xfId="39407"/>
    <cellStyle name="Percent 16 47 3 3" xfId="39406"/>
    <cellStyle name="Percent 16 47 4" xfId="21459"/>
    <cellStyle name="Percent 16 47 4 2" xfId="21460"/>
    <cellStyle name="Percent 16 47 4 2 2" xfId="39409"/>
    <cellStyle name="Percent 16 47 4 3" xfId="39408"/>
    <cellStyle name="Percent 16 47 5" xfId="21461"/>
    <cellStyle name="Percent 16 47 5 2" xfId="21462"/>
    <cellStyle name="Percent 16 47 5 2 2" xfId="39411"/>
    <cellStyle name="Percent 16 47 5 3" xfId="39410"/>
    <cellStyle name="Percent 16 47 6" xfId="21463"/>
    <cellStyle name="Percent 16 47 6 2" xfId="39412"/>
    <cellStyle name="Percent 16 47 7" xfId="21464"/>
    <cellStyle name="Percent 16 47 7 2" xfId="39413"/>
    <cellStyle name="Percent 16 47 8" xfId="21465"/>
    <cellStyle name="Percent 16 47 8 2" xfId="39414"/>
    <cellStyle name="Percent 16 47 9" xfId="21466"/>
    <cellStyle name="Percent 16 47 9 2" xfId="39415"/>
    <cellStyle name="Percent 16 48" xfId="21467"/>
    <cellStyle name="Percent 16 48 10" xfId="21468"/>
    <cellStyle name="Percent 16 48 10 2" xfId="39417"/>
    <cellStyle name="Percent 16 48 11" xfId="21469"/>
    <cellStyle name="Percent 16 48 11 2" xfId="39418"/>
    <cellStyle name="Percent 16 48 12" xfId="21470"/>
    <cellStyle name="Percent 16 48 12 2" xfId="39419"/>
    <cellStyle name="Percent 16 48 13" xfId="21471"/>
    <cellStyle name="Percent 16 48 13 2" xfId="39420"/>
    <cellStyle name="Percent 16 48 14" xfId="21472"/>
    <cellStyle name="Percent 16 48 14 2" xfId="39421"/>
    <cellStyle name="Percent 16 48 15" xfId="39416"/>
    <cellStyle name="Percent 16 48 2" xfId="21473"/>
    <cellStyle name="Percent 16 48 2 10" xfId="21474"/>
    <cellStyle name="Percent 16 48 2 10 2" xfId="39423"/>
    <cellStyle name="Percent 16 48 2 11" xfId="21475"/>
    <cellStyle name="Percent 16 48 2 11 2" xfId="39424"/>
    <cellStyle name="Percent 16 48 2 12" xfId="21476"/>
    <cellStyle name="Percent 16 48 2 12 2" xfId="39425"/>
    <cellStyle name="Percent 16 48 2 13" xfId="21477"/>
    <cellStyle name="Percent 16 48 2 13 2" xfId="39426"/>
    <cellStyle name="Percent 16 48 2 14" xfId="21478"/>
    <cellStyle name="Percent 16 48 2 14 2" xfId="39427"/>
    <cellStyle name="Percent 16 48 2 15" xfId="39422"/>
    <cellStyle name="Percent 16 48 2 2" xfId="21479"/>
    <cellStyle name="Percent 16 48 2 2 10" xfId="21480"/>
    <cellStyle name="Percent 16 48 2 2 10 2" xfId="39429"/>
    <cellStyle name="Percent 16 48 2 2 11" xfId="21481"/>
    <cellStyle name="Percent 16 48 2 2 11 2" xfId="39430"/>
    <cellStyle name="Percent 16 48 2 2 12" xfId="21482"/>
    <cellStyle name="Percent 16 48 2 2 12 2" xfId="39431"/>
    <cellStyle name="Percent 16 48 2 2 13" xfId="21483"/>
    <cellStyle name="Percent 16 48 2 2 13 2" xfId="39432"/>
    <cellStyle name="Percent 16 48 2 2 14" xfId="39428"/>
    <cellStyle name="Percent 16 48 2 2 2" xfId="21484"/>
    <cellStyle name="Percent 16 48 2 2 2 10" xfId="21485"/>
    <cellStyle name="Percent 16 48 2 2 2 10 2" xfId="39434"/>
    <cellStyle name="Percent 16 48 2 2 2 11" xfId="21486"/>
    <cellStyle name="Percent 16 48 2 2 2 11 2" xfId="39435"/>
    <cellStyle name="Percent 16 48 2 2 2 12" xfId="21487"/>
    <cellStyle name="Percent 16 48 2 2 2 12 2" xfId="39436"/>
    <cellStyle name="Percent 16 48 2 2 2 13" xfId="39433"/>
    <cellStyle name="Percent 16 48 2 2 2 2" xfId="21488"/>
    <cellStyle name="Percent 16 48 2 2 2 2 2" xfId="21489"/>
    <cellStyle name="Percent 16 48 2 2 2 2 2 2" xfId="39438"/>
    <cellStyle name="Percent 16 48 2 2 2 2 3" xfId="39437"/>
    <cellStyle name="Percent 16 48 2 2 2 3" xfId="21490"/>
    <cellStyle name="Percent 16 48 2 2 2 3 2" xfId="39439"/>
    <cellStyle name="Percent 16 48 2 2 2 4" xfId="21491"/>
    <cellStyle name="Percent 16 48 2 2 2 4 2" xfId="39440"/>
    <cellStyle name="Percent 16 48 2 2 2 5" xfId="21492"/>
    <cellStyle name="Percent 16 48 2 2 2 5 2" xfId="39441"/>
    <cellStyle name="Percent 16 48 2 2 2 6" xfId="21493"/>
    <cellStyle name="Percent 16 48 2 2 2 6 2" xfId="39442"/>
    <cellStyle name="Percent 16 48 2 2 2 7" xfId="21494"/>
    <cellStyle name="Percent 16 48 2 2 2 7 2" xfId="39443"/>
    <cellStyle name="Percent 16 48 2 2 2 8" xfId="21495"/>
    <cellStyle name="Percent 16 48 2 2 2 8 2" xfId="39444"/>
    <cellStyle name="Percent 16 48 2 2 2 9" xfId="21496"/>
    <cellStyle name="Percent 16 48 2 2 2 9 2" xfId="39445"/>
    <cellStyle name="Percent 16 48 2 2 3" xfId="21497"/>
    <cellStyle name="Percent 16 48 2 2 3 2" xfId="21498"/>
    <cellStyle name="Percent 16 48 2 2 3 2 2" xfId="39447"/>
    <cellStyle name="Percent 16 48 2 2 3 3" xfId="39446"/>
    <cellStyle name="Percent 16 48 2 2 4" xfId="21499"/>
    <cellStyle name="Percent 16 48 2 2 4 2" xfId="39448"/>
    <cellStyle name="Percent 16 48 2 2 5" xfId="21500"/>
    <cellStyle name="Percent 16 48 2 2 5 2" xfId="39449"/>
    <cellStyle name="Percent 16 48 2 2 6" xfId="21501"/>
    <cellStyle name="Percent 16 48 2 2 6 2" xfId="39450"/>
    <cellStyle name="Percent 16 48 2 2 7" xfId="21502"/>
    <cellStyle name="Percent 16 48 2 2 7 2" xfId="39451"/>
    <cellStyle name="Percent 16 48 2 2 8" xfId="21503"/>
    <cellStyle name="Percent 16 48 2 2 8 2" xfId="39452"/>
    <cellStyle name="Percent 16 48 2 2 9" xfId="21504"/>
    <cellStyle name="Percent 16 48 2 2 9 2" xfId="39453"/>
    <cellStyle name="Percent 16 48 2 3" xfId="21505"/>
    <cellStyle name="Percent 16 48 2 3 10" xfId="21506"/>
    <cellStyle name="Percent 16 48 2 3 10 2" xfId="39455"/>
    <cellStyle name="Percent 16 48 2 3 11" xfId="21507"/>
    <cellStyle name="Percent 16 48 2 3 11 2" xfId="39456"/>
    <cellStyle name="Percent 16 48 2 3 12" xfId="21508"/>
    <cellStyle name="Percent 16 48 2 3 12 2" xfId="39457"/>
    <cellStyle name="Percent 16 48 2 3 13" xfId="39454"/>
    <cellStyle name="Percent 16 48 2 3 2" xfId="21509"/>
    <cellStyle name="Percent 16 48 2 3 2 2" xfId="21510"/>
    <cellStyle name="Percent 16 48 2 3 2 2 2" xfId="39459"/>
    <cellStyle name="Percent 16 48 2 3 2 3" xfId="39458"/>
    <cellStyle name="Percent 16 48 2 3 3" xfId="21511"/>
    <cellStyle name="Percent 16 48 2 3 3 2" xfId="39460"/>
    <cellStyle name="Percent 16 48 2 3 4" xfId="21512"/>
    <cellStyle name="Percent 16 48 2 3 4 2" xfId="39461"/>
    <cellStyle name="Percent 16 48 2 3 5" xfId="21513"/>
    <cellStyle name="Percent 16 48 2 3 5 2" xfId="39462"/>
    <cellStyle name="Percent 16 48 2 3 6" xfId="21514"/>
    <cellStyle name="Percent 16 48 2 3 6 2" xfId="39463"/>
    <cellStyle name="Percent 16 48 2 3 7" xfId="21515"/>
    <cellStyle name="Percent 16 48 2 3 7 2" xfId="39464"/>
    <cellStyle name="Percent 16 48 2 3 8" xfId="21516"/>
    <cellStyle name="Percent 16 48 2 3 8 2" xfId="39465"/>
    <cellStyle name="Percent 16 48 2 3 9" xfId="21517"/>
    <cellStyle name="Percent 16 48 2 3 9 2" xfId="39466"/>
    <cellStyle name="Percent 16 48 2 4" xfId="21518"/>
    <cellStyle name="Percent 16 48 2 4 10" xfId="21519"/>
    <cellStyle name="Percent 16 48 2 4 10 2" xfId="39468"/>
    <cellStyle name="Percent 16 48 2 4 11" xfId="21520"/>
    <cellStyle name="Percent 16 48 2 4 11 2" xfId="39469"/>
    <cellStyle name="Percent 16 48 2 4 12" xfId="21521"/>
    <cellStyle name="Percent 16 48 2 4 12 2" xfId="39470"/>
    <cellStyle name="Percent 16 48 2 4 13" xfId="39467"/>
    <cellStyle name="Percent 16 48 2 4 2" xfId="21522"/>
    <cellStyle name="Percent 16 48 2 4 2 2" xfId="21523"/>
    <cellStyle name="Percent 16 48 2 4 2 2 2" xfId="39472"/>
    <cellStyle name="Percent 16 48 2 4 2 3" xfId="39471"/>
    <cellStyle name="Percent 16 48 2 4 3" xfId="21524"/>
    <cellStyle name="Percent 16 48 2 4 3 2" xfId="39473"/>
    <cellStyle name="Percent 16 48 2 4 4" xfId="21525"/>
    <cellStyle name="Percent 16 48 2 4 4 2" xfId="39474"/>
    <cellStyle name="Percent 16 48 2 4 5" xfId="21526"/>
    <cellStyle name="Percent 16 48 2 4 5 2" xfId="39475"/>
    <cellStyle name="Percent 16 48 2 4 6" xfId="21527"/>
    <cellStyle name="Percent 16 48 2 4 6 2" xfId="39476"/>
    <cellStyle name="Percent 16 48 2 4 7" xfId="21528"/>
    <cellStyle name="Percent 16 48 2 4 7 2" xfId="39477"/>
    <cellStyle name="Percent 16 48 2 4 8" xfId="21529"/>
    <cellStyle name="Percent 16 48 2 4 8 2" xfId="39478"/>
    <cellStyle name="Percent 16 48 2 4 9" xfId="21530"/>
    <cellStyle name="Percent 16 48 2 4 9 2" xfId="39479"/>
    <cellStyle name="Percent 16 48 2 5" xfId="21531"/>
    <cellStyle name="Percent 16 48 2 5 2" xfId="21532"/>
    <cellStyle name="Percent 16 48 2 5 2 2" xfId="39481"/>
    <cellStyle name="Percent 16 48 2 5 3" xfId="39480"/>
    <cellStyle name="Percent 16 48 2 6" xfId="21533"/>
    <cellStyle name="Percent 16 48 2 6 2" xfId="39482"/>
    <cellStyle name="Percent 16 48 2 7" xfId="21534"/>
    <cellStyle name="Percent 16 48 2 7 2" xfId="39483"/>
    <cellStyle name="Percent 16 48 2 8" xfId="21535"/>
    <cellStyle name="Percent 16 48 2 8 2" xfId="39484"/>
    <cellStyle name="Percent 16 48 2 9" xfId="21536"/>
    <cellStyle name="Percent 16 48 2 9 2" xfId="39485"/>
    <cellStyle name="Percent 16 48 3" xfId="21537"/>
    <cellStyle name="Percent 16 48 3 10" xfId="21538"/>
    <cellStyle name="Percent 16 48 3 10 2" xfId="39487"/>
    <cellStyle name="Percent 16 48 3 11" xfId="21539"/>
    <cellStyle name="Percent 16 48 3 11 2" xfId="39488"/>
    <cellStyle name="Percent 16 48 3 12" xfId="21540"/>
    <cellStyle name="Percent 16 48 3 12 2" xfId="39489"/>
    <cellStyle name="Percent 16 48 3 13" xfId="21541"/>
    <cellStyle name="Percent 16 48 3 13 2" xfId="39490"/>
    <cellStyle name="Percent 16 48 3 14" xfId="39486"/>
    <cellStyle name="Percent 16 48 3 2" xfId="21542"/>
    <cellStyle name="Percent 16 48 3 2 10" xfId="21543"/>
    <cellStyle name="Percent 16 48 3 2 10 2" xfId="39492"/>
    <cellStyle name="Percent 16 48 3 2 11" xfId="21544"/>
    <cellStyle name="Percent 16 48 3 2 11 2" xfId="39493"/>
    <cellStyle name="Percent 16 48 3 2 12" xfId="21545"/>
    <cellStyle name="Percent 16 48 3 2 12 2" xfId="39494"/>
    <cellStyle name="Percent 16 48 3 2 13" xfId="39491"/>
    <cellStyle name="Percent 16 48 3 2 2" xfId="21546"/>
    <cellStyle name="Percent 16 48 3 2 2 2" xfId="21547"/>
    <cellStyle name="Percent 16 48 3 2 2 2 2" xfId="39496"/>
    <cellStyle name="Percent 16 48 3 2 2 3" xfId="39495"/>
    <cellStyle name="Percent 16 48 3 2 3" xfId="21548"/>
    <cellStyle name="Percent 16 48 3 2 3 2" xfId="39497"/>
    <cellStyle name="Percent 16 48 3 2 4" xfId="21549"/>
    <cellStyle name="Percent 16 48 3 2 4 2" xfId="39498"/>
    <cellStyle name="Percent 16 48 3 2 5" xfId="21550"/>
    <cellStyle name="Percent 16 48 3 2 5 2" xfId="39499"/>
    <cellStyle name="Percent 16 48 3 2 6" xfId="21551"/>
    <cellStyle name="Percent 16 48 3 2 6 2" xfId="39500"/>
    <cellStyle name="Percent 16 48 3 2 7" xfId="21552"/>
    <cellStyle name="Percent 16 48 3 2 7 2" xfId="39501"/>
    <cellStyle name="Percent 16 48 3 2 8" xfId="21553"/>
    <cellStyle name="Percent 16 48 3 2 8 2" xfId="39502"/>
    <cellStyle name="Percent 16 48 3 2 9" xfId="21554"/>
    <cellStyle name="Percent 16 48 3 2 9 2" xfId="39503"/>
    <cellStyle name="Percent 16 48 3 3" xfId="21555"/>
    <cellStyle name="Percent 16 48 3 3 2" xfId="39504"/>
    <cellStyle name="Percent 16 48 3 4" xfId="21556"/>
    <cellStyle name="Percent 16 48 3 4 2" xfId="21557"/>
    <cellStyle name="Percent 16 48 3 4 2 2" xfId="39506"/>
    <cellStyle name="Percent 16 48 3 4 3" xfId="39505"/>
    <cellStyle name="Percent 16 48 3 5" xfId="21558"/>
    <cellStyle name="Percent 16 48 3 5 2" xfId="39507"/>
    <cellStyle name="Percent 16 48 3 6" xfId="21559"/>
    <cellStyle name="Percent 16 48 3 6 2" xfId="39508"/>
    <cellStyle name="Percent 16 48 3 7" xfId="21560"/>
    <cellStyle name="Percent 16 48 3 7 2" xfId="39509"/>
    <cellStyle name="Percent 16 48 3 8" xfId="21561"/>
    <cellStyle name="Percent 16 48 3 8 2" xfId="39510"/>
    <cellStyle name="Percent 16 48 3 9" xfId="21562"/>
    <cellStyle name="Percent 16 48 3 9 2" xfId="39511"/>
    <cellStyle name="Percent 16 48 4" xfId="21563"/>
    <cellStyle name="Percent 16 48 4 10" xfId="21564"/>
    <cellStyle name="Percent 16 48 4 10 2" xfId="39513"/>
    <cellStyle name="Percent 16 48 4 11" xfId="21565"/>
    <cellStyle name="Percent 16 48 4 11 2" xfId="39514"/>
    <cellStyle name="Percent 16 48 4 12" xfId="21566"/>
    <cellStyle name="Percent 16 48 4 12 2" xfId="39515"/>
    <cellStyle name="Percent 16 48 4 13" xfId="39512"/>
    <cellStyle name="Percent 16 48 4 2" xfId="21567"/>
    <cellStyle name="Percent 16 48 4 2 2" xfId="21568"/>
    <cellStyle name="Percent 16 48 4 2 2 2" xfId="39517"/>
    <cellStyle name="Percent 16 48 4 2 3" xfId="39516"/>
    <cellStyle name="Percent 16 48 4 3" xfId="21569"/>
    <cellStyle name="Percent 16 48 4 3 2" xfId="39518"/>
    <cellStyle name="Percent 16 48 4 4" xfId="21570"/>
    <cellStyle name="Percent 16 48 4 4 2" xfId="39519"/>
    <cellStyle name="Percent 16 48 4 5" xfId="21571"/>
    <cellStyle name="Percent 16 48 4 5 2" xfId="39520"/>
    <cellStyle name="Percent 16 48 4 6" xfId="21572"/>
    <cellStyle name="Percent 16 48 4 6 2" xfId="39521"/>
    <cellStyle name="Percent 16 48 4 7" xfId="21573"/>
    <cellStyle name="Percent 16 48 4 7 2" xfId="39522"/>
    <cellStyle name="Percent 16 48 4 8" xfId="21574"/>
    <cellStyle name="Percent 16 48 4 8 2" xfId="39523"/>
    <cellStyle name="Percent 16 48 4 9" xfId="21575"/>
    <cellStyle name="Percent 16 48 4 9 2" xfId="39524"/>
    <cellStyle name="Percent 16 48 5" xfId="21576"/>
    <cellStyle name="Percent 16 48 5 2" xfId="39525"/>
    <cellStyle name="Percent 16 48 6" xfId="21577"/>
    <cellStyle name="Percent 16 48 6 2" xfId="39526"/>
    <cellStyle name="Percent 16 48 7" xfId="21578"/>
    <cellStyle name="Percent 16 48 7 2" xfId="39527"/>
    <cellStyle name="Percent 16 48 8" xfId="21579"/>
    <cellStyle name="Percent 16 48 8 2" xfId="39528"/>
    <cellStyle name="Percent 16 48 9" xfId="21580"/>
    <cellStyle name="Percent 16 48 9 2" xfId="39529"/>
    <cellStyle name="Percent 16 49" xfId="21581"/>
    <cellStyle name="Percent 16 49 10" xfId="21582"/>
    <cellStyle name="Percent 16 49 10 2" xfId="39531"/>
    <cellStyle name="Percent 16 49 11" xfId="21583"/>
    <cellStyle name="Percent 16 49 11 2" xfId="39532"/>
    <cellStyle name="Percent 16 49 12" xfId="21584"/>
    <cellStyle name="Percent 16 49 12 2" xfId="39533"/>
    <cellStyle name="Percent 16 49 13" xfId="39530"/>
    <cellStyle name="Percent 16 49 2" xfId="21585"/>
    <cellStyle name="Percent 16 49 2 2" xfId="21586"/>
    <cellStyle name="Percent 16 49 2 2 2" xfId="39535"/>
    <cellStyle name="Percent 16 49 2 3" xfId="39534"/>
    <cellStyle name="Percent 16 49 3" xfId="21587"/>
    <cellStyle name="Percent 16 49 3 2" xfId="39536"/>
    <cellStyle name="Percent 16 49 4" xfId="21588"/>
    <cellStyle name="Percent 16 49 4 2" xfId="39537"/>
    <cellStyle name="Percent 16 49 5" xfId="21589"/>
    <cellStyle name="Percent 16 49 5 2" xfId="39538"/>
    <cellStyle name="Percent 16 49 6" xfId="21590"/>
    <cellStyle name="Percent 16 49 6 2" xfId="39539"/>
    <cellStyle name="Percent 16 49 7" xfId="21591"/>
    <cellStyle name="Percent 16 49 7 2" xfId="39540"/>
    <cellStyle name="Percent 16 49 8" xfId="21592"/>
    <cellStyle name="Percent 16 49 8 2" xfId="39541"/>
    <cellStyle name="Percent 16 49 9" xfId="21593"/>
    <cellStyle name="Percent 16 49 9 2" xfId="39542"/>
    <cellStyle name="Percent 16 5" xfId="21594"/>
    <cellStyle name="Percent 16 5 2" xfId="39543"/>
    <cellStyle name="Percent 16 50" xfId="21595"/>
    <cellStyle name="Percent 16 50 10" xfId="21596"/>
    <cellStyle name="Percent 16 50 10 2" xfId="39545"/>
    <cellStyle name="Percent 16 50 11" xfId="21597"/>
    <cellStyle name="Percent 16 50 11 2" xfId="39546"/>
    <cellStyle name="Percent 16 50 12" xfId="21598"/>
    <cellStyle name="Percent 16 50 12 2" xfId="39547"/>
    <cellStyle name="Percent 16 50 13" xfId="39544"/>
    <cellStyle name="Percent 16 50 2" xfId="21599"/>
    <cellStyle name="Percent 16 50 2 2" xfId="21600"/>
    <cellStyle name="Percent 16 50 2 2 2" xfId="39549"/>
    <cellStyle name="Percent 16 50 2 3" xfId="39548"/>
    <cellStyle name="Percent 16 50 3" xfId="21601"/>
    <cellStyle name="Percent 16 50 3 2" xfId="39550"/>
    <cellStyle name="Percent 16 50 4" xfId="21602"/>
    <cellStyle name="Percent 16 50 4 2" xfId="39551"/>
    <cellStyle name="Percent 16 50 5" xfId="21603"/>
    <cellStyle name="Percent 16 50 5 2" xfId="39552"/>
    <cellStyle name="Percent 16 50 6" xfId="21604"/>
    <cellStyle name="Percent 16 50 6 2" xfId="39553"/>
    <cellStyle name="Percent 16 50 7" xfId="21605"/>
    <cellStyle name="Percent 16 50 7 2" xfId="39554"/>
    <cellStyle name="Percent 16 50 8" xfId="21606"/>
    <cellStyle name="Percent 16 50 8 2" xfId="39555"/>
    <cellStyle name="Percent 16 50 9" xfId="21607"/>
    <cellStyle name="Percent 16 50 9 2" xfId="39556"/>
    <cellStyle name="Percent 16 51" xfId="21608"/>
    <cellStyle name="Percent 16 51 10" xfId="21609"/>
    <cellStyle name="Percent 16 51 10 2" xfId="39558"/>
    <cellStyle name="Percent 16 51 11" xfId="21610"/>
    <cellStyle name="Percent 16 51 11 2" xfId="39559"/>
    <cellStyle name="Percent 16 51 12" xfId="21611"/>
    <cellStyle name="Percent 16 51 12 2" xfId="39560"/>
    <cellStyle name="Percent 16 51 13" xfId="39557"/>
    <cellStyle name="Percent 16 51 2" xfId="21612"/>
    <cellStyle name="Percent 16 51 2 2" xfId="21613"/>
    <cellStyle name="Percent 16 51 2 2 2" xfId="39562"/>
    <cellStyle name="Percent 16 51 2 3" xfId="39561"/>
    <cellStyle name="Percent 16 51 3" xfId="21614"/>
    <cellStyle name="Percent 16 51 3 2" xfId="39563"/>
    <cellStyle name="Percent 16 51 4" xfId="21615"/>
    <cellStyle name="Percent 16 51 4 2" xfId="39564"/>
    <cellStyle name="Percent 16 51 5" xfId="21616"/>
    <cellStyle name="Percent 16 51 5 2" xfId="39565"/>
    <cellStyle name="Percent 16 51 6" xfId="21617"/>
    <cellStyle name="Percent 16 51 6 2" xfId="39566"/>
    <cellStyle name="Percent 16 51 7" xfId="21618"/>
    <cellStyle name="Percent 16 51 7 2" xfId="39567"/>
    <cellStyle name="Percent 16 51 8" xfId="21619"/>
    <cellStyle name="Percent 16 51 8 2" xfId="39568"/>
    <cellStyle name="Percent 16 51 9" xfId="21620"/>
    <cellStyle name="Percent 16 51 9 2" xfId="39569"/>
    <cellStyle name="Percent 16 52" xfId="21621"/>
    <cellStyle name="Percent 16 52 10" xfId="21622"/>
    <cellStyle name="Percent 16 52 10 2" xfId="39571"/>
    <cellStyle name="Percent 16 52 11" xfId="21623"/>
    <cellStyle name="Percent 16 52 11 2" xfId="39572"/>
    <cellStyle name="Percent 16 52 12" xfId="21624"/>
    <cellStyle name="Percent 16 52 12 2" xfId="39573"/>
    <cellStyle name="Percent 16 52 13" xfId="39570"/>
    <cellStyle name="Percent 16 52 2" xfId="21625"/>
    <cellStyle name="Percent 16 52 2 2" xfId="21626"/>
    <cellStyle name="Percent 16 52 2 2 2" xfId="39575"/>
    <cellStyle name="Percent 16 52 2 3" xfId="39574"/>
    <cellStyle name="Percent 16 52 3" xfId="21627"/>
    <cellStyle name="Percent 16 52 3 2" xfId="39576"/>
    <cellStyle name="Percent 16 52 4" xfId="21628"/>
    <cellStyle name="Percent 16 52 4 2" xfId="39577"/>
    <cellStyle name="Percent 16 52 5" xfId="21629"/>
    <cellStyle name="Percent 16 52 5 2" xfId="39578"/>
    <cellStyle name="Percent 16 52 6" xfId="21630"/>
    <cellStyle name="Percent 16 52 6 2" xfId="39579"/>
    <cellStyle name="Percent 16 52 7" xfId="21631"/>
    <cellStyle name="Percent 16 52 7 2" xfId="39580"/>
    <cellStyle name="Percent 16 52 8" xfId="21632"/>
    <cellStyle name="Percent 16 52 8 2" xfId="39581"/>
    <cellStyle name="Percent 16 52 9" xfId="21633"/>
    <cellStyle name="Percent 16 52 9 2" xfId="39582"/>
    <cellStyle name="Percent 16 53" xfId="21634"/>
    <cellStyle name="Percent 16 53 10" xfId="21635"/>
    <cellStyle name="Percent 16 53 10 2" xfId="39584"/>
    <cellStyle name="Percent 16 53 11" xfId="21636"/>
    <cellStyle name="Percent 16 53 11 2" xfId="39585"/>
    <cellStyle name="Percent 16 53 12" xfId="21637"/>
    <cellStyle name="Percent 16 53 12 2" xfId="39586"/>
    <cellStyle name="Percent 16 53 13" xfId="39583"/>
    <cellStyle name="Percent 16 53 2" xfId="21638"/>
    <cellStyle name="Percent 16 53 2 2" xfId="21639"/>
    <cellStyle name="Percent 16 53 2 2 2" xfId="39588"/>
    <cellStyle name="Percent 16 53 2 3" xfId="39587"/>
    <cellStyle name="Percent 16 53 3" xfId="21640"/>
    <cellStyle name="Percent 16 53 3 2" xfId="39589"/>
    <cellStyle name="Percent 16 53 4" xfId="21641"/>
    <cellStyle name="Percent 16 53 4 2" xfId="39590"/>
    <cellStyle name="Percent 16 53 5" xfId="21642"/>
    <cellStyle name="Percent 16 53 5 2" xfId="39591"/>
    <cellStyle name="Percent 16 53 6" xfId="21643"/>
    <cellStyle name="Percent 16 53 6 2" xfId="39592"/>
    <cellStyle name="Percent 16 53 7" xfId="21644"/>
    <cellStyle name="Percent 16 53 7 2" xfId="39593"/>
    <cellStyle name="Percent 16 53 8" xfId="21645"/>
    <cellStyle name="Percent 16 53 8 2" xfId="39594"/>
    <cellStyle name="Percent 16 53 9" xfId="21646"/>
    <cellStyle name="Percent 16 53 9 2" xfId="39595"/>
    <cellStyle name="Percent 16 54" xfId="21647"/>
    <cellStyle name="Percent 16 54 10" xfId="21648"/>
    <cellStyle name="Percent 16 54 10 2" xfId="39597"/>
    <cellStyle name="Percent 16 54 11" xfId="21649"/>
    <cellStyle name="Percent 16 54 11 2" xfId="39598"/>
    <cellStyle name="Percent 16 54 12" xfId="21650"/>
    <cellStyle name="Percent 16 54 12 2" xfId="39599"/>
    <cellStyle name="Percent 16 54 13" xfId="39596"/>
    <cellStyle name="Percent 16 54 2" xfId="21651"/>
    <cellStyle name="Percent 16 54 2 2" xfId="21652"/>
    <cellStyle name="Percent 16 54 2 2 2" xfId="39601"/>
    <cellStyle name="Percent 16 54 2 3" xfId="39600"/>
    <cellStyle name="Percent 16 54 3" xfId="21653"/>
    <cellStyle name="Percent 16 54 3 2" xfId="39602"/>
    <cellStyle name="Percent 16 54 4" xfId="21654"/>
    <cellStyle name="Percent 16 54 4 2" xfId="39603"/>
    <cellStyle name="Percent 16 54 5" xfId="21655"/>
    <cellStyle name="Percent 16 54 5 2" xfId="39604"/>
    <cellStyle name="Percent 16 54 6" xfId="21656"/>
    <cellStyle name="Percent 16 54 6 2" xfId="39605"/>
    <cellStyle name="Percent 16 54 7" xfId="21657"/>
    <cellStyle name="Percent 16 54 7 2" xfId="39606"/>
    <cellStyle name="Percent 16 54 8" xfId="21658"/>
    <cellStyle name="Percent 16 54 8 2" xfId="39607"/>
    <cellStyle name="Percent 16 54 9" xfId="21659"/>
    <cellStyle name="Percent 16 54 9 2" xfId="39608"/>
    <cellStyle name="Percent 16 55" xfId="21660"/>
    <cellStyle name="Percent 16 55 10" xfId="21661"/>
    <cellStyle name="Percent 16 55 10 2" xfId="39610"/>
    <cellStyle name="Percent 16 55 11" xfId="21662"/>
    <cellStyle name="Percent 16 55 11 2" xfId="39611"/>
    <cellStyle name="Percent 16 55 12" xfId="21663"/>
    <cellStyle name="Percent 16 55 12 2" xfId="39612"/>
    <cellStyle name="Percent 16 55 13" xfId="39609"/>
    <cellStyle name="Percent 16 55 2" xfId="21664"/>
    <cellStyle name="Percent 16 55 2 2" xfId="21665"/>
    <cellStyle name="Percent 16 55 2 2 2" xfId="39614"/>
    <cellStyle name="Percent 16 55 2 3" xfId="39613"/>
    <cellStyle name="Percent 16 55 3" xfId="21666"/>
    <cellStyle name="Percent 16 55 3 2" xfId="39615"/>
    <cellStyle name="Percent 16 55 4" xfId="21667"/>
    <cellStyle name="Percent 16 55 4 2" xfId="39616"/>
    <cellStyle name="Percent 16 55 5" xfId="21668"/>
    <cellStyle name="Percent 16 55 5 2" xfId="39617"/>
    <cellStyle name="Percent 16 55 6" xfId="21669"/>
    <cellStyle name="Percent 16 55 6 2" xfId="39618"/>
    <cellStyle name="Percent 16 55 7" xfId="21670"/>
    <cellStyle name="Percent 16 55 7 2" xfId="39619"/>
    <cellStyle name="Percent 16 55 8" xfId="21671"/>
    <cellStyle name="Percent 16 55 8 2" xfId="39620"/>
    <cellStyle name="Percent 16 55 9" xfId="21672"/>
    <cellStyle name="Percent 16 55 9 2" xfId="39621"/>
    <cellStyle name="Percent 16 56" xfId="21673"/>
    <cellStyle name="Percent 16 56 10" xfId="21674"/>
    <cellStyle name="Percent 16 56 10 2" xfId="39623"/>
    <cellStyle name="Percent 16 56 11" xfId="21675"/>
    <cellStyle name="Percent 16 56 11 2" xfId="39624"/>
    <cellStyle name="Percent 16 56 12" xfId="21676"/>
    <cellStyle name="Percent 16 56 12 2" xfId="39625"/>
    <cellStyle name="Percent 16 56 13" xfId="21677"/>
    <cellStyle name="Percent 16 56 13 2" xfId="39626"/>
    <cellStyle name="Percent 16 56 14" xfId="39622"/>
    <cellStyle name="Percent 16 56 2" xfId="21678"/>
    <cellStyle name="Percent 16 56 2 10" xfId="21679"/>
    <cellStyle name="Percent 16 56 2 10 2" xfId="39628"/>
    <cellStyle name="Percent 16 56 2 11" xfId="21680"/>
    <cellStyle name="Percent 16 56 2 11 2" xfId="39629"/>
    <cellStyle name="Percent 16 56 2 12" xfId="21681"/>
    <cellStyle name="Percent 16 56 2 12 2" xfId="39630"/>
    <cellStyle name="Percent 16 56 2 13" xfId="39627"/>
    <cellStyle name="Percent 16 56 2 2" xfId="21682"/>
    <cellStyle name="Percent 16 56 2 2 2" xfId="21683"/>
    <cellStyle name="Percent 16 56 2 2 2 2" xfId="39632"/>
    <cellStyle name="Percent 16 56 2 2 3" xfId="39631"/>
    <cellStyle name="Percent 16 56 2 3" xfId="21684"/>
    <cellStyle name="Percent 16 56 2 3 2" xfId="39633"/>
    <cellStyle name="Percent 16 56 2 4" xfId="21685"/>
    <cellStyle name="Percent 16 56 2 4 2" xfId="39634"/>
    <cellStyle name="Percent 16 56 2 5" xfId="21686"/>
    <cellStyle name="Percent 16 56 2 5 2" xfId="39635"/>
    <cellStyle name="Percent 16 56 2 6" xfId="21687"/>
    <cellStyle name="Percent 16 56 2 6 2" xfId="39636"/>
    <cellStyle name="Percent 16 56 2 7" xfId="21688"/>
    <cellStyle name="Percent 16 56 2 7 2" xfId="39637"/>
    <cellStyle name="Percent 16 56 2 8" xfId="21689"/>
    <cellStyle name="Percent 16 56 2 8 2" xfId="39638"/>
    <cellStyle name="Percent 16 56 2 9" xfId="21690"/>
    <cellStyle name="Percent 16 56 2 9 2" xfId="39639"/>
    <cellStyle name="Percent 16 56 3" xfId="21691"/>
    <cellStyle name="Percent 16 56 3 2" xfId="21692"/>
    <cellStyle name="Percent 16 56 3 2 2" xfId="39641"/>
    <cellStyle name="Percent 16 56 3 3" xfId="39640"/>
    <cellStyle name="Percent 16 56 4" xfId="21693"/>
    <cellStyle name="Percent 16 56 4 2" xfId="39642"/>
    <cellStyle name="Percent 16 56 5" xfId="21694"/>
    <cellStyle name="Percent 16 56 5 2" xfId="39643"/>
    <cellStyle name="Percent 16 56 6" xfId="21695"/>
    <cellStyle name="Percent 16 56 6 2" xfId="39644"/>
    <cellStyle name="Percent 16 56 7" xfId="21696"/>
    <cellStyle name="Percent 16 56 7 2" xfId="39645"/>
    <cellStyle name="Percent 16 56 8" xfId="21697"/>
    <cellStyle name="Percent 16 56 8 2" xfId="39646"/>
    <cellStyle name="Percent 16 56 9" xfId="21698"/>
    <cellStyle name="Percent 16 56 9 2" xfId="39647"/>
    <cellStyle name="Percent 16 57" xfId="21699"/>
    <cellStyle name="Percent 16 57 10" xfId="21700"/>
    <cellStyle name="Percent 16 57 10 2" xfId="39649"/>
    <cellStyle name="Percent 16 57 11" xfId="21701"/>
    <cellStyle name="Percent 16 57 11 2" xfId="39650"/>
    <cellStyle name="Percent 16 57 12" xfId="21702"/>
    <cellStyle name="Percent 16 57 12 2" xfId="39651"/>
    <cellStyle name="Percent 16 57 13" xfId="39648"/>
    <cellStyle name="Percent 16 57 2" xfId="21703"/>
    <cellStyle name="Percent 16 57 2 2" xfId="21704"/>
    <cellStyle name="Percent 16 57 2 2 2" xfId="39653"/>
    <cellStyle name="Percent 16 57 2 3" xfId="39652"/>
    <cellStyle name="Percent 16 57 3" xfId="21705"/>
    <cellStyle name="Percent 16 57 3 2" xfId="39654"/>
    <cellStyle name="Percent 16 57 4" xfId="21706"/>
    <cellStyle name="Percent 16 57 4 2" xfId="39655"/>
    <cellStyle name="Percent 16 57 5" xfId="21707"/>
    <cellStyle name="Percent 16 57 5 2" xfId="39656"/>
    <cellStyle name="Percent 16 57 6" xfId="21708"/>
    <cellStyle name="Percent 16 57 6 2" xfId="39657"/>
    <cellStyle name="Percent 16 57 7" xfId="21709"/>
    <cellStyle name="Percent 16 57 7 2" xfId="39658"/>
    <cellStyle name="Percent 16 57 8" xfId="21710"/>
    <cellStyle name="Percent 16 57 8 2" xfId="39659"/>
    <cellStyle name="Percent 16 57 9" xfId="21711"/>
    <cellStyle name="Percent 16 57 9 2" xfId="39660"/>
    <cellStyle name="Percent 16 58" xfId="21712"/>
    <cellStyle name="Percent 16 58 10" xfId="21713"/>
    <cellStyle name="Percent 16 58 10 2" xfId="39662"/>
    <cellStyle name="Percent 16 58 11" xfId="21714"/>
    <cellStyle name="Percent 16 58 11 2" xfId="39663"/>
    <cellStyle name="Percent 16 58 12" xfId="21715"/>
    <cellStyle name="Percent 16 58 12 2" xfId="39664"/>
    <cellStyle name="Percent 16 58 13" xfId="39661"/>
    <cellStyle name="Percent 16 58 2" xfId="21716"/>
    <cellStyle name="Percent 16 58 2 2" xfId="21717"/>
    <cellStyle name="Percent 16 58 2 2 2" xfId="39666"/>
    <cellStyle name="Percent 16 58 2 3" xfId="39665"/>
    <cellStyle name="Percent 16 58 3" xfId="21718"/>
    <cellStyle name="Percent 16 58 3 2" xfId="39667"/>
    <cellStyle name="Percent 16 58 4" xfId="21719"/>
    <cellStyle name="Percent 16 58 4 2" xfId="39668"/>
    <cellStyle name="Percent 16 58 5" xfId="21720"/>
    <cellStyle name="Percent 16 58 5 2" xfId="39669"/>
    <cellStyle name="Percent 16 58 6" xfId="21721"/>
    <cellStyle name="Percent 16 58 6 2" xfId="39670"/>
    <cellStyle name="Percent 16 58 7" xfId="21722"/>
    <cellStyle name="Percent 16 58 7 2" xfId="39671"/>
    <cellStyle name="Percent 16 58 8" xfId="21723"/>
    <cellStyle name="Percent 16 58 8 2" xfId="39672"/>
    <cellStyle name="Percent 16 58 9" xfId="21724"/>
    <cellStyle name="Percent 16 58 9 2" xfId="39673"/>
    <cellStyle name="Percent 16 59" xfId="21725"/>
    <cellStyle name="Percent 16 59 2" xfId="39674"/>
    <cellStyle name="Percent 16 6" xfId="21726"/>
    <cellStyle name="Percent 16 6 2" xfId="39675"/>
    <cellStyle name="Percent 16 60" xfId="21727"/>
    <cellStyle name="Percent 16 60 2" xfId="39676"/>
    <cellStyle name="Percent 16 61" xfId="21728"/>
    <cellStyle name="Percent 16 61 2" xfId="39677"/>
    <cellStyle name="Percent 16 62" xfId="21729"/>
    <cellStyle name="Percent 16 62 2" xfId="39678"/>
    <cellStyle name="Percent 16 63" xfId="21730"/>
    <cellStyle name="Percent 16 63 2" xfId="39679"/>
    <cellStyle name="Percent 16 64" xfId="21731"/>
    <cellStyle name="Percent 16 64 2" xfId="39680"/>
    <cellStyle name="Percent 16 65" xfId="21732"/>
    <cellStyle name="Percent 16 65 2" xfId="39681"/>
    <cellStyle name="Percent 16 66" xfId="21733"/>
    <cellStyle name="Percent 16 66 2" xfId="21734"/>
    <cellStyle name="Percent 16 66 2 2" xfId="39683"/>
    <cellStyle name="Percent 16 66 3" xfId="39682"/>
    <cellStyle name="Percent 16 67" xfId="21735"/>
    <cellStyle name="Percent 16 67 2" xfId="39684"/>
    <cellStyle name="Percent 16 68" xfId="21736"/>
    <cellStyle name="Percent 16 68 2" xfId="39685"/>
    <cellStyle name="Percent 16 69" xfId="21737"/>
    <cellStyle name="Percent 16 69 2" xfId="39686"/>
    <cellStyle name="Percent 16 7" xfId="21738"/>
    <cellStyle name="Percent 16 7 2" xfId="39687"/>
    <cellStyle name="Percent 16 70" xfId="21739"/>
    <cellStyle name="Percent 16 70 2" xfId="39688"/>
    <cellStyle name="Percent 16 71" xfId="21740"/>
    <cellStyle name="Percent 16 71 2" xfId="39689"/>
    <cellStyle name="Percent 16 72" xfId="21741"/>
    <cellStyle name="Percent 16 72 2" xfId="39690"/>
    <cellStyle name="Percent 16 73" xfId="21742"/>
    <cellStyle name="Percent 16 73 2" xfId="39691"/>
    <cellStyle name="Percent 16 74" xfId="21743"/>
    <cellStyle name="Percent 16 74 2" xfId="39692"/>
    <cellStyle name="Percent 16 75" xfId="21744"/>
    <cellStyle name="Percent 16 75 2" xfId="39693"/>
    <cellStyle name="Percent 16 76" xfId="21745"/>
    <cellStyle name="Percent 16 76 2" xfId="39694"/>
    <cellStyle name="Percent 16 77" xfId="21746"/>
    <cellStyle name="Percent 16 77 2" xfId="39695"/>
    <cellStyle name="Percent 16 78" xfId="21747"/>
    <cellStyle name="Percent 16 78 2" xfId="39696"/>
    <cellStyle name="Percent 16 79" xfId="21748"/>
    <cellStyle name="Percent 16 79 2" xfId="39697"/>
    <cellStyle name="Percent 16 8" xfId="21749"/>
    <cellStyle name="Percent 16 8 2" xfId="39698"/>
    <cellStyle name="Percent 16 80" xfId="39318"/>
    <cellStyle name="Percent 16 9" xfId="21750"/>
    <cellStyle name="Percent 16 9 2" xfId="39699"/>
    <cellStyle name="Percent 17" xfId="21751"/>
    <cellStyle name="Percent 17 2" xfId="39700"/>
    <cellStyle name="Percent 18" xfId="21752"/>
    <cellStyle name="Percent 18 2" xfId="39701"/>
    <cellStyle name="Percent 19" xfId="21753"/>
    <cellStyle name="Percent 19 2" xfId="39702"/>
    <cellStyle name="Percent 2" xfId="21754"/>
    <cellStyle name="Percent 2 10" xfId="21755"/>
    <cellStyle name="Percent 2 10 2" xfId="39704"/>
    <cellStyle name="Percent 2 11" xfId="21756"/>
    <cellStyle name="Percent 2 11 2" xfId="39705"/>
    <cellStyle name="Percent 2 12" xfId="21757"/>
    <cellStyle name="Percent 2 12 2" xfId="39706"/>
    <cellStyle name="Percent 2 13" xfId="21758"/>
    <cellStyle name="Percent 2 13 2" xfId="39707"/>
    <cellStyle name="Percent 2 14" xfId="21759"/>
    <cellStyle name="Percent 2 14 2" xfId="39708"/>
    <cellStyle name="Percent 2 15" xfId="21760"/>
    <cellStyle name="Percent 2 15 2" xfId="39709"/>
    <cellStyle name="Percent 2 16" xfId="21761"/>
    <cellStyle name="Percent 2 16 2" xfId="39710"/>
    <cellStyle name="Percent 2 17" xfId="21762"/>
    <cellStyle name="Percent 2 17 2" xfId="39711"/>
    <cellStyle name="Percent 2 18" xfId="21763"/>
    <cellStyle name="Percent 2 18 2" xfId="39712"/>
    <cellStyle name="Percent 2 19" xfId="21764"/>
    <cellStyle name="Percent 2 19 2" xfId="39713"/>
    <cellStyle name="Percent 2 2" xfId="21765"/>
    <cellStyle name="Percent 2 2 10" xfId="21766"/>
    <cellStyle name="Percent 2 2 10 2" xfId="39715"/>
    <cellStyle name="Percent 2 2 11" xfId="21767"/>
    <cellStyle name="Percent 2 2 11 2" xfId="39716"/>
    <cellStyle name="Percent 2 2 12" xfId="21768"/>
    <cellStyle name="Percent 2 2 12 2" xfId="39717"/>
    <cellStyle name="Percent 2 2 13" xfId="21769"/>
    <cellStyle name="Percent 2 2 13 2" xfId="39718"/>
    <cellStyle name="Percent 2 2 14" xfId="21770"/>
    <cellStyle name="Percent 2 2 14 2" xfId="39719"/>
    <cellStyle name="Percent 2 2 15" xfId="39714"/>
    <cellStyle name="Percent 2 2 2" xfId="21771"/>
    <cellStyle name="Percent 2 2 2 10" xfId="21772"/>
    <cellStyle name="Percent 2 2 2 10 2" xfId="39721"/>
    <cellStyle name="Percent 2 2 2 11" xfId="21773"/>
    <cellStyle name="Percent 2 2 2 11 2" xfId="39722"/>
    <cellStyle name="Percent 2 2 2 12" xfId="21774"/>
    <cellStyle name="Percent 2 2 2 12 2" xfId="39723"/>
    <cellStyle name="Percent 2 2 2 13" xfId="21775"/>
    <cellStyle name="Percent 2 2 2 13 2" xfId="39724"/>
    <cellStyle name="Percent 2 2 2 14" xfId="21776"/>
    <cellStyle name="Percent 2 2 2 14 2" xfId="39725"/>
    <cellStyle name="Percent 2 2 2 15" xfId="39720"/>
    <cellStyle name="Percent 2 2 2 2" xfId="21777"/>
    <cellStyle name="Percent 2 2 2 2 2" xfId="39726"/>
    <cellStyle name="Percent 2 2 2 3" xfId="21778"/>
    <cellStyle name="Percent 2 2 2 3 2" xfId="39727"/>
    <cellStyle name="Percent 2 2 2 4" xfId="21779"/>
    <cellStyle name="Percent 2 2 2 4 2" xfId="39728"/>
    <cellStyle name="Percent 2 2 2 5" xfId="21780"/>
    <cellStyle name="Percent 2 2 2 5 2" xfId="39729"/>
    <cellStyle name="Percent 2 2 2 6" xfId="21781"/>
    <cellStyle name="Percent 2 2 2 6 2" xfId="39730"/>
    <cellStyle name="Percent 2 2 2 7" xfId="21782"/>
    <cellStyle name="Percent 2 2 2 7 2" xfId="39731"/>
    <cellStyle name="Percent 2 2 2 8" xfId="21783"/>
    <cellStyle name="Percent 2 2 2 8 2" xfId="39732"/>
    <cellStyle name="Percent 2 2 2 9" xfId="21784"/>
    <cellStyle name="Percent 2 2 2 9 2" xfId="39733"/>
    <cellStyle name="Percent 2 2 3" xfId="21785"/>
    <cellStyle name="Percent 2 2 3 2" xfId="39734"/>
    <cellStyle name="Percent 2 2 4" xfId="21786"/>
    <cellStyle name="Percent 2 2 4 2" xfId="39735"/>
    <cellStyle name="Percent 2 2 5" xfId="21787"/>
    <cellStyle name="Percent 2 2 5 2" xfId="39736"/>
    <cellStyle name="Percent 2 2 6" xfId="21788"/>
    <cellStyle name="Percent 2 2 6 2" xfId="39737"/>
    <cellStyle name="Percent 2 2 7" xfId="21789"/>
    <cellStyle name="Percent 2 2 7 2" xfId="39738"/>
    <cellStyle name="Percent 2 2 8" xfId="21790"/>
    <cellStyle name="Percent 2 2 8 2" xfId="39739"/>
    <cellStyle name="Percent 2 2 9" xfId="21791"/>
    <cellStyle name="Percent 2 2 9 2" xfId="39740"/>
    <cellStyle name="Percent 2 20" xfId="21792"/>
    <cellStyle name="Percent 2 20 2" xfId="39741"/>
    <cellStyle name="Percent 2 21" xfId="21793"/>
    <cellStyle name="Percent 2 21 2" xfId="39742"/>
    <cellStyle name="Percent 2 22" xfId="21794"/>
    <cellStyle name="Percent 2 22 2" xfId="39743"/>
    <cellStyle name="Percent 2 23" xfId="21795"/>
    <cellStyle name="Percent 2 23 2" xfId="39744"/>
    <cellStyle name="Percent 2 24" xfId="21796"/>
    <cellStyle name="Percent 2 24 2" xfId="39745"/>
    <cellStyle name="Percent 2 25" xfId="21797"/>
    <cellStyle name="Percent 2 25 2" xfId="39746"/>
    <cellStyle name="Percent 2 26" xfId="21798"/>
    <cellStyle name="Percent 2 26 2" xfId="39747"/>
    <cellStyle name="Percent 2 27" xfId="21799"/>
    <cellStyle name="Percent 2 27 2" xfId="39748"/>
    <cellStyle name="Percent 2 28" xfId="21800"/>
    <cellStyle name="Percent 2 28 2" xfId="39749"/>
    <cellStyle name="Percent 2 29" xfId="21801"/>
    <cellStyle name="Percent 2 29 2" xfId="39750"/>
    <cellStyle name="Percent 2 3" xfId="21802"/>
    <cellStyle name="Percent 2 3 2" xfId="39751"/>
    <cellStyle name="Percent 2 30" xfId="21803"/>
    <cellStyle name="Percent 2 30 2" xfId="39752"/>
    <cellStyle name="Percent 2 31" xfId="21804"/>
    <cellStyle name="Percent 2 31 2" xfId="39753"/>
    <cellStyle name="Percent 2 32" xfId="21805"/>
    <cellStyle name="Percent 2 32 2" xfId="39754"/>
    <cellStyle name="Percent 2 33" xfId="21806"/>
    <cellStyle name="Percent 2 33 2" xfId="39755"/>
    <cellStyle name="Percent 2 34" xfId="21807"/>
    <cellStyle name="Percent 2 34 2" xfId="39756"/>
    <cellStyle name="Percent 2 35" xfId="21808"/>
    <cellStyle name="Percent 2 35 2" xfId="39757"/>
    <cellStyle name="Percent 2 36" xfId="21809"/>
    <cellStyle name="Percent 2 36 2" xfId="39758"/>
    <cellStyle name="Percent 2 37" xfId="21810"/>
    <cellStyle name="Percent 2 37 2" xfId="39759"/>
    <cellStyle name="Percent 2 38" xfId="21811"/>
    <cellStyle name="Percent 2 38 2" xfId="39760"/>
    <cellStyle name="Percent 2 39" xfId="21812"/>
    <cellStyle name="Percent 2 39 2" xfId="39761"/>
    <cellStyle name="Percent 2 4" xfId="21813"/>
    <cellStyle name="Percent 2 4 2" xfId="21814"/>
    <cellStyle name="Percent 2 4 2 2" xfId="39763"/>
    <cellStyle name="Percent 2 4 3" xfId="39762"/>
    <cellStyle name="Percent 2 40" xfId="21815"/>
    <cellStyle name="Percent 2 40 2" xfId="39764"/>
    <cellStyle name="Percent 2 41" xfId="21816"/>
    <cellStyle name="Percent 2 41 2" xfId="39765"/>
    <cellStyle name="Percent 2 42" xfId="21817"/>
    <cellStyle name="Percent 2 42 2" xfId="39766"/>
    <cellStyle name="Percent 2 43" xfId="21818"/>
    <cellStyle name="Percent 2 43 2" xfId="39767"/>
    <cellStyle name="Percent 2 44" xfId="21819"/>
    <cellStyle name="Percent 2 44 2" xfId="39768"/>
    <cellStyle name="Percent 2 45" xfId="21820"/>
    <cellStyle name="Percent 2 45 2" xfId="39769"/>
    <cellStyle name="Percent 2 46" xfId="21821"/>
    <cellStyle name="Percent 2 46 2" xfId="39770"/>
    <cellStyle name="Percent 2 47" xfId="21822"/>
    <cellStyle name="Percent 2 47 2" xfId="39771"/>
    <cellStyle name="Percent 2 48" xfId="21823"/>
    <cellStyle name="Percent 2 48 2" xfId="39772"/>
    <cellStyle name="Percent 2 49" xfId="21824"/>
    <cellStyle name="Percent 2 49 2" xfId="39773"/>
    <cellStyle name="Percent 2 5" xfId="21825"/>
    <cellStyle name="Percent 2 5 2" xfId="39774"/>
    <cellStyle name="Percent 2 50" xfId="21826"/>
    <cellStyle name="Percent 2 50 2" xfId="39775"/>
    <cellStyle name="Percent 2 51" xfId="21827"/>
    <cellStyle name="Percent 2 51 2" xfId="39776"/>
    <cellStyle name="Percent 2 52" xfId="21828"/>
    <cellStyle name="Percent 2 52 2" xfId="39777"/>
    <cellStyle name="Percent 2 53" xfId="21829"/>
    <cellStyle name="Percent 2 53 2" xfId="39778"/>
    <cellStyle name="Percent 2 54" xfId="21830"/>
    <cellStyle name="Percent 2 54 2" xfId="39779"/>
    <cellStyle name="Percent 2 55" xfId="21831"/>
    <cellStyle name="Percent 2 55 2" xfId="39780"/>
    <cellStyle name="Percent 2 56" xfId="21832"/>
    <cellStyle name="Percent 2 56 2" xfId="39781"/>
    <cellStyle name="Percent 2 57" xfId="21833"/>
    <cellStyle name="Percent 2 57 2" xfId="39782"/>
    <cellStyle name="Percent 2 58" xfId="21834"/>
    <cellStyle name="Percent 2 58 2" xfId="39783"/>
    <cellStyle name="Percent 2 59" xfId="21835"/>
    <cellStyle name="Percent 2 59 2" xfId="39784"/>
    <cellStyle name="Percent 2 6" xfId="21836"/>
    <cellStyle name="Percent 2 6 2" xfId="39785"/>
    <cellStyle name="Percent 2 60" xfId="21837"/>
    <cellStyle name="Percent 2 60 2" xfId="39786"/>
    <cellStyle name="Percent 2 61" xfId="21838"/>
    <cellStyle name="Percent 2 61 2" xfId="39787"/>
    <cellStyle name="Percent 2 62" xfId="21839"/>
    <cellStyle name="Percent 2 62 2" xfId="39788"/>
    <cellStyle name="Percent 2 63" xfId="21840"/>
    <cellStyle name="Percent 2 63 2" xfId="39789"/>
    <cellStyle name="Percent 2 64" xfId="21841"/>
    <cellStyle name="Percent 2 64 2" xfId="39790"/>
    <cellStyle name="Percent 2 65" xfId="21842"/>
    <cellStyle name="Percent 2 65 2" xfId="39791"/>
    <cellStyle name="Percent 2 66" xfId="21843"/>
    <cellStyle name="Percent 2 66 2" xfId="39792"/>
    <cellStyle name="Percent 2 67" xfId="21844"/>
    <cellStyle name="Percent 2 67 2" xfId="39793"/>
    <cellStyle name="Percent 2 68" xfId="21845"/>
    <cellStyle name="Percent 2 68 2" xfId="39794"/>
    <cellStyle name="Percent 2 69" xfId="21846"/>
    <cellStyle name="Percent 2 69 2" xfId="39795"/>
    <cellStyle name="Percent 2 7" xfId="21847"/>
    <cellStyle name="Percent 2 7 2" xfId="39796"/>
    <cellStyle name="Percent 2 70" xfId="21848"/>
    <cellStyle name="Percent 2 70 2" xfId="39797"/>
    <cellStyle name="Percent 2 71" xfId="21849"/>
    <cellStyle name="Percent 2 71 2" xfId="39798"/>
    <cellStyle name="Percent 2 72" xfId="21850"/>
    <cellStyle name="Percent 2 72 2" xfId="39799"/>
    <cellStyle name="Percent 2 73" xfId="21851"/>
    <cellStyle name="Percent 2 73 2" xfId="39800"/>
    <cellStyle name="Percent 2 74" xfId="21852"/>
    <cellStyle name="Percent 2 74 2" xfId="39801"/>
    <cellStyle name="Percent 2 75" xfId="21853"/>
    <cellStyle name="Percent 2 75 2" xfId="39802"/>
    <cellStyle name="Percent 2 76" xfId="21854"/>
    <cellStyle name="Percent 2 76 2" xfId="39803"/>
    <cellStyle name="Percent 2 77" xfId="21855"/>
    <cellStyle name="Percent 2 77 2" xfId="39804"/>
    <cellStyle name="Percent 2 78" xfId="21856"/>
    <cellStyle name="Percent 2 78 2" xfId="39805"/>
    <cellStyle name="Percent 2 79" xfId="21857"/>
    <cellStyle name="Percent 2 79 2" xfId="39806"/>
    <cellStyle name="Percent 2 8" xfId="21858"/>
    <cellStyle name="Percent 2 8 2" xfId="39807"/>
    <cellStyle name="Percent 2 80" xfId="21859"/>
    <cellStyle name="Percent 2 80 2" xfId="39808"/>
    <cellStyle name="Percent 2 81" xfId="21860"/>
    <cellStyle name="Percent 2 81 2" xfId="39809"/>
    <cellStyle name="Percent 2 82" xfId="21861"/>
    <cellStyle name="Percent 2 82 2" xfId="39810"/>
    <cellStyle name="Percent 2 83" xfId="21862"/>
    <cellStyle name="Percent 2 83 2" xfId="39811"/>
    <cellStyle name="Percent 2 84" xfId="21863"/>
    <cellStyle name="Percent 2 84 2" xfId="39812"/>
    <cellStyle name="Percent 2 85" xfId="21864"/>
    <cellStyle name="Percent 2 85 2" xfId="39813"/>
    <cellStyle name="Percent 2 86" xfId="21865"/>
    <cellStyle name="Percent 2 86 2" xfId="39814"/>
    <cellStyle name="Percent 2 87" xfId="21866"/>
    <cellStyle name="Percent 2 87 2" xfId="39815"/>
    <cellStyle name="Percent 2 88" xfId="21867"/>
    <cellStyle name="Percent 2 88 2" xfId="39816"/>
    <cellStyle name="Percent 2 89" xfId="39703"/>
    <cellStyle name="Percent 2 9" xfId="21868"/>
    <cellStyle name="Percent 2 9 2" xfId="39817"/>
    <cellStyle name="Percent 3" xfId="21869"/>
    <cellStyle name="Percent 3 10" xfId="21870"/>
    <cellStyle name="Percent 3 10 2" xfId="39819"/>
    <cellStyle name="Percent 3 11" xfId="21871"/>
    <cellStyle name="Percent 3 11 2" xfId="39820"/>
    <cellStyle name="Percent 3 12" xfId="21872"/>
    <cellStyle name="Percent 3 12 2" xfId="39821"/>
    <cellStyle name="Percent 3 13" xfId="21873"/>
    <cellStyle name="Percent 3 13 2" xfId="39822"/>
    <cellStyle name="Percent 3 14" xfId="21874"/>
    <cellStyle name="Percent 3 14 2" xfId="39823"/>
    <cellStyle name="Percent 3 15" xfId="21875"/>
    <cellStyle name="Percent 3 15 2" xfId="39824"/>
    <cellStyle name="Percent 3 16" xfId="21876"/>
    <cellStyle name="Percent 3 16 2" xfId="39825"/>
    <cellStyle name="Percent 3 17" xfId="21877"/>
    <cellStyle name="Percent 3 17 2" xfId="39826"/>
    <cellStyle name="Percent 3 18" xfId="21878"/>
    <cellStyle name="Percent 3 18 2" xfId="39827"/>
    <cellStyle name="Percent 3 19" xfId="21879"/>
    <cellStyle name="Percent 3 19 2" xfId="39828"/>
    <cellStyle name="Percent 3 2" xfId="21880"/>
    <cellStyle name="Percent 3 2 10" xfId="21881"/>
    <cellStyle name="Percent 3 2 10 2" xfId="39830"/>
    <cellStyle name="Percent 3 2 11" xfId="21882"/>
    <cellStyle name="Percent 3 2 11 2" xfId="39831"/>
    <cellStyle name="Percent 3 2 12" xfId="21883"/>
    <cellStyle name="Percent 3 2 12 2" xfId="39832"/>
    <cellStyle name="Percent 3 2 13" xfId="21884"/>
    <cellStyle name="Percent 3 2 13 2" xfId="39833"/>
    <cellStyle name="Percent 3 2 14" xfId="21885"/>
    <cellStyle name="Percent 3 2 14 2" xfId="39834"/>
    <cellStyle name="Percent 3 2 15" xfId="39829"/>
    <cellStyle name="Percent 3 2 2" xfId="21886"/>
    <cellStyle name="Percent 3 2 2 10" xfId="21887"/>
    <cellStyle name="Percent 3 2 2 10 2" xfId="39836"/>
    <cellStyle name="Percent 3 2 2 11" xfId="21888"/>
    <cellStyle name="Percent 3 2 2 11 2" xfId="39837"/>
    <cellStyle name="Percent 3 2 2 12" xfId="21889"/>
    <cellStyle name="Percent 3 2 2 12 2" xfId="39838"/>
    <cellStyle name="Percent 3 2 2 13" xfId="21890"/>
    <cellStyle name="Percent 3 2 2 13 2" xfId="39839"/>
    <cellStyle name="Percent 3 2 2 14" xfId="21891"/>
    <cellStyle name="Percent 3 2 2 14 2" xfId="39840"/>
    <cellStyle name="Percent 3 2 2 15" xfId="39835"/>
    <cellStyle name="Percent 3 2 2 2" xfId="21892"/>
    <cellStyle name="Percent 3 2 2 2 2" xfId="39841"/>
    <cellStyle name="Percent 3 2 2 3" xfId="21893"/>
    <cellStyle name="Percent 3 2 2 3 2" xfId="39842"/>
    <cellStyle name="Percent 3 2 2 4" xfId="21894"/>
    <cellStyle name="Percent 3 2 2 4 2" xfId="39843"/>
    <cellStyle name="Percent 3 2 2 5" xfId="21895"/>
    <cellStyle name="Percent 3 2 2 5 2" xfId="39844"/>
    <cellStyle name="Percent 3 2 2 6" xfId="21896"/>
    <cellStyle name="Percent 3 2 2 6 2" xfId="39845"/>
    <cellStyle name="Percent 3 2 2 7" xfId="21897"/>
    <cellStyle name="Percent 3 2 2 7 2" xfId="39846"/>
    <cellStyle name="Percent 3 2 2 8" xfId="21898"/>
    <cellStyle name="Percent 3 2 2 8 2" xfId="39847"/>
    <cellStyle name="Percent 3 2 2 9" xfId="21899"/>
    <cellStyle name="Percent 3 2 2 9 2" xfId="39848"/>
    <cellStyle name="Percent 3 2 3" xfId="21900"/>
    <cellStyle name="Percent 3 2 3 2" xfId="39849"/>
    <cellStyle name="Percent 3 2 4" xfId="21901"/>
    <cellStyle name="Percent 3 2 4 2" xfId="39850"/>
    <cellStyle name="Percent 3 2 5" xfId="21902"/>
    <cellStyle name="Percent 3 2 5 2" xfId="39851"/>
    <cellStyle name="Percent 3 2 6" xfId="21903"/>
    <cellStyle name="Percent 3 2 6 2" xfId="39852"/>
    <cellStyle name="Percent 3 2 7" xfId="21904"/>
    <cellStyle name="Percent 3 2 7 2" xfId="39853"/>
    <cellStyle name="Percent 3 2 8" xfId="21905"/>
    <cellStyle name="Percent 3 2 8 2" xfId="39854"/>
    <cellStyle name="Percent 3 2 9" xfId="21906"/>
    <cellStyle name="Percent 3 2 9 2" xfId="39855"/>
    <cellStyle name="Percent 3 20" xfId="21907"/>
    <cellStyle name="Percent 3 20 2" xfId="39856"/>
    <cellStyle name="Percent 3 21" xfId="21908"/>
    <cellStyle name="Percent 3 21 2" xfId="39857"/>
    <cellStyle name="Percent 3 22" xfId="21909"/>
    <cellStyle name="Percent 3 22 2" xfId="39858"/>
    <cellStyle name="Percent 3 23" xfId="21910"/>
    <cellStyle name="Percent 3 23 2" xfId="39859"/>
    <cellStyle name="Percent 3 24" xfId="21911"/>
    <cellStyle name="Percent 3 24 2" xfId="39860"/>
    <cellStyle name="Percent 3 25" xfId="21912"/>
    <cellStyle name="Percent 3 25 2" xfId="39861"/>
    <cellStyle name="Percent 3 26" xfId="21913"/>
    <cellStyle name="Percent 3 26 2" xfId="39862"/>
    <cellStyle name="Percent 3 27" xfId="21914"/>
    <cellStyle name="Percent 3 27 2" xfId="39863"/>
    <cellStyle name="Percent 3 28" xfId="21915"/>
    <cellStyle name="Percent 3 28 2" xfId="39864"/>
    <cellStyle name="Percent 3 29" xfId="21916"/>
    <cellStyle name="Percent 3 29 2" xfId="39865"/>
    <cellStyle name="Percent 3 3" xfId="21917"/>
    <cellStyle name="Percent 3 3 2" xfId="39866"/>
    <cellStyle name="Percent 3 30" xfId="21918"/>
    <cellStyle name="Percent 3 30 2" xfId="39867"/>
    <cellStyle name="Percent 3 31" xfId="39818"/>
    <cellStyle name="Percent 3 4" xfId="21919"/>
    <cellStyle name="Percent 3 4 2" xfId="39868"/>
    <cellStyle name="Percent 3 5" xfId="21920"/>
    <cellStyle name="Percent 3 5 2" xfId="39869"/>
    <cellStyle name="Percent 3 6" xfId="21921"/>
    <cellStyle name="Percent 3 6 2" xfId="39870"/>
    <cellStyle name="Percent 3 7" xfId="21922"/>
    <cellStyle name="Percent 3 7 2" xfId="39871"/>
    <cellStyle name="Percent 3 8" xfId="21923"/>
    <cellStyle name="Percent 3 8 2" xfId="39872"/>
    <cellStyle name="Percent 3 9" xfId="21924"/>
    <cellStyle name="Percent 3 9 2" xfId="39873"/>
    <cellStyle name="Percent 4" xfId="21925"/>
    <cellStyle name="Percent 4 2" xfId="21926"/>
    <cellStyle name="Percent 4 2 2" xfId="39875"/>
    <cellStyle name="Percent 4 3" xfId="21927"/>
    <cellStyle name="Percent 4 3 2" xfId="39876"/>
    <cellStyle name="Percent 4 4" xfId="21928"/>
    <cellStyle name="Percent 4 4 2" xfId="39877"/>
    <cellStyle name="Percent 4 5" xfId="21929"/>
    <cellStyle name="Percent 4 5 2" xfId="39878"/>
    <cellStyle name="Percent 4 6" xfId="39874"/>
    <cellStyle name="Percent 5" xfId="21930"/>
    <cellStyle name="Percent 5 2" xfId="39879"/>
    <cellStyle name="Percent 6" xfId="21931"/>
    <cellStyle name="Percent 6 2" xfId="39880"/>
    <cellStyle name="Percent 7" xfId="21932"/>
    <cellStyle name="Percent 7 2" xfId="39881"/>
    <cellStyle name="Percent 8" xfId="21933"/>
    <cellStyle name="Percent 8 2" xfId="39882"/>
    <cellStyle name="Percent 9" xfId="21934"/>
    <cellStyle name="Percent 9 2" xfId="39883"/>
    <cellStyle name="Project Specific" xfId="21935"/>
    <cellStyle name="Project Specific 2" xfId="39884"/>
    <cellStyle name="results" xfId="21936"/>
    <cellStyle name="results 2" xfId="39885"/>
    <cellStyle name="Sheet title" xfId="21937"/>
    <cellStyle name="Sheet title 2" xfId="39886"/>
    <cellStyle name="Standard_EM_GLOB" xfId="21938"/>
    <cellStyle name="Style 1" xfId="21939"/>
    <cellStyle name="Style 1 2" xfId="39887"/>
    <cellStyle name="style1" xfId="21940"/>
    <cellStyle name="style1 10" xfId="21941"/>
    <cellStyle name="style1 10 2" xfId="39889"/>
    <cellStyle name="style1 11" xfId="21942"/>
    <cellStyle name="style1 11 2" xfId="39890"/>
    <cellStyle name="style1 12" xfId="21943"/>
    <cellStyle name="style1 12 2" xfId="39891"/>
    <cellStyle name="style1 13" xfId="21944"/>
    <cellStyle name="style1 13 2" xfId="39892"/>
    <cellStyle name="style1 14" xfId="21945"/>
    <cellStyle name="style1 14 2" xfId="39893"/>
    <cellStyle name="style1 15" xfId="21946"/>
    <cellStyle name="style1 15 2" xfId="39894"/>
    <cellStyle name="style1 16" xfId="21947"/>
    <cellStyle name="style1 16 2" xfId="39895"/>
    <cellStyle name="style1 17" xfId="21948"/>
    <cellStyle name="style1 17 2" xfId="39896"/>
    <cellStyle name="style1 18" xfId="21949"/>
    <cellStyle name="style1 18 2" xfId="39897"/>
    <cellStyle name="style1 19" xfId="21950"/>
    <cellStyle name="style1 19 2" xfId="39898"/>
    <cellStyle name="style1 2" xfId="21951"/>
    <cellStyle name="style1 2 2" xfId="21952"/>
    <cellStyle name="style1 2 2 2" xfId="39900"/>
    <cellStyle name="style1 2 3" xfId="39899"/>
    <cellStyle name="style1 20" xfId="21953"/>
    <cellStyle name="style1 20 2" xfId="39901"/>
    <cellStyle name="style1 21" xfId="21954"/>
    <cellStyle name="style1 21 2" xfId="39902"/>
    <cellStyle name="style1 22" xfId="39888"/>
    <cellStyle name="style1 3" xfId="21955"/>
    <cellStyle name="style1 3 2" xfId="39903"/>
    <cellStyle name="style1 4" xfId="21956"/>
    <cellStyle name="style1 4 2" xfId="39904"/>
    <cellStyle name="style1 5" xfId="21957"/>
    <cellStyle name="style1 5 2" xfId="39905"/>
    <cellStyle name="style1 6" xfId="21958"/>
    <cellStyle name="style1 6 2" xfId="39906"/>
    <cellStyle name="style1 7" xfId="21959"/>
    <cellStyle name="style1 7 2" xfId="39907"/>
    <cellStyle name="style1 8" xfId="21960"/>
    <cellStyle name="style1 8 2" xfId="39908"/>
    <cellStyle name="style1 9" xfId="21961"/>
    <cellStyle name="style1 9 2" xfId="39909"/>
    <cellStyle name="style1_Project Implied LT Financing" xfId="21962"/>
    <cellStyle name="Title 2" xfId="39931"/>
    <cellStyle name="Title 2 2" xfId="21963"/>
    <cellStyle name="Title 2 2 2" xfId="39910"/>
    <cellStyle name="Title 3" xfId="21964"/>
    <cellStyle name="Title 3 2" xfId="39911"/>
    <cellStyle name="Total 2" xfId="39932"/>
    <cellStyle name="Total 2 2" xfId="21965"/>
    <cellStyle name="Total 2 2 2" xfId="39912"/>
    <cellStyle name="Total 3" xfId="21966"/>
    <cellStyle name="Total 3 2" xfId="39913"/>
    <cellStyle name="Währung [0]_EM_GLOB" xfId="21967"/>
    <cellStyle name="Währung_EM_GLOB" xfId="21968"/>
    <cellStyle name="Warning Text 2" xfId="39933"/>
    <cellStyle name="Warning Text 2 2" xfId="21969"/>
    <cellStyle name="Warning Text 2 2 2" xfId="39914"/>
    <cellStyle name="Warning Text 3" xfId="21970"/>
    <cellStyle name="Warning Text 3 2" xfId="399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247650</xdr:colOff>
      <xdr:row>47</xdr:row>
      <xdr:rowOff>0</xdr:rowOff>
    </xdr:from>
    <xdr:to>
      <xdr:col>2</xdr:col>
      <xdr:colOff>609600</xdr:colOff>
      <xdr:row>48</xdr:row>
      <xdr:rowOff>28575</xdr:rowOff>
    </xdr:to>
    <xdr:sp macro="" textlink="">
      <xdr:nvSpPr>
        <xdr:cNvPr id="36381" name="Rectangle 2"/>
        <xdr:cNvSpPr>
          <a:spLocks noChangeArrowheads="1"/>
        </xdr:cNvSpPr>
      </xdr:nvSpPr>
      <xdr:spPr bwMode="auto">
        <a:xfrm>
          <a:off x="647700" y="11553825"/>
          <a:ext cx="361950" cy="19050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257175</xdr:colOff>
      <xdr:row>49</xdr:row>
      <xdr:rowOff>19050</xdr:rowOff>
    </xdr:from>
    <xdr:to>
      <xdr:col>2</xdr:col>
      <xdr:colOff>619125</xdr:colOff>
      <xdr:row>50</xdr:row>
      <xdr:rowOff>47625</xdr:rowOff>
    </xdr:to>
    <xdr:sp macro="" textlink="">
      <xdr:nvSpPr>
        <xdr:cNvPr id="36382" name="Rectangle 3"/>
        <xdr:cNvSpPr>
          <a:spLocks noChangeArrowheads="1"/>
        </xdr:cNvSpPr>
      </xdr:nvSpPr>
      <xdr:spPr bwMode="auto">
        <a:xfrm>
          <a:off x="657225" y="11830050"/>
          <a:ext cx="361950" cy="190500"/>
        </a:xfrm>
        <a:prstGeom prst="rect">
          <a:avLst/>
        </a:prstGeom>
        <a:solidFill>
          <a:srgbClr xmlns:mc="http://schemas.openxmlformats.org/markup-compatibility/2006" xmlns:a14="http://schemas.microsoft.com/office/drawing/2010/main" val="CCFFFF" mc:Ignorable="a14" a14:legacySpreadsheetColorIndex="41"/>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847725</xdr:colOff>
      <xdr:row>62</xdr:row>
      <xdr:rowOff>0</xdr:rowOff>
    </xdr:from>
    <xdr:to>
      <xdr:col>1</xdr:col>
      <xdr:colOff>0</xdr:colOff>
      <xdr:row>62</xdr:row>
      <xdr:rowOff>0</xdr:rowOff>
    </xdr:to>
    <xdr:sp macro="" textlink="">
      <xdr:nvSpPr>
        <xdr:cNvPr id="44469" name="Line 2"/>
        <xdr:cNvSpPr>
          <a:spLocks noChangeShapeType="1"/>
        </xdr:cNvSpPr>
      </xdr:nvSpPr>
      <xdr:spPr bwMode="auto">
        <a:xfrm>
          <a:off x="847725" y="11153775"/>
          <a:ext cx="3048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61</xdr:row>
      <xdr:rowOff>190500</xdr:rowOff>
    </xdr:from>
    <xdr:to>
      <xdr:col>7</xdr:col>
      <xdr:colOff>0</xdr:colOff>
      <xdr:row>61</xdr:row>
      <xdr:rowOff>190500</xdr:rowOff>
    </xdr:to>
    <xdr:sp macro="" textlink="">
      <xdr:nvSpPr>
        <xdr:cNvPr id="44473" name="Line 14"/>
        <xdr:cNvSpPr>
          <a:spLocks noChangeShapeType="1"/>
        </xdr:cNvSpPr>
      </xdr:nvSpPr>
      <xdr:spPr bwMode="auto">
        <a:xfrm>
          <a:off x="8743950" y="111537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BP%20reporting/2017%20PRRT%20Reporting/2016%20to%202019%20operating%20expens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sheetName val="2018"/>
      <sheetName val="2019"/>
      <sheetName val="2016 All"/>
      <sheetName val="2016 All (2)"/>
      <sheetName val="2016 AA"/>
      <sheetName val="2016 AA Worksheet"/>
      <sheetName val="essbase"/>
      <sheetName val="2016 Q2 RRS &amp; Revenue by Month"/>
      <sheetName val="2017-19 Summary"/>
      <sheetName val="Sheet1"/>
    </sheetNames>
    <sheetDataSet>
      <sheetData sheetId="0"/>
      <sheetData sheetId="1"/>
      <sheetData sheetId="2"/>
      <sheetData sheetId="3">
        <row r="84">
          <cell r="K84">
            <v>76702450.439685851</v>
          </cell>
        </row>
        <row r="112">
          <cell r="K112">
            <v>1890837.8371545542</v>
          </cell>
          <cell r="N112">
            <v>3037368.3949328549</v>
          </cell>
          <cell r="Q112">
            <v>3106349.4467808409</v>
          </cell>
          <cell r="R112">
            <v>3159240.6254930682</v>
          </cell>
          <cell r="S112">
            <v>3159240.6254930682</v>
          </cell>
        </row>
        <row r="114">
          <cell r="K114">
            <v>-338293.49</v>
          </cell>
          <cell r="N114">
            <v>-1000000</v>
          </cell>
          <cell r="Q114">
            <v>-1000000</v>
          </cell>
          <cell r="R114">
            <v>-1000000</v>
          </cell>
          <cell r="S114">
            <v>-1000000</v>
          </cell>
        </row>
        <row r="116">
          <cell r="K116">
            <v>197298.54</v>
          </cell>
        </row>
      </sheetData>
      <sheetData sheetId="4"/>
      <sheetData sheetId="5"/>
      <sheetData sheetId="6"/>
      <sheetData sheetId="7">
        <row r="7">
          <cell r="C7">
            <v>52281056.18</v>
          </cell>
        </row>
      </sheetData>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0"/>
  <sheetViews>
    <sheetView showGridLines="0" tabSelected="1" zoomScaleNormal="100" workbookViewId="0">
      <selection activeCell="C29" sqref="C29"/>
    </sheetView>
  </sheetViews>
  <sheetFormatPr defaultRowHeight="13.2" x14ac:dyDescent="0.25"/>
  <cols>
    <col min="1" max="1" width="31" customWidth="1"/>
    <col min="2" max="2" width="15" customWidth="1"/>
    <col min="3" max="3" width="14.44140625" customWidth="1"/>
    <col min="4" max="4" width="14" customWidth="1"/>
    <col min="5" max="5" width="11.6640625" customWidth="1"/>
    <col min="6" max="6" width="13.6640625" customWidth="1"/>
    <col min="7" max="7" width="10.5546875" customWidth="1"/>
    <col min="8" max="8" width="5.109375" customWidth="1"/>
    <col min="9" max="9" width="4.109375" customWidth="1"/>
  </cols>
  <sheetData>
    <row r="1" spans="1:15" ht="21" x14ac:dyDescent="0.4">
      <c r="A1" s="699" t="s">
        <v>329</v>
      </c>
      <c r="B1" s="699"/>
      <c r="C1" s="699"/>
      <c r="D1" s="699"/>
      <c r="E1" s="699"/>
      <c r="F1" s="699"/>
      <c r="G1" s="699"/>
      <c r="H1" s="699"/>
      <c r="I1" s="1"/>
      <c r="J1" s="1"/>
      <c r="K1" s="1"/>
      <c r="L1" s="1"/>
      <c r="M1" s="1"/>
      <c r="N1" s="1"/>
      <c r="O1" s="1"/>
    </row>
    <row r="2" spans="1:15" ht="15.6" x14ac:dyDescent="0.3">
      <c r="A2" s="700" t="s">
        <v>323</v>
      </c>
      <c r="B2" s="700"/>
      <c r="C2" s="700"/>
      <c r="D2" s="700"/>
      <c r="E2" s="700"/>
      <c r="F2" s="700"/>
      <c r="G2" s="700"/>
      <c r="H2" s="700"/>
      <c r="I2" s="6"/>
      <c r="J2" s="1"/>
      <c r="K2" s="1"/>
      <c r="L2" s="1"/>
      <c r="M2" s="1"/>
      <c r="N2" s="1"/>
      <c r="O2" s="1"/>
    </row>
    <row r="3" spans="1:15" ht="15" x14ac:dyDescent="0.25">
      <c r="A3" s="8"/>
      <c r="B3" s="1"/>
      <c r="C3" s="1"/>
      <c r="D3" s="1"/>
      <c r="E3" s="1"/>
      <c r="F3" s="1"/>
      <c r="G3" s="1"/>
      <c r="H3" s="1"/>
      <c r="I3" s="1"/>
      <c r="J3" s="1"/>
      <c r="K3" s="1"/>
      <c r="L3" s="1"/>
      <c r="M3" s="1"/>
      <c r="N3" s="1"/>
      <c r="O3" s="1"/>
    </row>
    <row r="4" spans="1:15" ht="15" x14ac:dyDescent="0.25">
      <c r="A4" s="8"/>
      <c r="B4" s="1"/>
      <c r="C4" s="1"/>
      <c r="D4" s="1"/>
      <c r="E4" s="1"/>
      <c r="F4" s="1"/>
      <c r="G4" s="1"/>
      <c r="H4" s="1"/>
      <c r="I4" s="1"/>
      <c r="J4" s="1"/>
      <c r="K4" s="1"/>
      <c r="L4" s="1"/>
      <c r="M4" s="1"/>
      <c r="N4" s="1"/>
      <c r="O4" s="1"/>
    </row>
    <row r="5" spans="1:15" ht="16.2" thickBot="1" x14ac:dyDescent="0.35">
      <c r="A5" s="10" t="s">
        <v>10</v>
      </c>
      <c r="B5" s="706" t="s">
        <v>346</v>
      </c>
      <c r="C5" s="706"/>
      <c r="D5" s="706"/>
      <c r="E5" s="706"/>
      <c r="F5" s="706"/>
      <c r="G5" s="706"/>
      <c r="H5" s="706"/>
      <c r="I5" s="1"/>
      <c r="J5" s="1"/>
      <c r="K5" s="1"/>
      <c r="L5" s="1"/>
      <c r="M5" s="1"/>
      <c r="N5" s="1"/>
      <c r="O5" s="1"/>
    </row>
    <row r="6" spans="1:15" ht="15.6" x14ac:dyDescent="0.3">
      <c r="A6" s="10"/>
      <c r="B6" s="127"/>
      <c r="C6" s="127"/>
      <c r="D6" s="127"/>
      <c r="E6" s="127"/>
      <c r="F6" s="127"/>
      <c r="G6" s="127"/>
      <c r="H6" s="127"/>
      <c r="I6" s="1"/>
      <c r="J6" s="1"/>
      <c r="K6" s="1"/>
      <c r="L6" s="1"/>
      <c r="M6" s="1"/>
      <c r="N6" s="1"/>
      <c r="O6" s="1"/>
    </row>
    <row r="7" spans="1:15" ht="16.2" thickBot="1" x14ac:dyDescent="0.35">
      <c r="A7" s="10" t="s">
        <v>182</v>
      </c>
      <c r="B7" s="706" t="s">
        <v>347</v>
      </c>
      <c r="C7" s="706"/>
      <c r="D7" s="706"/>
      <c r="E7" s="706"/>
      <c r="F7" s="706"/>
      <c r="G7" s="706"/>
      <c r="H7" s="706"/>
      <c r="I7" s="1"/>
      <c r="J7" s="1"/>
      <c r="K7" s="1"/>
      <c r="L7" s="1"/>
      <c r="M7" s="1"/>
      <c r="N7" s="1"/>
      <c r="O7" s="1"/>
    </row>
    <row r="8" spans="1:15" ht="26.25" customHeight="1" thickBot="1" x14ac:dyDescent="0.35">
      <c r="A8" s="9"/>
      <c r="B8" s="708"/>
      <c r="C8" s="708"/>
      <c r="D8" s="708"/>
      <c r="E8" s="708"/>
      <c r="F8" s="708"/>
      <c r="G8" s="708"/>
      <c r="H8" s="708"/>
      <c r="I8" s="1"/>
      <c r="J8" s="1"/>
      <c r="K8" s="1"/>
      <c r="L8" s="1"/>
      <c r="M8" s="1"/>
      <c r="N8" s="1"/>
      <c r="O8" s="1"/>
    </row>
    <row r="9" spans="1:15" ht="31.8" thickBot="1" x14ac:dyDescent="0.35">
      <c r="A9" s="15" t="s">
        <v>17</v>
      </c>
      <c r="B9" s="701" t="s">
        <v>356</v>
      </c>
      <c r="C9" s="702"/>
      <c r="D9" s="702"/>
      <c r="E9" s="702"/>
      <c r="F9" s="702"/>
      <c r="G9" s="702"/>
      <c r="H9" s="703"/>
      <c r="I9" s="1"/>
      <c r="J9" s="1"/>
      <c r="K9" s="1"/>
      <c r="L9" s="1"/>
      <c r="M9" s="1"/>
      <c r="N9" s="1"/>
      <c r="O9" s="1"/>
    </row>
    <row r="10" spans="1:15" ht="12.75" customHeight="1" x14ac:dyDescent="0.25">
      <c r="B10" s="707"/>
      <c r="C10" s="707"/>
      <c r="D10" s="707"/>
      <c r="E10" s="707"/>
      <c r="F10" s="707"/>
      <c r="G10" s="707"/>
      <c r="H10" s="707"/>
      <c r="I10" s="1"/>
      <c r="J10" s="1"/>
      <c r="K10" s="1"/>
      <c r="L10" s="1"/>
      <c r="M10" s="1"/>
      <c r="N10" s="1"/>
      <c r="O10" s="1"/>
    </row>
    <row r="11" spans="1:15" ht="25.5" customHeight="1" x14ac:dyDescent="0.3">
      <c r="A11" s="129" t="s">
        <v>100</v>
      </c>
      <c r="B11" s="709" t="s">
        <v>357</v>
      </c>
      <c r="C11" s="709"/>
      <c r="D11" s="709"/>
      <c r="E11" s="709"/>
      <c r="F11" s="709"/>
      <c r="G11" s="709"/>
      <c r="H11" s="1"/>
      <c r="I11" s="1"/>
      <c r="J11" s="1"/>
      <c r="K11" s="1"/>
      <c r="L11" s="1"/>
      <c r="M11" s="1"/>
      <c r="N11" s="1"/>
      <c r="O11" s="1"/>
    </row>
    <row r="12" spans="1:15" ht="25.5" customHeight="1" x14ac:dyDescent="0.3">
      <c r="A12" s="129"/>
      <c r="B12" s="709" t="s">
        <v>358</v>
      </c>
      <c r="C12" s="709"/>
      <c r="D12" s="709"/>
      <c r="E12" s="709"/>
      <c r="F12" s="709"/>
      <c r="G12" s="709"/>
      <c r="H12" s="1"/>
      <c r="I12" s="1"/>
      <c r="J12" s="1"/>
      <c r="K12" s="1"/>
      <c r="L12" s="1"/>
      <c r="M12" s="1"/>
      <c r="N12" s="1"/>
      <c r="O12" s="1"/>
    </row>
    <row r="13" spans="1:15" ht="25.5" customHeight="1" x14ac:dyDescent="0.3">
      <c r="A13" s="129" t="s">
        <v>98</v>
      </c>
      <c r="B13" s="709"/>
      <c r="C13" s="709"/>
      <c r="D13" s="709"/>
      <c r="E13" s="709"/>
      <c r="F13" s="709"/>
      <c r="G13" s="709"/>
      <c r="H13" s="1"/>
      <c r="I13" s="1"/>
      <c r="J13" s="1"/>
      <c r="K13" s="1"/>
      <c r="L13" s="1"/>
      <c r="M13" s="1"/>
      <c r="N13" s="1"/>
      <c r="O13" s="1"/>
    </row>
    <row r="14" spans="1:15" ht="25.5" customHeight="1" x14ac:dyDescent="0.3">
      <c r="A14" s="129" t="s">
        <v>99</v>
      </c>
      <c r="B14" s="709"/>
      <c r="C14" s="709"/>
      <c r="D14" s="709"/>
      <c r="E14" s="709"/>
      <c r="F14" s="709"/>
      <c r="G14" s="709"/>
      <c r="H14" s="1"/>
      <c r="I14" s="1"/>
      <c r="J14" s="1"/>
      <c r="K14" s="1"/>
      <c r="L14" s="1"/>
      <c r="M14" s="1"/>
      <c r="N14" s="1"/>
      <c r="O14" s="1"/>
    </row>
    <row r="15" spans="1:15" ht="25.5" customHeight="1" x14ac:dyDescent="0.3">
      <c r="A15" s="129" t="s">
        <v>277</v>
      </c>
      <c r="B15" s="709"/>
      <c r="C15" s="709"/>
      <c r="D15" s="709"/>
      <c r="E15" s="709"/>
      <c r="F15" s="709"/>
      <c r="G15" s="709"/>
      <c r="H15" s="1"/>
      <c r="I15" s="1"/>
      <c r="J15" s="1"/>
      <c r="K15" s="1"/>
      <c r="L15" s="1"/>
      <c r="M15" s="1"/>
      <c r="N15" s="1"/>
      <c r="O15" s="1"/>
    </row>
    <row r="16" spans="1:15" ht="25.5" customHeight="1" x14ac:dyDescent="0.25">
      <c r="A16" s="12"/>
      <c r="B16" s="128"/>
      <c r="C16" s="127"/>
      <c r="D16" s="127"/>
      <c r="E16" s="127"/>
      <c r="F16" s="127"/>
      <c r="G16" s="127"/>
      <c r="H16" s="1"/>
      <c r="I16" s="1"/>
      <c r="J16" s="1"/>
      <c r="K16" s="1"/>
      <c r="L16" s="1"/>
      <c r="M16" s="1"/>
      <c r="N16" s="1"/>
      <c r="O16" s="1"/>
    </row>
    <row r="17" spans="1:15" ht="25.5" customHeight="1" x14ac:dyDescent="0.25">
      <c r="A17" s="1"/>
      <c r="B17" s="1"/>
      <c r="C17" s="1"/>
      <c r="D17" s="1"/>
      <c r="E17" s="1"/>
      <c r="F17" s="1"/>
      <c r="G17" s="1"/>
      <c r="H17" s="1"/>
      <c r="I17" s="1"/>
      <c r="J17" s="1"/>
      <c r="K17" s="1"/>
      <c r="L17" s="1"/>
      <c r="M17" s="1"/>
      <c r="N17" s="1"/>
      <c r="O17" s="1"/>
    </row>
    <row r="18" spans="1:15" ht="25.5" customHeight="1" thickBot="1" x14ac:dyDescent="0.3">
      <c r="A18" s="1"/>
      <c r="B18" s="1"/>
      <c r="C18" s="1"/>
      <c r="D18" s="1"/>
      <c r="E18" s="1"/>
      <c r="F18" s="1"/>
      <c r="G18" s="1"/>
      <c r="H18" s="1"/>
      <c r="I18" s="1"/>
      <c r="J18" s="1"/>
      <c r="K18" s="1"/>
      <c r="L18" s="1"/>
      <c r="M18" s="1"/>
      <c r="N18" s="1"/>
      <c r="O18" s="1"/>
    </row>
    <row r="19" spans="1:15" ht="21.75" customHeight="1" thickBot="1" x14ac:dyDescent="0.3">
      <c r="A19" s="11" t="s">
        <v>101</v>
      </c>
      <c r="B19" s="704">
        <v>42678</v>
      </c>
      <c r="C19" s="705"/>
      <c r="D19" s="1"/>
      <c r="E19" s="1"/>
      <c r="F19" s="1"/>
      <c r="G19" s="1"/>
      <c r="H19" s="1"/>
      <c r="I19" s="1"/>
      <c r="J19" s="1"/>
      <c r="K19" s="1"/>
      <c r="L19" s="1"/>
      <c r="M19" s="1"/>
      <c r="N19" s="1"/>
      <c r="O19" s="1"/>
    </row>
    <row r="20" spans="1:15" x14ac:dyDescent="0.25">
      <c r="A20" s="1"/>
      <c r="B20" s="1"/>
      <c r="C20" s="1"/>
      <c r="D20" s="1"/>
      <c r="E20" s="1"/>
      <c r="F20" s="1"/>
      <c r="G20" s="1"/>
      <c r="H20" s="1"/>
      <c r="I20" s="1"/>
      <c r="J20" s="1"/>
      <c r="K20" s="1"/>
      <c r="L20" s="1"/>
      <c r="M20" s="1"/>
      <c r="N20" s="1"/>
      <c r="O20" s="1"/>
    </row>
    <row r="21" spans="1:15" x14ac:dyDescent="0.25">
      <c r="A21" s="1"/>
      <c r="B21" s="1"/>
      <c r="C21" s="1"/>
      <c r="D21" s="1"/>
      <c r="E21" s="1"/>
      <c r="F21" s="1"/>
      <c r="G21" s="1"/>
      <c r="H21" s="1"/>
      <c r="I21" s="1"/>
      <c r="J21" s="1"/>
      <c r="K21" s="1"/>
      <c r="L21" s="1"/>
      <c r="M21" s="1"/>
      <c r="N21" s="1"/>
      <c r="O21" s="1"/>
    </row>
    <row r="22" spans="1:15" x14ac:dyDescent="0.25">
      <c r="A22" s="1"/>
      <c r="B22" s="1"/>
      <c r="C22" s="1"/>
      <c r="D22" s="1"/>
      <c r="E22" s="1"/>
      <c r="F22" s="1"/>
      <c r="G22" s="1"/>
      <c r="H22" s="1"/>
      <c r="I22" s="1"/>
      <c r="J22" s="1"/>
      <c r="K22" s="1"/>
      <c r="L22" s="1"/>
      <c r="M22" s="1"/>
      <c r="N22" s="1"/>
      <c r="O22" s="1"/>
    </row>
    <row r="23" spans="1:15" x14ac:dyDescent="0.25">
      <c r="A23" s="1"/>
      <c r="B23" s="1"/>
      <c r="C23" s="1"/>
      <c r="D23" s="1"/>
      <c r="E23" s="1"/>
      <c r="F23" s="1"/>
      <c r="G23" s="1"/>
      <c r="H23" s="1"/>
      <c r="I23" s="1"/>
      <c r="J23" s="1"/>
      <c r="K23" s="1"/>
      <c r="L23" s="1"/>
      <c r="M23" s="1"/>
      <c r="N23" s="1"/>
      <c r="O23" s="1"/>
    </row>
    <row r="24" spans="1:15" x14ac:dyDescent="0.25">
      <c r="A24" s="1"/>
      <c r="B24" s="1"/>
      <c r="C24" s="1"/>
      <c r="D24" s="1"/>
      <c r="E24" s="1"/>
      <c r="F24" s="1"/>
      <c r="G24" s="1"/>
      <c r="H24" s="1"/>
      <c r="I24" s="1"/>
      <c r="J24" s="1"/>
      <c r="K24" s="1"/>
      <c r="L24" s="1"/>
      <c r="M24" s="1"/>
      <c r="N24" s="1"/>
      <c r="O24" s="1"/>
    </row>
    <row r="25" spans="1:15" x14ac:dyDescent="0.25">
      <c r="A25" s="1"/>
      <c r="B25" s="1"/>
      <c r="C25" s="1"/>
      <c r="D25" s="1"/>
      <c r="E25" s="1"/>
      <c r="F25" s="1"/>
      <c r="G25" s="1"/>
      <c r="H25" s="1"/>
      <c r="I25" s="1"/>
      <c r="J25" s="1"/>
      <c r="K25" s="1"/>
      <c r="L25" s="1"/>
      <c r="M25" s="1"/>
      <c r="N25" s="1"/>
      <c r="O25" s="1"/>
    </row>
    <row r="26" spans="1:15" x14ac:dyDescent="0.25">
      <c r="A26" s="1"/>
      <c r="B26" s="1"/>
      <c r="C26" s="1"/>
      <c r="D26" s="1"/>
      <c r="E26" s="1"/>
      <c r="F26" s="1"/>
      <c r="G26" s="1"/>
      <c r="H26" s="1"/>
      <c r="I26" s="1"/>
      <c r="J26" s="1"/>
      <c r="K26" s="1"/>
      <c r="L26" s="1"/>
      <c r="M26" s="1"/>
      <c r="N26" s="1"/>
      <c r="O26" s="1"/>
    </row>
    <row r="27" spans="1:15" x14ac:dyDescent="0.25">
      <c r="A27" s="1"/>
      <c r="B27" s="1"/>
      <c r="C27" s="1"/>
      <c r="D27" s="1"/>
      <c r="E27" s="1"/>
      <c r="F27" s="1"/>
      <c r="G27" s="1"/>
      <c r="H27" s="1"/>
      <c r="I27" s="1"/>
      <c r="J27" s="1"/>
      <c r="K27" s="1"/>
      <c r="L27" s="1"/>
      <c r="M27" s="1"/>
      <c r="N27" s="1"/>
      <c r="O27" s="1"/>
    </row>
    <row r="28" spans="1:15" x14ac:dyDescent="0.25">
      <c r="A28" s="1"/>
      <c r="B28" s="1"/>
      <c r="C28" s="1"/>
      <c r="D28" s="1"/>
      <c r="E28" s="1"/>
      <c r="F28" s="1"/>
      <c r="G28" s="1"/>
      <c r="H28" s="1"/>
      <c r="I28" s="1"/>
      <c r="J28" s="1"/>
      <c r="K28" s="1"/>
      <c r="L28" s="1"/>
      <c r="M28" s="1"/>
      <c r="N28" s="1"/>
      <c r="O28" s="1"/>
    </row>
    <row r="29" spans="1:15" x14ac:dyDescent="0.25">
      <c r="A29" s="1"/>
      <c r="B29" s="1"/>
      <c r="C29" s="1"/>
      <c r="D29" s="1"/>
      <c r="E29" s="1"/>
      <c r="F29" s="1"/>
      <c r="G29" s="1"/>
      <c r="H29" s="1"/>
      <c r="I29" s="1"/>
      <c r="J29" s="1"/>
      <c r="K29" s="1"/>
      <c r="L29" s="1"/>
      <c r="M29" s="1"/>
      <c r="N29" s="1"/>
      <c r="O29" s="1"/>
    </row>
    <row r="30" spans="1:15" x14ac:dyDescent="0.25">
      <c r="A30" s="1"/>
      <c r="B30" s="1"/>
      <c r="C30" s="1"/>
      <c r="D30" s="1"/>
      <c r="E30" s="1"/>
      <c r="F30" s="1"/>
      <c r="G30" s="1"/>
      <c r="H30" s="1"/>
      <c r="I30" s="1"/>
      <c r="J30" s="1"/>
      <c r="K30" s="1"/>
      <c r="L30" s="1"/>
      <c r="M30" s="1"/>
      <c r="N30" s="1"/>
      <c r="O30" s="1"/>
    </row>
    <row r="31" spans="1:15" x14ac:dyDescent="0.25">
      <c r="A31" s="1"/>
      <c r="B31" s="1"/>
      <c r="C31" s="1"/>
      <c r="D31" s="1"/>
      <c r="E31" s="1"/>
      <c r="F31" s="1"/>
      <c r="G31" s="1"/>
      <c r="H31" s="1"/>
      <c r="I31" s="1"/>
      <c r="J31" s="1"/>
      <c r="K31" s="1"/>
      <c r="L31" s="1"/>
      <c r="M31" s="1"/>
      <c r="N31" s="1"/>
      <c r="O31" s="1"/>
    </row>
    <row r="32" spans="1:15" x14ac:dyDescent="0.25">
      <c r="A32" s="1"/>
      <c r="B32" s="1"/>
      <c r="C32" s="1"/>
      <c r="D32" s="1"/>
      <c r="E32" s="1"/>
      <c r="F32" s="1"/>
      <c r="G32" s="1"/>
      <c r="H32" s="1"/>
      <c r="I32" s="1"/>
      <c r="J32" s="1"/>
      <c r="K32" s="1"/>
      <c r="L32" s="1"/>
      <c r="M32" s="1"/>
      <c r="N32" s="1"/>
      <c r="O32" s="1"/>
    </row>
    <row r="33" spans="1:15" x14ac:dyDescent="0.25">
      <c r="A33" s="1"/>
      <c r="B33" s="1"/>
      <c r="C33" s="1"/>
      <c r="D33" s="1"/>
      <c r="E33" s="1"/>
      <c r="F33" s="1"/>
      <c r="G33" s="1"/>
      <c r="H33" s="1"/>
      <c r="I33" s="1"/>
      <c r="J33" s="1"/>
      <c r="K33" s="1"/>
      <c r="L33" s="1"/>
      <c r="M33" s="1"/>
      <c r="N33" s="1"/>
      <c r="O33" s="1"/>
    </row>
    <row r="34" spans="1:15" x14ac:dyDescent="0.25">
      <c r="A34" s="1"/>
      <c r="B34" s="1"/>
      <c r="C34" s="1"/>
      <c r="D34" s="1"/>
      <c r="E34" s="1"/>
      <c r="F34" s="1"/>
      <c r="G34" s="1"/>
      <c r="H34" s="1"/>
      <c r="I34" s="1"/>
      <c r="J34" s="1"/>
      <c r="K34" s="1"/>
      <c r="L34" s="1"/>
      <c r="M34" s="1"/>
      <c r="N34" s="1"/>
      <c r="O34" s="1"/>
    </row>
    <row r="35" spans="1:15" x14ac:dyDescent="0.25">
      <c r="A35" s="1"/>
      <c r="B35" s="1"/>
      <c r="C35" s="1"/>
      <c r="D35" s="1"/>
      <c r="E35" s="1"/>
      <c r="F35" s="1"/>
      <c r="G35" s="1"/>
      <c r="H35" s="1"/>
      <c r="I35" s="1"/>
      <c r="J35" s="1"/>
      <c r="K35" s="1"/>
      <c r="L35" s="1"/>
      <c r="M35" s="1"/>
      <c r="N35" s="1"/>
      <c r="O35" s="1"/>
    </row>
    <row r="36" spans="1:15" x14ac:dyDescent="0.25">
      <c r="A36" s="1"/>
      <c r="B36" s="1"/>
      <c r="C36" s="1"/>
      <c r="D36" s="1"/>
      <c r="E36" s="1"/>
      <c r="F36" s="1"/>
      <c r="G36" s="1"/>
      <c r="H36" s="1"/>
      <c r="I36" s="1"/>
      <c r="J36" s="1"/>
      <c r="K36" s="1"/>
      <c r="L36" s="1"/>
      <c r="M36" s="1"/>
      <c r="N36" s="1"/>
      <c r="O36" s="1"/>
    </row>
    <row r="37" spans="1:15" x14ac:dyDescent="0.25">
      <c r="A37" s="1"/>
      <c r="B37" s="1"/>
      <c r="C37" s="1"/>
      <c r="D37" s="1"/>
      <c r="E37" s="1"/>
      <c r="F37" s="1"/>
      <c r="G37" s="1"/>
      <c r="H37" s="1"/>
      <c r="I37" s="1"/>
      <c r="J37" s="1"/>
      <c r="K37" s="1"/>
      <c r="L37" s="1"/>
      <c r="M37" s="1"/>
      <c r="N37" s="1"/>
      <c r="O37" s="1"/>
    </row>
    <row r="38" spans="1:15" x14ac:dyDescent="0.25">
      <c r="A38" s="1"/>
      <c r="B38" s="1"/>
      <c r="C38" s="1"/>
      <c r="D38" s="1"/>
      <c r="E38" s="1"/>
      <c r="F38" s="1"/>
      <c r="G38" s="1"/>
      <c r="H38" s="1"/>
      <c r="I38" s="1"/>
      <c r="J38" s="1"/>
      <c r="K38" s="1"/>
      <c r="L38" s="1"/>
      <c r="M38" s="1"/>
      <c r="N38" s="1"/>
      <c r="O38" s="1"/>
    </row>
    <row r="39" spans="1:15" x14ac:dyDescent="0.25">
      <c r="A39" s="1"/>
      <c r="B39" s="1"/>
      <c r="C39" s="1"/>
      <c r="D39" s="1"/>
      <c r="E39" s="1"/>
      <c r="F39" s="1"/>
      <c r="G39" s="1"/>
      <c r="H39" s="1"/>
      <c r="I39" s="1"/>
      <c r="J39" s="1"/>
      <c r="K39" s="1"/>
      <c r="L39" s="1"/>
      <c r="M39" s="1"/>
      <c r="N39" s="1"/>
      <c r="O39" s="1"/>
    </row>
    <row r="40" spans="1:15" x14ac:dyDescent="0.25">
      <c r="A40" s="1"/>
      <c r="B40" s="1"/>
      <c r="C40" s="1"/>
      <c r="D40" s="1"/>
      <c r="E40" s="1"/>
      <c r="F40" s="1"/>
      <c r="G40" s="1"/>
      <c r="H40" s="1"/>
      <c r="I40" s="1"/>
      <c r="J40" s="1"/>
      <c r="K40" s="1"/>
      <c r="L40" s="1"/>
      <c r="M40" s="1"/>
      <c r="N40" s="1"/>
      <c r="O40" s="1"/>
    </row>
  </sheetData>
  <sheetProtection password="83AF" sheet="1" objects="1" scenarios="1"/>
  <mergeCells count="13">
    <mergeCell ref="A1:H1"/>
    <mergeCell ref="A2:H2"/>
    <mergeCell ref="B9:H9"/>
    <mergeCell ref="B19:C19"/>
    <mergeCell ref="B5:H5"/>
    <mergeCell ref="B7:H7"/>
    <mergeCell ref="B10:H10"/>
    <mergeCell ref="B8:H8"/>
    <mergeCell ref="B14:G14"/>
    <mergeCell ref="B15:G15"/>
    <mergeCell ref="B13:G13"/>
    <mergeCell ref="B11:G11"/>
    <mergeCell ref="B12:G12"/>
  </mergeCells>
  <phoneticPr fontId="17" type="noConversion"/>
  <pageMargins left="0.75" right="0.75" top="1" bottom="1" header="0.5" footer="0.5"/>
  <pageSetup scale="78" orientation="portrait" r:id="rId1"/>
  <headerFooter alignWithMargins="0">
    <oddFooter>&amp;C&amp;A</oddFooter>
  </headerFooter>
  <colBreaks count="1" manualBreakCount="1">
    <brk id="8"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211"/>
  <sheetViews>
    <sheetView showGridLines="0" view="pageBreakPreview" topLeftCell="A169" zoomScaleNormal="100" zoomScaleSheetLayoutView="100" workbookViewId="0">
      <selection activeCell="A207" sqref="A207:A209"/>
    </sheetView>
  </sheetViews>
  <sheetFormatPr defaultColWidth="9.109375" defaultRowHeight="13.2" x14ac:dyDescent="0.25"/>
  <cols>
    <col min="1" max="1" width="48.109375" style="21" customWidth="1"/>
    <col min="2" max="6" width="18.6640625" style="21" customWidth="1"/>
    <col min="7" max="7" width="18.6640625" style="21" hidden="1" customWidth="1"/>
    <col min="8" max="16384" width="9.109375" style="21"/>
  </cols>
  <sheetData>
    <row r="1" spans="1:7" ht="21" x14ac:dyDescent="0.4">
      <c r="A1" s="713" t="str">
        <f>+'Form F'!A1:C1</f>
        <v>2017-18 PROGRAM REVIEW, RENEWAL &amp; TRANSFORMATION</v>
      </c>
      <c r="B1" s="713"/>
      <c r="C1" s="713"/>
      <c r="D1" s="713"/>
      <c r="E1" s="713"/>
      <c r="F1" s="713"/>
      <c r="G1" s="713"/>
    </row>
    <row r="2" spans="1:7" ht="15.6" x14ac:dyDescent="0.3">
      <c r="A2" s="452" t="s">
        <v>139</v>
      </c>
      <c r="B2" s="452"/>
      <c r="C2" s="452"/>
      <c r="D2" s="452"/>
      <c r="E2" s="452"/>
      <c r="F2" s="452"/>
      <c r="G2" s="452"/>
    </row>
    <row r="3" spans="1:7" ht="15" customHeight="1" x14ac:dyDescent="0.25">
      <c r="A3" s="579" t="s">
        <v>73</v>
      </c>
      <c r="B3" s="579"/>
      <c r="C3" s="565"/>
      <c r="D3" s="565"/>
      <c r="E3" s="565"/>
      <c r="F3" s="565"/>
      <c r="G3" s="565"/>
    </row>
    <row r="4" spans="1:7" ht="15" customHeight="1" thickBot="1" x14ac:dyDescent="0.3">
      <c r="A4" s="579"/>
      <c r="B4" s="579"/>
      <c r="C4" s="565"/>
      <c r="D4" s="565"/>
      <c r="E4" s="565"/>
      <c r="F4" s="565"/>
      <c r="G4" s="565"/>
    </row>
    <row r="5" spans="1:7" s="47" customFormat="1" ht="16.2" thickBot="1" x14ac:dyDescent="0.35">
      <c r="A5" s="454" t="s">
        <v>33</v>
      </c>
      <c r="B5" s="727" t="str">
        <f>'Form A'!B4:G4</f>
        <v>219-Independent Electricity System Operator</v>
      </c>
      <c r="C5" s="728"/>
      <c r="D5" s="728"/>
      <c r="E5" s="728"/>
      <c r="F5" s="728"/>
      <c r="G5" s="729"/>
    </row>
    <row r="6" spans="1:7" s="47" customFormat="1" ht="15.6" x14ac:dyDescent="0.3">
      <c r="A6" s="551"/>
      <c r="B6" s="551"/>
      <c r="C6" s="552"/>
      <c r="D6" s="552"/>
      <c r="E6" s="552"/>
      <c r="F6" s="552"/>
      <c r="G6" s="552"/>
    </row>
    <row r="7" spans="1:7" s="47" customFormat="1" ht="15.6" x14ac:dyDescent="0.3">
      <c r="A7" s="519" t="s">
        <v>14</v>
      </c>
      <c r="B7" s="552"/>
      <c r="C7" s="552"/>
      <c r="D7" s="552"/>
      <c r="E7" s="552"/>
      <c r="F7" s="552"/>
      <c r="G7" s="552"/>
    </row>
    <row r="8" spans="1:7" s="47" customFormat="1" ht="12.75" customHeight="1" x14ac:dyDescent="0.3">
      <c r="A8" s="454"/>
      <c r="B8" s="552"/>
      <c r="C8" s="552"/>
      <c r="D8" s="552"/>
      <c r="E8" s="552"/>
      <c r="F8" s="552"/>
      <c r="G8" s="552"/>
    </row>
    <row r="9" spans="1:7" ht="14.4" thickBot="1" x14ac:dyDescent="0.3">
      <c r="A9" s="581" t="s">
        <v>43</v>
      </c>
      <c r="B9" s="578"/>
      <c r="C9" s="499"/>
      <c r="D9" s="499"/>
      <c r="E9" s="499"/>
      <c r="F9" s="499"/>
      <c r="G9" s="499"/>
    </row>
    <row r="10" spans="1:7" ht="14.4" thickBot="1" x14ac:dyDescent="0.3">
      <c r="A10" s="554" t="s">
        <v>178</v>
      </c>
      <c r="B10" s="764"/>
      <c r="C10" s="769"/>
      <c r="D10" s="769"/>
      <c r="E10" s="769"/>
      <c r="F10" s="769"/>
      <c r="G10" s="765"/>
    </row>
    <row r="11" spans="1:7" ht="14.4" x14ac:dyDescent="0.3">
      <c r="A11" s="551"/>
      <c r="B11" s="560"/>
      <c r="C11" s="511"/>
      <c r="D11" s="511"/>
      <c r="E11" s="511"/>
      <c r="F11" s="511"/>
      <c r="G11" s="511"/>
    </row>
    <row r="12" spans="1:7" ht="14.25" customHeight="1" thickBot="1" x14ac:dyDescent="0.3">
      <c r="A12" s="589" t="s">
        <v>94</v>
      </c>
      <c r="B12" s="590"/>
      <c r="C12" s="499"/>
      <c r="D12" s="499"/>
      <c r="E12" s="499"/>
      <c r="F12" s="499"/>
      <c r="G12" s="499"/>
    </row>
    <row r="13" spans="1:7" ht="15" customHeight="1" x14ac:dyDescent="0.25">
      <c r="A13" s="591" t="s">
        <v>0</v>
      </c>
      <c r="B13" s="401" t="str">
        <f>'Form A'!B10</f>
        <v>2016-17</v>
      </c>
      <c r="C13" s="402" t="str">
        <f>'Form A'!C10</f>
        <v>2017-18</v>
      </c>
      <c r="D13" s="402" t="str">
        <f>'Form A'!D10</f>
        <v>2018-19</v>
      </c>
      <c r="E13" s="402" t="str">
        <f>'Form A'!E10</f>
        <v>2019-20</v>
      </c>
      <c r="F13" s="402" t="str">
        <f>'Form A'!F10</f>
        <v>2020-21</v>
      </c>
      <c r="G13" s="403" t="str">
        <f>'Form A'!G10</f>
        <v>2021-22</v>
      </c>
    </row>
    <row r="14" spans="1:7" ht="15" customHeight="1" thickBot="1" x14ac:dyDescent="0.3">
      <c r="A14" s="592" t="s">
        <v>90</v>
      </c>
      <c r="B14" s="405" t="s">
        <v>184</v>
      </c>
      <c r="C14" s="406" t="s">
        <v>102</v>
      </c>
      <c r="D14" s="406" t="s">
        <v>103</v>
      </c>
      <c r="E14" s="406" t="s">
        <v>103</v>
      </c>
      <c r="F14" s="406" t="s">
        <v>103</v>
      </c>
      <c r="G14" s="407" t="s">
        <v>103</v>
      </c>
    </row>
    <row r="15" spans="1:7" x14ac:dyDescent="0.25">
      <c r="A15" s="593" t="s">
        <v>86</v>
      </c>
      <c r="B15" s="339"/>
      <c r="C15" s="340">
        <f>B20</f>
        <v>0</v>
      </c>
      <c r="D15" s="340">
        <f>C20</f>
        <v>0</v>
      </c>
      <c r="E15" s="340">
        <f>D20</f>
        <v>0</v>
      </c>
      <c r="F15" s="340">
        <f>E20</f>
        <v>0</v>
      </c>
      <c r="G15" s="340">
        <f>F20</f>
        <v>0</v>
      </c>
    </row>
    <row r="16" spans="1:7" x14ac:dyDescent="0.25">
      <c r="A16" s="594" t="s">
        <v>87</v>
      </c>
      <c r="B16" s="303"/>
      <c r="C16" s="247"/>
      <c r="D16" s="247"/>
      <c r="E16" s="247"/>
      <c r="F16" s="247"/>
      <c r="G16" s="208"/>
    </row>
    <row r="17" spans="1:7" x14ac:dyDescent="0.25">
      <c r="A17" s="595" t="s">
        <v>9</v>
      </c>
      <c r="B17" s="303"/>
      <c r="C17" s="247"/>
      <c r="D17" s="247"/>
      <c r="E17" s="247"/>
      <c r="F17" s="247"/>
      <c r="G17" s="208"/>
    </row>
    <row r="18" spans="1:7" x14ac:dyDescent="0.25">
      <c r="A18" s="595" t="s">
        <v>88</v>
      </c>
      <c r="B18" s="303"/>
      <c r="C18" s="247"/>
      <c r="D18" s="247"/>
      <c r="E18" s="247"/>
      <c r="F18" s="247"/>
      <c r="G18" s="208"/>
    </row>
    <row r="19" spans="1:7" ht="13.8" thickBot="1" x14ac:dyDescent="0.3">
      <c r="A19" s="595" t="s">
        <v>89</v>
      </c>
      <c r="B19" s="342"/>
      <c r="C19" s="343"/>
      <c r="D19" s="343"/>
      <c r="E19" s="343"/>
      <c r="F19" s="343"/>
      <c r="G19" s="344"/>
    </row>
    <row r="20" spans="1:7" ht="16.8" thickTop="1" thickBot="1" x14ac:dyDescent="0.3">
      <c r="A20" s="596" t="s">
        <v>91</v>
      </c>
      <c r="B20" s="209">
        <f>SUM(B15:B19)</f>
        <v>0</v>
      </c>
      <c r="C20" s="248">
        <f>SUM(C15:C19)</f>
        <v>0</v>
      </c>
      <c r="D20" s="248">
        <f t="shared" ref="D20:E20" si="0">SUM(D15:D19)</f>
        <v>0</v>
      </c>
      <c r="E20" s="248">
        <f t="shared" si="0"/>
        <v>0</v>
      </c>
      <c r="F20" s="248">
        <f>SUM(F15:F19)</f>
        <v>0</v>
      </c>
      <c r="G20" s="210">
        <f>SUM(G15:G19)</f>
        <v>0</v>
      </c>
    </row>
    <row r="21" spans="1:7" ht="13.8" thickBot="1" x14ac:dyDescent="0.3">
      <c r="A21" s="499"/>
      <c r="B21" s="599"/>
      <c r="C21" s="499"/>
      <c r="D21" s="499"/>
      <c r="E21" s="499"/>
      <c r="F21" s="499"/>
      <c r="G21" s="499"/>
    </row>
    <row r="22" spans="1:7" ht="15" customHeight="1" x14ac:dyDescent="0.25">
      <c r="A22" s="591" t="s">
        <v>0</v>
      </c>
      <c r="B22" s="416" t="str">
        <f>+B13</f>
        <v>2016-17</v>
      </c>
      <c r="C22" s="417" t="str">
        <f t="shared" ref="C22:G22" si="1">+C13</f>
        <v>2017-18</v>
      </c>
      <c r="D22" s="417" t="str">
        <f t="shared" ref="D22:E22" si="2">+D13</f>
        <v>2018-19</v>
      </c>
      <c r="E22" s="417" t="str">
        <f t="shared" si="2"/>
        <v>2019-20</v>
      </c>
      <c r="F22" s="417" t="str">
        <f t="shared" si="1"/>
        <v>2020-21</v>
      </c>
      <c r="G22" s="418" t="str">
        <f t="shared" si="1"/>
        <v>2021-22</v>
      </c>
    </row>
    <row r="23" spans="1:7" ht="15" customHeight="1" thickBot="1" x14ac:dyDescent="0.3">
      <c r="A23" s="592" t="s">
        <v>92</v>
      </c>
      <c r="B23" s="405" t="str">
        <f>+B14</f>
        <v>Interim</v>
      </c>
      <c r="C23" s="406" t="s">
        <v>102</v>
      </c>
      <c r="D23" s="406" t="s">
        <v>103</v>
      </c>
      <c r="E23" s="406" t="s">
        <v>103</v>
      </c>
      <c r="F23" s="406" t="s">
        <v>103</v>
      </c>
      <c r="G23" s="407" t="s">
        <v>103</v>
      </c>
    </row>
    <row r="24" spans="1:7" x14ac:dyDescent="0.25">
      <c r="A24" s="593" t="s">
        <v>86</v>
      </c>
      <c r="B24" s="339"/>
      <c r="C24" s="340">
        <f>B29</f>
        <v>0</v>
      </c>
      <c r="D24" s="340">
        <f t="shared" ref="D24:G24" si="3">C29</f>
        <v>0</v>
      </c>
      <c r="E24" s="340">
        <f t="shared" si="3"/>
        <v>0</v>
      </c>
      <c r="F24" s="340">
        <f t="shared" si="3"/>
        <v>0</v>
      </c>
      <c r="G24" s="340">
        <f t="shared" si="3"/>
        <v>0</v>
      </c>
    </row>
    <row r="25" spans="1:7" x14ac:dyDescent="0.25">
      <c r="A25" s="594" t="s">
        <v>87</v>
      </c>
      <c r="B25" s="303"/>
      <c r="C25" s="247"/>
      <c r="D25" s="247"/>
      <c r="E25" s="247"/>
      <c r="F25" s="247"/>
      <c r="G25" s="208"/>
    </row>
    <row r="26" spans="1:7" x14ac:dyDescent="0.25">
      <c r="A26" s="595" t="s">
        <v>9</v>
      </c>
      <c r="B26" s="303"/>
      <c r="C26" s="247"/>
      <c r="D26" s="247"/>
      <c r="E26" s="247"/>
      <c r="F26" s="247"/>
      <c r="G26" s="208"/>
    </row>
    <row r="27" spans="1:7" x14ac:dyDescent="0.25">
      <c r="A27" s="595" t="s">
        <v>88</v>
      </c>
      <c r="B27" s="303"/>
      <c r="C27" s="247"/>
      <c r="D27" s="247"/>
      <c r="E27" s="247"/>
      <c r="F27" s="247"/>
      <c r="G27" s="208"/>
    </row>
    <row r="28" spans="1:7" ht="13.8" thickBot="1" x14ac:dyDescent="0.3">
      <c r="A28" s="595" t="s">
        <v>89</v>
      </c>
      <c r="B28" s="342"/>
      <c r="C28" s="343"/>
      <c r="D28" s="343"/>
      <c r="E28" s="343"/>
      <c r="F28" s="343"/>
      <c r="G28" s="344"/>
    </row>
    <row r="29" spans="1:7" ht="16.8" thickTop="1" thickBot="1" x14ac:dyDescent="0.3">
      <c r="A29" s="596" t="s">
        <v>93</v>
      </c>
      <c r="B29" s="209">
        <f t="shared" ref="B29:G29" si="4">SUM(B24:B28)</f>
        <v>0</v>
      </c>
      <c r="C29" s="248">
        <f t="shared" si="4"/>
        <v>0</v>
      </c>
      <c r="D29" s="248">
        <f t="shared" si="4"/>
        <v>0</v>
      </c>
      <c r="E29" s="248">
        <f t="shared" si="4"/>
        <v>0</v>
      </c>
      <c r="F29" s="248">
        <f t="shared" si="4"/>
        <v>0</v>
      </c>
      <c r="G29" s="210">
        <f t="shared" si="4"/>
        <v>0</v>
      </c>
    </row>
    <row r="30" spans="1:7" x14ac:dyDescent="0.25">
      <c r="A30" s="499"/>
      <c r="B30" s="499"/>
      <c r="C30" s="499"/>
      <c r="D30" s="499"/>
      <c r="E30" s="499"/>
      <c r="F30" s="499"/>
      <c r="G30" s="499"/>
    </row>
    <row r="31" spans="1:7" ht="14.4" thickBot="1" x14ac:dyDescent="0.3">
      <c r="A31" s="581" t="s">
        <v>43</v>
      </c>
      <c r="B31" s="578"/>
      <c r="C31" s="499"/>
      <c r="D31" s="499"/>
      <c r="E31" s="499"/>
      <c r="F31" s="499"/>
      <c r="G31" s="499"/>
    </row>
    <row r="32" spans="1:7" ht="14.4" thickBot="1" x14ac:dyDescent="0.3">
      <c r="A32" s="554" t="s">
        <v>178</v>
      </c>
      <c r="B32" s="764"/>
      <c r="C32" s="769"/>
      <c r="D32" s="769"/>
      <c r="E32" s="769"/>
      <c r="F32" s="769"/>
      <c r="G32" s="765"/>
    </row>
    <row r="33" spans="1:7" ht="14.4" x14ac:dyDescent="0.3">
      <c r="A33" s="551"/>
      <c r="B33" s="560"/>
      <c r="C33" s="511"/>
      <c r="D33" s="511"/>
      <c r="E33" s="511"/>
      <c r="F33" s="511"/>
      <c r="G33" s="511"/>
    </row>
    <row r="34" spans="1:7" ht="6" customHeight="1" x14ac:dyDescent="0.25">
      <c r="A34" s="597"/>
      <c r="B34" s="600"/>
      <c r="C34" s="511"/>
      <c r="D34" s="511"/>
      <c r="E34" s="511"/>
      <c r="F34" s="511"/>
      <c r="G34" s="511"/>
    </row>
    <row r="35" spans="1:7" ht="14.25" customHeight="1" thickBot="1" x14ac:dyDescent="0.3">
      <c r="A35" s="589" t="s">
        <v>94</v>
      </c>
      <c r="B35" s="590"/>
      <c r="C35" s="499"/>
      <c r="D35" s="499"/>
      <c r="E35" s="499"/>
      <c r="F35" s="499"/>
      <c r="G35" s="499"/>
    </row>
    <row r="36" spans="1:7" ht="15" customHeight="1" x14ac:dyDescent="0.25">
      <c r="A36" s="591" t="s">
        <v>0</v>
      </c>
      <c r="B36" s="416" t="str">
        <f>B13</f>
        <v>2016-17</v>
      </c>
      <c r="C36" s="417" t="str">
        <f t="shared" ref="C36:G36" si="5">C13</f>
        <v>2017-18</v>
      </c>
      <c r="D36" s="417" t="str">
        <f t="shared" ref="D36:E36" si="6">D13</f>
        <v>2018-19</v>
      </c>
      <c r="E36" s="417" t="str">
        <f t="shared" si="6"/>
        <v>2019-20</v>
      </c>
      <c r="F36" s="417" t="str">
        <f t="shared" si="5"/>
        <v>2020-21</v>
      </c>
      <c r="G36" s="418" t="str">
        <f t="shared" si="5"/>
        <v>2021-22</v>
      </c>
    </row>
    <row r="37" spans="1:7" ht="15" customHeight="1" thickBot="1" x14ac:dyDescent="0.3">
      <c r="A37" s="592" t="s">
        <v>90</v>
      </c>
      <c r="B37" s="405" t="str">
        <f>+B23</f>
        <v>Interim</v>
      </c>
      <c r="C37" s="406" t="s">
        <v>102</v>
      </c>
      <c r="D37" s="406" t="s">
        <v>103</v>
      </c>
      <c r="E37" s="406" t="s">
        <v>103</v>
      </c>
      <c r="F37" s="406" t="s">
        <v>103</v>
      </c>
      <c r="G37" s="407" t="s">
        <v>103</v>
      </c>
    </row>
    <row r="38" spans="1:7" x14ac:dyDescent="0.25">
      <c r="A38" s="593" t="s">
        <v>86</v>
      </c>
      <c r="B38" s="339"/>
      <c r="C38" s="340">
        <f>B43</f>
        <v>0</v>
      </c>
      <c r="D38" s="340">
        <f t="shared" ref="D38:G38" si="7">C43</f>
        <v>0</v>
      </c>
      <c r="E38" s="340">
        <f t="shared" si="7"/>
        <v>0</v>
      </c>
      <c r="F38" s="340">
        <f t="shared" si="7"/>
        <v>0</v>
      </c>
      <c r="G38" s="340">
        <f t="shared" si="7"/>
        <v>0</v>
      </c>
    </row>
    <row r="39" spans="1:7" x14ac:dyDescent="0.25">
      <c r="A39" s="594" t="s">
        <v>87</v>
      </c>
      <c r="B39" s="303"/>
      <c r="C39" s="247"/>
      <c r="D39" s="247"/>
      <c r="E39" s="247"/>
      <c r="F39" s="247"/>
      <c r="G39" s="208"/>
    </row>
    <row r="40" spans="1:7" x14ac:dyDescent="0.25">
      <c r="A40" s="595" t="s">
        <v>9</v>
      </c>
      <c r="B40" s="303"/>
      <c r="C40" s="247"/>
      <c r="D40" s="247"/>
      <c r="E40" s="247"/>
      <c r="F40" s="247"/>
      <c r="G40" s="208"/>
    </row>
    <row r="41" spans="1:7" x14ac:dyDescent="0.25">
      <c r="A41" s="595" t="s">
        <v>88</v>
      </c>
      <c r="B41" s="303"/>
      <c r="C41" s="247"/>
      <c r="D41" s="247"/>
      <c r="E41" s="247"/>
      <c r="F41" s="247"/>
      <c r="G41" s="208"/>
    </row>
    <row r="42" spans="1:7" ht="13.8" thickBot="1" x14ac:dyDescent="0.3">
      <c r="A42" s="595" t="s">
        <v>89</v>
      </c>
      <c r="B42" s="342"/>
      <c r="C42" s="343"/>
      <c r="D42" s="343"/>
      <c r="E42" s="343"/>
      <c r="F42" s="343"/>
      <c r="G42" s="344"/>
    </row>
    <row r="43" spans="1:7" ht="16.8" thickTop="1" thickBot="1" x14ac:dyDescent="0.3">
      <c r="A43" s="596" t="s">
        <v>91</v>
      </c>
      <c r="B43" s="209">
        <f>SUM(B38:B42)</f>
        <v>0</v>
      </c>
      <c r="C43" s="248">
        <f>SUM(C38:C42)</f>
        <v>0</v>
      </c>
      <c r="D43" s="248">
        <f t="shared" ref="D43:G43" si="8">SUM(D38:D42)</f>
        <v>0</v>
      </c>
      <c r="E43" s="248">
        <f t="shared" si="8"/>
        <v>0</v>
      </c>
      <c r="F43" s="248">
        <f>SUM(F38:F42)</f>
        <v>0</v>
      </c>
      <c r="G43" s="248">
        <f t="shared" si="8"/>
        <v>0</v>
      </c>
    </row>
    <row r="44" spans="1:7" ht="13.8" thickBot="1" x14ac:dyDescent="0.3">
      <c r="A44" s="499"/>
      <c r="B44" s="599"/>
      <c r="C44" s="499"/>
      <c r="D44" s="499"/>
      <c r="E44" s="499"/>
      <c r="F44" s="499"/>
      <c r="G44" s="499"/>
    </row>
    <row r="45" spans="1:7" ht="15" customHeight="1" x14ac:dyDescent="0.25">
      <c r="A45" s="591" t="s">
        <v>0</v>
      </c>
      <c r="B45" s="416" t="str">
        <f>B13</f>
        <v>2016-17</v>
      </c>
      <c r="C45" s="417" t="str">
        <f t="shared" ref="C45:F45" si="9">C13</f>
        <v>2017-18</v>
      </c>
      <c r="D45" s="417" t="str">
        <f t="shared" ref="D45:E45" si="10">D13</f>
        <v>2018-19</v>
      </c>
      <c r="E45" s="417" t="str">
        <f t="shared" si="10"/>
        <v>2019-20</v>
      </c>
      <c r="F45" s="417" t="str">
        <f t="shared" si="9"/>
        <v>2020-21</v>
      </c>
      <c r="G45" s="418" t="str">
        <f>G13</f>
        <v>2021-22</v>
      </c>
    </row>
    <row r="46" spans="1:7" ht="15" customHeight="1" thickBot="1" x14ac:dyDescent="0.3">
      <c r="A46" s="592" t="s">
        <v>92</v>
      </c>
      <c r="B46" s="405" t="str">
        <f>+B37</f>
        <v>Interim</v>
      </c>
      <c r="C46" s="406" t="s">
        <v>102</v>
      </c>
      <c r="D46" s="406" t="s">
        <v>103</v>
      </c>
      <c r="E46" s="406" t="s">
        <v>103</v>
      </c>
      <c r="F46" s="406" t="s">
        <v>103</v>
      </c>
      <c r="G46" s="407" t="s">
        <v>103</v>
      </c>
    </row>
    <row r="47" spans="1:7" x14ac:dyDescent="0.25">
      <c r="A47" s="593" t="s">
        <v>86</v>
      </c>
      <c r="B47" s="339"/>
      <c r="C47" s="340">
        <f>B52</f>
        <v>0</v>
      </c>
      <c r="D47" s="340">
        <f>C52</f>
        <v>0</v>
      </c>
      <c r="E47" s="340">
        <f t="shared" ref="E47:G47" si="11">D52</f>
        <v>0</v>
      </c>
      <c r="F47" s="340">
        <f t="shared" si="11"/>
        <v>0</v>
      </c>
      <c r="G47" s="340">
        <f t="shared" si="11"/>
        <v>0</v>
      </c>
    </row>
    <row r="48" spans="1:7" x14ac:dyDescent="0.25">
      <c r="A48" s="594" t="s">
        <v>87</v>
      </c>
      <c r="B48" s="303"/>
      <c r="C48" s="247"/>
      <c r="D48" s="247"/>
      <c r="E48" s="247"/>
      <c r="F48" s="247"/>
      <c r="G48" s="208"/>
    </row>
    <row r="49" spans="1:7" x14ac:dyDescent="0.25">
      <c r="A49" s="595" t="s">
        <v>9</v>
      </c>
      <c r="B49" s="303"/>
      <c r="C49" s="247"/>
      <c r="D49" s="247"/>
      <c r="E49" s="247"/>
      <c r="F49" s="247"/>
      <c r="G49" s="208"/>
    </row>
    <row r="50" spans="1:7" x14ac:dyDescent="0.25">
      <c r="A50" s="595" t="s">
        <v>88</v>
      </c>
      <c r="B50" s="303"/>
      <c r="C50" s="247"/>
      <c r="D50" s="247"/>
      <c r="E50" s="247"/>
      <c r="F50" s="247"/>
      <c r="G50" s="208"/>
    </row>
    <row r="51" spans="1:7" ht="13.8" thickBot="1" x14ac:dyDescent="0.3">
      <c r="A51" s="595" t="s">
        <v>89</v>
      </c>
      <c r="B51" s="342"/>
      <c r="C51" s="343"/>
      <c r="D51" s="343"/>
      <c r="E51" s="343"/>
      <c r="F51" s="343"/>
      <c r="G51" s="344"/>
    </row>
    <row r="52" spans="1:7" ht="16.8" thickTop="1" thickBot="1" x14ac:dyDescent="0.3">
      <c r="A52" s="596" t="s">
        <v>93</v>
      </c>
      <c r="B52" s="209">
        <f t="shared" ref="B52:G52" si="12">SUM(B47:B51)</f>
        <v>0</v>
      </c>
      <c r="C52" s="248">
        <f t="shared" si="12"/>
        <v>0</v>
      </c>
      <c r="D52" s="248">
        <f t="shared" si="12"/>
        <v>0</v>
      </c>
      <c r="E52" s="248">
        <f t="shared" si="12"/>
        <v>0</v>
      </c>
      <c r="F52" s="248">
        <f t="shared" si="12"/>
        <v>0</v>
      </c>
      <c r="G52" s="210">
        <f t="shared" si="12"/>
        <v>0</v>
      </c>
    </row>
    <row r="53" spans="1:7" x14ac:dyDescent="0.25">
      <c r="A53" s="499"/>
      <c r="B53" s="499"/>
      <c r="C53" s="499"/>
      <c r="D53" s="499"/>
      <c r="E53" s="499"/>
      <c r="F53" s="499"/>
      <c r="G53" s="499"/>
    </row>
    <row r="54" spans="1:7" ht="14.4" thickBot="1" x14ac:dyDescent="0.3">
      <c r="A54" s="581" t="s">
        <v>43</v>
      </c>
      <c r="B54" s="578"/>
      <c r="C54" s="499"/>
      <c r="D54" s="499"/>
      <c r="E54" s="499"/>
      <c r="F54" s="499"/>
      <c r="G54" s="499"/>
    </row>
    <row r="55" spans="1:7" ht="14.4" thickBot="1" x14ac:dyDescent="0.3">
      <c r="A55" s="554" t="s">
        <v>178</v>
      </c>
      <c r="B55" s="764"/>
      <c r="C55" s="769"/>
      <c r="D55" s="769"/>
      <c r="E55" s="769"/>
      <c r="F55" s="769"/>
      <c r="G55" s="765"/>
    </row>
    <row r="56" spans="1:7" ht="14.4" x14ac:dyDescent="0.3">
      <c r="A56" s="551"/>
      <c r="B56" s="560"/>
      <c r="C56" s="511"/>
      <c r="D56" s="511"/>
      <c r="E56" s="511"/>
      <c r="F56" s="511"/>
      <c r="G56" s="511"/>
    </row>
    <row r="57" spans="1:7" ht="13.8" thickBot="1" x14ac:dyDescent="0.3">
      <c r="A57" s="589" t="s">
        <v>94</v>
      </c>
      <c r="B57" s="590"/>
      <c r="C57" s="499"/>
      <c r="D57" s="499"/>
      <c r="E57" s="499"/>
      <c r="F57" s="499"/>
      <c r="G57" s="499"/>
    </row>
    <row r="58" spans="1:7" ht="15" customHeight="1" x14ac:dyDescent="0.25">
      <c r="A58" s="591" t="s">
        <v>0</v>
      </c>
      <c r="B58" s="401" t="str">
        <f>B13</f>
        <v>2016-17</v>
      </c>
      <c r="C58" s="402" t="str">
        <f t="shared" ref="C58:G58" si="13">C13</f>
        <v>2017-18</v>
      </c>
      <c r="D58" s="402" t="str">
        <f t="shared" ref="D58:E58" si="14">D13</f>
        <v>2018-19</v>
      </c>
      <c r="E58" s="402" t="str">
        <f t="shared" si="14"/>
        <v>2019-20</v>
      </c>
      <c r="F58" s="402" t="str">
        <f t="shared" si="13"/>
        <v>2020-21</v>
      </c>
      <c r="G58" s="403" t="str">
        <f t="shared" si="13"/>
        <v>2021-22</v>
      </c>
    </row>
    <row r="59" spans="1:7" ht="15" customHeight="1" thickBot="1" x14ac:dyDescent="0.3">
      <c r="A59" s="592" t="s">
        <v>90</v>
      </c>
      <c r="B59" s="405" t="str">
        <f>+B46</f>
        <v>Interim</v>
      </c>
      <c r="C59" s="406" t="s">
        <v>102</v>
      </c>
      <c r="D59" s="406" t="s">
        <v>103</v>
      </c>
      <c r="E59" s="406" t="s">
        <v>103</v>
      </c>
      <c r="F59" s="406" t="s">
        <v>103</v>
      </c>
      <c r="G59" s="407" t="s">
        <v>103</v>
      </c>
    </row>
    <row r="60" spans="1:7" x14ac:dyDescent="0.25">
      <c r="A60" s="593" t="s">
        <v>86</v>
      </c>
      <c r="B60" s="339"/>
      <c r="C60" s="340">
        <f>B65</f>
        <v>0</v>
      </c>
      <c r="D60" s="340">
        <f t="shared" ref="D60:G60" si="15">C65</f>
        <v>0</v>
      </c>
      <c r="E60" s="340">
        <f t="shared" si="15"/>
        <v>0</v>
      </c>
      <c r="F60" s="340">
        <f t="shared" si="15"/>
        <v>0</v>
      </c>
      <c r="G60" s="340">
        <f t="shared" si="15"/>
        <v>0</v>
      </c>
    </row>
    <row r="61" spans="1:7" x14ac:dyDescent="0.25">
      <c r="A61" s="594" t="s">
        <v>87</v>
      </c>
      <c r="B61" s="303"/>
      <c r="C61" s="247"/>
      <c r="D61" s="247"/>
      <c r="E61" s="247"/>
      <c r="F61" s="247"/>
      <c r="G61" s="247"/>
    </row>
    <row r="62" spans="1:7" x14ac:dyDescent="0.25">
      <c r="A62" s="595" t="s">
        <v>9</v>
      </c>
      <c r="B62" s="303"/>
      <c r="C62" s="247"/>
      <c r="D62" s="247"/>
      <c r="E62" s="247"/>
      <c r="F62" s="247"/>
      <c r="G62" s="247"/>
    </row>
    <row r="63" spans="1:7" x14ac:dyDescent="0.25">
      <c r="A63" s="595" t="s">
        <v>88</v>
      </c>
      <c r="B63" s="303"/>
      <c r="C63" s="247"/>
      <c r="D63" s="247"/>
      <c r="E63" s="247"/>
      <c r="F63" s="247"/>
      <c r="G63" s="247"/>
    </row>
    <row r="64" spans="1:7" ht="13.8" thickBot="1" x14ac:dyDescent="0.3">
      <c r="A64" s="595" t="s">
        <v>89</v>
      </c>
      <c r="B64" s="342"/>
      <c r="C64" s="343"/>
      <c r="D64" s="343"/>
      <c r="E64" s="343"/>
      <c r="F64" s="343"/>
      <c r="G64" s="343"/>
    </row>
    <row r="65" spans="1:7" ht="16.8" thickTop="1" thickBot="1" x14ac:dyDescent="0.3">
      <c r="A65" s="596" t="s">
        <v>91</v>
      </c>
      <c r="B65" s="209">
        <f>SUM(B60:B64)</f>
        <v>0</v>
      </c>
      <c r="C65" s="248">
        <f>SUM(C60:C64)</f>
        <v>0</v>
      </c>
      <c r="D65" s="248">
        <f t="shared" ref="D65:G65" si="16">SUM(D60:D64)</f>
        <v>0</v>
      </c>
      <c r="E65" s="248">
        <f t="shared" si="16"/>
        <v>0</v>
      </c>
      <c r="F65" s="248">
        <f t="shared" si="16"/>
        <v>0</v>
      </c>
      <c r="G65" s="248">
        <f t="shared" si="16"/>
        <v>0</v>
      </c>
    </row>
    <row r="66" spans="1:7" x14ac:dyDescent="0.25">
      <c r="A66" s="499"/>
      <c r="B66" s="599"/>
      <c r="C66" s="499"/>
      <c r="D66" s="499"/>
      <c r="E66" s="499"/>
      <c r="F66" s="499"/>
      <c r="G66" s="499"/>
    </row>
    <row r="67" spans="1:7" ht="13.8" thickBot="1" x14ac:dyDescent="0.3">
      <c r="A67" s="499"/>
      <c r="B67" s="599"/>
      <c r="C67" s="499"/>
      <c r="D67" s="499"/>
      <c r="E67" s="499"/>
      <c r="F67" s="499"/>
      <c r="G67" s="499"/>
    </row>
    <row r="68" spans="1:7" ht="15" customHeight="1" x14ac:dyDescent="0.25">
      <c r="A68" s="591" t="s">
        <v>0</v>
      </c>
      <c r="B68" s="416" t="str">
        <f>B13</f>
        <v>2016-17</v>
      </c>
      <c r="C68" s="417" t="str">
        <f t="shared" ref="C68:G68" si="17">C13</f>
        <v>2017-18</v>
      </c>
      <c r="D68" s="417" t="str">
        <f t="shared" ref="D68:E68" si="18">D13</f>
        <v>2018-19</v>
      </c>
      <c r="E68" s="417" t="str">
        <f t="shared" si="18"/>
        <v>2019-20</v>
      </c>
      <c r="F68" s="417" t="str">
        <f t="shared" si="17"/>
        <v>2020-21</v>
      </c>
      <c r="G68" s="418" t="str">
        <f t="shared" si="17"/>
        <v>2021-22</v>
      </c>
    </row>
    <row r="69" spans="1:7" ht="15" customHeight="1" thickBot="1" x14ac:dyDescent="0.3">
      <c r="A69" s="592" t="s">
        <v>92</v>
      </c>
      <c r="B69" s="405" t="str">
        <f>+B59</f>
        <v>Interim</v>
      </c>
      <c r="C69" s="406" t="s">
        <v>102</v>
      </c>
      <c r="D69" s="406" t="s">
        <v>103</v>
      </c>
      <c r="E69" s="406" t="s">
        <v>103</v>
      </c>
      <c r="F69" s="406" t="s">
        <v>103</v>
      </c>
      <c r="G69" s="407" t="s">
        <v>103</v>
      </c>
    </row>
    <row r="70" spans="1:7" x14ac:dyDescent="0.25">
      <c r="A70" s="593" t="s">
        <v>86</v>
      </c>
      <c r="B70" s="339"/>
      <c r="C70" s="340">
        <f>B75</f>
        <v>0</v>
      </c>
      <c r="D70" s="340">
        <f t="shared" ref="D70:G70" si="19">C75</f>
        <v>0</v>
      </c>
      <c r="E70" s="340">
        <f t="shared" si="19"/>
        <v>0</v>
      </c>
      <c r="F70" s="340">
        <f t="shared" si="19"/>
        <v>0</v>
      </c>
      <c r="G70" s="340">
        <f t="shared" si="19"/>
        <v>0</v>
      </c>
    </row>
    <row r="71" spans="1:7" x14ac:dyDescent="0.25">
      <c r="A71" s="594" t="s">
        <v>87</v>
      </c>
      <c r="B71" s="303"/>
      <c r="C71" s="247"/>
      <c r="D71" s="247"/>
      <c r="E71" s="247"/>
      <c r="F71" s="247"/>
      <c r="G71" s="247"/>
    </row>
    <row r="72" spans="1:7" x14ac:dyDescent="0.25">
      <c r="A72" s="595" t="s">
        <v>9</v>
      </c>
      <c r="B72" s="303"/>
      <c r="C72" s="247"/>
      <c r="D72" s="247"/>
      <c r="E72" s="247"/>
      <c r="F72" s="247"/>
      <c r="G72" s="247"/>
    </row>
    <row r="73" spans="1:7" x14ac:dyDescent="0.25">
      <c r="A73" s="595" t="s">
        <v>88</v>
      </c>
      <c r="B73" s="303"/>
      <c r="C73" s="247"/>
      <c r="D73" s="247"/>
      <c r="E73" s="247"/>
      <c r="F73" s="247"/>
      <c r="G73" s="247"/>
    </row>
    <row r="74" spans="1:7" ht="13.8" thickBot="1" x14ac:dyDescent="0.3">
      <c r="A74" s="595" t="s">
        <v>89</v>
      </c>
      <c r="B74" s="342"/>
      <c r="C74" s="343"/>
      <c r="D74" s="343"/>
      <c r="E74" s="343"/>
      <c r="F74" s="343"/>
      <c r="G74" s="343"/>
    </row>
    <row r="75" spans="1:7" ht="16.8" thickTop="1" thickBot="1" x14ac:dyDescent="0.3">
      <c r="A75" s="596" t="s">
        <v>93</v>
      </c>
      <c r="B75" s="209">
        <f>SUM(B70:B74)</f>
        <v>0</v>
      </c>
      <c r="C75" s="248">
        <f>SUM(C70:C74)</f>
        <v>0</v>
      </c>
      <c r="D75" s="248">
        <f t="shared" ref="D75:G75" si="20">SUM(D70:D74)</f>
        <v>0</v>
      </c>
      <c r="E75" s="248">
        <f t="shared" si="20"/>
        <v>0</v>
      </c>
      <c r="F75" s="248">
        <f t="shared" si="20"/>
        <v>0</v>
      </c>
      <c r="G75" s="248">
        <f t="shared" si="20"/>
        <v>0</v>
      </c>
    </row>
    <row r="76" spans="1:7" x14ac:dyDescent="0.25">
      <c r="A76" s="499"/>
      <c r="B76" s="499"/>
      <c r="C76" s="499"/>
      <c r="D76" s="499"/>
      <c r="E76" s="499"/>
      <c r="F76" s="499"/>
      <c r="G76" s="499"/>
    </row>
    <row r="77" spans="1:7" x14ac:dyDescent="0.25">
      <c r="A77" s="499"/>
      <c r="B77" s="499"/>
      <c r="C77" s="499"/>
      <c r="D77" s="499"/>
      <c r="E77" s="499"/>
      <c r="F77" s="499"/>
      <c r="G77" s="499"/>
    </row>
    <row r="78" spans="1:7" ht="14.4" thickBot="1" x14ac:dyDescent="0.3">
      <c r="A78" s="581" t="s">
        <v>43</v>
      </c>
      <c r="B78" s="578"/>
      <c r="C78" s="499"/>
      <c r="D78" s="499"/>
      <c r="E78" s="499"/>
      <c r="F78" s="499"/>
      <c r="G78" s="499"/>
    </row>
    <row r="79" spans="1:7" ht="14.4" thickBot="1" x14ac:dyDescent="0.3">
      <c r="A79" s="554" t="s">
        <v>178</v>
      </c>
      <c r="B79" s="764"/>
      <c r="C79" s="769"/>
      <c r="D79" s="769"/>
      <c r="E79" s="769"/>
      <c r="F79" s="769"/>
      <c r="G79" s="765"/>
    </row>
    <row r="80" spans="1:7" ht="14.4" x14ac:dyDescent="0.3">
      <c r="A80" s="551"/>
      <c r="B80" s="560"/>
      <c r="C80" s="511"/>
      <c r="D80" s="511"/>
      <c r="E80" s="511"/>
      <c r="F80" s="511"/>
      <c r="G80" s="511"/>
    </row>
    <row r="81" spans="1:7" ht="13.8" thickBot="1" x14ac:dyDescent="0.3">
      <c r="A81" s="589" t="s">
        <v>94</v>
      </c>
      <c r="B81" s="590"/>
      <c r="C81" s="499"/>
      <c r="D81" s="499"/>
      <c r="E81" s="499"/>
      <c r="F81" s="499"/>
      <c r="G81" s="499"/>
    </row>
    <row r="82" spans="1:7" ht="15" customHeight="1" x14ac:dyDescent="0.25">
      <c r="A82" s="591" t="s">
        <v>0</v>
      </c>
      <c r="B82" s="401" t="str">
        <f>B13</f>
        <v>2016-17</v>
      </c>
      <c r="C82" s="402" t="str">
        <f t="shared" ref="C82:G82" si="21">C13</f>
        <v>2017-18</v>
      </c>
      <c r="D82" s="402" t="str">
        <f t="shared" ref="D82:E82" si="22">D13</f>
        <v>2018-19</v>
      </c>
      <c r="E82" s="402" t="str">
        <f t="shared" si="22"/>
        <v>2019-20</v>
      </c>
      <c r="F82" s="402" t="str">
        <f t="shared" si="21"/>
        <v>2020-21</v>
      </c>
      <c r="G82" s="403" t="str">
        <f t="shared" si="21"/>
        <v>2021-22</v>
      </c>
    </row>
    <row r="83" spans="1:7" ht="15" customHeight="1" thickBot="1" x14ac:dyDescent="0.3">
      <c r="A83" s="592" t="s">
        <v>90</v>
      </c>
      <c r="B83" s="405" t="str">
        <f>+B69</f>
        <v>Interim</v>
      </c>
      <c r="C83" s="406" t="s">
        <v>102</v>
      </c>
      <c r="D83" s="406" t="s">
        <v>103</v>
      </c>
      <c r="E83" s="406" t="s">
        <v>103</v>
      </c>
      <c r="F83" s="406" t="s">
        <v>103</v>
      </c>
      <c r="G83" s="407" t="s">
        <v>103</v>
      </c>
    </row>
    <row r="84" spans="1:7" x14ac:dyDescent="0.25">
      <c r="A84" s="593" t="s">
        <v>86</v>
      </c>
      <c r="B84" s="339"/>
      <c r="C84" s="340">
        <f>B89</f>
        <v>0</v>
      </c>
      <c r="D84" s="340">
        <f t="shared" ref="D84:G84" si="23">C89</f>
        <v>0</v>
      </c>
      <c r="E84" s="340">
        <f t="shared" si="23"/>
        <v>0</v>
      </c>
      <c r="F84" s="340">
        <f t="shared" si="23"/>
        <v>0</v>
      </c>
      <c r="G84" s="340">
        <f t="shared" si="23"/>
        <v>0</v>
      </c>
    </row>
    <row r="85" spans="1:7" x14ac:dyDescent="0.25">
      <c r="A85" s="594" t="s">
        <v>87</v>
      </c>
      <c r="B85" s="303"/>
      <c r="C85" s="247"/>
      <c r="D85" s="247"/>
      <c r="E85" s="247"/>
      <c r="F85" s="247"/>
      <c r="G85" s="247"/>
    </row>
    <row r="86" spans="1:7" x14ac:dyDescent="0.25">
      <c r="A86" s="595" t="s">
        <v>9</v>
      </c>
      <c r="B86" s="303"/>
      <c r="C86" s="247"/>
      <c r="D86" s="247"/>
      <c r="E86" s="247"/>
      <c r="F86" s="247"/>
      <c r="G86" s="247"/>
    </row>
    <row r="87" spans="1:7" x14ac:dyDescent="0.25">
      <c r="A87" s="595" t="s">
        <v>88</v>
      </c>
      <c r="B87" s="303"/>
      <c r="C87" s="247"/>
      <c r="D87" s="247"/>
      <c r="E87" s="247"/>
      <c r="F87" s="247"/>
      <c r="G87" s="247"/>
    </row>
    <row r="88" spans="1:7" ht="13.8" thickBot="1" x14ac:dyDescent="0.3">
      <c r="A88" s="595" t="s">
        <v>89</v>
      </c>
      <c r="B88" s="342"/>
      <c r="C88" s="343"/>
      <c r="D88" s="343"/>
      <c r="E88" s="343"/>
      <c r="F88" s="343"/>
      <c r="G88" s="343"/>
    </row>
    <row r="89" spans="1:7" ht="16.8" thickTop="1" thickBot="1" x14ac:dyDescent="0.3">
      <c r="A89" s="596" t="s">
        <v>91</v>
      </c>
      <c r="B89" s="209">
        <f>SUM(B84:B88)</f>
        <v>0</v>
      </c>
      <c r="C89" s="248">
        <f>SUM(C84:C88)</f>
        <v>0</v>
      </c>
      <c r="D89" s="248">
        <f t="shared" ref="D89:G89" si="24">SUM(D84:D88)</f>
        <v>0</v>
      </c>
      <c r="E89" s="248">
        <f t="shared" si="24"/>
        <v>0</v>
      </c>
      <c r="F89" s="248">
        <f t="shared" si="24"/>
        <v>0</v>
      </c>
      <c r="G89" s="248">
        <f t="shared" si="24"/>
        <v>0</v>
      </c>
    </row>
    <row r="90" spans="1:7" ht="13.8" thickBot="1" x14ac:dyDescent="0.3">
      <c r="A90" s="499"/>
      <c r="B90" s="599"/>
      <c r="C90" s="499"/>
      <c r="D90" s="499"/>
      <c r="E90" s="499"/>
      <c r="F90" s="499"/>
      <c r="G90" s="499"/>
    </row>
    <row r="91" spans="1:7" ht="15" customHeight="1" x14ac:dyDescent="0.25">
      <c r="A91" s="591" t="s">
        <v>0</v>
      </c>
      <c r="B91" s="416" t="str">
        <f>B13</f>
        <v>2016-17</v>
      </c>
      <c r="C91" s="417" t="str">
        <f t="shared" ref="C91:G91" si="25">C13</f>
        <v>2017-18</v>
      </c>
      <c r="D91" s="417" t="str">
        <f t="shared" ref="D91:E91" si="26">D13</f>
        <v>2018-19</v>
      </c>
      <c r="E91" s="417" t="str">
        <f t="shared" si="26"/>
        <v>2019-20</v>
      </c>
      <c r="F91" s="417" t="str">
        <f t="shared" si="25"/>
        <v>2020-21</v>
      </c>
      <c r="G91" s="418" t="str">
        <f t="shared" si="25"/>
        <v>2021-22</v>
      </c>
    </row>
    <row r="92" spans="1:7" ht="15" customHeight="1" thickBot="1" x14ac:dyDescent="0.3">
      <c r="A92" s="592" t="s">
        <v>92</v>
      </c>
      <c r="B92" s="405" t="str">
        <f>+B83</f>
        <v>Interim</v>
      </c>
      <c r="C92" s="406" t="s">
        <v>102</v>
      </c>
      <c r="D92" s="406" t="s">
        <v>103</v>
      </c>
      <c r="E92" s="406" t="s">
        <v>103</v>
      </c>
      <c r="F92" s="406" t="s">
        <v>103</v>
      </c>
      <c r="G92" s="407" t="s">
        <v>103</v>
      </c>
    </row>
    <row r="93" spans="1:7" x14ac:dyDescent="0.25">
      <c r="A93" s="593" t="s">
        <v>86</v>
      </c>
      <c r="B93" s="345"/>
      <c r="C93" s="189">
        <f>B98</f>
        <v>0</v>
      </c>
      <c r="D93" s="189">
        <f t="shared" ref="D93:G93" si="27">C98</f>
        <v>0</v>
      </c>
      <c r="E93" s="189">
        <f t="shared" si="27"/>
        <v>0</v>
      </c>
      <c r="F93" s="189">
        <f t="shared" si="27"/>
        <v>0</v>
      </c>
      <c r="G93" s="189">
        <f t="shared" si="27"/>
        <v>0</v>
      </c>
    </row>
    <row r="94" spans="1:7" x14ac:dyDescent="0.25">
      <c r="A94" s="594" t="s">
        <v>87</v>
      </c>
      <c r="B94" s="303"/>
      <c r="C94" s="247"/>
      <c r="D94" s="247"/>
      <c r="E94" s="247"/>
      <c r="F94" s="247"/>
      <c r="G94" s="247"/>
    </row>
    <row r="95" spans="1:7" x14ac:dyDescent="0.25">
      <c r="A95" s="595" t="s">
        <v>9</v>
      </c>
      <c r="B95" s="303"/>
      <c r="C95" s="247"/>
      <c r="D95" s="247"/>
      <c r="E95" s="247"/>
      <c r="F95" s="247"/>
      <c r="G95" s="247"/>
    </row>
    <row r="96" spans="1:7" x14ac:dyDescent="0.25">
      <c r="A96" s="595" t="s">
        <v>88</v>
      </c>
      <c r="B96" s="303"/>
      <c r="C96" s="247"/>
      <c r="D96" s="247"/>
      <c r="E96" s="247"/>
      <c r="F96" s="247"/>
      <c r="G96" s="247"/>
    </row>
    <row r="97" spans="1:7" ht="13.8" thickBot="1" x14ac:dyDescent="0.3">
      <c r="A97" s="595" t="s">
        <v>89</v>
      </c>
      <c r="B97" s="342"/>
      <c r="C97" s="343"/>
      <c r="D97" s="343"/>
      <c r="E97" s="343"/>
      <c r="F97" s="343"/>
      <c r="G97" s="343"/>
    </row>
    <row r="98" spans="1:7" ht="16.8" thickTop="1" thickBot="1" x14ac:dyDescent="0.3">
      <c r="A98" s="596" t="s">
        <v>93</v>
      </c>
      <c r="B98" s="209">
        <f>SUM(B93:B97)</f>
        <v>0</v>
      </c>
      <c r="C98" s="248">
        <f>SUM(C93:C97)</f>
        <v>0</v>
      </c>
      <c r="D98" s="248">
        <f t="shared" ref="D98:G98" si="28">SUM(D93:D97)</f>
        <v>0</v>
      </c>
      <c r="E98" s="248">
        <f t="shared" si="28"/>
        <v>0</v>
      </c>
      <c r="F98" s="248">
        <f t="shared" si="28"/>
        <v>0</v>
      </c>
      <c r="G98" s="248">
        <f t="shared" si="28"/>
        <v>0</v>
      </c>
    </row>
    <row r="99" spans="1:7" x14ac:dyDescent="0.25">
      <c r="A99" s="499"/>
      <c r="B99" s="499"/>
      <c r="C99" s="499"/>
      <c r="D99" s="499"/>
      <c r="E99" s="499"/>
      <c r="F99" s="499"/>
      <c r="G99" s="499"/>
    </row>
    <row r="100" spans="1:7" x14ac:dyDescent="0.25">
      <c r="A100" s="499"/>
      <c r="B100" s="499"/>
      <c r="C100" s="499"/>
      <c r="D100" s="499"/>
      <c r="E100" s="499"/>
      <c r="F100" s="499"/>
      <c r="G100" s="499"/>
    </row>
    <row r="101" spans="1:7" ht="18.75" customHeight="1" thickBot="1" x14ac:dyDescent="0.3">
      <c r="A101" s="581" t="s">
        <v>43</v>
      </c>
      <c r="B101" s="578"/>
      <c r="C101" s="499"/>
      <c r="D101" s="499"/>
      <c r="E101" s="499"/>
      <c r="F101" s="499"/>
      <c r="G101" s="499"/>
    </row>
    <row r="102" spans="1:7" ht="14.4" thickBot="1" x14ac:dyDescent="0.3">
      <c r="A102" s="554" t="s">
        <v>178</v>
      </c>
      <c r="B102" s="764"/>
      <c r="C102" s="769"/>
      <c r="D102" s="769"/>
      <c r="E102" s="769"/>
      <c r="F102" s="769"/>
      <c r="G102" s="765"/>
    </row>
    <row r="103" spans="1:7" ht="14.4" x14ac:dyDescent="0.3">
      <c r="A103" s="551"/>
      <c r="B103" s="560"/>
      <c r="C103" s="511"/>
      <c r="D103" s="511"/>
      <c r="E103" s="511"/>
      <c r="F103" s="511"/>
      <c r="G103" s="511"/>
    </row>
    <row r="104" spans="1:7" ht="13.8" thickBot="1" x14ac:dyDescent="0.3">
      <c r="A104" s="589" t="s">
        <v>94</v>
      </c>
      <c r="B104" s="590"/>
      <c r="C104" s="499"/>
      <c r="D104" s="499"/>
      <c r="E104" s="499"/>
      <c r="F104" s="499"/>
      <c r="G104" s="499"/>
    </row>
    <row r="105" spans="1:7" x14ac:dyDescent="0.25">
      <c r="A105" s="591" t="s">
        <v>0</v>
      </c>
      <c r="B105" s="401" t="str">
        <f>B36</f>
        <v>2016-17</v>
      </c>
      <c r="C105" s="402" t="str">
        <f t="shared" ref="C105:G105" si="29">C36</f>
        <v>2017-18</v>
      </c>
      <c r="D105" s="402" t="str">
        <f t="shared" ref="D105:F105" si="30">D36</f>
        <v>2018-19</v>
      </c>
      <c r="E105" s="402" t="str">
        <f t="shared" si="30"/>
        <v>2019-20</v>
      </c>
      <c r="F105" s="402" t="str">
        <f t="shared" si="30"/>
        <v>2020-21</v>
      </c>
      <c r="G105" s="403" t="str">
        <f t="shared" si="29"/>
        <v>2021-22</v>
      </c>
    </row>
    <row r="106" spans="1:7" ht="13.8" thickBot="1" x14ac:dyDescent="0.3">
      <c r="A106" s="592" t="s">
        <v>90</v>
      </c>
      <c r="B106" s="405" t="str">
        <f>+B92</f>
        <v>Interim</v>
      </c>
      <c r="C106" s="406" t="s">
        <v>102</v>
      </c>
      <c r="D106" s="406" t="s">
        <v>103</v>
      </c>
      <c r="E106" s="406" t="s">
        <v>103</v>
      </c>
      <c r="F106" s="406" t="s">
        <v>103</v>
      </c>
      <c r="G106" s="407" t="s">
        <v>103</v>
      </c>
    </row>
    <row r="107" spans="1:7" x14ac:dyDescent="0.25">
      <c r="A107" s="593" t="s">
        <v>86</v>
      </c>
      <c r="B107" s="339"/>
      <c r="C107" s="340">
        <f>B112</f>
        <v>0</v>
      </c>
      <c r="D107" s="340">
        <f t="shared" ref="D107:G107" si="31">C112</f>
        <v>0</v>
      </c>
      <c r="E107" s="340">
        <f t="shared" si="31"/>
        <v>0</v>
      </c>
      <c r="F107" s="340">
        <f t="shared" si="31"/>
        <v>0</v>
      </c>
      <c r="G107" s="340">
        <f t="shared" si="31"/>
        <v>0</v>
      </c>
    </row>
    <row r="108" spans="1:7" x14ac:dyDescent="0.25">
      <c r="A108" s="594" t="s">
        <v>87</v>
      </c>
      <c r="B108" s="303"/>
      <c r="C108" s="247"/>
      <c r="D108" s="247"/>
      <c r="E108" s="247"/>
      <c r="F108" s="247"/>
      <c r="G108" s="247"/>
    </row>
    <row r="109" spans="1:7" x14ac:dyDescent="0.25">
      <c r="A109" s="595" t="s">
        <v>9</v>
      </c>
      <c r="B109" s="303"/>
      <c r="C109" s="247"/>
      <c r="D109" s="247"/>
      <c r="E109" s="247"/>
      <c r="F109" s="247"/>
      <c r="G109" s="247"/>
    </row>
    <row r="110" spans="1:7" x14ac:dyDescent="0.25">
      <c r="A110" s="595" t="s">
        <v>88</v>
      </c>
      <c r="B110" s="303"/>
      <c r="C110" s="247"/>
      <c r="D110" s="247"/>
      <c r="E110" s="247"/>
      <c r="F110" s="247"/>
      <c r="G110" s="247"/>
    </row>
    <row r="111" spans="1:7" ht="13.8" thickBot="1" x14ac:dyDescent="0.3">
      <c r="A111" s="595" t="s">
        <v>89</v>
      </c>
      <c r="B111" s="342"/>
      <c r="C111" s="343"/>
      <c r="D111" s="343"/>
      <c r="E111" s="343"/>
      <c r="F111" s="343"/>
      <c r="G111" s="343"/>
    </row>
    <row r="112" spans="1:7" ht="16.8" thickTop="1" thickBot="1" x14ac:dyDescent="0.3">
      <c r="A112" s="596" t="s">
        <v>91</v>
      </c>
      <c r="B112" s="209">
        <f>SUM(B107:B111)</f>
        <v>0</v>
      </c>
      <c r="C112" s="248">
        <f>SUM(C107:C111)</f>
        <v>0</v>
      </c>
      <c r="D112" s="248">
        <f t="shared" ref="D112:G112" si="32">SUM(D107:D111)</f>
        <v>0</v>
      </c>
      <c r="E112" s="248">
        <f t="shared" si="32"/>
        <v>0</v>
      </c>
      <c r="F112" s="248">
        <f t="shared" si="32"/>
        <v>0</v>
      </c>
      <c r="G112" s="248">
        <f t="shared" si="32"/>
        <v>0</v>
      </c>
    </row>
    <row r="113" spans="1:7" ht="13.8" thickBot="1" x14ac:dyDescent="0.3">
      <c r="A113" s="499"/>
      <c r="B113" s="599"/>
      <c r="C113" s="499"/>
      <c r="D113" s="499"/>
      <c r="E113" s="499"/>
      <c r="F113" s="499"/>
      <c r="G113" s="499"/>
    </row>
    <row r="114" spans="1:7" x14ac:dyDescent="0.25">
      <c r="A114" s="591" t="s">
        <v>0</v>
      </c>
      <c r="B114" s="416" t="str">
        <f>B36</f>
        <v>2016-17</v>
      </c>
      <c r="C114" s="417" t="str">
        <f t="shared" ref="C114:G114" si="33">C36</f>
        <v>2017-18</v>
      </c>
      <c r="D114" s="417" t="str">
        <f t="shared" ref="D114:E114" si="34">D36</f>
        <v>2018-19</v>
      </c>
      <c r="E114" s="417" t="str">
        <f t="shared" si="34"/>
        <v>2019-20</v>
      </c>
      <c r="F114" s="417" t="str">
        <f t="shared" si="33"/>
        <v>2020-21</v>
      </c>
      <c r="G114" s="418" t="str">
        <f t="shared" si="33"/>
        <v>2021-22</v>
      </c>
    </row>
    <row r="115" spans="1:7" ht="13.8" thickBot="1" x14ac:dyDescent="0.3">
      <c r="A115" s="592" t="s">
        <v>92</v>
      </c>
      <c r="B115" s="405" t="str">
        <f>+B106</f>
        <v>Interim</v>
      </c>
      <c r="C115" s="406" t="s">
        <v>102</v>
      </c>
      <c r="D115" s="406" t="s">
        <v>103</v>
      </c>
      <c r="E115" s="406" t="s">
        <v>103</v>
      </c>
      <c r="F115" s="406" t="s">
        <v>103</v>
      </c>
      <c r="G115" s="407" t="s">
        <v>103</v>
      </c>
    </row>
    <row r="116" spans="1:7" x14ac:dyDescent="0.25">
      <c r="A116" s="593" t="s">
        <v>86</v>
      </c>
      <c r="B116" s="345"/>
      <c r="C116" s="189">
        <f>B121</f>
        <v>0</v>
      </c>
      <c r="D116" s="189">
        <f t="shared" ref="D116:F116" si="35">C121</f>
        <v>0</v>
      </c>
      <c r="E116" s="189">
        <f t="shared" si="35"/>
        <v>0</v>
      </c>
      <c r="F116" s="189">
        <f t="shared" si="35"/>
        <v>0</v>
      </c>
      <c r="G116" s="189">
        <f>F121</f>
        <v>0</v>
      </c>
    </row>
    <row r="117" spans="1:7" x14ac:dyDescent="0.25">
      <c r="A117" s="594" t="s">
        <v>87</v>
      </c>
      <c r="B117" s="303"/>
      <c r="C117" s="247"/>
      <c r="D117" s="247"/>
      <c r="E117" s="247"/>
      <c r="F117" s="247"/>
      <c r="G117" s="247"/>
    </row>
    <row r="118" spans="1:7" x14ac:dyDescent="0.25">
      <c r="A118" s="595" t="s">
        <v>9</v>
      </c>
      <c r="B118" s="303"/>
      <c r="C118" s="247"/>
      <c r="D118" s="247"/>
      <c r="E118" s="247"/>
      <c r="F118" s="247"/>
      <c r="G118" s="247"/>
    </row>
    <row r="119" spans="1:7" x14ac:dyDescent="0.25">
      <c r="A119" s="595" t="s">
        <v>88</v>
      </c>
      <c r="B119" s="303"/>
      <c r="C119" s="247"/>
      <c r="D119" s="247"/>
      <c r="E119" s="247"/>
      <c r="F119" s="247"/>
      <c r="G119" s="247"/>
    </row>
    <row r="120" spans="1:7" ht="13.8" thickBot="1" x14ac:dyDescent="0.3">
      <c r="A120" s="595" t="s">
        <v>89</v>
      </c>
      <c r="B120" s="342"/>
      <c r="C120" s="343"/>
      <c r="D120" s="343"/>
      <c r="E120" s="343"/>
      <c r="F120" s="343"/>
      <c r="G120" s="343"/>
    </row>
    <row r="121" spans="1:7" ht="16.8" thickTop="1" thickBot="1" x14ac:dyDescent="0.3">
      <c r="A121" s="596" t="s">
        <v>93</v>
      </c>
      <c r="B121" s="209">
        <f>SUM(B116:B120)</f>
        <v>0</v>
      </c>
      <c r="C121" s="248">
        <f>SUM(C116:C120)</f>
        <v>0</v>
      </c>
      <c r="D121" s="248">
        <f t="shared" ref="D121:F121" si="36">SUM(D116:D120)</f>
        <v>0</v>
      </c>
      <c r="E121" s="248">
        <f t="shared" si="36"/>
        <v>0</v>
      </c>
      <c r="F121" s="248">
        <f t="shared" si="36"/>
        <v>0</v>
      </c>
      <c r="G121" s="248">
        <f>SUM(G116:G120)</f>
        <v>0</v>
      </c>
    </row>
    <row r="122" spans="1:7" x14ac:dyDescent="0.25">
      <c r="A122" s="499"/>
      <c r="B122" s="499"/>
      <c r="C122" s="499"/>
      <c r="D122" s="499"/>
      <c r="E122" s="499"/>
      <c r="F122" s="499"/>
      <c r="G122" s="499"/>
    </row>
    <row r="123" spans="1:7" x14ac:dyDescent="0.25">
      <c r="A123" s="499"/>
      <c r="B123" s="499"/>
      <c r="C123" s="499"/>
      <c r="D123" s="499"/>
      <c r="E123" s="499"/>
      <c r="F123" s="499"/>
      <c r="G123" s="499"/>
    </row>
    <row r="124" spans="1:7" ht="17.25" customHeight="1" thickBot="1" x14ac:dyDescent="0.3">
      <c r="A124" s="581" t="s">
        <v>43</v>
      </c>
      <c r="B124" s="578"/>
      <c r="C124" s="499"/>
      <c r="D124" s="499"/>
      <c r="E124" s="499"/>
      <c r="F124" s="499"/>
      <c r="G124" s="499"/>
    </row>
    <row r="125" spans="1:7" ht="14.4" thickBot="1" x14ac:dyDescent="0.3">
      <c r="A125" s="554" t="s">
        <v>178</v>
      </c>
      <c r="B125" s="764"/>
      <c r="C125" s="769"/>
      <c r="D125" s="769"/>
      <c r="E125" s="769"/>
      <c r="F125" s="769"/>
      <c r="G125" s="765"/>
    </row>
    <row r="126" spans="1:7" ht="14.4" x14ac:dyDescent="0.3">
      <c r="A126" s="551"/>
      <c r="B126" s="560"/>
      <c r="C126" s="511"/>
      <c r="D126" s="511"/>
      <c r="E126" s="511"/>
      <c r="F126" s="511"/>
      <c r="G126" s="511"/>
    </row>
    <row r="127" spans="1:7" ht="13.8" thickBot="1" x14ac:dyDescent="0.3">
      <c r="A127" s="589" t="s">
        <v>94</v>
      </c>
      <c r="B127" s="590"/>
      <c r="C127" s="499"/>
      <c r="D127" s="499"/>
      <c r="E127" s="499"/>
      <c r="F127" s="499"/>
      <c r="G127" s="499"/>
    </row>
    <row r="128" spans="1:7" x14ac:dyDescent="0.25">
      <c r="A128" s="591" t="s">
        <v>0</v>
      </c>
      <c r="B128" s="401" t="str">
        <f>+B114</f>
        <v>2016-17</v>
      </c>
      <c r="C128" s="572" t="str">
        <f t="shared" ref="C128:G128" si="37">+C114</f>
        <v>2017-18</v>
      </c>
      <c r="D128" s="572" t="str">
        <f t="shared" ref="D128:E128" si="38">+D114</f>
        <v>2018-19</v>
      </c>
      <c r="E128" s="572" t="str">
        <f t="shared" si="38"/>
        <v>2019-20</v>
      </c>
      <c r="F128" s="572" t="str">
        <f t="shared" si="37"/>
        <v>2020-21</v>
      </c>
      <c r="G128" s="573" t="str">
        <f t="shared" si="37"/>
        <v>2021-22</v>
      </c>
    </row>
    <row r="129" spans="1:7" ht="13.8" thickBot="1" x14ac:dyDescent="0.3">
      <c r="A129" s="592" t="s">
        <v>90</v>
      </c>
      <c r="B129" s="405" t="str">
        <f>+B115</f>
        <v>Interim</v>
      </c>
      <c r="C129" s="406" t="s">
        <v>102</v>
      </c>
      <c r="D129" s="406" t="s">
        <v>103</v>
      </c>
      <c r="E129" s="406" t="s">
        <v>103</v>
      </c>
      <c r="F129" s="406" t="s">
        <v>103</v>
      </c>
      <c r="G129" s="407" t="s">
        <v>103</v>
      </c>
    </row>
    <row r="130" spans="1:7" x14ac:dyDescent="0.25">
      <c r="A130" s="593" t="s">
        <v>86</v>
      </c>
      <c r="B130" s="339"/>
      <c r="C130" s="340">
        <f>B135</f>
        <v>0</v>
      </c>
      <c r="D130" s="340">
        <f t="shared" ref="D130:G130" si="39">C135</f>
        <v>0</v>
      </c>
      <c r="E130" s="340">
        <f t="shared" si="39"/>
        <v>0</v>
      </c>
      <c r="F130" s="340">
        <f t="shared" si="39"/>
        <v>0</v>
      </c>
      <c r="G130" s="340">
        <f t="shared" si="39"/>
        <v>0</v>
      </c>
    </row>
    <row r="131" spans="1:7" x14ac:dyDescent="0.25">
      <c r="A131" s="594" t="s">
        <v>87</v>
      </c>
      <c r="B131" s="303"/>
      <c r="C131" s="247"/>
      <c r="D131" s="247"/>
      <c r="E131" s="247"/>
      <c r="F131" s="247"/>
      <c r="G131" s="247"/>
    </row>
    <row r="132" spans="1:7" x14ac:dyDescent="0.25">
      <c r="A132" s="595" t="s">
        <v>9</v>
      </c>
      <c r="B132" s="303"/>
      <c r="C132" s="247"/>
      <c r="D132" s="247"/>
      <c r="E132" s="247"/>
      <c r="F132" s="247"/>
      <c r="G132" s="247"/>
    </row>
    <row r="133" spans="1:7" x14ac:dyDescent="0.25">
      <c r="A133" s="595" t="s">
        <v>88</v>
      </c>
      <c r="B133" s="303"/>
      <c r="C133" s="247"/>
      <c r="D133" s="247"/>
      <c r="E133" s="247"/>
      <c r="F133" s="247"/>
      <c r="G133" s="247"/>
    </row>
    <row r="134" spans="1:7" ht="13.8" thickBot="1" x14ac:dyDescent="0.3">
      <c r="A134" s="595" t="s">
        <v>89</v>
      </c>
      <c r="B134" s="342"/>
      <c r="C134" s="343"/>
      <c r="D134" s="343"/>
      <c r="E134" s="343"/>
      <c r="F134" s="343"/>
      <c r="G134" s="343"/>
    </row>
    <row r="135" spans="1:7" ht="16.8" thickTop="1" thickBot="1" x14ac:dyDescent="0.3">
      <c r="A135" s="596" t="s">
        <v>91</v>
      </c>
      <c r="B135" s="209">
        <f>SUM(B130:B134)</f>
        <v>0</v>
      </c>
      <c r="C135" s="248">
        <f>SUM(C130:C134)</f>
        <v>0</v>
      </c>
      <c r="D135" s="248">
        <f t="shared" ref="D135:G135" si="40">SUM(D130:D134)</f>
        <v>0</v>
      </c>
      <c r="E135" s="248">
        <f t="shared" si="40"/>
        <v>0</v>
      </c>
      <c r="F135" s="248">
        <f t="shared" si="40"/>
        <v>0</v>
      </c>
      <c r="G135" s="248">
        <f t="shared" si="40"/>
        <v>0</v>
      </c>
    </row>
    <row r="136" spans="1:7" ht="13.8" thickBot="1" x14ac:dyDescent="0.3">
      <c r="A136" s="499"/>
      <c r="B136" s="599"/>
      <c r="C136" s="499"/>
      <c r="D136" s="499"/>
      <c r="E136" s="499"/>
      <c r="F136" s="499"/>
      <c r="G136" s="499"/>
    </row>
    <row r="137" spans="1:7" x14ac:dyDescent="0.25">
      <c r="A137" s="591" t="s">
        <v>0</v>
      </c>
      <c r="B137" s="416" t="str">
        <f>+B128</f>
        <v>2016-17</v>
      </c>
      <c r="C137" s="458" t="str">
        <f t="shared" ref="C137:G137" si="41">+C128</f>
        <v>2017-18</v>
      </c>
      <c r="D137" s="458" t="str">
        <f t="shared" ref="D137:E137" si="42">+D128</f>
        <v>2018-19</v>
      </c>
      <c r="E137" s="458" t="str">
        <f t="shared" si="42"/>
        <v>2019-20</v>
      </c>
      <c r="F137" s="458" t="str">
        <f t="shared" si="41"/>
        <v>2020-21</v>
      </c>
      <c r="G137" s="459" t="str">
        <f t="shared" si="41"/>
        <v>2021-22</v>
      </c>
    </row>
    <row r="138" spans="1:7" ht="13.8" thickBot="1" x14ac:dyDescent="0.3">
      <c r="A138" s="592" t="s">
        <v>92</v>
      </c>
      <c r="B138" s="405" t="str">
        <f>+B129</f>
        <v>Interim</v>
      </c>
      <c r="C138" s="406" t="s">
        <v>102</v>
      </c>
      <c r="D138" s="406" t="s">
        <v>103</v>
      </c>
      <c r="E138" s="406" t="s">
        <v>103</v>
      </c>
      <c r="F138" s="406" t="s">
        <v>103</v>
      </c>
      <c r="G138" s="407" t="s">
        <v>103</v>
      </c>
    </row>
    <row r="139" spans="1:7" x14ac:dyDescent="0.25">
      <c r="A139" s="593" t="s">
        <v>86</v>
      </c>
      <c r="B139" s="345"/>
      <c r="C139" s="189">
        <f>B144</f>
        <v>0</v>
      </c>
      <c r="D139" s="189">
        <f t="shared" ref="D139:G139" si="43">C144</f>
        <v>0</v>
      </c>
      <c r="E139" s="189">
        <f t="shared" si="43"/>
        <v>0</v>
      </c>
      <c r="F139" s="189">
        <f t="shared" si="43"/>
        <v>0</v>
      </c>
      <c r="G139" s="189">
        <f t="shared" si="43"/>
        <v>0</v>
      </c>
    </row>
    <row r="140" spans="1:7" x14ac:dyDescent="0.25">
      <c r="A140" s="594" t="s">
        <v>87</v>
      </c>
      <c r="B140" s="303"/>
      <c r="C140" s="247"/>
      <c r="D140" s="247"/>
      <c r="E140" s="247"/>
      <c r="F140" s="247"/>
      <c r="G140" s="247"/>
    </row>
    <row r="141" spans="1:7" x14ac:dyDescent="0.25">
      <c r="A141" s="595" t="s">
        <v>9</v>
      </c>
      <c r="B141" s="303"/>
      <c r="C141" s="247"/>
      <c r="D141" s="247"/>
      <c r="E141" s="247"/>
      <c r="F141" s="247"/>
      <c r="G141" s="247"/>
    </row>
    <row r="142" spans="1:7" x14ac:dyDescent="0.25">
      <c r="A142" s="595" t="s">
        <v>88</v>
      </c>
      <c r="B142" s="303"/>
      <c r="C142" s="247"/>
      <c r="D142" s="247"/>
      <c r="E142" s="247"/>
      <c r="F142" s="247"/>
      <c r="G142" s="247"/>
    </row>
    <row r="143" spans="1:7" ht="13.8" thickBot="1" x14ac:dyDescent="0.3">
      <c r="A143" s="595" t="s">
        <v>89</v>
      </c>
      <c r="B143" s="342"/>
      <c r="C143" s="343"/>
      <c r="D143" s="343"/>
      <c r="E143" s="343"/>
      <c r="F143" s="343"/>
      <c r="G143" s="343"/>
    </row>
    <row r="144" spans="1:7" ht="16.8" thickTop="1" thickBot="1" x14ac:dyDescent="0.3">
      <c r="A144" s="596" t="s">
        <v>93</v>
      </c>
      <c r="B144" s="209">
        <f>SUM(B139:B143)</f>
        <v>0</v>
      </c>
      <c r="C144" s="248">
        <f>SUM(C139:C143)</f>
        <v>0</v>
      </c>
      <c r="D144" s="248">
        <f t="shared" ref="D144:G144" si="44">SUM(D139:D143)</f>
        <v>0</v>
      </c>
      <c r="E144" s="248">
        <f t="shared" si="44"/>
        <v>0</v>
      </c>
      <c r="F144" s="248">
        <f t="shared" si="44"/>
        <v>0</v>
      </c>
      <c r="G144" s="248">
        <f t="shared" si="44"/>
        <v>0</v>
      </c>
    </row>
    <row r="145" spans="1:7" x14ac:dyDescent="0.25">
      <c r="A145" s="499"/>
      <c r="B145" s="499"/>
      <c r="C145" s="499"/>
      <c r="D145" s="499"/>
      <c r="E145" s="499"/>
      <c r="F145" s="499"/>
      <c r="G145" s="499"/>
    </row>
    <row r="146" spans="1:7" x14ac:dyDescent="0.25">
      <c r="A146" s="499"/>
      <c r="B146" s="499"/>
      <c r="C146" s="499"/>
      <c r="D146" s="499"/>
      <c r="E146" s="499"/>
      <c r="F146" s="499"/>
      <c r="G146" s="499"/>
    </row>
    <row r="147" spans="1:7" ht="18.75" customHeight="1" thickBot="1" x14ac:dyDescent="0.3">
      <c r="A147" s="581" t="s">
        <v>43</v>
      </c>
      <c r="B147" s="578"/>
      <c r="C147" s="499"/>
      <c r="D147" s="499"/>
      <c r="E147" s="499"/>
      <c r="F147" s="499"/>
      <c r="G147" s="499"/>
    </row>
    <row r="148" spans="1:7" ht="14.4" thickBot="1" x14ac:dyDescent="0.3">
      <c r="A148" s="554" t="s">
        <v>178</v>
      </c>
      <c r="B148" s="764"/>
      <c r="C148" s="769"/>
      <c r="D148" s="769"/>
      <c r="E148" s="769"/>
      <c r="F148" s="769"/>
      <c r="G148" s="765"/>
    </row>
    <row r="149" spans="1:7" ht="14.4" x14ac:dyDescent="0.3">
      <c r="A149" s="551"/>
      <c r="B149" s="560"/>
      <c r="C149" s="511"/>
      <c r="D149" s="511"/>
      <c r="E149" s="511"/>
      <c r="F149" s="511"/>
      <c r="G149" s="511"/>
    </row>
    <row r="150" spans="1:7" ht="13.8" thickBot="1" x14ac:dyDescent="0.3">
      <c r="A150" s="589" t="s">
        <v>94</v>
      </c>
      <c r="B150" s="590"/>
      <c r="C150" s="499"/>
      <c r="D150" s="499"/>
      <c r="E150" s="499"/>
      <c r="F150" s="499"/>
      <c r="G150" s="499"/>
    </row>
    <row r="151" spans="1:7" x14ac:dyDescent="0.25">
      <c r="A151" s="591" t="s">
        <v>0</v>
      </c>
      <c r="B151" s="401" t="str">
        <f>B82</f>
        <v>2016-17</v>
      </c>
      <c r="C151" s="402" t="str">
        <f t="shared" ref="C151:G151" si="45">C82</f>
        <v>2017-18</v>
      </c>
      <c r="D151" s="402" t="str">
        <f t="shared" ref="D151:E151" si="46">D82</f>
        <v>2018-19</v>
      </c>
      <c r="E151" s="402" t="str">
        <f t="shared" si="46"/>
        <v>2019-20</v>
      </c>
      <c r="F151" s="402" t="str">
        <f t="shared" si="45"/>
        <v>2020-21</v>
      </c>
      <c r="G151" s="403" t="str">
        <f t="shared" si="45"/>
        <v>2021-22</v>
      </c>
    </row>
    <row r="152" spans="1:7" ht="13.8" thickBot="1" x14ac:dyDescent="0.3">
      <c r="A152" s="592" t="s">
        <v>90</v>
      </c>
      <c r="B152" s="405" t="str">
        <f>+B138</f>
        <v>Interim</v>
      </c>
      <c r="C152" s="406" t="s">
        <v>102</v>
      </c>
      <c r="D152" s="406" t="s">
        <v>103</v>
      </c>
      <c r="E152" s="406" t="s">
        <v>103</v>
      </c>
      <c r="F152" s="406" t="s">
        <v>103</v>
      </c>
      <c r="G152" s="407" t="s">
        <v>103</v>
      </c>
    </row>
    <row r="153" spans="1:7" x14ac:dyDescent="0.25">
      <c r="A153" s="593" t="s">
        <v>86</v>
      </c>
      <c r="B153" s="339"/>
      <c r="C153" s="340">
        <f>B158</f>
        <v>0</v>
      </c>
      <c r="D153" s="340">
        <f t="shared" ref="D153:G153" si="47">C158</f>
        <v>0</v>
      </c>
      <c r="E153" s="340">
        <f t="shared" si="47"/>
        <v>0</v>
      </c>
      <c r="F153" s="340">
        <f t="shared" si="47"/>
        <v>0</v>
      </c>
      <c r="G153" s="340">
        <f t="shared" si="47"/>
        <v>0</v>
      </c>
    </row>
    <row r="154" spans="1:7" x14ac:dyDescent="0.25">
      <c r="A154" s="594" t="s">
        <v>87</v>
      </c>
      <c r="B154" s="303"/>
      <c r="C154" s="247"/>
      <c r="D154" s="247"/>
      <c r="E154" s="247"/>
      <c r="F154" s="247"/>
      <c r="G154" s="247"/>
    </row>
    <row r="155" spans="1:7" x14ac:dyDescent="0.25">
      <c r="A155" s="595" t="s">
        <v>9</v>
      </c>
      <c r="B155" s="303"/>
      <c r="C155" s="247"/>
      <c r="D155" s="247"/>
      <c r="E155" s="247"/>
      <c r="F155" s="247"/>
      <c r="G155" s="247"/>
    </row>
    <row r="156" spans="1:7" x14ac:dyDescent="0.25">
      <c r="A156" s="595" t="s">
        <v>88</v>
      </c>
      <c r="B156" s="303"/>
      <c r="C156" s="247"/>
      <c r="D156" s="247"/>
      <c r="E156" s="247"/>
      <c r="F156" s="247"/>
      <c r="G156" s="247"/>
    </row>
    <row r="157" spans="1:7" ht="13.8" thickBot="1" x14ac:dyDescent="0.3">
      <c r="A157" s="595" t="s">
        <v>89</v>
      </c>
      <c r="B157" s="342"/>
      <c r="C157" s="343"/>
      <c r="D157" s="343"/>
      <c r="E157" s="343"/>
      <c r="F157" s="343"/>
      <c r="G157" s="343"/>
    </row>
    <row r="158" spans="1:7" ht="16.8" thickTop="1" thickBot="1" x14ac:dyDescent="0.3">
      <c r="A158" s="596" t="s">
        <v>91</v>
      </c>
      <c r="B158" s="209">
        <f>SUM(B153:B157)</f>
        <v>0</v>
      </c>
      <c r="C158" s="248">
        <f>SUM(C153:C157)</f>
        <v>0</v>
      </c>
      <c r="D158" s="248">
        <f t="shared" ref="D158:G158" si="48">SUM(D153:D157)</f>
        <v>0</v>
      </c>
      <c r="E158" s="248">
        <f t="shared" si="48"/>
        <v>0</v>
      </c>
      <c r="F158" s="248">
        <f t="shared" si="48"/>
        <v>0</v>
      </c>
      <c r="G158" s="248">
        <f t="shared" si="48"/>
        <v>0</v>
      </c>
    </row>
    <row r="159" spans="1:7" ht="13.8" thickBot="1" x14ac:dyDescent="0.3">
      <c r="A159" s="499"/>
      <c r="B159" s="599"/>
      <c r="C159" s="499"/>
      <c r="D159" s="499"/>
      <c r="E159" s="499"/>
      <c r="F159" s="499"/>
      <c r="G159" s="499"/>
    </row>
    <row r="160" spans="1:7" x14ac:dyDescent="0.25">
      <c r="A160" s="591" t="s">
        <v>0</v>
      </c>
      <c r="B160" s="416" t="str">
        <f>B82</f>
        <v>2016-17</v>
      </c>
      <c r="C160" s="417" t="str">
        <f t="shared" ref="C160:G160" si="49">C82</f>
        <v>2017-18</v>
      </c>
      <c r="D160" s="417" t="str">
        <f t="shared" ref="D160:E160" si="50">D82</f>
        <v>2018-19</v>
      </c>
      <c r="E160" s="417" t="str">
        <f t="shared" si="50"/>
        <v>2019-20</v>
      </c>
      <c r="F160" s="417" t="str">
        <f t="shared" si="49"/>
        <v>2020-21</v>
      </c>
      <c r="G160" s="418" t="str">
        <f t="shared" si="49"/>
        <v>2021-22</v>
      </c>
    </row>
    <row r="161" spans="1:7" ht="13.8" thickBot="1" x14ac:dyDescent="0.3">
      <c r="A161" s="592" t="s">
        <v>92</v>
      </c>
      <c r="B161" s="405" t="str">
        <f>+B152</f>
        <v>Interim</v>
      </c>
      <c r="C161" s="406" t="s">
        <v>102</v>
      </c>
      <c r="D161" s="406" t="s">
        <v>103</v>
      </c>
      <c r="E161" s="406" t="s">
        <v>103</v>
      </c>
      <c r="F161" s="406" t="s">
        <v>103</v>
      </c>
      <c r="G161" s="407" t="s">
        <v>103</v>
      </c>
    </row>
    <row r="162" spans="1:7" x14ac:dyDescent="0.25">
      <c r="A162" s="593" t="s">
        <v>86</v>
      </c>
      <c r="B162" s="345"/>
      <c r="C162" s="189">
        <f>B167</f>
        <v>0</v>
      </c>
      <c r="D162" s="189">
        <f t="shared" ref="D162:G162" si="51">C167</f>
        <v>0</v>
      </c>
      <c r="E162" s="189">
        <f t="shared" si="51"/>
        <v>0</v>
      </c>
      <c r="F162" s="189">
        <f t="shared" si="51"/>
        <v>0</v>
      </c>
      <c r="G162" s="189">
        <f t="shared" si="51"/>
        <v>0</v>
      </c>
    </row>
    <row r="163" spans="1:7" x14ac:dyDescent="0.25">
      <c r="A163" s="594" t="s">
        <v>87</v>
      </c>
      <c r="B163" s="303"/>
      <c r="C163" s="247"/>
      <c r="D163" s="247"/>
      <c r="E163" s="247"/>
      <c r="F163" s="247"/>
      <c r="G163" s="247"/>
    </row>
    <row r="164" spans="1:7" x14ac:dyDescent="0.25">
      <c r="A164" s="595" t="s">
        <v>9</v>
      </c>
      <c r="B164" s="303"/>
      <c r="C164" s="247"/>
      <c r="D164" s="247"/>
      <c r="E164" s="247"/>
      <c r="F164" s="247"/>
      <c r="G164" s="247"/>
    </row>
    <row r="165" spans="1:7" x14ac:dyDescent="0.25">
      <c r="A165" s="595" t="s">
        <v>88</v>
      </c>
      <c r="B165" s="303"/>
      <c r="C165" s="247"/>
      <c r="D165" s="247"/>
      <c r="E165" s="247"/>
      <c r="F165" s="247"/>
      <c r="G165" s="247"/>
    </row>
    <row r="166" spans="1:7" ht="13.8" thickBot="1" x14ac:dyDescent="0.3">
      <c r="A166" s="595" t="s">
        <v>89</v>
      </c>
      <c r="B166" s="342"/>
      <c r="C166" s="343"/>
      <c r="D166" s="343"/>
      <c r="E166" s="343"/>
      <c r="F166" s="343"/>
      <c r="G166" s="343"/>
    </row>
    <row r="167" spans="1:7" ht="16.8" thickTop="1" thickBot="1" x14ac:dyDescent="0.3">
      <c r="A167" s="596" t="s">
        <v>93</v>
      </c>
      <c r="B167" s="209">
        <f>SUM(B162:B166)</f>
        <v>0</v>
      </c>
      <c r="C167" s="248">
        <f>SUM(C162:C166)</f>
        <v>0</v>
      </c>
      <c r="D167" s="248">
        <f t="shared" ref="D167:G167" si="52">SUM(D162:D166)</f>
        <v>0</v>
      </c>
      <c r="E167" s="248">
        <f t="shared" si="52"/>
        <v>0</v>
      </c>
      <c r="F167" s="248">
        <f t="shared" si="52"/>
        <v>0</v>
      </c>
      <c r="G167" s="248">
        <f t="shared" si="52"/>
        <v>0</v>
      </c>
    </row>
    <row r="168" spans="1:7" x14ac:dyDescent="0.25">
      <c r="A168" s="499"/>
      <c r="B168" s="499"/>
      <c r="C168" s="499"/>
      <c r="D168" s="499"/>
      <c r="E168" s="499"/>
      <c r="F168" s="499"/>
      <c r="G168" s="499"/>
    </row>
    <row r="169" spans="1:7" x14ac:dyDescent="0.25">
      <c r="A169" s="499"/>
      <c r="B169" s="499"/>
      <c r="C169" s="499"/>
      <c r="D169" s="499"/>
      <c r="E169" s="499"/>
      <c r="F169" s="499"/>
      <c r="G169" s="499"/>
    </row>
    <row r="170" spans="1:7" ht="18.75" customHeight="1" thickBot="1" x14ac:dyDescent="0.3">
      <c r="A170" s="581" t="s">
        <v>43</v>
      </c>
      <c r="B170" s="578"/>
      <c r="C170" s="499"/>
      <c r="D170" s="499"/>
      <c r="E170" s="499"/>
      <c r="F170" s="499"/>
      <c r="G170" s="499"/>
    </row>
    <row r="171" spans="1:7" ht="14.4" thickBot="1" x14ac:dyDescent="0.3">
      <c r="A171" s="554" t="s">
        <v>178</v>
      </c>
      <c r="B171" s="764"/>
      <c r="C171" s="769"/>
      <c r="D171" s="769"/>
      <c r="E171" s="769"/>
      <c r="F171" s="769"/>
      <c r="G171" s="765"/>
    </row>
    <row r="172" spans="1:7" ht="14.4" x14ac:dyDescent="0.3">
      <c r="A172" s="551"/>
      <c r="B172" s="560"/>
      <c r="C172" s="511"/>
      <c r="D172" s="511"/>
      <c r="E172" s="511"/>
      <c r="F172" s="511"/>
      <c r="G172" s="511"/>
    </row>
    <row r="173" spans="1:7" ht="13.8" thickBot="1" x14ac:dyDescent="0.3">
      <c r="A173" s="589" t="s">
        <v>94</v>
      </c>
      <c r="B173" s="590"/>
      <c r="C173" s="499"/>
      <c r="D173" s="499"/>
      <c r="E173" s="499"/>
      <c r="F173" s="499"/>
      <c r="G173" s="499"/>
    </row>
    <row r="174" spans="1:7" x14ac:dyDescent="0.25">
      <c r="A174" s="591" t="s">
        <v>0</v>
      </c>
      <c r="B174" s="401" t="str">
        <f>B105</f>
        <v>2016-17</v>
      </c>
      <c r="C174" s="402" t="str">
        <f t="shared" ref="C174:G174" si="53">C105</f>
        <v>2017-18</v>
      </c>
      <c r="D174" s="402" t="str">
        <f t="shared" ref="D174:E174" si="54">D105</f>
        <v>2018-19</v>
      </c>
      <c r="E174" s="402" t="str">
        <f t="shared" si="54"/>
        <v>2019-20</v>
      </c>
      <c r="F174" s="402" t="str">
        <f t="shared" si="53"/>
        <v>2020-21</v>
      </c>
      <c r="G174" s="403" t="str">
        <f t="shared" si="53"/>
        <v>2021-22</v>
      </c>
    </row>
    <row r="175" spans="1:7" ht="13.8" thickBot="1" x14ac:dyDescent="0.3">
      <c r="A175" s="592" t="s">
        <v>90</v>
      </c>
      <c r="B175" s="405" t="str">
        <f>+B161</f>
        <v>Interim</v>
      </c>
      <c r="C175" s="406" t="s">
        <v>102</v>
      </c>
      <c r="D175" s="406" t="s">
        <v>103</v>
      </c>
      <c r="E175" s="406" t="s">
        <v>103</v>
      </c>
      <c r="F175" s="406" t="s">
        <v>103</v>
      </c>
      <c r="G175" s="407" t="s">
        <v>103</v>
      </c>
    </row>
    <row r="176" spans="1:7" x14ac:dyDescent="0.25">
      <c r="A176" s="593" t="s">
        <v>86</v>
      </c>
      <c r="B176" s="339"/>
      <c r="C176" s="340">
        <f>B181</f>
        <v>0</v>
      </c>
      <c r="D176" s="340">
        <f t="shared" ref="D176:F176" si="55">C181</f>
        <v>0</v>
      </c>
      <c r="E176" s="340">
        <f t="shared" si="55"/>
        <v>0</v>
      </c>
      <c r="F176" s="340">
        <f t="shared" si="55"/>
        <v>0</v>
      </c>
      <c r="G176" s="340">
        <f>F181</f>
        <v>0</v>
      </c>
    </row>
    <row r="177" spans="1:7" x14ac:dyDescent="0.25">
      <c r="A177" s="594" t="s">
        <v>87</v>
      </c>
      <c r="B177" s="303"/>
      <c r="C177" s="247"/>
      <c r="D177" s="247"/>
      <c r="E177" s="247"/>
      <c r="F177" s="247"/>
      <c r="G177" s="247"/>
    </row>
    <row r="178" spans="1:7" x14ac:dyDescent="0.25">
      <c r="A178" s="595" t="s">
        <v>9</v>
      </c>
      <c r="B178" s="303"/>
      <c r="C178" s="247"/>
      <c r="D178" s="247"/>
      <c r="E178" s="247"/>
      <c r="F178" s="247"/>
      <c r="G178" s="247"/>
    </row>
    <row r="179" spans="1:7" x14ac:dyDescent="0.25">
      <c r="A179" s="595" t="s">
        <v>88</v>
      </c>
      <c r="B179" s="303"/>
      <c r="C179" s="247"/>
      <c r="D179" s="247"/>
      <c r="E179" s="247"/>
      <c r="F179" s="247"/>
      <c r="G179" s="247"/>
    </row>
    <row r="180" spans="1:7" ht="13.8" thickBot="1" x14ac:dyDescent="0.3">
      <c r="A180" s="595" t="s">
        <v>89</v>
      </c>
      <c r="B180" s="342"/>
      <c r="C180" s="343"/>
      <c r="D180" s="343"/>
      <c r="E180" s="343"/>
      <c r="F180" s="343"/>
      <c r="G180" s="343"/>
    </row>
    <row r="181" spans="1:7" ht="16.8" thickTop="1" thickBot="1" x14ac:dyDescent="0.3">
      <c r="A181" s="596" t="s">
        <v>91</v>
      </c>
      <c r="B181" s="209">
        <f>SUM(B176:B180)</f>
        <v>0</v>
      </c>
      <c r="C181" s="248">
        <f>SUM(C176:C180)</f>
        <v>0</v>
      </c>
      <c r="D181" s="248">
        <f t="shared" ref="D181:F181" si="56">SUM(D176:D180)</f>
        <v>0</v>
      </c>
      <c r="E181" s="248">
        <f t="shared" si="56"/>
        <v>0</v>
      </c>
      <c r="F181" s="248">
        <f t="shared" si="56"/>
        <v>0</v>
      </c>
      <c r="G181" s="248">
        <f>SUM(G176:G180)</f>
        <v>0</v>
      </c>
    </row>
    <row r="182" spans="1:7" ht="13.8" thickBot="1" x14ac:dyDescent="0.3">
      <c r="A182" s="499"/>
      <c r="B182" s="599"/>
      <c r="C182" s="499"/>
      <c r="D182" s="499"/>
      <c r="E182" s="499"/>
      <c r="F182" s="499"/>
      <c r="G182" s="499"/>
    </row>
    <row r="183" spans="1:7" x14ac:dyDescent="0.25">
      <c r="A183" s="591" t="s">
        <v>0</v>
      </c>
      <c r="B183" s="416" t="str">
        <f>B105</f>
        <v>2016-17</v>
      </c>
      <c r="C183" s="417" t="str">
        <f t="shared" ref="C183:G183" si="57">C105</f>
        <v>2017-18</v>
      </c>
      <c r="D183" s="417" t="str">
        <f t="shared" ref="D183:E183" si="58">D105</f>
        <v>2018-19</v>
      </c>
      <c r="E183" s="417" t="str">
        <f t="shared" si="58"/>
        <v>2019-20</v>
      </c>
      <c r="F183" s="417" t="str">
        <f t="shared" si="57"/>
        <v>2020-21</v>
      </c>
      <c r="G183" s="418" t="str">
        <f t="shared" si="57"/>
        <v>2021-22</v>
      </c>
    </row>
    <row r="184" spans="1:7" ht="13.8" thickBot="1" x14ac:dyDescent="0.3">
      <c r="A184" s="592" t="s">
        <v>92</v>
      </c>
      <c r="B184" s="405" t="str">
        <f>+B175</f>
        <v>Interim</v>
      </c>
      <c r="C184" s="406" t="s">
        <v>102</v>
      </c>
      <c r="D184" s="406" t="s">
        <v>103</v>
      </c>
      <c r="E184" s="406" t="s">
        <v>103</v>
      </c>
      <c r="F184" s="406" t="s">
        <v>103</v>
      </c>
      <c r="G184" s="407" t="s">
        <v>103</v>
      </c>
    </row>
    <row r="185" spans="1:7" x14ac:dyDescent="0.25">
      <c r="A185" s="593" t="s">
        <v>86</v>
      </c>
      <c r="B185" s="345"/>
      <c r="C185" s="189">
        <f>B190</f>
        <v>0</v>
      </c>
      <c r="D185" s="189">
        <f t="shared" ref="D185:G185" si="59">C190</f>
        <v>0</v>
      </c>
      <c r="E185" s="189">
        <f t="shared" si="59"/>
        <v>0</v>
      </c>
      <c r="F185" s="189">
        <f t="shared" si="59"/>
        <v>0</v>
      </c>
      <c r="G185" s="189">
        <f t="shared" si="59"/>
        <v>0</v>
      </c>
    </row>
    <row r="186" spans="1:7" x14ac:dyDescent="0.25">
      <c r="A186" s="594" t="s">
        <v>87</v>
      </c>
      <c r="B186" s="303"/>
      <c r="C186" s="247"/>
      <c r="D186" s="247"/>
      <c r="E186" s="247"/>
      <c r="F186" s="247"/>
      <c r="G186" s="247"/>
    </row>
    <row r="187" spans="1:7" x14ac:dyDescent="0.25">
      <c r="A187" s="595" t="s">
        <v>9</v>
      </c>
      <c r="B187" s="303"/>
      <c r="C187" s="247"/>
      <c r="D187" s="247"/>
      <c r="E187" s="247"/>
      <c r="F187" s="247"/>
      <c r="G187" s="247"/>
    </row>
    <row r="188" spans="1:7" x14ac:dyDescent="0.25">
      <c r="A188" s="595" t="s">
        <v>88</v>
      </c>
      <c r="B188" s="303"/>
      <c r="C188" s="247"/>
      <c r="D188" s="247"/>
      <c r="E188" s="247"/>
      <c r="F188" s="247"/>
      <c r="G188" s="247"/>
    </row>
    <row r="189" spans="1:7" ht="13.8" thickBot="1" x14ac:dyDescent="0.3">
      <c r="A189" s="595" t="s">
        <v>89</v>
      </c>
      <c r="B189" s="342"/>
      <c r="C189" s="343"/>
      <c r="D189" s="343"/>
      <c r="E189" s="343"/>
      <c r="F189" s="343"/>
      <c r="G189" s="343"/>
    </row>
    <row r="190" spans="1:7" ht="16.8" thickTop="1" thickBot="1" x14ac:dyDescent="0.3">
      <c r="A190" s="596" t="s">
        <v>93</v>
      </c>
      <c r="B190" s="209">
        <f>SUM(B185:B189)</f>
        <v>0</v>
      </c>
      <c r="C190" s="248">
        <f>SUM(C185:C189)</f>
        <v>0</v>
      </c>
      <c r="D190" s="248">
        <f t="shared" ref="D190:G190" si="60">SUM(D185:D189)</f>
        <v>0</v>
      </c>
      <c r="E190" s="248">
        <f t="shared" si="60"/>
        <v>0</v>
      </c>
      <c r="F190" s="248">
        <f t="shared" si="60"/>
        <v>0</v>
      </c>
      <c r="G190" s="248">
        <f t="shared" si="60"/>
        <v>0</v>
      </c>
    </row>
    <row r="191" spans="1:7" x14ac:dyDescent="0.25">
      <c r="A191" s="499"/>
      <c r="B191" s="499"/>
      <c r="C191" s="499"/>
      <c r="D191" s="499"/>
      <c r="E191" s="499"/>
      <c r="F191" s="499"/>
      <c r="G191" s="499"/>
    </row>
    <row r="192" spans="1:7" x14ac:dyDescent="0.25">
      <c r="A192" s="499"/>
      <c r="B192" s="499"/>
      <c r="C192" s="499"/>
      <c r="D192" s="499"/>
      <c r="E192" s="499"/>
      <c r="F192" s="499"/>
      <c r="G192" s="499"/>
    </row>
    <row r="193" spans="1:8" x14ac:dyDescent="0.25">
      <c r="A193" s="499"/>
      <c r="B193" s="499"/>
      <c r="C193" s="499"/>
      <c r="D193" s="499"/>
      <c r="E193" s="499"/>
      <c r="F193" s="499"/>
      <c r="G193" s="499"/>
    </row>
    <row r="194" spans="1:8" x14ac:dyDescent="0.25">
      <c r="A194" s="499"/>
      <c r="B194" s="499"/>
      <c r="C194" s="499"/>
      <c r="D194" s="499"/>
      <c r="E194" s="499"/>
      <c r="F194" s="499"/>
      <c r="G194" s="499"/>
    </row>
    <row r="195" spans="1:8" x14ac:dyDescent="0.25">
      <c r="A195" s="429" t="s">
        <v>61</v>
      </c>
      <c r="B195" s="499"/>
      <c r="C195" s="499"/>
      <c r="D195" s="499"/>
      <c r="E195" s="499"/>
      <c r="F195" s="499"/>
      <c r="G195" s="499"/>
    </row>
    <row r="196" spans="1:8" x14ac:dyDescent="0.25">
      <c r="A196" s="598" t="s">
        <v>155</v>
      </c>
      <c r="B196" s="499"/>
      <c r="C196" s="499"/>
      <c r="D196" s="499"/>
      <c r="E196" s="499"/>
      <c r="F196" s="499"/>
      <c r="G196" s="499"/>
    </row>
    <row r="197" spans="1:8" x14ac:dyDescent="0.25">
      <c r="A197" s="598" t="s">
        <v>156</v>
      </c>
      <c r="B197" s="499"/>
      <c r="C197" s="499"/>
      <c r="D197" s="499"/>
      <c r="E197" s="499"/>
      <c r="F197" s="499"/>
      <c r="G197" s="499"/>
    </row>
    <row r="198" spans="1:8" x14ac:dyDescent="0.25">
      <c r="A198" s="499"/>
      <c r="B198" s="499"/>
      <c r="C198" s="499"/>
      <c r="D198" s="499"/>
      <c r="E198" s="499"/>
      <c r="F198" s="499"/>
      <c r="G198" s="499"/>
    </row>
    <row r="199" spans="1:8" s="23" customFormat="1" ht="12" customHeight="1" x14ac:dyDescent="0.25">
      <c r="A199" s="429" t="s">
        <v>54</v>
      </c>
      <c r="B199" s="499"/>
      <c r="C199" s="499"/>
      <c r="D199" s="499"/>
      <c r="E199" s="499"/>
      <c r="F199" s="499"/>
      <c r="G199" s="499"/>
    </row>
    <row r="200" spans="1:8" s="23" customFormat="1" ht="12" customHeight="1" x14ac:dyDescent="0.25">
      <c r="A200" s="770"/>
      <c r="B200" s="770"/>
      <c r="C200" s="770"/>
      <c r="D200" s="770"/>
      <c r="E200" s="770"/>
      <c r="F200" s="770"/>
      <c r="G200" s="770"/>
    </row>
    <row r="201" spans="1:8" s="23" customFormat="1" ht="12" customHeight="1" x14ac:dyDescent="0.25">
      <c r="A201" s="756"/>
      <c r="B201" s="756"/>
      <c r="C201" s="756"/>
      <c r="D201" s="756"/>
      <c r="E201" s="756"/>
      <c r="F201" s="756"/>
      <c r="G201" s="756"/>
    </row>
    <row r="202" spans="1:8" s="23" customFormat="1" ht="12" customHeight="1" x14ac:dyDescent="0.25">
      <c r="A202" s="771"/>
      <c r="B202" s="771"/>
      <c r="C202" s="771"/>
      <c r="D202" s="771"/>
      <c r="E202" s="771"/>
      <c r="F202" s="771"/>
      <c r="G202" s="771"/>
    </row>
    <row r="203" spans="1:8" s="23" customFormat="1" ht="12" customHeight="1" x14ac:dyDescent="0.25">
      <c r="A203" s="756"/>
      <c r="B203" s="756"/>
      <c r="C203" s="756"/>
      <c r="D203" s="756"/>
      <c r="E203" s="756"/>
      <c r="F203" s="756"/>
      <c r="G203" s="756"/>
    </row>
    <row r="204" spans="1:8" x14ac:dyDescent="0.25">
      <c r="A204" s="771"/>
      <c r="B204" s="771"/>
      <c r="C204" s="771"/>
      <c r="D204" s="771"/>
      <c r="E204" s="771"/>
      <c r="F204" s="771"/>
      <c r="G204" s="771"/>
    </row>
    <row r="205" spans="1:8" s="23" customFormat="1" x14ac:dyDescent="0.25">
      <c r="A205" s="756"/>
      <c r="B205" s="756"/>
      <c r="C205" s="756"/>
      <c r="D205" s="756"/>
      <c r="E205" s="756"/>
      <c r="F205" s="756"/>
      <c r="G205" s="756"/>
    </row>
    <row r="206" spans="1:8" x14ac:dyDescent="0.25">
      <c r="A206" s="62"/>
      <c r="B206" s="22"/>
      <c r="C206" s="22"/>
      <c r="D206" s="22"/>
      <c r="E206" s="22"/>
      <c r="F206" s="22"/>
      <c r="G206" s="61"/>
    </row>
    <row r="207" spans="1:8" x14ac:dyDescent="0.25">
      <c r="A207" s="24" t="s">
        <v>359</v>
      </c>
      <c r="B207" s="24"/>
      <c r="C207" s="70" t="s">
        <v>185</v>
      </c>
      <c r="D207" s="347">
        <f>+'Form A'!D82:E82</f>
        <v>0</v>
      </c>
      <c r="E207" s="683"/>
      <c r="G207" s="182"/>
      <c r="H207" s="182"/>
    </row>
    <row r="208" spans="1:8" x14ac:dyDescent="0.25">
      <c r="A208" s="24"/>
      <c r="B208" s="24"/>
      <c r="C208" s="24"/>
      <c r="D208" s="115"/>
      <c r="E208" s="24"/>
      <c r="G208" s="183"/>
      <c r="H208" s="183"/>
    </row>
    <row r="209" spans="1:8" x14ac:dyDescent="0.25">
      <c r="A209" s="24" t="s">
        <v>360</v>
      </c>
      <c r="B209" s="24"/>
      <c r="C209" s="70" t="s">
        <v>186</v>
      </c>
      <c r="D209" s="348">
        <f>'Form A'!D84</f>
        <v>42678</v>
      </c>
      <c r="E209" s="684"/>
      <c r="G209" s="184"/>
      <c r="H209" s="184"/>
    </row>
    <row r="210" spans="1:8" x14ac:dyDescent="0.25">
      <c r="A210" s="24" t="s">
        <v>38</v>
      </c>
      <c r="B210" s="24"/>
      <c r="C210" s="24"/>
      <c r="D210" s="24"/>
      <c r="E210" s="24"/>
      <c r="F210" s="24"/>
      <c r="G210" s="24"/>
    </row>
    <row r="211" spans="1:8" ht="3.75" customHeight="1" x14ac:dyDescent="0.25"/>
  </sheetData>
  <sheetProtection password="83AF" sheet="1" objects="1" scenarios="1"/>
  <mergeCells count="16">
    <mergeCell ref="A1:G1"/>
    <mergeCell ref="B5:G5"/>
    <mergeCell ref="B10:G10"/>
    <mergeCell ref="B32:G32"/>
    <mergeCell ref="B55:G55"/>
    <mergeCell ref="A205:G205"/>
    <mergeCell ref="A201:G201"/>
    <mergeCell ref="A203:G203"/>
    <mergeCell ref="A200:G200"/>
    <mergeCell ref="A202:G202"/>
    <mergeCell ref="A204:G204"/>
    <mergeCell ref="B102:G102"/>
    <mergeCell ref="B125:G125"/>
    <mergeCell ref="B148:G148"/>
    <mergeCell ref="B171:G171"/>
    <mergeCell ref="B79:G79"/>
  </mergeCells>
  <phoneticPr fontId="17" type="noConversion"/>
  <printOptions horizontalCentered="1"/>
  <pageMargins left="0.27559055118110198" right="0.196850393700787" top="0.39370078740157499" bottom="0.59055118110236204" header="0.31496062992126" footer="0.31496062992126"/>
  <pageSetup scale="63" fitToHeight="2" orientation="portrait" r:id="rId1"/>
  <headerFooter alignWithMargins="0">
    <oddFooter>&amp;C&amp;A</oddFooter>
  </headerFooter>
  <rowBreaks count="2" manualBreakCount="2">
    <brk id="76" max="4" man="1"/>
    <brk id="145"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71"/>
  <sheetViews>
    <sheetView showGridLines="0" topLeftCell="A46" zoomScaleNormal="100" workbookViewId="0">
      <selection activeCell="A68" sqref="A68:A70"/>
    </sheetView>
  </sheetViews>
  <sheetFormatPr defaultColWidth="9.109375" defaultRowHeight="13.2" x14ac:dyDescent="0.25"/>
  <cols>
    <col min="1" max="1" width="62.5546875" style="21" customWidth="1"/>
    <col min="2" max="2" width="23.44140625" style="21" customWidth="1"/>
    <col min="3" max="6" width="15.33203125" style="21" customWidth="1"/>
    <col min="7" max="7" width="13.88671875" style="26" customWidth="1"/>
    <col min="8" max="8" width="15.5546875" style="26" customWidth="1"/>
    <col min="9" max="10" width="17.109375" style="21" customWidth="1"/>
    <col min="11" max="16384" width="9.109375" style="21"/>
  </cols>
  <sheetData>
    <row r="1" spans="1:10" ht="21" x14ac:dyDescent="0.4">
      <c r="A1" s="713" t="str">
        <f>+'Form G'!A1:G1</f>
        <v>2017-18 PROGRAM REVIEW, RENEWAL &amp; TRANSFORMATION</v>
      </c>
      <c r="B1" s="713"/>
      <c r="C1" s="713"/>
      <c r="D1" s="713"/>
      <c r="E1" s="678"/>
    </row>
    <row r="2" spans="1:10" ht="15.6" x14ac:dyDescent="0.3">
      <c r="A2" s="732" t="s">
        <v>245</v>
      </c>
      <c r="B2" s="732"/>
      <c r="C2" s="732"/>
      <c r="D2" s="732"/>
      <c r="E2" s="454"/>
      <c r="F2" s="454"/>
      <c r="G2" s="132"/>
      <c r="H2" s="132"/>
      <c r="I2" s="22"/>
      <c r="J2" s="22"/>
    </row>
    <row r="3" spans="1:10" ht="15" customHeight="1" x14ac:dyDescent="0.25">
      <c r="A3" s="774" t="s">
        <v>35</v>
      </c>
      <c r="B3" s="774"/>
      <c r="C3" s="774"/>
      <c r="D3" s="774"/>
      <c r="E3" s="565"/>
      <c r="F3" s="565"/>
      <c r="G3" s="132"/>
      <c r="H3" s="132"/>
      <c r="I3" s="22"/>
      <c r="J3" s="22"/>
    </row>
    <row r="4" spans="1:10" ht="13.8" thickBot="1" x14ac:dyDescent="0.3">
      <c r="A4" s="601"/>
      <c r="B4" s="601"/>
      <c r="C4" s="601"/>
      <c r="D4" s="601"/>
      <c r="E4" s="601"/>
      <c r="F4" s="601"/>
    </row>
    <row r="5" spans="1:10" s="47" customFormat="1" ht="16.2" thickBot="1" x14ac:dyDescent="0.35">
      <c r="A5" s="454" t="s">
        <v>33</v>
      </c>
      <c r="B5" s="717" t="str">
        <f>'Form A'!B4:G4</f>
        <v>219-Independent Electricity System Operator</v>
      </c>
      <c r="C5" s="718"/>
      <c r="D5" s="718"/>
      <c r="E5" s="686"/>
      <c r="F5" s="687"/>
      <c r="G5" s="131"/>
      <c r="H5" s="71"/>
    </row>
    <row r="6" spans="1:10" s="47" customFormat="1" ht="15.6" x14ac:dyDescent="0.3">
      <c r="A6" s="551"/>
      <c r="B6" s="551"/>
      <c r="C6" s="552"/>
      <c r="D6" s="552"/>
      <c r="E6" s="552"/>
      <c r="F6" s="552"/>
      <c r="G6" s="133"/>
      <c r="H6" s="133"/>
    </row>
    <row r="7" spans="1:10" ht="13.5" customHeight="1" x14ac:dyDescent="0.25">
      <c r="A7" s="602" t="s">
        <v>183</v>
      </c>
      <c r="B7" s="602"/>
      <c r="C7" s="602"/>
      <c r="D7" s="602"/>
      <c r="E7" s="602"/>
      <c r="F7" s="602"/>
    </row>
    <row r="8" spans="1:10" ht="13.5" customHeight="1" thickBot="1" x14ac:dyDescent="0.3">
      <c r="A8" s="602"/>
      <c r="B8" s="602"/>
      <c r="C8" s="602"/>
      <c r="D8" s="602"/>
      <c r="E8" s="602"/>
      <c r="F8" s="602"/>
    </row>
    <row r="9" spans="1:10" s="297" customFormat="1" ht="14.25" customHeight="1" thickBot="1" x14ac:dyDescent="0.3">
      <c r="A9" s="294" t="s">
        <v>0</v>
      </c>
      <c r="B9" s="603" t="s">
        <v>220</v>
      </c>
      <c r="C9" s="604" t="s">
        <v>341</v>
      </c>
      <c r="D9" s="605"/>
      <c r="E9" s="606"/>
      <c r="F9" s="607"/>
      <c r="G9" s="296"/>
    </row>
    <row r="10" spans="1:10" s="297" customFormat="1" ht="14.25" customHeight="1" x14ac:dyDescent="0.25">
      <c r="A10" s="619"/>
      <c r="B10" s="608"/>
      <c r="C10" s="609"/>
      <c r="D10" s="610"/>
      <c r="E10" s="606"/>
      <c r="F10" s="607"/>
      <c r="G10" s="296"/>
    </row>
    <row r="11" spans="1:10" s="297" customFormat="1" ht="14.25" customHeight="1" x14ac:dyDescent="0.25">
      <c r="A11" s="620" t="s">
        <v>221</v>
      </c>
      <c r="B11" s="611"/>
      <c r="C11" s="612"/>
      <c r="D11" s="610"/>
      <c r="E11" s="606"/>
      <c r="F11" s="607"/>
      <c r="G11" s="296"/>
    </row>
    <row r="12" spans="1:10" s="297" customFormat="1" ht="14.25" customHeight="1" x14ac:dyDescent="0.25">
      <c r="A12" s="621" t="s">
        <v>222</v>
      </c>
      <c r="B12" s="613" t="s">
        <v>254</v>
      </c>
      <c r="C12" s="662">
        <f>C26</f>
        <v>-46.086623259278625</v>
      </c>
      <c r="D12" s="614"/>
      <c r="E12" s="615"/>
      <c r="F12" s="607"/>
      <c r="G12" s="296"/>
    </row>
    <row r="13" spans="1:10" s="297" customFormat="1" ht="14.25" customHeight="1" x14ac:dyDescent="0.25">
      <c r="A13" s="621" t="s">
        <v>223</v>
      </c>
      <c r="B13" s="613" t="s">
        <v>255</v>
      </c>
      <c r="C13" s="662">
        <f>C38</f>
        <v>9.5025364799999981</v>
      </c>
      <c r="D13" s="614"/>
      <c r="E13" s="615"/>
      <c r="F13" s="607"/>
      <c r="G13" s="296"/>
    </row>
    <row r="14" spans="1:10" s="297" customFormat="1" ht="14.25" customHeight="1" x14ac:dyDescent="0.25">
      <c r="A14" s="620" t="s">
        <v>224</v>
      </c>
      <c r="B14" s="611"/>
      <c r="C14" s="663">
        <f>ROUND(C12+C13,4)</f>
        <v>-36.584099999999999</v>
      </c>
      <c r="D14" s="614"/>
      <c r="E14" s="615"/>
      <c r="F14" s="607"/>
      <c r="G14" s="296"/>
    </row>
    <row r="15" spans="1:10" s="297" customFormat="1" ht="14.25" customHeight="1" x14ac:dyDescent="0.25">
      <c r="A15" s="622"/>
      <c r="B15" s="611"/>
      <c r="C15" s="664"/>
      <c r="D15" s="616" t="s">
        <v>206</v>
      </c>
      <c r="E15" s="615"/>
      <c r="F15" s="607"/>
      <c r="G15" s="296"/>
    </row>
    <row r="16" spans="1:10" s="297" customFormat="1" ht="14.25" customHeight="1" x14ac:dyDescent="0.25">
      <c r="A16" s="623" t="s">
        <v>338</v>
      </c>
      <c r="B16" s="613" t="s">
        <v>252</v>
      </c>
      <c r="C16" s="662">
        <f>ROUND('Form B'!B63,4)</f>
        <v>-36.584099999999999</v>
      </c>
      <c r="D16" s="298" t="str">
        <f>IF(C14=C16,"OK","INCORRECT")</f>
        <v>OK</v>
      </c>
      <c r="E16" s="615"/>
      <c r="F16" s="607"/>
      <c r="G16" s="296"/>
    </row>
    <row r="17" spans="1:7" s="297" customFormat="1" ht="14.25" customHeight="1" thickBot="1" x14ac:dyDescent="0.3">
      <c r="A17" s="624"/>
      <c r="B17" s="617"/>
      <c r="C17" s="665"/>
      <c r="D17" s="618"/>
      <c r="E17" s="615"/>
      <c r="F17" s="607"/>
      <c r="G17" s="296"/>
    </row>
    <row r="18" spans="1:7" s="297" customFormat="1" ht="14.25" customHeight="1" x14ac:dyDescent="0.25">
      <c r="A18" s="625"/>
      <c r="B18" s="626"/>
      <c r="C18" s="615"/>
      <c r="D18" s="615"/>
      <c r="E18" s="615"/>
      <c r="F18" s="607"/>
      <c r="G18" s="296"/>
    </row>
    <row r="19" spans="1:7" s="297" customFormat="1" ht="14.25" customHeight="1" x14ac:dyDescent="0.25">
      <c r="A19" s="625"/>
      <c r="B19" s="626"/>
      <c r="C19" s="615"/>
      <c r="D19" s="615"/>
      <c r="E19" s="615"/>
      <c r="F19" s="607"/>
      <c r="G19" s="296"/>
    </row>
    <row r="20" spans="1:7" s="297" customFormat="1" ht="14.25" customHeight="1" x14ac:dyDescent="0.25">
      <c r="A20" s="627" t="s">
        <v>225</v>
      </c>
      <c r="B20" s="626"/>
      <c r="C20" s="615"/>
      <c r="D20" s="615"/>
      <c r="E20" s="615"/>
      <c r="F20" s="607"/>
      <c r="G20" s="296"/>
    </row>
    <row r="21" spans="1:7" s="297" customFormat="1" x14ac:dyDescent="0.25">
      <c r="A21" s="628" t="s">
        <v>226</v>
      </c>
      <c r="B21" s="629" t="s">
        <v>220</v>
      </c>
      <c r="C21" s="666" t="str">
        <f>+C9</f>
        <v>March 31 2017</v>
      </c>
      <c r="D21" s="630"/>
      <c r="E21" s="615"/>
      <c r="F21" s="607"/>
      <c r="G21" s="296"/>
    </row>
    <row r="22" spans="1:7" s="297" customFormat="1" x14ac:dyDescent="0.25">
      <c r="A22" s="631"/>
      <c r="B22" s="632"/>
      <c r="C22" s="667"/>
      <c r="D22" s="633"/>
      <c r="E22" s="615"/>
      <c r="F22" s="607"/>
      <c r="G22" s="296"/>
    </row>
    <row r="23" spans="1:7" s="297" customFormat="1" ht="23.4" x14ac:dyDescent="0.25">
      <c r="A23" s="634" t="s">
        <v>339</v>
      </c>
      <c r="B23" s="635"/>
      <c r="C23" s="668">
        <v>-71.855000000000004</v>
      </c>
      <c r="D23" s="633"/>
      <c r="E23" s="615"/>
      <c r="F23" s="607"/>
      <c r="G23" s="296"/>
    </row>
    <row r="24" spans="1:7" s="297" customFormat="1" x14ac:dyDescent="0.25">
      <c r="A24" s="636" t="s">
        <v>227</v>
      </c>
      <c r="B24" s="635" t="s">
        <v>236</v>
      </c>
      <c r="C24" s="669">
        <f>'Form A'!B64</f>
        <v>25.768376740721379</v>
      </c>
      <c r="D24" s="633"/>
      <c r="E24" s="615"/>
      <c r="F24" s="607"/>
      <c r="G24" s="296"/>
    </row>
    <row r="25" spans="1:7" s="297" customFormat="1" x14ac:dyDescent="0.25">
      <c r="A25" s="636" t="s">
        <v>251</v>
      </c>
      <c r="B25" s="635" t="s">
        <v>250</v>
      </c>
      <c r="C25" s="670"/>
      <c r="D25" s="633"/>
      <c r="E25" s="615"/>
      <c r="F25" s="607"/>
      <c r="G25" s="296"/>
    </row>
    <row r="26" spans="1:7" s="297" customFormat="1" x14ac:dyDescent="0.25">
      <c r="A26" s="637" t="s">
        <v>228</v>
      </c>
      <c r="B26" s="638"/>
      <c r="C26" s="671">
        <f>SUM(C23:C25)</f>
        <v>-46.086623259278625</v>
      </c>
      <c r="D26" s="633"/>
      <c r="E26" s="615"/>
      <c r="F26" s="607"/>
      <c r="G26" s="296"/>
    </row>
    <row r="27" spans="1:7" s="297" customFormat="1" x14ac:dyDescent="0.25">
      <c r="A27" s="639"/>
      <c r="B27" s="638"/>
      <c r="C27" s="615"/>
      <c r="D27" s="633"/>
      <c r="E27" s="615"/>
      <c r="F27" s="607"/>
      <c r="G27" s="296"/>
    </row>
    <row r="28" spans="1:7" s="297" customFormat="1" ht="13.8" x14ac:dyDescent="0.25">
      <c r="A28" s="640" t="s">
        <v>229</v>
      </c>
      <c r="B28" s="641" t="s">
        <v>253</v>
      </c>
      <c r="C28" s="672"/>
      <c r="D28" s="648"/>
      <c r="E28" s="615"/>
      <c r="F28" s="607"/>
    </row>
    <row r="29" spans="1:7" s="297" customFormat="1" x14ac:dyDescent="0.25">
      <c r="A29" s="642"/>
      <c r="B29" s="643"/>
      <c r="C29" s="673"/>
      <c r="D29" s="633"/>
      <c r="E29" s="615"/>
      <c r="F29" s="607"/>
    </row>
    <row r="30" spans="1:7" s="297" customFormat="1" ht="30.75" customHeight="1" x14ac:dyDescent="0.25">
      <c r="A30" s="634" t="s">
        <v>340</v>
      </c>
      <c r="B30" s="638"/>
      <c r="C30" s="670">
        <v>6.9379999999999997</v>
      </c>
      <c r="D30" s="633"/>
      <c r="E30" s="615"/>
      <c r="F30" s="607"/>
    </row>
    <row r="31" spans="1:7" s="297" customFormat="1" x14ac:dyDescent="0.25">
      <c r="A31" s="644" t="s">
        <v>230</v>
      </c>
      <c r="B31" s="638"/>
      <c r="C31" s="674"/>
      <c r="D31" s="633"/>
      <c r="E31" s="615"/>
      <c r="F31" s="607"/>
    </row>
    <row r="32" spans="1:7" s="297" customFormat="1" x14ac:dyDescent="0.25">
      <c r="A32" s="644" t="s">
        <v>231</v>
      </c>
      <c r="B32" s="638"/>
      <c r="C32" s="670">
        <f>(478-481)/1000</f>
        <v>-3.0000000000000001E-3</v>
      </c>
      <c r="D32" s="633"/>
      <c r="E32" s="615"/>
      <c r="F32" s="607"/>
    </row>
    <row r="33" spans="1:10" s="297" customFormat="1" x14ac:dyDescent="0.25">
      <c r="A33" s="644" t="s">
        <v>232</v>
      </c>
      <c r="B33" s="638"/>
      <c r="C33" s="670"/>
      <c r="D33" s="633"/>
      <c r="E33" s="615"/>
      <c r="F33" s="607"/>
    </row>
    <row r="34" spans="1:10" s="297" customFormat="1" x14ac:dyDescent="0.25">
      <c r="A34" s="644" t="s">
        <v>233</v>
      </c>
      <c r="B34" s="638"/>
      <c r="C34" s="670">
        <f>(1747-(-686))/1000</f>
        <v>2.4329999999999998</v>
      </c>
      <c r="D34" s="633"/>
      <c r="E34" s="615"/>
      <c r="F34" s="607"/>
    </row>
    <row r="35" spans="1:10" s="297" customFormat="1" x14ac:dyDescent="0.25">
      <c r="A35" s="644"/>
      <c r="B35" s="638"/>
      <c r="C35" s="674"/>
      <c r="D35" s="633"/>
      <c r="E35" s="615"/>
      <c r="F35" s="607"/>
    </row>
    <row r="36" spans="1:10" s="297" customFormat="1" x14ac:dyDescent="0.25">
      <c r="A36" s="644" t="s">
        <v>234</v>
      </c>
      <c r="B36" s="635" t="s">
        <v>236</v>
      </c>
      <c r="C36" s="669">
        <f>'Form A'!B55</f>
        <v>-0.13453647999999999</v>
      </c>
      <c r="D36" s="633"/>
      <c r="E36" s="615"/>
      <c r="F36" s="607"/>
    </row>
    <row r="37" spans="1:10" s="297" customFormat="1" x14ac:dyDescent="0.25">
      <c r="A37" s="644"/>
      <c r="B37" s="635"/>
      <c r="C37" s="675"/>
      <c r="D37" s="633"/>
      <c r="E37" s="615"/>
      <c r="F37" s="607"/>
    </row>
    <row r="38" spans="1:10" s="297" customFormat="1" x14ac:dyDescent="0.25">
      <c r="A38" s="645" t="s">
        <v>235</v>
      </c>
      <c r="B38" s="638"/>
      <c r="C38" s="671">
        <f>C30+C32+C33+C34-C36</f>
        <v>9.5025364799999981</v>
      </c>
      <c r="D38" s="633"/>
      <c r="E38" s="615"/>
      <c r="F38" s="607"/>
    </row>
    <row r="39" spans="1:10" s="297" customFormat="1" x14ac:dyDescent="0.25">
      <c r="A39" s="646"/>
      <c r="B39" s="647"/>
      <c r="C39" s="651"/>
      <c r="D39" s="649"/>
      <c r="E39" s="650"/>
      <c r="F39" s="607"/>
    </row>
    <row r="40" spans="1:10" s="26" customFormat="1" x14ac:dyDescent="0.25">
      <c r="A40" s="428"/>
      <c r="B40" s="652"/>
      <c r="C40" s="653"/>
      <c r="D40" s="652"/>
      <c r="E40" s="652"/>
      <c r="F40" s="652"/>
    </row>
    <row r="41" spans="1:10" ht="10.5" customHeight="1" x14ac:dyDescent="0.25">
      <c r="A41" s="428"/>
      <c r="B41" s="428"/>
      <c r="C41" s="428"/>
      <c r="D41" s="428"/>
      <c r="E41" s="428"/>
      <c r="F41" s="428"/>
      <c r="J41" s="23"/>
    </row>
    <row r="42" spans="1:10" s="297" customFormat="1" x14ac:dyDescent="0.25">
      <c r="A42" s="654" t="s">
        <v>237</v>
      </c>
      <c r="B42" s="655"/>
      <c r="C42" s="656"/>
      <c r="D42" s="656"/>
      <c r="E42" s="656"/>
      <c r="F42" s="656"/>
    </row>
    <row r="43" spans="1:10" s="297" customFormat="1" x14ac:dyDescent="0.25">
      <c r="A43" s="607" t="s">
        <v>238</v>
      </c>
      <c r="B43" s="607"/>
      <c r="C43" s="607"/>
      <c r="D43" s="607"/>
      <c r="E43" s="657"/>
      <c r="F43" s="657"/>
      <c r="G43" s="300"/>
      <c r="H43" s="299"/>
    </row>
    <row r="44" spans="1:10" s="297" customFormat="1" ht="13.2" customHeight="1" x14ac:dyDescent="0.25">
      <c r="A44" s="658" t="s">
        <v>249</v>
      </c>
      <c r="B44" s="607"/>
      <c r="C44" s="659"/>
      <c r="D44" s="607"/>
      <c r="E44" s="657"/>
      <c r="F44" s="656"/>
      <c r="G44" s="296"/>
    </row>
    <row r="45" spans="1:10" s="297" customFormat="1" ht="13.2" customHeight="1" x14ac:dyDescent="0.25">
      <c r="A45" s="658"/>
      <c r="B45" s="607"/>
      <c r="C45" s="659"/>
      <c r="D45" s="607"/>
      <c r="E45" s="657"/>
      <c r="F45" s="656"/>
      <c r="G45" s="296"/>
    </row>
    <row r="46" spans="1:10" s="297" customFormat="1" ht="15.6" x14ac:dyDescent="0.25">
      <c r="A46" s="680" t="s">
        <v>322</v>
      </c>
      <c r="B46" s="607"/>
      <c r="C46" s="607"/>
      <c r="D46" s="607"/>
      <c r="E46" s="657"/>
      <c r="F46" s="656"/>
      <c r="G46" s="296"/>
    </row>
    <row r="47" spans="1:10" s="297" customFormat="1" x14ac:dyDescent="0.25">
      <c r="A47" s="295" t="s">
        <v>239</v>
      </c>
      <c r="B47" s="295"/>
      <c r="C47" s="295"/>
      <c r="D47" s="295"/>
      <c r="E47" s="299"/>
      <c r="G47" s="296"/>
    </row>
    <row r="48" spans="1:10" s="297" customFormat="1" x14ac:dyDescent="0.25">
      <c r="A48" s="295" t="s">
        <v>240</v>
      </c>
      <c r="B48" s="301"/>
      <c r="C48" s="295"/>
      <c r="D48" s="295"/>
      <c r="E48" s="299"/>
      <c r="G48" s="296"/>
    </row>
    <row r="49" spans="1:9" s="297" customFormat="1" x14ac:dyDescent="0.25">
      <c r="A49" s="295" t="s">
        <v>241</v>
      </c>
      <c r="B49" s="301"/>
      <c r="C49" s="295"/>
      <c r="D49" s="295"/>
      <c r="E49" s="299"/>
      <c r="G49" s="296"/>
    </row>
    <row r="50" spans="1:9" s="297" customFormat="1" x14ac:dyDescent="0.25">
      <c r="A50" s="295" t="s">
        <v>257</v>
      </c>
      <c r="B50" s="301"/>
      <c r="C50" s="295"/>
      <c r="D50" s="295"/>
      <c r="E50" s="299"/>
      <c r="G50" s="296"/>
    </row>
    <row r="51" spans="1:9" s="297" customFormat="1" x14ac:dyDescent="0.25">
      <c r="A51" s="295"/>
      <c r="B51" s="301"/>
      <c r="C51" s="295"/>
      <c r="D51" s="295"/>
      <c r="E51" s="299"/>
      <c r="G51" s="296"/>
    </row>
    <row r="52" spans="1:9" s="297" customFormat="1" ht="66.75" customHeight="1" x14ac:dyDescent="0.25">
      <c r="A52" s="772" t="s">
        <v>242</v>
      </c>
      <c r="B52" s="772"/>
      <c r="C52" s="772"/>
      <c r="D52" s="772"/>
      <c r="E52" s="657"/>
      <c r="F52" s="656"/>
      <c r="G52" s="296"/>
    </row>
    <row r="53" spans="1:9" s="297" customFormat="1" x14ac:dyDescent="0.25">
      <c r="A53" s="772"/>
      <c r="B53" s="772"/>
      <c r="C53" s="772"/>
      <c r="D53" s="772"/>
      <c r="E53" s="656"/>
      <c r="F53" s="656"/>
      <c r="G53" s="296"/>
    </row>
    <row r="54" spans="1:9" s="297" customFormat="1" ht="27" customHeight="1" x14ac:dyDescent="0.25">
      <c r="A54" s="773" t="s">
        <v>243</v>
      </c>
      <c r="B54" s="772"/>
      <c r="C54" s="772"/>
      <c r="D54" s="772"/>
      <c r="E54" s="656"/>
      <c r="F54" s="656"/>
      <c r="G54" s="296"/>
    </row>
    <row r="55" spans="1:9" s="297" customFormat="1" x14ac:dyDescent="0.25">
      <c r="A55" s="607"/>
      <c r="B55" s="607"/>
      <c r="C55" s="607"/>
      <c r="D55" s="607"/>
      <c r="E55" s="656"/>
      <c r="F55" s="656"/>
      <c r="G55" s="296"/>
    </row>
    <row r="56" spans="1:9" s="297" customFormat="1" ht="27" customHeight="1" x14ac:dyDescent="0.25">
      <c r="A56" s="773" t="s">
        <v>244</v>
      </c>
      <c r="B56" s="773"/>
      <c r="C56" s="773"/>
      <c r="D56" s="773"/>
      <c r="E56" s="656"/>
      <c r="F56" s="656"/>
      <c r="G56" s="296"/>
    </row>
    <row r="57" spans="1:9" s="297" customFormat="1" ht="14.25" customHeight="1" x14ac:dyDescent="0.25">
      <c r="A57" s="660"/>
      <c r="B57" s="660"/>
      <c r="C57" s="660"/>
      <c r="D57" s="660"/>
      <c r="E57" s="656"/>
      <c r="F57" s="656"/>
      <c r="G57" s="296"/>
    </row>
    <row r="58" spans="1:9" x14ac:dyDescent="0.25">
      <c r="A58" s="661" t="s">
        <v>54</v>
      </c>
      <c r="B58" s="428"/>
      <c r="C58" s="428"/>
      <c r="D58" s="428"/>
      <c r="E58" s="428"/>
      <c r="F58" s="428"/>
    </row>
    <row r="59" spans="1:9" x14ac:dyDescent="0.25">
      <c r="A59" s="758"/>
      <c r="B59" s="758"/>
      <c r="C59" s="758"/>
      <c r="D59" s="758"/>
      <c r="E59" s="758"/>
      <c r="F59" s="758"/>
    </row>
    <row r="60" spans="1:9" s="23" customFormat="1" x14ac:dyDescent="0.25">
      <c r="A60" s="757"/>
      <c r="B60" s="757"/>
      <c r="C60" s="757"/>
      <c r="D60" s="757"/>
      <c r="E60" s="757"/>
      <c r="F60" s="757"/>
      <c r="G60" s="61"/>
      <c r="H60" s="61"/>
      <c r="I60" s="22"/>
    </row>
    <row r="61" spans="1:9" s="23" customFormat="1" x14ac:dyDescent="0.25">
      <c r="A61" s="759"/>
      <c r="B61" s="759"/>
      <c r="C61" s="759"/>
      <c r="D61" s="759"/>
      <c r="E61" s="759"/>
      <c r="F61" s="759"/>
      <c r="G61" s="61"/>
      <c r="H61" s="61"/>
      <c r="I61" s="22"/>
    </row>
    <row r="62" spans="1:9" s="23" customFormat="1" x14ac:dyDescent="0.25">
      <c r="A62" s="757"/>
      <c r="B62" s="757"/>
      <c r="C62" s="757"/>
      <c r="D62" s="757"/>
      <c r="E62" s="757"/>
      <c r="F62" s="757"/>
      <c r="G62" s="61"/>
      <c r="H62" s="61"/>
      <c r="I62" s="22"/>
    </row>
    <row r="63" spans="1:9" x14ac:dyDescent="0.25">
      <c r="A63" s="759"/>
      <c r="B63" s="759"/>
      <c r="C63" s="759"/>
      <c r="D63" s="759"/>
      <c r="E63" s="759"/>
      <c r="F63" s="759"/>
      <c r="G63" s="61"/>
      <c r="H63" s="61"/>
      <c r="I63" s="22"/>
    </row>
    <row r="64" spans="1:9" s="23" customFormat="1" x14ac:dyDescent="0.25">
      <c r="A64" s="757"/>
      <c r="B64" s="757"/>
      <c r="C64" s="757"/>
      <c r="D64" s="757"/>
      <c r="E64" s="757"/>
      <c r="F64" s="757"/>
      <c r="G64" s="61"/>
      <c r="H64" s="61"/>
      <c r="I64" s="22"/>
    </row>
    <row r="66" spans="1:8" x14ac:dyDescent="0.25">
      <c r="G66" s="26" t="s">
        <v>39</v>
      </c>
    </row>
    <row r="68" spans="1:8" x14ac:dyDescent="0.25">
      <c r="A68" s="24" t="s">
        <v>359</v>
      </c>
      <c r="B68" s="24"/>
      <c r="C68" s="70" t="s">
        <v>180</v>
      </c>
      <c r="D68" s="715">
        <f>'Form A'!D82:E82</f>
        <v>0</v>
      </c>
      <c r="E68" s="715"/>
      <c r="F68" s="715"/>
      <c r="G68" s="25"/>
    </row>
    <row r="69" spans="1:8" x14ac:dyDescent="0.25">
      <c r="A69" s="24"/>
      <c r="B69" s="24"/>
      <c r="C69" s="24"/>
      <c r="D69" s="115"/>
      <c r="E69" s="115"/>
      <c r="F69" s="115"/>
      <c r="G69" s="25"/>
    </row>
    <row r="70" spans="1:8" x14ac:dyDescent="0.25">
      <c r="A70" s="24" t="s">
        <v>360</v>
      </c>
      <c r="B70" s="24"/>
      <c r="C70" s="70" t="s">
        <v>181</v>
      </c>
      <c r="D70" s="716">
        <f>'Form A'!D84:E84</f>
        <v>42678</v>
      </c>
      <c r="E70" s="716"/>
      <c r="F70" s="716"/>
      <c r="G70" s="25"/>
    </row>
    <row r="71" spans="1:8" x14ac:dyDescent="0.25">
      <c r="A71" s="24" t="s">
        <v>38</v>
      </c>
      <c r="B71" s="24"/>
      <c r="C71" s="24"/>
      <c r="D71" s="24"/>
      <c r="E71" s="24"/>
      <c r="F71" s="24"/>
      <c r="G71" s="27"/>
      <c r="H71" s="25"/>
    </row>
  </sheetData>
  <sheetProtection password="83AF" sheet="1" objects="1" scenarios="1"/>
  <mergeCells count="16">
    <mergeCell ref="B5:D5"/>
    <mergeCell ref="A1:D1"/>
    <mergeCell ref="A61:F61"/>
    <mergeCell ref="A63:F63"/>
    <mergeCell ref="D68:F68"/>
    <mergeCell ref="A3:D3"/>
    <mergeCell ref="A2:D2"/>
    <mergeCell ref="D70:F70"/>
    <mergeCell ref="A52:D52"/>
    <mergeCell ref="A53:D53"/>
    <mergeCell ref="A54:D54"/>
    <mergeCell ref="A56:D56"/>
    <mergeCell ref="A60:F60"/>
    <mergeCell ref="A62:F62"/>
    <mergeCell ref="A64:F64"/>
    <mergeCell ref="A59:F59"/>
  </mergeCells>
  <printOptions horizontalCentered="1"/>
  <pageMargins left="0.69685039400000004" right="0.196850393700787" top="0.98425196850393704" bottom="0.98425196850393704" header="0.511811023622047" footer="0.511811023622047"/>
  <pageSetup scale="74" fitToHeight="0" orientation="landscape" r:id="rId1"/>
  <headerFooter alignWithMargins="0">
    <oddFooter>&amp;C&amp;A</oddFooter>
  </headerFooter>
  <rowBreaks count="1" manualBreakCount="1">
    <brk id="41"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U53"/>
  <sheetViews>
    <sheetView showGridLines="0" topLeftCell="A31" zoomScaleNormal="100" workbookViewId="0">
      <selection activeCell="A46" sqref="A46:A48"/>
    </sheetView>
  </sheetViews>
  <sheetFormatPr defaultColWidth="9.109375" defaultRowHeight="13.2" x14ac:dyDescent="0.25"/>
  <cols>
    <col min="1" max="1" width="3.109375" style="81" customWidth="1"/>
    <col min="2" max="2" width="26.33203125" style="81" customWidth="1"/>
    <col min="3" max="3" width="13.5546875" style="81" customWidth="1"/>
    <col min="4" max="4" width="13.109375" style="81" customWidth="1"/>
    <col min="5" max="5" width="18.33203125" style="81" customWidth="1"/>
    <col min="6" max="6" width="14.33203125" style="81" customWidth="1"/>
    <col min="7" max="7" width="12.6640625" style="81" customWidth="1"/>
    <col min="8" max="8" width="13.88671875" style="81" customWidth="1"/>
    <col min="9" max="21" width="13.33203125" style="81" customWidth="1"/>
    <col min="22" max="16384" width="9.109375" style="81"/>
  </cols>
  <sheetData>
    <row r="1" spans="1:21" ht="21" x14ac:dyDescent="0.4">
      <c r="A1" s="713" t="str">
        <f>+'Form H'!A1:D1</f>
        <v>2017-18 PROGRAM REVIEW, RENEWAL &amp; TRANSFORMATION</v>
      </c>
      <c r="B1" s="713"/>
      <c r="C1" s="713"/>
      <c r="D1" s="713"/>
      <c r="E1" s="713"/>
      <c r="F1" s="713"/>
      <c r="G1" s="713"/>
    </row>
    <row r="2" spans="1:21" s="181" customFormat="1" ht="15.6" x14ac:dyDescent="0.3">
      <c r="A2" s="798" t="s">
        <v>325</v>
      </c>
      <c r="B2" s="798"/>
      <c r="C2" s="798"/>
      <c r="D2" s="798"/>
      <c r="E2" s="798"/>
      <c r="F2" s="798"/>
      <c r="G2" s="798"/>
      <c r="H2" s="36"/>
      <c r="I2" s="36"/>
      <c r="J2" s="36"/>
      <c r="K2" s="36"/>
      <c r="L2" s="36"/>
      <c r="M2" s="36"/>
      <c r="N2" s="36"/>
      <c r="O2" s="36"/>
      <c r="P2" s="36"/>
      <c r="Q2" s="36"/>
      <c r="R2" s="36"/>
      <c r="S2" s="36"/>
      <c r="T2" s="36"/>
      <c r="U2" s="36"/>
    </row>
    <row r="3" spans="1:21" s="77" customFormat="1" x14ac:dyDescent="0.25">
      <c r="A3" s="797" t="s">
        <v>73</v>
      </c>
      <c r="B3" s="797"/>
      <c r="C3" s="797"/>
      <c r="D3" s="797"/>
      <c r="E3" s="797"/>
      <c r="F3" s="797"/>
      <c r="G3" s="797"/>
      <c r="H3" s="78"/>
      <c r="I3" s="78"/>
      <c r="J3" s="78"/>
      <c r="K3" s="78"/>
      <c r="L3" s="78"/>
      <c r="M3" s="78"/>
      <c r="N3" s="78"/>
      <c r="O3" s="78"/>
      <c r="P3" s="78"/>
      <c r="Q3" s="78"/>
      <c r="R3" s="78"/>
      <c r="S3" s="78"/>
      <c r="T3" s="78"/>
      <c r="U3" s="78"/>
    </row>
    <row r="4" spans="1:21" s="77" customFormat="1" ht="13.8" x14ac:dyDescent="0.25">
      <c r="A4" s="799"/>
      <c r="B4" s="799"/>
      <c r="C4" s="799"/>
      <c r="D4" s="799"/>
      <c r="E4" s="799"/>
      <c r="F4" s="799"/>
      <c r="G4" s="799"/>
      <c r="H4" s="799"/>
      <c r="I4" s="799"/>
      <c r="J4" s="799"/>
      <c r="K4" s="799"/>
      <c r="L4" s="799"/>
      <c r="M4" s="799"/>
      <c r="N4" s="799"/>
      <c r="O4" s="799"/>
      <c r="P4" s="799"/>
      <c r="Q4" s="799"/>
      <c r="R4" s="799"/>
      <c r="S4" s="799"/>
      <c r="T4" s="799"/>
      <c r="U4" s="799"/>
    </row>
    <row r="5" spans="1:21" s="77" customFormat="1" ht="13.8" x14ac:dyDescent="0.25">
      <c r="A5" s="93"/>
      <c r="B5" s="93"/>
      <c r="C5" s="93"/>
      <c r="D5" s="93"/>
      <c r="E5" s="93"/>
      <c r="F5" s="93"/>
      <c r="G5" s="93"/>
      <c r="H5" s="93"/>
      <c r="I5" s="93"/>
      <c r="J5" s="93"/>
      <c r="K5" s="93"/>
      <c r="L5" s="93"/>
      <c r="M5" s="93"/>
      <c r="N5" s="93"/>
      <c r="O5" s="93"/>
      <c r="P5" s="93"/>
      <c r="Q5" s="93"/>
      <c r="R5" s="93"/>
      <c r="S5" s="93"/>
      <c r="T5" s="93"/>
      <c r="U5" s="93"/>
    </row>
    <row r="6" spans="1:21" s="77" customFormat="1" ht="13.8" thickBot="1" x14ac:dyDescent="0.3">
      <c r="A6" s="72"/>
      <c r="B6" s="72"/>
      <c r="C6" s="72"/>
      <c r="D6" s="72"/>
      <c r="E6" s="72"/>
      <c r="F6" s="72"/>
      <c r="G6" s="72"/>
      <c r="H6" s="79"/>
      <c r="I6" s="72"/>
      <c r="J6" s="72"/>
      <c r="K6" s="72"/>
      <c r="L6" s="72"/>
      <c r="M6" s="72"/>
      <c r="N6" s="72"/>
      <c r="O6" s="72"/>
      <c r="P6" s="72"/>
      <c r="Q6" s="72"/>
      <c r="R6" s="72"/>
      <c r="S6" s="72"/>
      <c r="T6" s="72"/>
      <c r="U6" s="72"/>
    </row>
    <row r="7" spans="1:21" s="77" customFormat="1" ht="13.8" thickBot="1" x14ac:dyDescent="0.3">
      <c r="A7" s="80" t="s">
        <v>33</v>
      </c>
      <c r="B7" s="80"/>
      <c r="C7" s="80"/>
      <c r="D7" s="727" t="str">
        <f>'Form A'!B4</f>
        <v>219-Independent Electricity System Operator</v>
      </c>
      <c r="E7" s="739"/>
      <c r="F7" s="739"/>
      <c r="G7" s="739"/>
      <c r="H7" s="729"/>
      <c r="I7" s="84"/>
      <c r="J7" s="85"/>
      <c r="K7" s="84"/>
      <c r="L7" s="84"/>
      <c r="M7" s="80"/>
      <c r="N7" s="80"/>
      <c r="O7" s="80"/>
      <c r="P7" s="80"/>
      <c r="Q7" s="80"/>
      <c r="R7" s="80"/>
      <c r="S7" s="72"/>
      <c r="T7" s="72"/>
      <c r="U7" s="72"/>
    </row>
    <row r="8" spans="1:21" s="77" customFormat="1" ht="15" x14ac:dyDescent="0.25">
      <c r="D8" s="786"/>
      <c r="E8" s="786"/>
      <c r="F8" s="786"/>
      <c r="G8" s="786"/>
      <c r="H8" s="786"/>
      <c r="I8" s="73"/>
      <c r="J8" s="83"/>
      <c r="K8" s="83"/>
      <c r="L8" s="83"/>
    </row>
    <row r="10" spans="1:21" ht="13.8" thickBot="1" x14ac:dyDescent="0.3"/>
    <row r="11" spans="1:21" ht="26.4" x14ac:dyDescent="0.25">
      <c r="B11" s="804" t="s">
        <v>157</v>
      </c>
      <c r="C11" s="805"/>
      <c r="D11" s="805"/>
      <c r="E11" s="805"/>
      <c r="F11" s="805"/>
      <c r="G11" s="806"/>
      <c r="H11" s="801" t="s">
        <v>158</v>
      </c>
      <c r="I11" s="801"/>
      <c r="J11" s="801"/>
      <c r="K11" s="801"/>
      <c r="L11" s="801"/>
      <c r="M11" s="801"/>
      <c r="N11" s="150"/>
      <c r="O11" s="800" t="s">
        <v>158</v>
      </c>
      <c r="P11" s="801"/>
      <c r="Q11" s="801"/>
      <c r="R11" s="801"/>
      <c r="S11" s="150"/>
      <c r="T11" s="151" t="s">
        <v>159</v>
      </c>
      <c r="U11" s="152"/>
    </row>
    <row r="12" spans="1:21" x14ac:dyDescent="0.25">
      <c r="B12" s="802" t="s">
        <v>160</v>
      </c>
      <c r="C12" s="790" t="s">
        <v>161</v>
      </c>
      <c r="D12" s="807" t="s">
        <v>162</v>
      </c>
      <c r="E12" s="808"/>
      <c r="F12" s="790" t="s">
        <v>163</v>
      </c>
      <c r="G12" s="790" t="s">
        <v>164</v>
      </c>
      <c r="H12" s="782">
        <v>2017</v>
      </c>
      <c r="I12" s="784">
        <f>H12+1</f>
        <v>2018</v>
      </c>
      <c r="J12" s="784">
        <f t="shared" ref="J12:M12" si="0">I12+1</f>
        <v>2019</v>
      </c>
      <c r="K12" s="784">
        <f t="shared" si="0"/>
        <v>2020</v>
      </c>
      <c r="L12" s="784">
        <f t="shared" si="0"/>
        <v>2021</v>
      </c>
      <c r="M12" s="784">
        <f t="shared" si="0"/>
        <v>2022</v>
      </c>
      <c r="N12" s="795" t="s">
        <v>165</v>
      </c>
      <c r="O12" s="784" t="s">
        <v>342</v>
      </c>
      <c r="P12" s="784" t="s">
        <v>343</v>
      </c>
      <c r="Q12" s="784" t="s">
        <v>344</v>
      </c>
      <c r="R12" s="788" t="s">
        <v>345</v>
      </c>
      <c r="S12" s="790" t="s">
        <v>165</v>
      </c>
      <c r="T12" s="790" t="s">
        <v>166</v>
      </c>
      <c r="U12" s="809" t="s">
        <v>167</v>
      </c>
    </row>
    <row r="13" spans="1:21" ht="45" customHeight="1" thickBot="1" x14ac:dyDescent="0.3">
      <c r="B13" s="803"/>
      <c r="C13" s="791"/>
      <c r="D13" s="160" t="s">
        <v>175</v>
      </c>
      <c r="E13" s="161" t="s">
        <v>176</v>
      </c>
      <c r="F13" s="791"/>
      <c r="G13" s="791"/>
      <c r="H13" s="783"/>
      <c r="I13" s="785"/>
      <c r="J13" s="785"/>
      <c r="K13" s="785"/>
      <c r="L13" s="785"/>
      <c r="M13" s="785"/>
      <c r="N13" s="796"/>
      <c r="O13" s="785"/>
      <c r="P13" s="785"/>
      <c r="Q13" s="785"/>
      <c r="R13" s="789"/>
      <c r="S13" s="791"/>
      <c r="T13" s="791"/>
      <c r="U13" s="810"/>
    </row>
    <row r="14" spans="1:21" x14ac:dyDescent="0.25">
      <c r="B14" s="157"/>
      <c r="C14" s="249"/>
      <c r="D14" s="158"/>
      <c r="E14" s="158"/>
      <c r="F14" s="159"/>
      <c r="G14" s="159"/>
      <c r="H14" s="249"/>
      <c r="I14" s="251"/>
      <c r="J14" s="251"/>
      <c r="K14" s="251"/>
      <c r="L14" s="251"/>
      <c r="M14" s="251"/>
      <c r="N14" s="252">
        <f>SUM(H14:M14)</f>
        <v>0</v>
      </c>
      <c r="O14" s="251"/>
      <c r="P14" s="251"/>
      <c r="Q14" s="251"/>
      <c r="R14" s="251"/>
      <c r="S14" s="252">
        <f t="shared" ref="S14:S23" si="1">SUM(N14:R14)</f>
        <v>0</v>
      </c>
      <c r="T14" s="251"/>
      <c r="U14" s="253">
        <f>SUM(S14:T14)</f>
        <v>0</v>
      </c>
    </row>
    <row r="15" spans="1:21" x14ac:dyDescent="0.25">
      <c r="B15" s="153"/>
      <c r="C15" s="250"/>
      <c r="D15" s="120"/>
      <c r="E15" s="120"/>
      <c r="F15" s="116"/>
      <c r="G15" s="116"/>
      <c r="H15" s="250"/>
      <c r="I15" s="254"/>
      <c r="J15" s="254"/>
      <c r="K15" s="254"/>
      <c r="L15" s="254"/>
      <c r="M15" s="254"/>
      <c r="N15" s="255">
        <f>SUM(H15:M15)</f>
        <v>0</v>
      </c>
      <c r="O15" s="254"/>
      <c r="P15" s="254"/>
      <c r="Q15" s="254"/>
      <c r="R15" s="254"/>
      <c r="S15" s="255">
        <f t="shared" si="1"/>
        <v>0</v>
      </c>
      <c r="T15" s="254"/>
      <c r="U15" s="256">
        <f t="shared" ref="U15:U23" si="2">SUM(S15:T15)</f>
        <v>0</v>
      </c>
    </row>
    <row r="16" spans="1:21" x14ac:dyDescent="0.25">
      <c r="B16" s="154"/>
      <c r="C16" s="250"/>
      <c r="D16" s="120"/>
      <c r="E16" s="120"/>
      <c r="F16" s="116"/>
      <c r="G16" s="116"/>
      <c r="H16" s="250"/>
      <c r="I16" s="254"/>
      <c r="J16" s="254"/>
      <c r="K16" s="254"/>
      <c r="L16" s="254"/>
      <c r="M16" s="254"/>
      <c r="N16" s="255">
        <f>SUM(H16:M16)</f>
        <v>0</v>
      </c>
      <c r="O16" s="254"/>
      <c r="P16" s="254"/>
      <c r="Q16" s="254"/>
      <c r="R16" s="254"/>
      <c r="S16" s="255">
        <f t="shared" si="1"/>
        <v>0</v>
      </c>
      <c r="T16" s="254"/>
      <c r="U16" s="256">
        <f t="shared" si="2"/>
        <v>0</v>
      </c>
    </row>
    <row r="17" spans="2:21" x14ac:dyDescent="0.25">
      <c r="B17" s="154"/>
      <c r="C17" s="250"/>
      <c r="D17" s="120"/>
      <c r="E17" s="120"/>
      <c r="F17" s="116"/>
      <c r="G17" s="116"/>
      <c r="H17" s="250"/>
      <c r="I17" s="254"/>
      <c r="J17" s="254"/>
      <c r="K17" s="254"/>
      <c r="L17" s="254"/>
      <c r="M17" s="254"/>
      <c r="N17" s="255">
        <f>SUM(H17:M17)</f>
        <v>0</v>
      </c>
      <c r="O17" s="254"/>
      <c r="P17" s="254"/>
      <c r="Q17" s="254"/>
      <c r="R17" s="254"/>
      <c r="S17" s="255">
        <f t="shared" si="1"/>
        <v>0</v>
      </c>
      <c r="T17" s="254"/>
      <c r="U17" s="256">
        <f t="shared" si="2"/>
        <v>0</v>
      </c>
    </row>
    <row r="18" spans="2:21" x14ac:dyDescent="0.25">
      <c r="B18" s="154"/>
      <c r="C18" s="250"/>
      <c r="D18" s="120"/>
      <c r="E18" s="120"/>
      <c r="F18" s="116"/>
      <c r="G18" s="116"/>
      <c r="H18" s="250"/>
      <c r="I18" s="254"/>
      <c r="J18" s="254"/>
      <c r="K18" s="254"/>
      <c r="L18" s="254"/>
      <c r="M18" s="254"/>
      <c r="N18" s="255">
        <f t="shared" ref="N18:N23" si="3">SUM(H18:M18)</f>
        <v>0</v>
      </c>
      <c r="O18" s="254"/>
      <c r="P18" s="254"/>
      <c r="Q18" s="254"/>
      <c r="R18" s="254"/>
      <c r="S18" s="255">
        <f t="shared" si="1"/>
        <v>0</v>
      </c>
      <c r="T18" s="254"/>
      <c r="U18" s="256">
        <f t="shared" si="2"/>
        <v>0</v>
      </c>
    </row>
    <row r="19" spans="2:21" x14ac:dyDescent="0.25">
      <c r="B19" s="154"/>
      <c r="C19" s="250"/>
      <c r="D19" s="120"/>
      <c r="E19" s="120"/>
      <c r="F19" s="116"/>
      <c r="G19" s="116"/>
      <c r="H19" s="250"/>
      <c r="I19" s="254"/>
      <c r="J19" s="254"/>
      <c r="K19" s="254"/>
      <c r="L19" s="254"/>
      <c r="M19" s="254"/>
      <c r="N19" s="255">
        <f t="shared" si="3"/>
        <v>0</v>
      </c>
      <c r="O19" s="254"/>
      <c r="P19" s="254"/>
      <c r="Q19" s="254"/>
      <c r="R19" s="254"/>
      <c r="S19" s="255">
        <f t="shared" si="1"/>
        <v>0</v>
      </c>
      <c r="T19" s="254"/>
      <c r="U19" s="256">
        <f t="shared" si="2"/>
        <v>0</v>
      </c>
    </row>
    <row r="20" spans="2:21" x14ac:dyDescent="0.25">
      <c r="B20" s="154"/>
      <c r="C20" s="250"/>
      <c r="D20" s="120"/>
      <c r="E20" s="120"/>
      <c r="F20" s="116"/>
      <c r="G20" s="116"/>
      <c r="H20" s="250"/>
      <c r="I20" s="254"/>
      <c r="J20" s="254"/>
      <c r="K20" s="254"/>
      <c r="L20" s="254"/>
      <c r="M20" s="254"/>
      <c r="N20" s="255">
        <f t="shared" si="3"/>
        <v>0</v>
      </c>
      <c r="O20" s="254"/>
      <c r="P20" s="254"/>
      <c r="Q20" s="254"/>
      <c r="R20" s="254"/>
      <c r="S20" s="255">
        <f t="shared" si="1"/>
        <v>0</v>
      </c>
      <c r="T20" s="254"/>
      <c r="U20" s="256">
        <f t="shared" si="2"/>
        <v>0</v>
      </c>
    </row>
    <row r="21" spans="2:21" x14ac:dyDescent="0.25">
      <c r="B21" s="155"/>
      <c r="C21" s="250"/>
      <c r="D21" s="121"/>
      <c r="E21" s="121"/>
      <c r="F21" s="116"/>
      <c r="G21" s="116"/>
      <c r="H21" s="250"/>
      <c r="I21" s="254"/>
      <c r="J21" s="254"/>
      <c r="K21" s="254"/>
      <c r="L21" s="254"/>
      <c r="M21" s="254"/>
      <c r="N21" s="255">
        <f t="shared" si="3"/>
        <v>0</v>
      </c>
      <c r="O21" s="254"/>
      <c r="P21" s="254"/>
      <c r="Q21" s="254"/>
      <c r="R21" s="254"/>
      <c r="S21" s="255">
        <f t="shared" si="1"/>
        <v>0</v>
      </c>
      <c r="T21" s="254"/>
      <c r="U21" s="256">
        <f t="shared" si="2"/>
        <v>0</v>
      </c>
    </row>
    <row r="22" spans="2:21" x14ac:dyDescent="0.25">
      <c r="B22" s="154"/>
      <c r="C22" s="250"/>
      <c r="D22" s="120"/>
      <c r="E22" s="120"/>
      <c r="F22" s="116"/>
      <c r="G22" s="116"/>
      <c r="H22" s="250"/>
      <c r="I22" s="254"/>
      <c r="J22" s="254"/>
      <c r="K22" s="254"/>
      <c r="L22" s="254"/>
      <c r="M22" s="254"/>
      <c r="N22" s="255">
        <f t="shared" si="3"/>
        <v>0</v>
      </c>
      <c r="O22" s="254"/>
      <c r="P22" s="254"/>
      <c r="Q22" s="254"/>
      <c r="R22" s="254"/>
      <c r="S22" s="255">
        <f t="shared" si="1"/>
        <v>0</v>
      </c>
      <c r="T22" s="254"/>
      <c r="U22" s="256">
        <f t="shared" si="2"/>
        <v>0</v>
      </c>
    </row>
    <row r="23" spans="2:21" x14ac:dyDescent="0.25">
      <c r="B23" s="154"/>
      <c r="C23" s="250"/>
      <c r="D23" s="120"/>
      <c r="E23" s="120"/>
      <c r="F23" s="116"/>
      <c r="G23" s="116"/>
      <c r="H23" s="250"/>
      <c r="I23" s="254"/>
      <c r="J23" s="254"/>
      <c r="K23" s="254"/>
      <c r="L23" s="254"/>
      <c r="M23" s="254"/>
      <c r="N23" s="255">
        <f t="shared" si="3"/>
        <v>0</v>
      </c>
      <c r="O23" s="254"/>
      <c r="P23" s="254"/>
      <c r="Q23" s="254"/>
      <c r="R23" s="254"/>
      <c r="S23" s="255">
        <f t="shared" si="1"/>
        <v>0</v>
      </c>
      <c r="T23" s="254"/>
      <c r="U23" s="256">
        <f t="shared" si="2"/>
        <v>0</v>
      </c>
    </row>
    <row r="24" spans="2:21" ht="13.8" thickBot="1" x14ac:dyDescent="0.3">
      <c r="B24" s="86" t="s">
        <v>168</v>
      </c>
      <c r="C24" s="156">
        <f>SUM(C14:C23)</f>
        <v>0</v>
      </c>
      <c r="D24" s="87"/>
      <c r="E24" s="87"/>
      <c r="F24" s="87"/>
      <c r="G24" s="87"/>
      <c r="H24" s="205">
        <f t="shared" ref="H24:M24" si="4">SUM(H14:H23)</f>
        <v>0</v>
      </c>
      <c r="I24" s="206">
        <f t="shared" si="4"/>
        <v>0</v>
      </c>
      <c r="J24" s="206">
        <f t="shared" si="4"/>
        <v>0</v>
      </c>
      <c r="K24" s="206">
        <f t="shared" si="4"/>
        <v>0</v>
      </c>
      <c r="L24" s="206">
        <f t="shared" si="4"/>
        <v>0</v>
      </c>
      <c r="M24" s="206">
        <f t="shared" si="4"/>
        <v>0</v>
      </c>
      <c r="N24" s="206">
        <f t="shared" ref="N24:U24" si="5">SUM(N14:N23)</f>
        <v>0</v>
      </c>
      <c r="O24" s="206">
        <f t="shared" si="5"/>
        <v>0</v>
      </c>
      <c r="P24" s="206">
        <f t="shared" si="5"/>
        <v>0</v>
      </c>
      <c r="Q24" s="206">
        <f t="shared" si="5"/>
        <v>0</v>
      </c>
      <c r="R24" s="206">
        <f t="shared" si="5"/>
        <v>0</v>
      </c>
      <c r="S24" s="206">
        <f t="shared" si="5"/>
        <v>0</v>
      </c>
      <c r="T24" s="206">
        <f t="shared" si="5"/>
        <v>0</v>
      </c>
      <c r="U24" s="207">
        <f t="shared" si="5"/>
        <v>0</v>
      </c>
    </row>
    <row r="26" spans="2:21" x14ac:dyDescent="0.25">
      <c r="B26" s="77"/>
      <c r="C26" s="77"/>
      <c r="D26" s="77"/>
      <c r="E26" s="77"/>
      <c r="F26" s="77"/>
    </row>
    <row r="27" spans="2:21" ht="13.8" thickBot="1" x14ac:dyDescent="0.3">
      <c r="B27" s="787"/>
      <c r="C27" s="787"/>
      <c r="D27" s="787"/>
      <c r="E27" s="787"/>
      <c r="F27" s="787"/>
    </row>
    <row r="28" spans="2:21" ht="12.75" customHeight="1" thickBot="1" x14ac:dyDescent="0.3">
      <c r="B28" s="777" t="s">
        <v>198</v>
      </c>
      <c r="C28" s="778"/>
      <c r="D28" s="778"/>
      <c r="E28" s="778"/>
      <c r="F28" s="778"/>
      <c r="G28" s="779"/>
      <c r="H28" s="780" t="s">
        <v>158</v>
      </c>
      <c r="I28" s="780"/>
      <c r="J28" s="780"/>
      <c r="K28" s="780"/>
      <c r="L28" s="780"/>
      <c r="M28" s="781"/>
    </row>
    <row r="29" spans="2:21" ht="12.75" customHeight="1" x14ac:dyDescent="0.25">
      <c r="B29" s="692"/>
      <c r="C29" s="693"/>
      <c r="D29" s="775" t="s">
        <v>162</v>
      </c>
      <c r="E29" s="776"/>
      <c r="F29" s="693"/>
      <c r="G29" s="694"/>
      <c r="H29" s="811">
        <v>2017</v>
      </c>
      <c r="I29" s="792">
        <f>H29+1</f>
        <v>2018</v>
      </c>
      <c r="J29" s="792">
        <f t="shared" ref="J29:M29" si="6">I29+1</f>
        <v>2019</v>
      </c>
      <c r="K29" s="792">
        <f t="shared" si="6"/>
        <v>2020</v>
      </c>
      <c r="L29" s="792">
        <f t="shared" si="6"/>
        <v>2021</v>
      </c>
      <c r="M29" s="793">
        <f t="shared" si="6"/>
        <v>2022</v>
      </c>
    </row>
    <row r="30" spans="2:21" ht="42" customHeight="1" thickBot="1" x14ac:dyDescent="0.3">
      <c r="B30" s="162" t="s">
        <v>169</v>
      </c>
      <c r="C30" s="691" t="s">
        <v>161</v>
      </c>
      <c r="D30" s="691" t="s">
        <v>175</v>
      </c>
      <c r="E30" s="691" t="s">
        <v>176</v>
      </c>
      <c r="F30" s="691" t="s">
        <v>163</v>
      </c>
      <c r="G30" s="691" t="s">
        <v>164</v>
      </c>
      <c r="H30" s="783"/>
      <c r="I30" s="785"/>
      <c r="J30" s="785"/>
      <c r="K30" s="785"/>
      <c r="L30" s="785"/>
      <c r="M30" s="794"/>
      <c r="N30" s="77"/>
    </row>
    <row r="31" spans="2:21" x14ac:dyDescent="0.25">
      <c r="B31" s="177"/>
      <c r="C31" s="249"/>
      <c r="D31" s="158"/>
      <c r="E31" s="158"/>
      <c r="F31" s="159"/>
      <c r="G31" s="159"/>
      <c r="H31" s="257"/>
      <c r="I31" s="258"/>
      <c r="J31" s="258"/>
      <c r="K31" s="258"/>
      <c r="L31" s="258"/>
      <c r="M31" s="259"/>
      <c r="N31" s="77"/>
    </row>
    <row r="32" spans="2:21" x14ac:dyDescent="0.25">
      <c r="B32" s="178"/>
      <c r="C32" s="250"/>
      <c r="D32" s="120"/>
      <c r="E32" s="120"/>
      <c r="F32" s="116"/>
      <c r="G32" s="116"/>
      <c r="H32" s="250"/>
      <c r="I32" s="254"/>
      <c r="J32" s="254"/>
      <c r="K32" s="254"/>
      <c r="L32" s="254"/>
      <c r="M32" s="260"/>
      <c r="N32" s="77"/>
    </row>
    <row r="33" spans="1:14" x14ac:dyDescent="0.25">
      <c r="B33" s="178"/>
      <c r="C33" s="250"/>
      <c r="D33" s="120"/>
      <c r="E33" s="120"/>
      <c r="F33" s="116"/>
      <c r="G33" s="116"/>
      <c r="H33" s="250"/>
      <c r="I33" s="254"/>
      <c r="J33" s="254"/>
      <c r="K33" s="254"/>
      <c r="L33" s="254"/>
      <c r="M33" s="260"/>
      <c r="N33" s="77"/>
    </row>
    <row r="34" spans="1:14" x14ac:dyDescent="0.25">
      <c r="B34" s="178"/>
      <c r="C34" s="250"/>
      <c r="D34" s="120"/>
      <c r="E34" s="120"/>
      <c r="F34" s="116"/>
      <c r="G34" s="116"/>
      <c r="H34" s="250"/>
      <c r="I34" s="254"/>
      <c r="J34" s="254"/>
      <c r="K34" s="254"/>
      <c r="L34" s="254"/>
      <c r="M34" s="260"/>
      <c r="N34" s="77"/>
    </row>
    <row r="35" spans="1:14" x14ac:dyDescent="0.25">
      <c r="B35" s="178"/>
      <c r="C35" s="250"/>
      <c r="D35" s="120"/>
      <c r="E35" s="120"/>
      <c r="F35" s="116"/>
      <c r="G35" s="116"/>
      <c r="H35" s="250"/>
      <c r="I35" s="254"/>
      <c r="J35" s="254"/>
      <c r="K35" s="254"/>
      <c r="L35" s="254"/>
      <c r="M35" s="260"/>
      <c r="N35" s="77"/>
    </row>
    <row r="36" spans="1:14" x14ac:dyDescent="0.25">
      <c r="B36" s="178"/>
      <c r="C36" s="250"/>
      <c r="D36" s="120"/>
      <c r="E36" s="120"/>
      <c r="F36" s="116"/>
      <c r="G36" s="116"/>
      <c r="H36" s="250"/>
      <c r="I36" s="254"/>
      <c r="J36" s="254"/>
      <c r="K36" s="254"/>
      <c r="L36" s="254"/>
      <c r="M36" s="260"/>
      <c r="N36" s="77"/>
    </row>
    <row r="37" spans="1:14" x14ac:dyDescent="0.25">
      <c r="B37" s="178"/>
      <c r="C37" s="250"/>
      <c r="D37" s="120"/>
      <c r="E37" s="120"/>
      <c r="F37" s="116"/>
      <c r="G37" s="116"/>
      <c r="H37" s="250"/>
      <c r="I37" s="254"/>
      <c r="J37" s="254"/>
      <c r="K37" s="254"/>
      <c r="L37" s="254"/>
      <c r="M37" s="260"/>
      <c r="N37" s="77"/>
    </row>
    <row r="38" spans="1:14" x14ac:dyDescent="0.25">
      <c r="B38" s="178"/>
      <c r="C38" s="250"/>
      <c r="D38" s="121"/>
      <c r="E38" s="121"/>
      <c r="F38" s="116"/>
      <c r="G38" s="116"/>
      <c r="H38" s="250"/>
      <c r="I38" s="254"/>
      <c r="J38" s="254"/>
      <c r="K38" s="254"/>
      <c r="L38" s="254"/>
      <c r="M38" s="260"/>
      <c r="N38" s="77"/>
    </row>
    <row r="39" spans="1:14" x14ac:dyDescent="0.25">
      <c r="B39" s="178"/>
      <c r="C39" s="250"/>
      <c r="D39" s="120"/>
      <c r="E39" s="120"/>
      <c r="F39" s="116"/>
      <c r="G39" s="116"/>
      <c r="H39" s="250"/>
      <c r="I39" s="254"/>
      <c r="J39" s="254"/>
      <c r="K39" s="254"/>
      <c r="L39" s="254"/>
      <c r="M39" s="260"/>
      <c r="N39" s="77"/>
    </row>
    <row r="40" spans="1:14" x14ac:dyDescent="0.25">
      <c r="B40" s="178"/>
      <c r="C40" s="250"/>
      <c r="D40" s="120"/>
      <c r="E40" s="120"/>
      <c r="F40" s="116"/>
      <c r="G40" s="116"/>
      <c r="H40" s="250"/>
      <c r="I40" s="254"/>
      <c r="J40" s="254"/>
      <c r="K40" s="254"/>
      <c r="L40" s="254"/>
      <c r="M40" s="260"/>
      <c r="N40" s="77"/>
    </row>
    <row r="41" spans="1:14" ht="43.5" customHeight="1" thickBot="1" x14ac:dyDescent="0.3">
      <c r="B41" s="176" t="s">
        <v>197</v>
      </c>
      <c r="C41" s="156">
        <f>SUM(C31:C40)</f>
        <v>0</v>
      </c>
      <c r="D41" s="91"/>
      <c r="E41" s="91"/>
      <c r="F41" s="91"/>
      <c r="G41" s="91"/>
      <c r="H41" s="205">
        <f t="shared" ref="H41:M41" si="7">SUM(H31:H40)</f>
        <v>0</v>
      </c>
      <c r="I41" s="206">
        <f t="shared" si="7"/>
        <v>0</v>
      </c>
      <c r="J41" s="206">
        <f t="shared" si="7"/>
        <v>0</v>
      </c>
      <c r="K41" s="206">
        <f t="shared" si="7"/>
        <v>0</v>
      </c>
      <c r="L41" s="206">
        <f t="shared" si="7"/>
        <v>0</v>
      </c>
      <c r="M41" s="207">
        <f t="shared" si="7"/>
        <v>0</v>
      </c>
      <c r="N41" s="77"/>
    </row>
    <row r="46" spans="1:14" x14ac:dyDescent="0.25">
      <c r="A46" s="24" t="s">
        <v>359</v>
      </c>
      <c r="B46" s="24"/>
      <c r="H46" s="70" t="s">
        <v>180</v>
      </c>
      <c r="I46" s="715">
        <f>'Form A'!D82</f>
        <v>0</v>
      </c>
      <c r="J46" s="715"/>
    </row>
    <row r="47" spans="1:14" x14ac:dyDescent="0.25">
      <c r="A47" s="24"/>
      <c r="B47" s="24"/>
      <c r="H47" s="24"/>
      <c r="I47" s="115"/>
      <c r="J47" s="115"/>
    </row>
    <row r="48" spans="1:14" x14ac:dyDescent="0.25">
      <c r="A48" s="24" t="s">
        <v>360</v>
      </c>
      <c r="B48" s="24"/>
      <c r="H48" s="70" t="s">
        <v>181</v>
      </c>
      <c r="I48" s="716">
        <f>'Form A'!D84</f>
        <v>42678</v>
      </c>
      <c r="J48" s="716"/>
    </row>
    <row r="49" spans="1:10" x14ac:dyDescent="0.25">
      <c r="A49" s="24" t="s">
        <v>38</v>
      </c>
      <c r="B49" s="24"/>
      <c r="C49" s="24"/>
      <c r="D49" s="24"/>
      <c r="E49" s="24"/>
      <c r="H49" s="63"/>
      <c r="I49" s="63"/>
      <c r="J49" s="63"/>
    </row>
    <row r="50" spans="1:10" x14ac:dyDescent="0.25">
      <c r="A50" s="63"/>
      <c r="B50" s="63"/>
      <c r="C50" s="63"/>
      <c r="D50" s="63"/>
      <c r="E50" s="63"/>
      <c r="F50" s="63"/>
      <c r="G50" s="63"/>
      <c r="H50" s="63"/>
    </row>
    <row r="51" spans="1:10" x14ac:dyDescent="0.25">
      <c r="A51" s="82"/>
      <c r="B51" s="63"/>
      <c r="C51" s="63"/>
      <c r="D51" s="63"/>
      <c r="E51" s="63"/>
      <c r="F51" s="63"/>
      <c r="G51" s="63"/>
      <c r="H51" s="63"/>
    </row>
    <row r="52" spans="1:10" x14ac:dyDescent="0.25">
      <c r="A52" s="82"/>
      <c r="B52" s="63"/>
      <c r="C52" s="63"/>
      <c r="D52" s="63"/>
      <c r="E52" s="63"/>
      <c r="F52" s="63"/>
      <c r="G52" s="63"/>
      <c r="H52" s="63"/>
    </row>
    <row r="53" spans="1:10" x14ac:dyDescent="0.25">
      <c r="A53" s="82"/>
      <c r="B53" s="63"/>
      <c r="C53" s="63"/>
      <c r="D53" s="63"/>
      <c r="E53" s="63"/>
      <c r="F53" s="63"/>
      <c r="G53" s="63"/>
      <c r="H53" s="63"/>
    </row>
  </sheetData>
  <sheetProtection password="83AF" sheet="1" objects="1" scenarios="1"/>
  <mergeCells count="40">
    <mergeCell ref="A3:G3"/>
    <mergeCell ref="A1:G1"/>
    <mergeCell ref="A2:G2"/>
    <mergeCell ref="I46:J46"/>
    <mergeCell ref="I48:J48"/>
    <mergeCell ref="A4:U4"/>
    <mergeCell ref="O11:R11"/>
    <mergeCell ref="B12:B13"/>
    <mergeCell ref="C12:C13"/>
    <mergeCell ref="B11:G11"/>
    <mergeCell ref="H11:M11"/>
    <mergeCell ref="D12:E12"/>
    <mergeCell ref="F12:F13"/>
    <mergeCell ref="G12:G13"/>
    <mergeCell ref="U12:U13"/>
    <mergeCell ref="H29:H30"/>
    <mergeCell ref="R12:R13"/>
    <mergeCell ref="S12:S13"/>
    <mergeCell ref="T12:T13"/>
    <mergeCell ref="Q12:Q13"/>
    <mergeCell ref="I29:I30"/>
    <mergeCell ref="J29:J30"/>
    <mergeCell ref="K29:K30"/>
    <mergeCell ref="L29:L30"/>
    <mergeCell ref="K12:K13"/>
    <mergeCell ref="L12:L13"/>
    <mergeCell ref="M29:M30"/>
    <mergeCell ref="M12:M13"/>
    <mergeCell ref="N12:N13"/>
    <mergeCell ref="O12:O13"/>
    <mergeCell ref="P12:P13"/>
    <mergeCell ref="D29:E29"/>
    <mergeCell ref="D7:H7"/>
    <mergeCell ref="B28:G28"/>
    <mergeCell ref="H28:M28"/>
    <mergeCell ref="H12:H13"/>
    <mergeCell ref="I12:I13"/>
    <mergeCell ref="J12:J13"/>
    <mergeCell ref="D8:H8"/>
    <mergeCell ref="B27:F27"/>
  </mergeCells>
  <pageMargins left="0.45" right="0.45" top="0.75" bottom="0.75" header="0.3" footer="0.3"/>
  <pageSetup scale="45" orientation="landscape" r:id="rId1"/>
  <headerFoot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54"/>
  <sheetViews>
    <sheetView showGridLines="0" topLeftCell="A19" zoomScaleNormal="100" workbookViewId="0">
      <selection activeCell="B48" sqref="B48:B50"/>
    </sheetView>
  </sheetViews>
  <sheetFormatPr defaultColWidth="9.109375" defaultRowHeight="13.2" x14ac:dyDescent="0.25"/>
  <cols>
    <col min="1" max="1" width="3.109375" style="81" customWidth="1"/>
    <col min="2" max="2" width="65.109375" style="81" customWidth="1"/>
    <col min="3" max="3" width="13.5546875" style="81" customWidth="1"/>
    <col min="4" max="4" width="13.109375" style="81" customWidth="1"/>
    <col min="5" max="5" width="18.33203125" style="81" customWidth="1"/>
    <col min="6" max="6" width="14.33203125" style="81" customWidth="1"/>
    <col min="7" max="7" width="12.6640625" style="81" customWidth="1"/>
    <col min="8" max="16384" width="9.109375" style="81"/>
  </cols>
  <sheetData>
    <row r="1" spans="1:7" ht="21" x14ac:dyDescent="0.4">
      <c r="A1" s="713" t="str">
        <f>+'Form I'!A1:G1</f>
        <v>2017-18 PROGRAM REVIEW, RENEWAL &amp; TRANSFORMATION</v>
      </c>
      <c r="B1" s="713"/>
      <c r="C1" s="713"/>
      <c r="D1" s="713"/>
      <c r="E1" s="713"/>
      <c r="F1" s="713"/>
      <c r="G1" s="713"/>
    </row>
    <row r="2" spans="1:7" s="181" customFormat="1" ht="15.6" x14ac:dyDescent="0.3">
      <c r="A2" s="36" t="s">
        <v>326</v>
      </c>
      <c r="B2" s="36"/>
      <c r="C2" s="36"/>
      <c r="D2" s="36"/>
      <c r="E2" s="36"/>
      <c r="F2" s="36"/>
      <c r="G2" s="36"/>
    </row>
    <row r="3" spans="1:7" s="77" customFormat="1" x14ac:dyDescent="0.25">
      <c r="A3" s="78" t="s">
        <v>73</v>
      </c>
      <c r="B3" s="78"/>
      <c r="C3" s="78"/>
      <c r="D3" s="78"/>
      <c r="E3" s="78"/>
      <c r="F3" s="78"/>
      <c r="G3" s="78"/>
    </row>
    <row r="4" spans="1:7" s="77" customFormat="1" ht="13.8" x14ac:dyDescent="0.25">
      <c r="A4" s="799"/>
      <c r="B4" s="799"/>
      <c r="C4" s="799"/>
      <c r="D4" s="799"/>
      <c r="E4" s="799"/>
      <c r="F4" s="799"/>
      <c r="G4" s="799"/>
    </row>
    <row r="5" spans="1:7" s="77" customFormat="1" ht="13.8" x14ac:dyDescent="0.25">
      <c r="A5" s="93"/>
      <c r="B5" s="93"/>
      <c r="C5" s="93"/>
      <c r="D5" s="93"/>
      <c r="E5" s="93"/>
      <c r="F5" s="93"/>
      <c r="G5" s="93"/>
    </row>
    <row r="6" spans="1:7" s="77" customFormat="1" ht="13.8" thickBot="1" x14ac:dyDescent="0.3">
      <c r="A6" s="72"/>
      <c r="B6" s="72"/>
      <c r="C6" s="72"/>
      <c r="D6" s="72"/>
      <c r="E6" s="72"/>
      <c r="F6" s="72"/>
      <c r="G6" s="72"/>
    </row>
    <row r="7" spans="1:7" s="77" customFormat="1" ht="13.8" thickBot="1" x14ac:dyDescent="0.3">
      <c r="A7" s="80" t="s">
        <v>33</v>
      </c>
      <c r="B7" s="80"/>
      <c r="C7" s="727" t="str">
        <f>'Form A'!B4</f>
        <v>219-Independent Electricity System Operator</v>
      </c>
      <c r="D7" s="739"/>
      <c r="E7" s="739"/>
      <c r="F7" s="739"/>
      <c r="G7" s="729"/>
    </row>
    <row r="8" spans="1:7" s="77" customFormat="1" x14ac:dyDescent="0.25">
      <c r="D8" s="786"/>
      <c r="E8" s="786"/>
      <c r="F8" s="786"/>
      <c r="G8" s="786"/>
    </row>
    <row r="10" spans="1:7" ht="13.8" thickBot="1" x14ac:dyDescent="0.3"/>
    <row r="11" spans="1:7" x14ac:dyDescent="0.25">
      <c r="B11" s="804" t="s">
        <v>157</v>
      </c>
      <c r="C11" s="805"/>
      <c r="D11" s="805"/>
      <c r="E11" s="805"/>
      <c r="F11" s="805"/>
      <c r="G11" s="812"/>
    </row>
    <row r="12" spans="1:7" x14ac:dyDescent="0.25">
      <c r="B12" s="818" t="s">
        <v>199</v>
      </c>
      <c r="C12" s="790" t="s">
        <v>170</v>
      </c>
      <c r="D12" s="807" t="s">
        <v>171</v>
      </c>
      <c r="E12" s="808"/>
      <c r="F12" s="790" t="s">
        <v>172</v>
      </c>
      <c r="G12" s="809" t="s">
        <v>173</v>
      </c>
    </row>
    <row r="13" spans="1:7" ht="45" customHeight="1" thickBot="1" x14ac:dyDescent="0.3">
      <c r="B13" s="819"/>
      <c r="C13" s="791"/>
      <c r="D13" s="161" t="s">
        <v>177</v>
      </c>
      <c r="E13" s="161" t="s">
        <v>176</v>
      </c>
      <c r="F13" s="791"/>
      <c r="G13" s="810"/>
    </row>
    <row r="14" spans="1:7" x14ac:dyDescent="0.25">
      <c r="B14" s="163"/>
      <c r="C14" s="164"/>
      <c r="D14" s="165"/>
      <c r="E14" s="165"/>
      <c r="F14" s="166"/>
      <c r="G14" s="167"/>
    </row>
    <row r="15" spans="1:7" x14ac:dyDescent="0.25">
      <c r="B15" s="117"/>
      <c r="C15" s="124"/>
      <c r="D15" s="122"/>
      <c r="E15" s="122"/>
      <c r="F15" s="113"/>
      <c r="G15" s="114"/>
    </row>
    <row r="16" spans="1:7" x14ac:dyDescent="0.25">
      <c r="B16" s="118"/>
      <c r="C16" s="124"/>
      <c r="D16" s="122"/>
      <c r="E16" s="122"/>
      <c r="F16" s="113"/>
      <c r="G16" s="114"/>
    </row>
    <row r="17" spans="2:7" x14ac:dyDescent="0.25">
      <c r="B17" s="118"/>
      <c r="C17" s="124"/>
      <c r="D17" s="122"/>
      <c r="E17" s="122"/>
      <c r="F17" s="113"/>
      <c r="G17" s="114"/>
    </row>
    <row r="18" spans="2:7" x14ac:dyDescent="0.25">
      <c r="B18" s="118"/>
      <c r="C18" s="124"/>
      <c r="D18" s="122"/>
      <c r="E18" s="122"/>
      <c r="F18" s="113"/>
      <c r="G18" s="114"/>
    </row>
    <row r="19" spans="2:7" x14ac:dyDescent="0.25">
      <c r="B19" s="118"/>
      <c r="C19" s="124"/>
      <c r="D19" s="122"/>
      <c r="E19" s="122"/>
      <c r="F19" s="113"/>
      <c r="G19" s="114"/>
    </row>
    <row r="20" spans="2:7" x14ac:dyDescent="0.25">
      <c r="B20" s="118"/>
      <c r="C20" s="124"/>
      <c r="D20" s="122"/>
      <c r="E20" s="122"/>
      <c r="F20" s="113"/>
      <c r="G20" s="114"/>
    </row>
    <row r="21" spans="2:7" x14ac:dyDescent="0.25">
      <c r="B21" s="119"/>
      <c r="C21" s="125"/>
      <c r="D21" s="123"/>
      <c r="E21" s="123"/>
      <c r="F21" s="113"/>
      <c r="G21" s="114"/>
    </row>
    <row r="22" spans="2:7" x14ac:dyDescent="0.25">
      <c r="B22" s="118"/>
      <c r="C22" s="124"/>
      <c r="D22" s="122"/>
      <c r="E22" s="122"/>
      <c r="F22" s="113"/>
      <c r="G22" s="114"/>
    </row>
    <row r="23" spans="2:7" x14ac:dyDescent="0.25">
      <c r="B23" s="118"/>
      <c r="C23" s="124"/>
      <c r="D23" s="122"/>
      <c r="E23" s="122"/>
      <c r="F23" s="113"/>
      <c r="G23" s="114"/>
    </row>
    <row r="24" spans="2:7" ht="20.100000000000001" customHeight="1" thickBot="1" x14ac:dyDescent="0.3">
      <c r="B24" s="86" t="s">
        <v>168</v>
      </c>
      <c r="C24" s="126">
        <f>SUM(C14:C23)</f>
        <v>0</v>
      </c>
      <c r="D24" s="87"/>
      <c r="E24" s="87"/>
      <c r="F24" s="87"/>
      <c r="G24" s="88"/>
    </row>
    <row r="27" spans="2:7" ht="13.8" thickBot="1" x14ac:dyDescent="0.3">
      <c r="B27" s="787"/>
      <c r="C27" s="787"/>
      <c r="D27" s="787"/>
      <c r="E27" s="787"/>
      <c r="F27" s="787"/>
    </row>
    <row r="28" spans="2:7" ht="12.75" customHeight="1" x14ac:dyDescent="0.25">
      <c r="B28" s="813" t="s">
        <v>200</v>
      </c>
      <c r="C28" s="814"/>
      <c r="D28" s="814"/>
      <c r="E28" s="814"/>
      <c r="F28" s="814"/>
      <c r="G28" s="815"/>
    </row>
    <row r="29" spans="2:7" ht="12.75" customHeight="1" x14ac:dyDescent="0.25">
      <c r="B29" s="89"/>
      <c r="C29" s="142"/>
      <c r="D29" s="807"/>
      <c r="E29" s="808"/>
      <c r="F29" s="142"/>
      <c r="G29" s="90"/>
    </row>
    <row r="30" spans="2:7" ht="12.75" customHeight="1" x14ac:dyDescent="0.25">
      <c r="B30" s="816" t="s">
        <v>169</v>
      </c>
      <c r="C30" s="790" t="s">
        <v>170</v>
      </c>
      <c r="D30" s="807" t="s">
        <v>171</v>
      </c>
      <c r="E30" s="808"/>
      <c r="F30" s="790" t="s">
        <v>172</v>
      </c>
      <c r="G30" s="809" t="s">
        <v>173</v>
      </c>
    </row>
    <row r="31" spans="2:7" ht="42" customHeight="1" thickBot="1" x14ac:dyDescent="0.3">
      <c r="B31" s="817"/>
      <c r="C31" s="791"/>
      <c r="D31" s="168" t="s">
        <v>177</v>
      </c>
      <c r="E31" s="168" t="s">
        <v>176</v>
      </c>
      <c r="F31" s="791"/>
      <c r="G31" s="810"/>
    </row>
    <row r="32" spans="2:7" ht="13.5" customHeight="1" x14ac:dyDescent="0.25">
      <c r="B32" s="179"/>
      <c r="C32" s="164"/>
      <c r="D32" s="165"/>
      <c r="E32" s="165"/>
      <c r="F32" s="166"/>
      <c r="G32" s="167"/>
    </row>
    <row r="33" spans="1:9" x14ac:dyDescent="0.25">
      <c r="B33" s="180"/>
      <c r="C33" s="124"/>
      <c r="D33" s="122"/>
      <c r="E33" s="122"/>
      <c r="F33" s="113"/>
      <c r="G33" s="114"/>
    </row>
    <row r="34" spans="1:9" x14ac:dyDescent="0.25">
      <c r="B34" s="180"/>
      <c r="C34" s="124"/>
      <c r="D34" s="122"/>
      <c r="E34" s="122"/>
      <c r="F34" s="113"/>
      <c r="G34" s="114"/>
    </row>
    <row r="35" spans="1:9" x14ac:dyDescent="0.25">
      <c r="B35" s="180"/>
      <c r="C35" s="124"/>
      <c r="D35" s="122"/>
      <c r="E35" s="122"/>
      <c r="F35" s="113"/>
      <c r="G35" s="114"/>
    </row>
    <row r="36" spans="1:9" x14ac:dyDescent="0.25">
      <c r="B36" s="180"/>
      <c r="C36" s="124"/>
      <c r="D36" s="122"/>
      <c r="E36" s="122"/>
      <c r="F36" s="113"/>
      <c r="G36" s="114"/>
    </row>
    <row r="37" spans="1:9" x14ac:dyDescent="0.25">
      <c r="B37" s="180"/>
      <c r="C37" s="124"/>
      <c r="D37" s="122"/>
      <c r="E37" s="122"/>
      <c r="F37" s="113"/>
      <c r="G37" s="114"/>
    </row>
    <row r="38" spans="1:9" x14ac:dyDescent="0.25">
      <c r="B38" s="180"/>
      <c r="C38" s="124"/>
      <c r="D38" s="122"/>
      <c r="E38" s="122"/>
      <c r="F38" s="113"/>
      <c r="G38" s="114"/>
    </row>
    <row r="39" spans="1:9" x14ac:dyDescent="0.25">
      <c r="B39" s="180"/>
      <c r="C39" s="125"/>
      <c r="D39" s="123"/>
      <c r="E39" s="123"/>
      <c r="F39" s="113"/>
      <c r="G39" s="114"/>
    </row>
    <row r="40" spans="1:9" x14ac:dyDescent="0.25">
      <c r="B40" s="180"/>
      <c r="C40" s="124"/>
      <c r="D40" s="122"/>
      <c r="E40" s="122"/>
      <c r="F40" s="113"/>
      <c r="G40" s="114"/>
    </row>
    <row r="41" spans="1:9" x14ac:dyDescent="0.25">
      <c r="B41" s="180"/>
      <c r="C41" s="124"/>
      <c r="D41" s="122"/>
      <c r="E41" s="122"/>
      <c r="F41" s="113"/>
      <c r="G41" s="114"/>
    </row>
    <row r="42" spans="1:9" ht="20.100000000000001" customHeight="1" thickBot="1" x14ac:dyDescent="0.3">
      <c r="B42" s="176" t="s">
        <v>201</v>
      </c>
      <c r="C42" s="126">
        <f>SUM(C32:C41)</f>
        <v>0</v>
      </c>
      <c r="D42" s="91"/>
      <c r="E42" s="91"/>
      <c r="F42" s="91"/>
      <c r="G42" s="92"/>
    </row>
    <row r="47" spans="1:9" x14ac:dyDescent="0.25">
      <c r="A47" s="82"/>
      <c r="B47" s="63"/>
      <c r="C47" s="63"/>
      <c r="D47" s="63"/>
      <c r="E47" s="63"/>
      <c r="F47" s="63"/>
      <c r="G47" s="63"/>
    </row>
    <row r="48" spans="1:9" x14ac:dyDescent="0.25">
      <c r="A48" s="82"/>
      <c r="B48" s="24" t="s">
        <v>359</v>
      </c>
      <c r="C48" s="63"/>
      <c r="D48" s="63"/>
      <c r="E48" s="70" t="s">
        <v>180</v>
      </c>
      <c r="F48" s="715">
        <f>'Form A'!D82</f>
        <v>0</v>
      </c>
      <c r="G48" s="715"/>
      <c r="I48" s="63"/>
    </row>
    <row r="49" spans="1:9" x14ac:dyDescent="0.25">
      <c r="A49" s="82"/>
      <c r="B49" s="24"/>
      <c r="C49" s="63"/>
      <c r="D49" s="63"/>
      <c r="E49" s="24"/>
      <c r="F49" s="115"/>
      <c r="G49" s="115"/>
      <c r="I49" s="63"/>
    </row>
    <row r="50" spans="1:9" x14ac:dyDescent="0.25">
      <c r="A50" s="82"/>
      <c r="B50" s="24" t="s">
        <v>360</v>
      </c>
      <c r="C50" s="63"/>
      <c r="D50" s="63"/>
      <c r="E50" s="70" t="s">
        <v>181</v>
      </c>
      <c r="F50" s="716">
        <f>'Form A'!D84</f>
        <v>42678</v>
      </c>
      <c r="G50" s="716"/>
      <c r="I50" s="63"/>
    </row>
    <row r="51" spans="1:9" x14ac:dyDescent="0.25">
      <c r="A51" s="82"/>
      <c r="B51" s="24" t="s">
        <v>38</v>
      </c>
      <c r="C51" s="63"/>
      <c r="D51" s="63"/>
      <c r="E51" s="63"/>
      <c r="F51" s="24"/>
      <c r="G51" s="24"/>
      <c r="H51" s="24"/>
      <c r="I51" s="63"/>
    </row>
    <row r="52" spans="1:9" x14ac:dyDescent="0.25">
      <c r="A52" s="82"/>
      <c r="B52" s="63"/>
      <c r="C52" s="63"/>
      <c r="D52" s="63"/>
      <c r="E52" s="63"/>
      <c r="F52" s="63"/>
      <c r="G52" s="63"/>
      <c r="H52" s="63"/>
      <c r="I52" s="63"/>
    </row>
    <row r="53" spans="1:9" x14ac:dyDescent="0.25">
      <c r="A53" s="82"/>
      <c r="B53" s="63"/>
      <c r="C53" s="63"/>
      <c r="D53" s="63"/>
      <c r="E53" s="63"/>
      <c r="F53" s="63"/>
      <c r="G53" s="63"/>
    </row>
    <row r="54" spans="1:9" x14ac:dyDescent="0.25">
      <c r="A54" s="82"/>
      <c r="B54" s="63"/>
      <c r="C54" s="63"/>
      <c r="D54" s="63"/>
      <c r="E54" s="63"/>
      <c r="F54" s="63"/>
      <c r="G54" s="63"/>
    </row>
  </sheetData>
  <sheetProtection password="83AF" sheet="1" objects="1" scenarios="1"/>
  <mergeCells count="20">
    <mergeCell ref="F48:G48"/>
    <mergeCell ref="F50:G50"/>
    <mergeCell ref="C12:C13"/>
    <mergeCell ref="D12:E12"/>
    <mergeCell ref="F12:F13"/>
    <mergeCell ref="G12:G13"/>
    <mergeCell ref="B28:G28"/>
    <mergeCell ref="B27:F27"/>
    <mergeCell ref="B30:B31"/>
    <mergeCell ref="D29:E29"/>
    <mergeCell ref="C30:C31"/>
    <mergeCell ref="D30:E30"/>
    <mergeCell ref="F30:F31"/>
    <mergeCell ref="G30:G31"/>
    <mergeCell ref="B12:B13"/>
    <mergeCell ref="D8:G8"/>
    <mergeCell ref="B11:G11"/>
    <mergeCell ref="A1:G1"/>
    <mergeCell ref="C7:G7"/>
    <mergeCell ref="A4:G4"/>
  </mergeCells>
  <pageMargins left="0.7" right="0.7" top="0.75" bottom="0.75" header="0.3" footer="0.3"/>
  <pageSetup scale="65"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86"/>
  <sheetViews>
    <sheetView showGridLines="0" zoomScaleNormal="100" workbookViewId="0">
      <selection activeCell="C45" sqref="C45"/>
    </sheetView>
  </sheetViews>
  <sheetFormatPr defaultRowHeight="13.2" x14ac:dyDescent="0.25"/>
  <cols>
    <col min="1" max="1" width="5.109375" style="3" bestFit="1" customWidth="1"/>
    <col min="2" max="2" width="3" customWidth="1"/>
    <col min="3" max="3" width="108.6640625" style="7" customWidth="1"/>
    <col min="5" max="5" width="5.33203125" customWidth="1"/>
  </cols>
  <sheetData>
    <row r="1" spans="1:14" s="677" customFormat="1" ht="21" x14ac:dyDescent="0.4">
      <c r="A1" s="713" t="s">
        <v>329</v>
      </c>
      <c r="B1" s="713"/>
      <c r="C1" s="713"/>
      <c r="D1" s="713"/>
    </row>
    <row r="2" spans="1:14" ht="17.399999999999999" x14ac:dyDescent="0.3">
      <c r="A2" s="710" t="s">
        <v>324</v>
      </c>
      <c r="B2" s="710"/>
      <c r="C2" s="710"/>
      <c r="D2" s="710"/>
      <c r="E2" s="28"/>
      <c r="F2" s="1"/>
      <c r="G2" s="1"/>
      <c r="H2" s="1"/>
      <c r="I2" s="1"/>
      <c r="J2" s="1"/>
      <c r="K2" s="1"/>
      <c r="L2" s="1"/>
      <c r="M2" s="1"/>
      <c r="N2" s="1"/>
    </row>
    <row r="3" spans="1:14" x14ac:dyDescent="0.25">
      <c r="A3" s="2"/>
      <c r="B3" s="1"/>
      <c r="C3" s="16"/>
      <c r="D3" s="1"/>
      <c r="E3" s="1"/>
      <c r="F3" s="1"/>
      <c r="G3" s="1"/>
      <c r="H3" s="1"/>
      <c r="I3" s="1"/>
      <c r="J3" s="1"/>
      <c r="K3" s="1"/>
      <c r="L3" s="1"/>
      <c r="M3" s="1"/>
      <c r="N3" s="1"/>
    </row>
    <row r="4" spans="1:14" s="14" customFormat="1" ht="15.6" x14ac:dyDescent="0.3">
      <c r="A4" s="17" t="s">
        <v>20</v>
      </c>
      <c r="B4" s="17" t="s">
        <v>18</v>
      </c>
      <c r="C4" s="18"/>
      <c r="D4" s="19"/>
      <c r="E4" s="19"/>
      <c r="F4" s="19"/>
      <c r="G4" s="19"/>
      <c r="H4" s="19"/>
      <c r="I4" s="19"/>
      <c r="J4" s="19"/>
      <c r="K4" s="19"/>
      <c r="L4" s="19"/>
      <c r="M4" s="19"/>
      <c r="N4" s="19"/>
    </row>
    <row r="5" spans="1:14" x14ac:dyDescent="0.25">
      <c r="A5" s="2"/>
      <c r="B5" s="1"/>
      <c r="C5" s="16" t="s">
        <v>40</v>
      </c>
      <c r="D5" s="1"/>
      <c r="E5" s="1"/>
      <c r="F5" s="1"/>
      <c r="G5" s="1"/>
      <c r="H5" s="1"/>
      <c r="I5" s="1"/>
      <c r="J5" s="1"/>
      <c r="K5" s="1"/>
      <c r="L5" s="1"/>
      <c r="M5" s="1"/>
      <c r="N5" s="1"/>
    </row>
    <row r="6" spans="1:14" ht="8.1" customHeight="1" x14ac:dyDescent="0.25">
      <c r="A6" s="2"/>
      <c r="B6" s="1"/>
      <c r="C6" s="16"/>
      <c r="D6" s="1"/>
      <c r="E6" s="1"/>
      <c r="F6" s="1"/>
      <c r="G6" s="1"/>
      <c r="H6" s="1"/>
      <c r="I6" s="1"/>
      <c r="J6" s="1"/>
      <c r="K6" s="1"/>
      <c r="L6" s="1"/>
      <c r="M6" s="1"/>
      <c r="N6" s="1"/>
    </row>
    <row r="7" spans="1:14" s="13" customFormat="1" ht="15.6" x14ac:dyDescent="0.3">
      <c r="A7" s="30" t="s">
        <v>21</v>
      </c>
      <c r="B7" s="30" t="s">
        <v>7</v>
      </c>
      <c r="C7" s="32"/>
    </row>
    <row r="8" spans="1:14" s="4" customFormat="1" x14ac:dyDescent="0.25">
      <c r="A8" s="5"/>
      <c r="C8" s="679" t="s">
        <v>319</v>
      </c>
    </row>
    <row r="9" spans="1:14" x14ac:dyDescent="0.25">
      <c r="A9" s="2"/>
      <c r="B9" s="1"/>
      <c r="C9" s="16"/>
      <c r="D9" s="1"/>
      <c r="E9" s="1"/>
      <c r="F9" s="1"/>
      <c r="G9" s="1"/>
      <c r="H9" s="1"/>
      <c r="I9" s="1"/>
      <c r="J9" s="1"/>
      <c r="K9" s="1"/>
      <c r="L9" s="1"/>
      <c r="M9" s="1"/>
      <c r="N9" s="1"/>
    </row>
    <row r="10" spans="1:14" s="14" customFormat="1" ht="15.6" x14ac:dyDescent="0.3">
      <c r="A10" s="17" t="s">
        <v>22</v>
      </c>
      <c r="B10" s="17" t="s">
        <v>19</v>
      </c>
      <c r="C10" s="18"/>
      <c r="D10" s="19"/>
      <c r="E10" s="19"/>
      <c r="F10" s="19"/>
      <c r="G10" s="19"/>
      <c r="H10" s="19"/>
      <c r="I10" s="19"/>
      <c r="J10" s="19"/>
      <c r="K10" s="19"/>
      <c r="L10" s="19"/>
      <c r="M10" s="19"/>
      <c r="N10" s="19"/>
    </row>
    <row r="11" spans="1:14" x14ac:dyDescent="0.25">
      <c r="A11" s="2"/>
      <c r="B11" s="1"/>
      <c r="C11" s="322" t="s">
        <v>320</v>
      </c>
      <c r="D11" s="1"/>
      <c r="E11" s="1"/>
      <c r="F11" s="1"/>
      <c r="G11" s="1"/>
      <c r="H11" s="1"/>
      <c r="I11" s="1"/>
      <c r="J11" s="1"/>
      <c r="K11" s="1"/>
      <c r="L11" s="1"/>
      <c r="M11" s="1"/>
      <c r="N11" s="1"/>
    </row>
    <row r="12" spans="1:14" ht="8.1" customHeight="1" x14ac:dyDescent="0.25">
      <c r="A12" s="2"/>
      <c r="B12" s="1"/>
      <c r="C12" s="16"/>
      <c r="D12" s="1"/>
      <c r="E12" s="1"/>
      <c r="F12" s="1"/>
      <c r="G12" s="1"/>
      <c r="H12" s="1"/>
      <c r="I12" s="1"/>
      <c r="J12" s="1"/>
      <c r="K12" s="1"/>
      <c r="L12" s="1"/>
      <c r="M12" s="1"/>
      <c r="N12" s="1"/>
    </row>
    <row r="13" spans="1:14" s="14" customFormat="1" ht="15.6" x14ac:dyDescent="0.3">
      <c r="A13" s="17" t="s">
        <v>23</v>
      </c>
      <c r="B13" s="17" t="s">
        <v>134</v>
      </c>
      <c r="C13" s="18"/>
      <c r="D13" s="19"/>
      <c r="E13" s="19"/>
      <c r="F13" s="19"/>
      <c r="G13" s="19"/>
      <c r="H13" s="19"/>
      <c r="I13" s="19"/>
      <c r="J13" s="19"/>
      <c r="K13" s="19"/>
      <c r="L13" s="19"/>
      <c r="M13" s="19"/>
      <c r="N13" s="19"/>
    </row>
    <row r="14" spans="1:14" ht="26.4" x14ac:dyDescent="0.25">
      <c r="A14" s="2"/>
      <c r="B14" s="1"/>
      <c r="C14" s="322" t="s">
        <v>321</v>
      </c>
      <c r="D14" s="1"/>
      <c r="E14" s="1"/>
      <c r="F14" s="1"/>
      <c r="G14" s="1"/>
      <c r="H14" s="1"/>
      <c r="I14" s="1"/>
      <c r="J14" s="1"/>
      <c r="K14" s="1"/>
      <c r="L14" s="1"/>
      <c r="M14" s="1"/>
      <c r="N14" s="1"/>
    </row>
    <row r="15" spans="1:14" ht="8.1" customHeight="1" x14ac:dyDescent="0.25">
      <c r="A15" s="2"/>
      <c r="B15" s="1"/>
      <c r="C15" s="16"/>
      <c r="D15" s="1"/>
      <c r="E15" s="1"/>
      <c r="F15" s="1"/>
      <c r="G15" s="1"/>
      <c r="H15" s="1"/>
      <c r="I15" s="1"/>
      <c r="J15" s="1"/>
      <c r="K15" s="1"/>
      <c r="L15" s="1"/>
      <c r="M15" s="1"/>
      <c r="N15" s="1"/>
    </row>
    <row r="16" spans="1:14" s="14" customFormat="1" ht="15.6" x14ac:dyDescent="0.3">
      <c r="A16" s="17" t="s">
        <v>24</v>
      </c>
      <c r="B16" s="17" t="s">
        <v>135</v>
      </c>
      <c r="C16" s="18"/>
      <c r="D16" s="19"/>
      <c r="E16" s="19"/>
      <c r="F16" s="19"/>
      <c r="G16" s="19"/>
      <c r="H16" s="19"/>
      <c r="I16" s="19"/>
      <c r="J16" s="19"/>
      <c r="K16" s="19"/>
      <c r="L16" s="19"/>
      <c r="M16" s="19"/>
      <c r="N16" s="19"/>
    </row>
    <row r="17" spans="1:14" ht="39.6" x14ac:dyDescent="0.25">
      <c r="A17" s="2"/>
      <c r="B17" s="1"/>
      <c r="C17" s="322" t="s">
        <v>278</v>
      </c>
      <c r="D17" s="1"/>
      <c r="E17" s="1"/>
      <c r="F17" s="1"/>
      <c r="G17" s="1"/>
      <c r="H17" s="1"/>
      <c r="I17" s="1"/>
      <c r="J17" s="1"/>
      <c r="K17" s="1"/>
      <c r="L17" s="1"/>
      <c r="M17" s="1"/>
      <c r="N17" s="1"/>
    </row>
    <row r="18" spans="1:14" ht="8.1" customHeight="1" x14ac:dyDescent="0.25">
      <c r="A18" s="2"/>
      <c r="B18" s="1"/>
      <c r="C18" s="16"/>
      <c r="D18" s="1"/>
      <c r="E18" s="1"/>
      <c r="F18" s="1"/>
      <c r="G18" s="1"/>
      <c r="H18" s="1"/>
      <c r="I18" s="1"/>
      <c r="J18" s="1"/>
      <c r="K18" s="1"/>
      <c r="L18" s="1"/>
      <c r="M18" s="1"/>
      <c r="N18" s="1"/>
    </row>
    <row r="19" spans="1:14" s="14" customFormat="1" ht="15.6" x14ac:dyDescent="0.3">
      <c r="A19" s="17" t="s">
        <v>25</v>
      </c>
      <c r="B19" s="17" t="s">
        <v>138</v>
      </c>
      <c r="C19" s="18"/>
      <c r="D19" s="19"/>
      <c r="E19" s="19"/>
      <c r="F19" s="19"/>
      <c r="G19" s="19"/>
      <c r="H19" s="19"/>
      <c r="I19" s="19"/>
      <c r="J19" s="19"/>
      <c r="K19" s="19"/>
      <c r="L19" s="19"/>
      <c r="M19" s="19"/>
      <c r="N19" s="19"/>
    </row>
    <row r="20" spans="1:14" ht="39.6" x14ac:dyDescent="0.25">
      <c r="A20" s="2"/>
      <c r="B20" s="1"/>
      <c r="C20" s="322" t="s">
        <v>279</v>
      </c>
      <c r="D20" s="1"/>
      <c r="E20" s="1"/>
      <c r="F20" s="1"/>
      <c r="G20" s="1"/>
      <c r="H20" s="1"/>
      <c r="I20" s="1"/>
      <c r="J20" s="1"/>
      <c r="K20" s="1"/>
      <c r="L20" s="1"/>
      <c r="M20" s="1"/>
      <c r="N20" s="1"/>
    </row>
    <row r="21" spans="1:14" ht="8.1" customHeight="1" x14ac:dyDescent="0.25">
      <c r="A21" s="2"/>
      <c r="B21" s="1"/>
      <c r="C21" s="16"/>
      <c r="D21" s="1"/>
      <c r="E21" s="1"/>
      <c r="F21" s="1"/>
      <c r="G21" s="1"/>
      <c r="H21" s="1"/>
      <c r="I21" s="1"/>
      <c r="J21" s="1"/>
      <c r="K21" s="1"/>
      <c r="L21" s="1"/>
      <c r="M21" s="1"/>
      <c r="N21" s="1"/>
    </row>
    <row r="22" spans="1:14" s="14" customFormat="1" ht="15.6" x14ac:dyDescent="0.3">
      <c r="A22" s="17" t="s">
        <v>26</v>
      </c>
      <c r="B22" s="17" t="s">
        <v>136</v>
      </c>
      <c r="C22" s="18"/>
      <c r="D22" s="19"/>
      <c r="E22" s="19"/>
      <c r="F22" s="19"/>
      <c r="G22" s="19"/>
      <c r="H22" s="19"/>
      <c r="I22" s="19"/>
      <c r="J22" s="19"/>
      <c r="K22" s="19"/>
      <c r="L22" s="19"/>
      <c r="M22" s="19"/>
      <c r="N22" s="19"/>
    </row>
    <row r="23" spans="1:14" ht="39.6" x14ac:dyDescent="0.25">
      <c r="A23" s="2"/>
      <c r="B23" s="1"/>
      <c r="C23" s="322" t="s">
        <v>280</v>
      </c>
      <c r="D23" s="1"/>
      <c r="E23" s="1"/>
      <c r="F23" s="1"/>
      <c r="G23" s="1"/>
      <c r="H23" s="1"/>
      <c r="I23" s="1"/>
      <c r="J23" s="1"/>
      <c r="K23" s="1"/>
      <c r="L23" s="1"/>
      <c r="M23" s="1"/>
      <c r="N23" s="1"/>
    </row>
    <row r="24" spans="1:14" ht="8.1" customHeight="1" x14ac:dyDescent="0.25">
      <c r="A24" s="2"/>
      <c r="B24" s="1"/>
      <c r="C24" s="16"/>
      <c r="D24" s="1"/>
      <c r="E24" s="1"/>
      <c r="F24" s="1"/>
      <c r="G24" s="1"/>
      <c r="H24" s="1"/>
      <c r="I24" s="1"/>
      <c r="J24" s="1"/>
      <c r="K24" s="1"/>
      <c r="L24" s="1"/>
      <c r="M24" s="1"/>
      <c r="N24" s="1"/>
    </row>
    <row r="25" spans="1:14" s="14" customFormat="1" ht="15.6" x14ac:dyDescent="0.3">
      <c r="A25" s="17" t="s">
        <v>27</v>
      </c>
      <c r="B25" s="17" t="s">
        <v>137</v>
      </c>
      <c r="C25" s="18"/>
      <c r="D25" s="19"/>
      <c r="E25" s="19"/>
      <c r="F25" s="19"/>
      <c r="G25" s="19"/>
      <c r="H25" s="19"/>
      <c r="I25" s="19"/>
      <c r="J25" s="19"/>
      <c r="K25" s="19"/>
      <c r="L25" s="19"/>
      <c r="M25" s="19"/>
      <c r="N25" s="19"/>
    </row>
    <row r="26" spans="1:14" ht="52.8" x14ac:dyDescent="0.25">
      <c r="A26" s="2"/>
      <c r="B26" s="1"/>
      <c r="C26" s="322" t="s">
        <v>318</v>
      </c>
      <c r="D26" s="1"/>
      <c r="E26" s="1"/>
      <c r="F26" s="1"/>
      <c r="G26" s="1"/>
      <c r="H26" s="1"/>
      <c r="I26" s="1"/>
      <c r="J26" s="1"/>
      <c r="K26" s="1"/>
      <c r="L26" s="1"/>
      <c r="M26" s="1"/>
      <c r="N26" s="1"/>
    </row>
    <row r="27" spans="1:14" ht="8.1" customHeight="1" x14ac:dyDescent="0.25">
      <c r="A27" s="2"/>
      <c r="B27" s="1"/>
      <c r="C27" s="16"/>
      <c r="D27" s="1"/>
      <c r="E27" s="1"/>
      <c r="F27" s="1"/>
      <c r="G27" s="1"/>
      <c r="H27" s="1"/>
      <c r="I27" s="1"/>
      <c r="J27" s="1"/>
      <c r="K27" s="1"/>
      <c r="L27" s="1"/>
      <c r="M27" s="1"/>
      <c r="N27" s="1"/>
    </row>
    <row r="28" spans="1:14" s="13" customFormat="1" ht="15.6" customHeight="1" x14ac:dyDescent="0.3">
      <c r="A28" s="30" t="s">
        <v>2</v>
      </c>
      <c r="B28" s="711" t="s">
        <v>245</v>
      </c>
      <c r="C28" s="711"/>
      <c r="D28" s="711"/>
      <c r="E28" s="29"/>
    </row>
    <row r="29" spans="1:14" s="4" customFormat="1" x14ac:dyDescent="0.25">
      <c r="A29" s="5"/>
      <c r="C29" s="31" t="s">
        <v>256</v>
      </c>
    </row>
    <row r="30" spans="1:14" ht="8.1" customHeight="1" x14ac:dyDescent="0.25">
      <c r="A30" s="2"/>
      <c r="B30" s="1"/>
      <c r="C30" s="16"/>
      <c r="D30" s="1"/>
      <c r="E30" s="1"/>
      <c r="F30" s="1"/>
      <c r="G30" s="1"/>
      <c r="H30" s="1"/>
      <c r="I30" s="1"/>
      <c r="J30" s="1"/>
      <c r="K30" s="1"/>
      <c r="L30" s="1"/>
      <c r="M30" s="1"/>
      <c r="N30" s="1"/>
    </row>
    <row r="31" spans="1:14" s="173" customFormat="1" ht="15.6" x14ac:dyDescent="0.3">
      <c r="A31" s="30" t="s">
        <v>246</v>
      </c>
      <c r="B31" s="712" t="s">
        <v>247</v>
      </c>
      <c r="C31" s="712"/>
      <c r="D31" s="712"/>
      <c r="E31" s="172"/>
      <c r="F31" s="172"/>
      <c r="G31" s="172"/>
      <c r="H31" s="172"/>
      <c r="I31" s="172"/>
      <c r="J31" s="172"/>
      <c r="K31" s="172"/>
      <c r="L31" s="172"/>
      <c r="M31" s="172"/>
      <c r="N31" s="172"/>
    </row>
    <row r="32" spans="1:14" s="173" customFormat="1" ht="25.5" customHeight="1" x14ac:dyDescent="0.25">
      <c r="A32" s="171"/>
      <c r="B32" s="172"/>
      <c r="C32" s="174" t="s">
        <v>204</v>
      </c>
      <c r="D32" s="172"/>
      <c r="E32" s="172"/>
      <c r="F32" s="172"/>
      <c r="G32" s="172"/>
      <c r="H32" s="172"/>
      <c r="I32" s="172"/>
      <c r="J32" s="172"/>
      <c r="K32" s="172"/>
      <c r="L32" s="172"/>
      <c r="M32" s="172"/>
      <c r="N32" s="172"/>
    </row>
    <row r="33" spans="1:14" s="173" customFormat="1" x14ac:dyDescent="0.25">
      <c r="A33" s="171"/>
      <c r="B33" s="172"/>
      <c r="C33" s="174" t="s">
        <v>195</v>
      </c>
      <c r="D33" s="172"/>
      <c r="E33" s="172"/>
      <c r="F33" s="172"/>
      <c r="G33" s="172"/>
      <c r="H33" s="172"/>
      <c r="I33" s="172"/>
      <c r="J33" s="172"/>
      <c r="K33" s="172"/>
      <c r="L33" s="172"/>
      <c r="M33" s="172"/>
      <c r="N33" s="172"/>
    </row>
    <row r="34" spans="1:14" ht="8.1" customHeight="1" x14ac:dyDescent="0.25">
      <c r="A34" s="2"/>
      <c r="B34" s="1"/>
      <c r="C34" s="16"/>
      <c r="D34" s="1"/>
      <c r="E34" s="1"/>
      <c r="F34" s="1"/>
      <c r="G34" s="1"/>
      <c r="H34" s="1"/>
      <c r="I34" s="1"/>
      <c r="J34" s="1"/>
      <c r="K34" s="1"/>
      <c r="L34" s="1"/>
      <c r="M34" s="1"/>
      <c r="N34" s="1"/>
    </row>
    <row r="35" spans="1:14" s="30" customFormat="1" ht="15.75" customHeight="1" x14ac:dyDescent="0.3">
      <c r="A35" s="30" t="s">
        <v>174</v>
      </c>
      <c r="B35" s="30" t="s">
        <v>248</v>
      </c>
    </row>
    <row r="36" spans="1:14" s="173" customFormat="1" ht="26.4" x14ac:dyDescent="0.25">
      <c r="A36" s="171"/>
      <c r="B36" s="172"/>
      <c r="C36" s="174" t="s">
        <v>202</v>
      </c>
      <c r="D36" s="172"/>
      <c r="E36" s="172"/>
      <c r="F36" s="172"/>
      <c r="G36" s="172"/>
      <c r="H36" s="172"/>
      <c r="I36" s="172"/>
      <c r="J36" s="172"/>
      <c r="K36" s="172"/>
      <c r="L36" s="172"/>
      <c r="M36" s="172"/>
      <c r="N36" s="172"/>
    </row>
    <row r="37" spans="1:14" s="173" customFormat="1" x14ac:dyDescent="0.25">
      <c r="A37" s="171"/>
      <c r="B37" s="172"/>
      <c r="C37" s="174" t="s">
        <v>205</v>
      </c>
      <c r="D37" s="172"/>
      <c r="E37" s="172"/>
      <c r="F37" s="172"/>
      <c r="G37" s="172"/>
      <c r="H37" s="172"/>
      <c r="I37" s="172"/>
      <c r="J37" s="172"/>
      <c r="K37" s="172"/>
      <c r="L37" s="172"/>
      <c r="M37" s="172"/>
      <c r="N37" s="172"/>
    </row>
    <row r="38" spans="1:14" ht="6.75" customHeight="1" x14ac:dyDescent="0.25">
      <c r="A38" s="2"/>
      <c r="B38" s="1"/>
      <c r="C38" s="144"/>
      <c r="D38" s="1"/>
      <c r="E38" s="1"/>
      <c r="F38" s="1"/>
      <c r="G38" s="1"/>
      <c r="H38" s="1"/>
      <c r="I38" s="1"/>
      <c r="J38" s="1"/>
      <c r="K38" s="1"/>
      <c r="L38" s="1"/>
      <c r="M38" s="1"/>
      <c r="N38" s="1"/>
    </row>
    <row r="39" spans="1:14" ht="3.75" customHeight="1" x14ac:dyDescent="0.25">
      <c r="A39" s="2"/>
      <c r="B39" s="1"/>
      <c r="C39" s="143"/>
      <c r="D39" s="1"/>
      <c r="E39" s="1"/>
      <c r="F39" s="1"/>
      <c r="G39" s="1"/>
      <c r="H39" s="1"/>
      <c r="I39" s="1"/>
      <c r="J39" s="1"/>
      <c r="K39" s="1"/>
      <c r="L39" s="1"/>
      <c r="M39" s="1"/>
      <c r="N39" s="1"/>
    </row>
    <row r="40" spans="1:14" ht="15.6" x14ac:dyDescent="0.3">
      <c r="A40" s="2"/>
      <c r="B40" s="17" t="s">
        <v>28</v>
      </c>
      <c r="C40" s="16"/>
      <c r="D40" s="1"/>
      <c r="E40" s="1"/>
      <c r="F40" s="1"/>
      <c r="G40" s="1"/>
      <c r="H40" s="1"/>
      <c r="I40" s="1"/>
      <c r="J40" s="1"/>
      <c r="K40" s="1"/>
      <c r="L40" s="1"/>
      <c r="M40" s="1"/>
      <c r="N40" s="1"/>
    </row>
    <row r="41" spans="1:14" x14ac:dyDescent="0.25">
      <c r="A41" s="2"/>
      <c r="B41" s="1"/>
      <c r="C41" s="20" t="s">
        <v>284</v>
      </c>
      <c r="D41" s="1"/>
      <c r="E41" s="1"/>
      <c r="F41" s="1"/>
      <c r="G41" s="1"/>
      <c r="H41" s="1"/>
      <c r="I41" s="1"/>
      <c r="J41" s="1"/>
      <c r="K41" s="1"/>
      <c r="L41" s="1"/>
      <c r="M41" s="1"/>
      <c r="N41" s="1"/>
    </row>
    <row r="42" spans="1:14" x14ac:dyDescent="0.25">
      <c r="A42" s="2"/>
      <c r="B42" s="1"/>
      <c r="C42" s="20" t="s">
        <v>192</v>
      </c>
      <c r="D42" s="1"/>
      <c r="E42" s="1"/>
      <c r="F42" s="1"/>
      <c r="G42" s="1"/>
      <c r="H42" s="1"/>
      <c r="I42" s="1"/>
      <c r="J42" s="1"/>
      <c r="K42" s="1"/>
      <c r="L42" s="1"/>
      <c r="M42" s="1"/>
      <c r="N42" s="1"/>
    </row>
    <row r="43" spans="1:14" ht="39.6" x14ac:dyDescent="0.25">
      <c r="A43" s="2"/>
      <c r="B43" s="1"/>
      <c r="C43" s="323" t="s">
        <v>330</v>
      </c>
      <c r="D43" s="1"/>
      <c r="E43" s="1"/>
      <c r="F43" s="1"/>
      <c r="G43" s="1"/>
      <c r="H43" s="1"/>
      <c r="I43" s="1"/>
      <c r="J43" s="1"/>
      <c r="K43" s="1"/>
      <c r="L43" s="1"/>
      <c r="M43" s="1"/>
      <c r="N43" s="1"/>
    </row>
    <row r="44" spans="1:14" x14ac:dyDescent="0.25">
      <c r="A44" s="2"/>
      <c r="B44" s="1"/>
      <c r="C44" s="323" t="s">
        <v>307</v>
      </c>
      <c r="D44" s="1"/>
      <c r="E44" s="1"/>
      <c r="F44" s="1"/>
      <c r="G44" s="1"/>
      <c r="H44" s="1"/>
      <c r="I44" s="1"/>
      <c r="J44" s="1"/>
      <c r="K44" s="1"/>
      <c r="L44" s="1"/>
      <c r="M44" s="1"/>
      <c r="N44" s="1"/>
    </row>
    <row r="45" spans="1:14" ht="8.25" customHeight="1" x14ac:dyDescent="0.25">
      <c r="A45" s="2"/>
      <c r="B45" s="1"/>
      <c r="C45" s="20"/>
      <c r="D45" s="1"/>
      <c r="E45" s="1"/>
      <c r="F45" s="1"/>
      <c r="G45" s="1"/>
      <c r="H45" s="1"/>
      <c r="I45" s="1"/>
      <c r="J45" s="1"/>
      <c r="K45" s="1"/>
      <c r="L45" s="1"/>
      <c r="M45" s="1"/>
      <c r="N45" s="1"/>
    </row>
    <row r="46" spans="1:14" ht="15.6" x14ac:dyDescent="0.3">
      <c r="A46" s="2"/>
      <c r="B46" s="17" t="s">
        <v>16</v>
      </c>
      <c r="C46" s="35"/>
      <c r="D46" s="1"/>
      <c r="E46" s="1"/>
      <c r="F46" s="1"/>
      <c r="G46" s="1"/>
      <c r="H46" s="1"/>
      <c r="I46" s="1"/>
      <c r="J46" s="1"/>
      <c r="K46" s="1"/>
      <c r="L46" s="1"/>
      <c r="M46" s="1"/>
      <c r="N46" s="1"/>
    </row>
    <row r="47" spans="1:14" ht="3.75" customHeight="1" x14ac:dyDescent="0.25">
      <c r="A47" s="2"/>
      <c r="B47" s="1"/>
      <c r="C47" s="16"/>
      <c r="D47" s="1"/>
      <c r="E47" s="1"/>
      <c r="F47" s="1"/>
      <c r="G47" s="1"/>
      <c r="H47" s="1"/>
      <c r="I47" s="1"/>
      <c r="J47" s="1"/>
      <c r="K47" s="1"/>
      <c r="L47" s="1"/>
      <c r="M47" s="1"/>
      <c r="N47" s="1"/>
    </row>
    <row r="48" spans="1:14" x14ac:dyDescent="0.25">
      <c r="A48" s="2"/>
      <c r="B48" s="1"/>
      <c r="C48" s="34" t="s">
        <v>41</v>
      </c>
      <c r="D48" s="1"/>
      <c r="E48" s="1"/>
      <c r="F48" s="1"/>
      <c r="G48" s="1"/>
      <c r="H48" s="1"/>
      <c r="I48" s="1"/>
      <c r="J48" s="1"/>
      <c r="K48" s="1"/>
      <c r="L48" s="1"/>
      <c r="M48" s="1"/>
      <c r="N48" s="1"/>
    </row>
    <row r="49" spans="1:14" ht="8.1" customHeight="1" x14ac:dyDescent="0.25">
      <c r="A49" s="2"/>
      <c r="B49" s="1"/>
      <c r="C49" s="33"/>
      <c r="D49" s="1"/>
      <c r="E49" s="1"/>
      <c r="F49" s="1"/>
      <c r="G49" s="1"/>
      <c r="H49" s="1"/>
      <c r="I49" s="1"/>
      <c r="J49" s="1"/>
      <c r="K49" s="1"/>
      <c r="L49" s="1"/>
      <c r="M49" s="1"/>
      <c r="N49" s="1"/>
    </row>
    <row r="50" spans="1:14" x14ac:dyDescent="0.25">
      <c r="A50" s="2"/>
      <c r="B50" s="1" t="s">
        <v>15</v>
      </c>
      <c r="C50" s="323" t="s">
        <v>281</v>
      </c>
      <c r="D50" s="1"/>
      <c r="E50" s="1"/>
      <c r="F50" s="1"/>
      <c r="G50" s="1"/>
      <c r="H50" s="1"/>
      <c r="I50" s="1"/>
      <c r="J50" s="1"/>
      <c r="K50" s="1"/>
      <c r="L50" s="1"/>
      <c r="M50" s="1"/>
      <c r="N50" s="1"/>
    </row>
    <row r="51" spans="1:14" x14ac:dyDescent="0.25">
      <c r="A51" s="2"/>
      <c r="B51" s="1"/>
      <c r="C51" s="16"/>
      <c r="D51" s="1"/>
      <c r="E51" s="1"/>
      <c r="F51" s="1"/>
      <c r="G51" s="1"/>
      <c r="H51" s="1"/>
      <c r="I51" s="1"/>
      <c r="J51" s="1"/>
      <c r="K51" s="1"/>
      <c r="L51" s="1"/>
      <c r="M51" s="1"/>
      <c r="N51" s="1"/>
    </row>
    <row r="52" spans="1:14" ht="3.75" customHeight="1" x14ac:dyDescent="0.25">
      <c r="A52" s="2"/>
      <c r="B52" s="1"/>
      <c r="C52" s="16"/>
      <c r="D52" s="1"/>
      <c r="E52" s="1"/>
      <c r="F52" s="1"/>
      <c r="G52" s="1"/>
      <c r="H52" s="1"/>
      <c r="I52" s="1"/>
      <c r="J52" s="1"/>
      <c r="K52" s="1"/>
      <c r="L52" s="1"/>
      <c r="M52" s="1"/>
      <c r="N52" s="1"/>
    </row>
    <row r="53" spans="1:14" x14ac:dyDescent="0.25">
      <c r="A53" s="2"/>
      <c r="B53" s="1"/>
      <c r="C53" s="16"/>
      <c r="D53" s="1"/>
      <c r="E53" s="1"/>
      <c r="F53" s="1"/>
      <c r="G53" s="1"/>
      <c r="H53" s="1"/>
      <c r="I53" s="1"/>
      <c r="J53" s="1"/>
      <c r="K53" s="1"/>
      <c r="L53" s="1"/>
      <c r="M53" s="1"/>
      <c r="N53" s="1"/>
    </row>
    <row r="54" spans="1:14" x14ac:dyDescent="0.25">
      <c r="A54" s="2"/>
      <c r="B54" s="1"/>
      <c r="C54" s="16"/>
      <c r="D54" s="1"/>
      <c r="E54" s="1"/>
      <c r="F54" s="1"/>
      <c r="G54" s="1"/>
      <c r="H54" s="1"/>
      <c r="I54" s="1"/>
      <c r="J54" s="1"/>
      <c r="K54" s="1"/>
      <c r="L54" s="1"/>
      <c r="M54" s="1"/>
      <c r="N54" s="1"/>
    </row>
    <row r="55" spans="1:14" x14ac:dyDescent="0.25">
      <c r="A55" s="2"/>
      <c r="B55" s="1"/>
      <c r="C55" s="16"/>
      <c r="D55" s="1"/>
      <c r="E55" s="1"/>
      <c r="F55" s="1"/>
      <c r="G55" s="1"/>
      <c r="H55" s="1"/>
      <c r="I55" s="1"/>
      <c r="J55" s="1"/>
      <c r="K55" s="1"/>
      <c r="L55" s="1"/>
      <c r="M55" s="1"/>
      <c r="N55" s="1"/>
    </row>
    <row r="56" spans="1:14" x14ac:dyDescent="0.25">
      <c r="A56" s="2"/>
      <c r="B56" s="1"/>
      <c r="C56" s="16"/>
      <c r="D56" s="1"/>
      <c r="E56" s="1"/>
      <c r="F56" s="1"/>
      <c r="G56" s="1"/>
      <c r="H56" s="1"/>
      <c r="I56" s="1"/>
      <c r="J56" s="1"/>
      <c r="K56" s="1"/>
      <c r="L56" s="1"/>
      <c r="M56" s="1"/>
      <c r="N56" s="1"/>
    </row>
    <row r="57" spans="1:14" x14ac:dyDescent="0.25">
      <c r="A57" s="2"/>
      <c r="B57" s="1"/>
      <c r="C57" s="16"/>
      <c r="D57" s="1"/>
      <c r="E57" s="1"/>
      <c r="F57" s="1"/>
      <c r="G57" s="1"/>
      <c r="H57" s="1"/>
      <c r="I57" s="1"/>
      <c r="J57" s="1"/>
      <c r="K57" s="1"/>
      <c r="L57" s="1"/>
      <c r="M57" s="1"/>
      <c r="N57" s="1"/>
    </row>
    <row r="58" spans="1:14" x14ac:dyDescent="0.25">
      <c r="A58" s="2"/>
      <c r="B58" s="1"/>
      <c r="C58" s="16"/>
      <c r="D58" s="1"/>
      <c r="E58" s="1"/>
      <c r="F58" s="1"/>
      <c r="G58" s="1"/>
      <c r="H58" s="1"/>
      <c r="I58" s="1"/>
      <c r="J58" s="1"/>
      <c r="K58" s="1"/>
      <c r="L58" s="1"/>
      <c r="M58" s="1"/>
      <c r="N58" s="1"/>
    </row>
    <row r="59" spans="1:14" x14ac:dyDescent="0.25">
      <c r="A59" s="2"/>
      <c r="B59" s="1"/>
      <c r="C59" s="16"/>
      <c r="D59" s="1"/>
      <c r="E59" s="1"/>
      <c r="F59" s="1"/>
      <c r="G59" s="1"/>
      <c r="H59" s="1"/>
      <c r="I59" s="1"/>
      <c r="J59" s="1"/>
      <c r="K59" s="1"/>
      <c r="L59" s="1"/>
      <c r="M59" s="1"/>
      <c r="N59" s="1"/>
    </row>
    <row r="60" spans="1:14" x14ac:dyDescent="0.25">
      <c r="A60" s="2"/>
      <c r="B60" s="1"/>
      <c r="C60" s="16"/>
      <c r="D60" s="1"/>
      <c r="E60" s="1"/>
      <c r="F60" s="1"/>
      <c r="G60" s="1"/>
      <c r="H60" s="1"/>
      <c r="I60" s="1"/>
      <c r="J60" s="1"/>
      <c r="K60" s="1"/>
      <c r="L60" s="1"/>
      <c r="M60" s="1"/>
      <c r="N60" s="1"/>
    </row>
    <row r="61" spans="1:14" x14ac:dyDescent="0.25">
      <c r="A61" s="2"/>
      <c r="B61" s="1"/>
      <c r="C61" s="16"/>
      <c r="D61" s="1"/>
      <c r="E61" s="1"/>
      <c r="F61" s="1"/>
      <c r="G61" s="1"/>
      <c r="H61" s="1"/>
      <c r="I61" s="1"/>
      <c r="J61" s="1"/>
      <c r="K61" s="1"/>
      <c r="L61" s="1"/>
      <c r="M61" s="1"/>
      <c r="N61" s="1"/>
    </row>
    <row r="62" spans="1:14" x14ac:dyDescent="0.25">
      <c r="A62" s="2"/>
      <c r="B62" s="1"/>
      <c r="C62" s="16"/>
      <c r="D62" s="1"/>
      <c r="E62" s="1"/>
      <c r="F62" s="1"/>
      <c r="G62" s="1"/>
      <c r="H62" s="1"/>
      <c r="I62" s="1"/>
      <c r="J62" s="1"/>
      <c r="K62" s="1"/>
      <c r="L62" s="1"/>
      <c r="M62" s="1"/>
      <c r="N62" s="1"/>
    </row>
    <row r="63" spans="1:14" x14ac:dyDescent="0.25">
      <c r="A63" s="2"/>
      <c r="B63" s="1"/>
      <c r="C63" s="16"/>
      <c r="D63" s="1"/>
      <c r="E63" s="1"/>
      <c r="F63" s="1"/>
      <c r="G63" s="1"/>
      <c r="H63" s="1"/>
      <c r="I63" s="1"/>
      <c r="J63" s="1"/>
      <c r="K63" s="1"/>
      <c r="L63" s="1"/>
      <c r="M63" s="1"/>
      <c r="N63" s="1"/>
    </row>
    <row r="64" spans="1:14" x14ac:dyDescent="0.25">
      <c r="A64" s="2"/>
      <c r="B64" s="1"/>
      <c r="C64" s="16"/>
      <c r="D64" s="1"/>
      <c r="E64" s="1"/>
      <c r="F64" s="1"/>
      <c r="G64" s="1"/>
      <c r="H64" s="1"/>
      <c r="I64" s="1"/>
      <c r="J64" s="1"/>
      <c r="K64" s="1"/>
      <c r="L64" s="1"/>
      <c r="M64" s="1"/>
      <c r="N64" s="1"/>
    </row>
    <row r="65" spans="1:14" x14ac:dyDescent="0.25">
      <c r="A65" s="2"/>
      <c r="B65" s="1"/>
      <c r="C65" s="16"/>
      <c r="D65" s="1"/>
      <c r="E65" s="1"/>
      <c r="F65" s="1"/>
      <c r="G65" s="1"/>
      <c r="H65" s="1"/>
      <c r="I65" s="1"/>
      <c r="J65" s="1"/>
      <c r="K65" s="1"/>
      <c r="L65" s="1"/>
      <c r="M65" s="1"/>
      <c r="N65" s="1"/>
    </row>
    <row r="66" spans="1:14" x14ac:dyDescent="0.25">
      <c r="A66" s="2"/>
      <c r="B66" s="1"/>
      <c r="C66" s="16"/>
      <c r="D66" s="1"/>
      <c r="E66" s="1"/>
      <c r="F66" s="1"/>
      <c r="G66" s="1"/>
      <c r="H66" s="1"/>
      <c r="I66" s="1"/>
      <c r="J66" s="1"/>
      <c r="K66" s="1"/>
      <c r="L66" s="1"/>
      <c r="M66" s="1"/>
      <c r="N66" s="1"/>
    </row>
    <row r="67" spans="1:14" x14ac:dyDescent="0.25">
      <c r="A67" s="2"/>
      <c r="B67" s="1"/>
      <c r="C67" s="16"/>
      <c r="D67" s="1"/>
      <c r="E67" s="1"/>
      <c r="F67" s="1"/>
      <c r="G67" s="1"/>
      <c r="H67" s="1"/>
      <c r="I67" s="1"/>
      <c r="J67" s="1"/>
      <c r="K67" s="1"/>
      <c r="L67" s="1"/>
      <c r="M67" s="1"/>
      <c r="N67" s="1"/>
    </row>
    <row r="68" spans="1:14" x14ac:dyDescent="0.25">
      <c r="A68" s="2"/>
      <c r="B68" s="1"/>
      <c r="C68" s="16"/>
      <c r="D68" s="1"/>
      <c r="E68" s="1"/>
      <c r="F68" s="1"/>
      <c r="G68" s="1"/>
      <c r="H68" s="1"/>
      <c r="I68" s="1"/>
      <c r="J68" s="1"/>
      <c r="K68" s="1"/>
      <c r="L68" s="1"/>
      <c r="M68" s="1"/>
      <c r="N68" s="1"/>
    </row>
    <row r="69" spans="1:14" x14ac:dyDescent="0.25">
      <c r="A69" s="2"/>
      <c r="B69" s="1"/>
      <c r="C69" s="16"/>
      <c r="D69" s="1"/>
      <c r="E69" s="1"/>
      <c r="F69" s="1"/>
      <c r="G69" s="1"/>
      <c r="H69" s="1"/>
      <c r="I69" s="1"/>
      <c r="J69" s="1"/>
      <c r="K69" s="1"/>
      <c r="L69" s="1"/>
      <c r="M69" s="1"/>
      <c r="N69" s="1"/>
    </row>
    <row r="70" spans="1:14" x14ac:dyDescent="0.25">
      <c r="A70" s="2"/>
      <c r="B70" s="1"/>
      <c r="C70" s="16"/>
      <c r="D70" s="1"/>
      <c r="E70" s="1"/>
      <c r="F70" s="1"/>
      <c r="G70" s="1"/>
      <c r="H70" s="1"/>
      <c r="I70" s="1"/>
      <c r="J70" s="1"/>
      <c r="K70" s="1"/>
      <c r="L70" s="1"/>
      <c r="M70" s="1"/>
      <c r="N70" s="1"/>
    </row>
    <row r="71" spans="1:14" x14ac:dyDescent="0.25">
      <c r="A71" s="2"/>
      <c r="B71" s="1"/>
      <c r="C71" s="16"/>
      <c r="D71" s="1"/>
      <c r="E71" s="1"/>
      <c r="F71" s="1"/>
      <c r="G71" s="1"/>
      <c r="H71" s="1"/>
      <c r="I71" s="1"/>
      <c r="J71" s="1"/>
      <c r="K71" s="1"/>
      <c r="L71" s="1"/>
      <c r="M71" s="1"/>
      <c r="N71" s="1"/>
    </row>
    <row r="72" spans="1:14" x14ac:dyDescent="0.25">
      <c r="A72" s="2"/>
      <c r="B72" s="1"/>
      <c r="C72" s="16"/>
      <c r="D72" s="1"/>
      <c r="E72" s="1"/>
      <c r="F72" s="1"/>
      <c r="G72" s="1"/>
      <c r="H72" s="1"/>
      <c r="I72" s="1"/>
      <c r="J72" s="1"/>
      <c r="K72" s="1"/>
      <c r="L72" s="1"/>
      <c r="M72" s="1"/>
      <c r="N72" s="1"/>
    </row>
    <row r="73" spans="1:14" x14ac:dyDescent="0.25">
      <c r="A73" s="2"/>
      <c r="B73" s="1"/>
      <c r="C73" s="16"/>
      <c r="D73" s="1"/>
      <c r="E73" s="1"/>
      <c r="F73" s="1"/>
      <c r="G73" s="1"/>
      <c r="H73" s="1"/>
      <c r="I73" s="1"/>
      <c r="J73" s="1"/>
      <c r="K73" s="1"/>
      <c r="L73" s="1"/>
      <c r="M73" s="1"/>
      <c r="N73" s="1"/>
    </row>
    <row r="74" spans="1:14" x14ac:dyDescent="0.25">
      <c r="A74" s="2"/>
      <c r="B74" s="1"/>
      <c r="C74" s="16"/>
      <c r="D74" s="1"/>
      <c r="E74" s="1"/>
      <c r="F74" s="1"/>
      <c r="G74" s="1"/>
      <c r="H74" s="1"/>
      <c r="I74" s="1"/>
      <c r="J74" s="1"/>
      <c r="K74" s="1"/>
      <c r="L74" s="1"/>
      <c r="M74" s="1"/>
      <c r="N74" s="1"/>
    </row>
    <row r="75" spans="1:14" x14ac:dyDescent="0.25">
      <c r="A75" s="2"/>
      <c r="B75" s="1"/>
      <c r="C75" s="16"/>
      <c r="D75" s="1"/>
      <c r="E75" s="1"/>
      <c r="F75" s="1"/>
      <c r="G75" s="1"/>
      <c r="H75" s="1"/>
      <c r="I75" s="1"/>
      <c r="J75" s="1"/>
      <c r="K75" s="1"/>
      <c r="L75" s="1"/>
      <c r="M75" s="1"/>
      <c r="N75" s="1"/>
    </row>
    <row r="76" spans="1:14" x14ac:dyDescent="0.25">
      <c r="A76" s="2"/>
      <c r="B76" s="1"/>
      <c r="C76" s="16"/>
      <c r="D76" s="1"/>
      <c r="E76" s="1"/>
      <c r="F76" s="1"/>
      <c r="G76" s="1"/>
      <c r="H76" s="1"/>
      <c r="I76" s="1"/>
      <c r="J76" s="1"/>
      <c r="K76" s="1"/>
      <c r="L76" s="1"/>
      <c r="M76" s="1"/>
      <c r="N76" s="1"/>
    </row>
    <row r="77" spans="1:14" x14ac:dyDescent="0.25">
      <c r="A77" s="2"/>
      <c r="B77" s="1"/>
      <c r="C77" s="16"/>
      <c r="D77" s="1"/>
      <c r="E77" s="1"/>
      <c r="F77" s="1"/>
      <c r="G77" s="1"/>
      <c r="H77" s="1"/>
      <c r="I77" s="1"/>
      <c r="J77" s="1"/>
      <c r="K77" s="1"/>
      <c r="L77" s="1"/>
      <c r="M77" s="1"/>
      <c r="N77" s="1"/>
    </row>
    <row r="78" spans="1:14" x14ac:dyDescent="0.25">
      <c r="A78" s="2"/>
      <c r="B78" s="1"/>
      <c r="C78" s="16"/>
      <c r="D78" s="1"/>
      <c r="E78" s="1"/>
      <c r="F78" s="1"/>
      <c r="G78" s="1"/>
      <c r="H78" s="1"/>
      <c r="I78" s="1"/>
      <c r="J78" s="1"/>
      <c r="K78" s="1"/>
      <c r="L78" s="1"/>
      <c r="M78" s="1"/>
      <c r="N78" s="1"/>
    </row>
    <row r="79" spans="1:14" x14ac:dyDescent="0.25">
      <c r="A79" s="2"/>
      <c r="B79" s="1"/>
      <c r="C79" s="16"/>
      <c r="D79" s="1"/>
      <c r="E79" s="1"/>
      <c r="F79" s="1"/>
      <c r="G79" s="1"/>
      <c r="H79" s="1"/>
      <c r="I79" s="1"/>
      <c r="J79" s="1"/>
      <c r="K79" s="1"/>
      <c r="L79" s="1"/>
      <c r="M79" s="1"/>
      <c r="N79" s="1"/>
    </row>
    <row r="80" spans="1:14" x14ac:dyDescent="0.25">
      <c r="A80" s="2"/>
      <c r="B80" s="1"/>
      <c r="C80" s="16"/>
      <c r="D80" s="1"/>
      <c r="E80" s="1"/>
      <c r="F80" s="1"/>
      <c r="G80" s="1"/>
      <c r="H80" s="1"/>
      <c r="I80" s="1"/>
      <c r="J80" s="1"/>
      <c r="K80" s="1"/>
      <c r="L80" s="1"/>
      <c r="M80" s="1"/>
      <c r="N80" s="1"/>
    </row>
    <row r="81" spans="1:14" x14ac:dyDescent="0.25">
      <c r="A81" s="2"/>
      <c r="B81" s="1"/>
      <c r="C81" s="16"/>
      <c r="D81" s="1"/>
      <c r="E81" s="1"/>
      <c r="F81" s="1"/>
      <c r="G81" s="1"/>
      <c r="H81" s="1"/>
      <c r="I81" s="1"/>
      <c r="J81" s="1"/>
      <c r="K81" s="1"/>
      <c r="L81" s="1"/>
      <c r="M81" s="1"/>
      <c r="N81" s="1"/>
    </row>
    <row r="82" spans="1:14" x14ac:dyDescent="0.25">
      <c r="A82" s="2"/>
      <c r="B82" s="1"/>
      <c r="C82" s="16"/>
      <c r="D82" s="1"/>
      <c r="E82" s="1"/>
      <c r="F82" s="1"/>
      <c r="G82" s="1"/>
      <c r="H82" s="1"/>
      <c r="I82" s="1"/>
      <c r="J82" s="1"/>
      <c r="K82" s="1"/>
      <c r="L82" s="1"/>
      <c r="M82" s="1"/>
      <c r="N82" s="1"/>
    </row>
    <row r="83" spans="1:14" x14ac:dyDescent="0.25">
      <c r="A83" s="2"/>
      <c r="B83" s="1"/>
      <c r="C83" s="16"/>
      <c r="D83" s="1"/>
      <c r="E83" s="1"/>
      <c r="F83" s="1"/>
      <c r="G83" s="1"/>
      <c r="H83" s="1"/>
      <c r="I83" s="1"/>
      <c r="J83" s="1"/>
      <c r="K83" s="1"/>
      <c r="L83" s="1"/>
      <c r="M83" s="1"/>
      <c r="N83" s="1"/>
    </row>
    <row r="84" spans="1:14" x14ac:dyDescent="0.25">
      <c r="A84" s="2"/>
      <c r="B84" s="1"/>
      <c r="C84" s="16"/>
      <c r="D84" s="1"/>
      <c r="E84" s="1"/>
      <c r="F84" s="1"/>
      <c r="G84" s="1"/>
      <c r="H84" s="1"/>
      <c r="I84" s="1"/>
      <c r="J84" s="1"/>
      <c r="K84" s="1"/>
      <c r="L84" s="1"/>
      <c r="M84" s="1"/>
      <c r="N84" s="1"/>
    </row>
    <row r="85" spans="1:14" x14ac:dyDescent="0.25">
      <c r="A85" s="2"/>
      <c r="B85" s="1"/>
      <c r="C85" s="16"/>
      <c r="D85" s="1"/>
      <c r="E85" s="1"/>
      <c r="F85" s="1"/>
      <c r="G85" s="1"/>
      <c r="H85" s="1"/>
      <c r="I85" s="1"/>
      <c r="J85" s="1"/>
      <c r="K85" s="1"/>
      <c r="L85" s="1"/>
      <c r="M85" s="1"/>
      <c r="N85" s="1"/>
    </row>
    <row r="86" spans="1:14" x14ac:dyDescent="0.25">
      <c r="A86" s="2"/>
      <c r="B86" s="1"/>
      <c r="C86" s="16"/>
      <c r="D86" s="1"/>
      <c r="E86" s="1"/>
      <c r="F86" s="1"/>
      <c r="G86" s="1"/>
      <c r="H86" s="1"/>
      <c r="I86" s="1"/>
      <c r="J86" s="1"/>
      <c r="K86" s="1"/>
      <c r="L86" s="1"/>
      <c r="M86" s="1"/>
      <c r="N86" s="1"/>
    </row>
  </sheetData>
  <sheetProtection password="83AF" sheet="1" objects="1" scenarios="1"/>
  <mergeCells count="4">
    <mergeCell ref="A2:D2"/>
    <mergeCell ref="B28:D28"/>
    <mergeCell ref="B31:D31"/>
    <mergeCell ref="A1:D1"/>
  </mergeCells>
  <pageMargins left="0.47244094488188998" right="0.39370078740157499" top="0.78740157499999996" bottom="0.734251969" header="0.31496062992126" footer="0.261811024"/>
  <pageSetup scale="61" orientation="portrait" r:id="rId1"/>
  <headerFooter alignWithMargins="0">
    <oddFooter>&amp;C&amp;A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85"/>
  <sheetViews>
    <sheetView showGridLines="0" topLeftCell="A49" zoomScaleNormal="100" workbookViewId="0">
      <selection activeCell="A84" sqref="A84"/>
    </sheetView>
  </sheetViews>
  <sheetFormatPr defaultColWidth="9.109375" defaultRowHeight="13.2" x14ac:dyDescent="0.25"/>
  <cols>
    <col min="1" max="1" width="58.44140625" style="23" customWidth="1"/>
    <col min="2" max="5" width="14.6640625" style="23" customWidth="1"/>
    <col min="6" max="6" width="14.44140625" style="23" customWidth="1"/>
    <col min="7" max="7" width="14.44140625" style="23" hidden="1" customWidth="1"/>
    <col min="8" max="10" width="9.109375" style="23"/>
    <col min="11" max="11" width="12.109375" style="23" customWidth="1"/>
    <col min="12" max="12" width="9.5546875" style="23" customWidth="1"/>
    <col min="13" max="13" width="5.109375" style="23" customWidth="1"/>
    <col min="14" max="16384" width="9.109375" style="23"/>
  </cols>
  <sheetData>
    <row r="1" spans="1:7" ht="21" x14ac:dyDescent="0.4">
      <c r="A1" s="713" t="s">
        <v>329</v>
      </c>
      <c r="B1" s="713"/>
      <c r="C1" s="713"/>
      <c r="D1" s="713"/>
      <c r="E1" s="713"/>
      <c r="F1" s="713"/>
      <c r="G1" s="713"/>
    </row>
    <row r="2" spans="1:7" s="37" customFormat="1" ht="15.6" x14ac:dyDescent="0.3">
      <c r="A2" s="452" t="s">
        <v>108</v>
      </c>
      <c r="B2" s="452"/>
      <c r="C2" s="453"/>
      <c r="D2" s="453"/>
      <c r="E2" s="453"/>
      <c r="F2" s="453"/>
      <c r="G2" s="453"/>
    </row>
    <row r="3" spans="1:7" s="37" customFormat="1" ht="16.2" thickBot="1" x14ac:dyDescent="0.35">
      <c r="A3" s="452"/>
      <c r="B3" s="452"/>
      <c r="C3" s="453"/>
      <c r="D3" s="453"/>
      <c r="E3" s="453"/>
      <c r="F3" s="453"/>
      <c r="G3" s="453"/>
    </row>
    <row r="4" spans="1:7" s="37" customFormat="1" ht="16.2" thickBot="1" x14ac:dyDescent="0.35">
      <c r="A4" s="454" t="s">
        <v>33</v>
      </c>
      <c r="B4" s="717" t="str">
        <f>Cover!B9</f>
        <v>219-Independent Electricity System Operator</v>
      </c>
      <c r="C4" s="718"/>
      <c r="D4" s="718"/>
      <c r="E4" s="718"/>
      <c r="F4" s="718"/>
      <c r="G4" s="719"/>
    </row>
    <row r="5" spans="1:7" ht="15" customHeight="1" x14ac:dyDescent="0.25">
      <c r="A5" s="431"/>
      <c r="B5" s="721"/>
      <c r="C5" s="721"/>
      <c r="D5" s="721"/>
      <c r="E5" s="721"/>
      <c r="F5" s="721"/>
      <c r="G5" s="721"/>
    </row>
    <row r="6" spans="1:7" ht="15" customHeight="1" x14ac:dyDescent="0.4">
      <c r="A6" s="455" t="s">
        <v>12</v>
      </c>
      <c r="B6" s="455"/>
      <c r="C6" s="455"/>
      <c r="D6" s="455"/>
      <c r="E6" s="455"/>
      <c r="F6" s="456"/>
      <c r="G6" s="456"/>
    </row>
    <row r="7" spans="1:7" ht="15" customHeight="1" x14ac:dyDescent="0.4">
      <c r="A7" s="431"/>
      <c r="B7" s="431"/>
      <c r="C7" s="431"/>
      <c r="D7" s="431"/>
      <c r="E7" s="431"/>
      <c r="F7" s="457"/>
      <c r="G7" s="457"/>
    </row>
    <row r="8" spans="1:7" x14ac:dyDescent="0.25">
      <c r="A8" s="431" t="s">
        <v>48</v>
      </c>
      <c r="B8" s="431"/>
      <c r="C8" s="431"/>
      <c r="D8" s="431"/>
      <c r="E8" s="431"/>
      <c r="F8" s="431"/>
      <c r="G8" s="431"/>
    </row>
    <row r="9" spans="1:7" ht="13.8" thickBot="1" x14ac:dyDescent="0.3">
      <c r="A9" s="431"/>
      <c r="B9" s="431"/>
      <c r="C9" s="431"/>
      <c r="D9" s="431"/>
      <c r="E9" s="431"/>
      <c r="F9" s="431"/>
      <c r="G9" s="431"/>
    </row>
    <row r="10" spans="1:7" x14ac:dyDescent="0.25">
      <c r="A10" s="461" t="s">
        <v>36</v>
      </c>
      <c r="B10" s="417" t="s">
        <v>188</v>
      </c>
      <c r="C10" s="458" t="s">
        <v>219</v>
      </c>
      <c r="D10" s="458" t="s">
        <v>303</v>
      </c>
      <c r="E10" s="458" t="s">
        <v>327</v>
      </c>
      <c r="F10" s="458" t="s">
        <v>328</v>
      </c>
      <c r="G10" s="459" t="s">
        <v>331</v>
      </c>
    </row>
    <row r="11" spans="1:7" ht="13.8" thickBot="1" x14ac:dyDescent="0.3">
      <c r="A11" s="462" t="s">
        <v>37</v>
      </c>
      <c r="B11" s="460" t="s">
        <v>184</v>
      </c>
      <c r="C11" s="406" t="s">
        <v>102</v>
      </c>
      <c r="D11" s="406" t="s">
        <v>103</v>
      </c>
      <c r="E11" s="406" t="s">
        <v>103</v>
      </c>
      <c r="F11" s="406" t="s">
        <v>103</v>
      </c>
      <c r="G11" s="407" t="s">
        <v>103</v>
      </c>
    </row>
    <row r="12" spans="1:7" x14ac:dyDescent="0.25">
      <c r="A12" s="463" t="s">
        <v>140</v>
      </c>
      <c r="B12" s="432">
        <f>+'Form D'!B154</f>
        <v>0</v>
      </c>
      <c r="C12" s="340">
        <f>+'Form D'!C154</f>
        <v>0</v>
      </c>
      <c r="D12" s="340">
        <f>+'Form D'!D154</f>
        <v>0</v>
      </c>
      <c r="E12" s="340">
        <f>+'Form D'!E154</f>
        <v>0</v>
      </c>
      <c r="F12" s="340">
        <f>+'Form D'!F154</f>
        <v>0</v>
      </c>
      <c r="G12" s="341">
        <f>+'Form D'!G154</f>
        <v>0</v>
      </c>
    </row>
    <row r="13" spans="1:7" ht="15" customHeight="1" x14ac:dyDescent="0.25">
      <c r="A13" s="464" t="s">
        <v>105</v>
      </c>
      <c r="B13" s="433"/>
      <c r="C13" s="185"/>
      <c r="D13" s="185"/>
      <c r="E13" s="185"/>
      <c r="F13" s="185"/>
      <c r="G13" s="186"/>
    </row>
    <row r="14" spans="1:7" ht="15" customHeight="1" x14ac:dyDescent="0.25">
      <c r="A14" s="465" t="s">
        <v>106</v>
      </c>
      <c r="B14" s="434"/>
      <c r="C14" s="187"/>
      <c r="D14" s="187"/>
      <c r="E14" s="187"/>
      <c r="F14" s="187"/>
      <c r="G14" s="188"/>
    </row>
    <row r="15" spans="1:7" ht="15" customHeight="1" x14ac:dyDescent="0.25">
      <c r="A15" s="466" t="s">
        <v>104</v>
      </c>
      <c r="B15" s="483"/>
      <c r="C15" s="484"/>
      <c r="D15" s="484"/>
      <c r="E15" s="484"/>
      <c r="F15" s="484"/>
      <c r="G15" s="485"/>
    </row>
    <row r="16" spans="1:7" ht="15" customHeight="1" x14ac:dyDescent="0.25">
      <c r="A16" s="467" t="s">
        <v>49</v>
      </c>
      <c r="B16" s="434"/>
      <c r="C16" s="187"/>
      <c r="D16" s="187"/>
      <c r="E16" s="187"/>
      <c r="F16" s="187"/>
      <c r="G16" s="188"/>
    </row>
    <row r="17" spans="1:7" ht="15" customHeight="1" x14ac:dyDescent="0.25">
      <c r="A17" s="468" t="s">
        <v>152</v>
      </c>
      <c r="B17" s="435">
        <f>+'Form D'!B157</f>
        <v>0</v>
      </c>
      <c r="C17" s="189">
        <f>+'Form D'!C157</f>
        <v>0</v>
      </c>
      <c r="D17" s="189">
        <f>+'Form D'!D157</f>
        <v>0</v>
      </c>
      <c r="E17" s="189">
        <f>+'Form D'!E157</f>
        <v>0</v>
      </c>
      <c r="F17" s="189">
        <f>+'Form D'!F157</f>
        <v>0</v>
      </c>
      <c r="G17" s="346">
        <f>+'Form D'!G157</f>
        <v>0</v>
      </c>
    </row>
    <row r="18" spans="1:7" ht="15" customHeight="1" x14ac:dyDescent="0.25">
      <c r="A18" s="466" t="s">
        <v>51</v>
      </c>
      <c r="B18" s="483"/>
      <c r="C18" s="484"/>
      <c r="D18" s="484"/>
      <c r="E18" s="484"/>
      <c r="F18" s="484"/>
      <c r="G18" s="485"/>
    </row>
    <row r="19" spans="1:7" ht="15" customHeight="1" x14ac:dyDescent="0.25">
      <c r="A19" s="467" t="s">
        <v>49</v>
      </c>
      <c r="B19" s="436"/>
      <c r="C19" s="192"/>
      <c r="D19" s="192"/>
      <c r="E19" s="192"/>
      <c r="F19" s="192"/>
      <c r="G19" s="193"/>
    </row>
    <row r="20" spans="1:7" ht="15" customHeight="1" x14ac:dyDescent="0.25">
      <c r="A20" s="468" t="s">
        <v>152</v>
      </c>
      <c r="B20" s="437">
        <f>+'Form D'!B155</f>
        <v>0</v>
      </c>
      <c r="C20" s="194">
        <f>+'Form D'!C155</f>
        <v>0</v>
      </c>
      <c r="D20" s="194">
        <f>+'Form D'!D155</f>
        <v>0</v>
      </c>
      <c r="E20" s="194">
        <f>+'Form D'!E155</f>
        <v>0</v>
      </c>
      <c r="F20" s="194">
        <f>+'Form D'!F155</f>
        <v>0</v>
      </c>
      <c r="G20" s="438">
        <f>+'Form D'!G155</f>
        <v>0</v>
      </c>
    </row>
    <row r="21" spans="1:7" ht="15" customHeight="1" x14ac:dyDescent="0.25">
      <c r="A21" s="466" t="s">
        <v>50</v>
      </c>
      <c r="B21" s="489"/>
      <c r="C21" s="490"/>
      <c r="D21" s="490"/>
      <c r="E21" s="490"/>
      <c r="F21" s="490"/>
      <c r="G21" s="491"/>
    </row>
    <row r="22" spans="1:7" ht="15" customHeight="1" x14ac:dyDescent="0.25">
      <c r="A22" s="467" t="s">
        <v>49</v>
      </c>
      <c r="B22" s="436"/>
      <c r="C22" s="192"/>
      <c r="D22" s="192"/>
      <c r="E22" s="192"/>
      <c r="F22" s="192"/>
      <c r="G22" s="193"/>
    </row>
    <row r="23" spans="1:7" ht="15" customHeight="1" x14ac:dyDescent="0.25">
      <c r="A23" s="468" t="s">
        <v>152</v>
      </c>
      <c r="B23" s="437">
        <f>+'Form D'!B156</f>
        <v>0</v>
      </c>
      <c r="C23" s="194">
        <f>+'Form D'!C156</f>
        <v>0</v>
      </c>
      <c r="D23" s="194">
        <f>+'Form D'!D156</f>
        <v>0</v>
      </c>
      <c r="E23" s="194">
        <f>+'Form D'!E156</f>
        <v>0</v>
      </c>
      <c r="F23" s="194">
        <f>+'Form D'!F156</f>
        <v>0</v>
      </c>
      <c r="G23" s="438">
        <f>+'Form D'!G156</f>
        <v>0</v>
      </c>
    </row>
    <row r="24" spans="1:7" ht="15" customHeight="1" x14ac:dyDescent="0.25">
      <c r="A24" s="466" t="s">
        <v>62</v>
      </c>
      <c r="B24" s="483"/>
      <c r="C24" s="484"/>
      <c r="D24" s="484"/>
      <c r="E24" s="484"/>
      <c r="F24" s="484"/>
      <c r="G24" s="485"/>
    </row>
    <row r="25" spans="1:7" ht="15" customHeight="1" x14ac:dyDescent="0.25">
      <c r="A25" s="467" t="s">
        <v>49</v>
      </c>
      <c r="B25" s="436">
        <v>235.44022763032419</v>
      </c>
      <c r="C25" s="192">
        <v>220.39906511934285</v>
      </c>
      <c r="D25" s="192">
        <v>225.03676117274969</v>
      </c>
      <c r="E25" s="192">
        <v>227.91258973810542</v>
      </c>
      <c r="F25" s="192">
        <v>227.91258973810542</v>
      </c>
      <c r="G25" s="193"/>
    </row>
    <row r="26" spans="1:7" ht="15" customHeight="1" x14ac:dyDescent="0.25">
      <c r="A26" s="468" t="s">
        <v>152</v>
      </c>
      <c r="B26" s="437">
        <f>+'Form D'!B158</f>
        <v>0</v>
      </c>
      <c r="C26" s="194">
        <f>+'Form D'!C158</f>
        <v>0</v>
      </c>
      <c r="D26" s="194">
        <f>+'Form D'!D158</f>
        <v>0</v>
      </c>
      <c r="E26" s="194">
        <f>+'Form D'!E158</f>
        <v>0</v>
      </c>
      <c r="F26" s="194">
        <f>+'Form D'!F158</f>
        <v>0</v>
      </c>
      <c r="G26" s="438">
        <f>+'Form D'!G158</f>
        <v>0</v>
      </c>
    </row>
    <row r="27" spans="1:7" ht="15" customHeight="1" x14ac:dyDescent="0.25">
      <c r="A27" s="466" t="s">
        <v>70</v>
      </c>
      <c r="B27" s="483"/>
      <c r="C27" s="484"/>
      <c r="D27" s="484"/>
      <c r="E27" s="484"/>
      <c r="F27" s="484"/>
      <c r="G27" s="485"/>
    </row>
    <row r="28" spans="1:7" ht="15" customHeight="1" x14ac:dyDescent="0.25">
      <c r="A28" s="467" t="s">
        <v>49</v>
      </c>
      <c r="B28" s="436"/>
      <c r="C28" s="192"/>
      <c r="D28" s="192"/>
      <c r="E28" s="192"/>
      <c r="F28" s="192"/>
      <c r="G28" s="193"/>
    </row>
    <row r="29" spans="1:7" ht="15" customHeight="1" x14ac:dyDescent="0.25">
      <c r="A29" s="468" t="s">
        <v>152</v>
      </c>
      <c r="B29" s="437">
        <f>+'Form D'!B159</f>
        <v>0</v>
      </c>
      <c r="C29" s="194">
        <f>+'Form D'!C159</f>
        <v>0</v>
      </c>
      <c r="D29" s="194">
        <f>+'Form D'!D159</f>
        <v>0</v>
      </c>
      <c r="E29" s="194">
        <f>+'Form D'!E159</f>
        <v>0</v>
      </c>
      <c r="F29" s="194">
        <f>+'Form D'!F159</f>
        <v>0</v>
      </c>
      <c r="G29" s="438">
        <f>+'Form D'!G159</f>
        <v>0</v>
      </c>
    </row>
    <row r="30" spans="1:7" ht="15" customHeight="1" x14ac:dyDescent="0.25">
      <c r="A30" s="466" t="s">
        <v>63</v>
      </c>
      <c r="B30" s="483"/>
      <c r="C30" s="484"/>
      <c r="D30" s="484"/>
      <c r="E30" s="484"/>
      <c r="F30" s="484"/>
      <c r="G30" s="485"/>
    </row>
    <row r="31" spans="1:7" ht="15" customHeight="1" x14ac:dyDescent="0.25">
      <c r="A31" s="467" t="s">
        <v>49</v>
      </c>
      <c r="B31" s="436">
        <v>2.0002477899999995</v>
      </c>
      <c r="C31" s="192"/>
      <c r="D31" s="192"/>
      <c r="E31" s="192"/>
      <c r="F31" s="192"/>
      <c r="G31" s="193"/>
    </row>
    <row r="32" spans="1:7" ht="15" customHeight="1" x14ac:dyDescent="0.25">
      <c r="A32" s="468" t="s">
        <v>152</v>
      </c>
      <c r="B32" s="437">
        <f>+'Form D'!B160</f>
        <v>0</v>
      </c>
      <c r="C32" s="194">
        <f>+'Form D'!C160</f>
        <v>0</v>
      </c>
      <c r="D32" s="194">
        <f>+'Form D'!D160</f>
        <v>0</v>
      </c>
      <c r="E32" s="194">
        <f>+'Form D'!E160</f>
        <v>0</v>
      </c>
      <c r="F32" s="194">
        <f>+'Form D'!F160</f>
        <v>0</v>
      </c>
      <c r="G32" s="438">
        <f>+'Form D'!G160</f>
        <v>0</v>
      </c>
    </row>
    <row r="33" spans="1:7" ht="15" customHeight="1" x14ac:dyDescent="0.25">
      <c r="A33" s="466" t="s">
        <v>64</v>
      </c>
      <c r="B33" s="483"/>
      <c r="C33" s="484"/>
      <c r="D33" s="484"/>
      <c r="E33" s="484"/>
      <c r="F33" s="484"/>
      <c r="G33" s="485"/>
    </row>
    <row r="34" spans="1:7" ht="15" customHeight="1" x14ac:dyDescent="0.25">
      <c r="A34" s="467" t="s">
        <v>49</v>
      </c>
      <c r="B34" s="436"/>
      <c r="C34" s="192"/>
      <c r="D34" s="192"/>
      <c r="E34" s="192"/>
      <c r="F34" s="192"/>
      <c r="G34" s="193"/>
    </row>
    <row r="35" spans="1:7" ht="15" customHeight="1" x14ac:dyDescent="0.25">
      <c r="A35" s="468" t="s">
        <v>152</v>
      </c>
      <c r="B35" s="437">
        <f>+'Form D'!B161</f>
        <v>0</v>
      </c>
      <c r="C35" s="194">
        <f>+'Form D'!C161</f>
        <v>0</v>
      </c>
      <c r="D35" s="194">
        <f>+'Form D'!D161</f>
        <v>0</v>
      </c>
      <c r="E35" s="194">
        <f>+'Form D'!E161</f>
        <v>0</v>
      </c>
      <c r="F35" s="194">
        <f>+'Form D'!F161</f>
        <v>0</v>
      </c>
      <c r="G35" s="438">
        <f>+'Form D'!G161</f>
        <v>0</v>
      </c>
    </row>
    <row r="36" spans="1:7" ht="18" customHeight="1" x14ac:dyDescent="0.25">
      <c r="A36" s="466" t="s">
        <v>112</v>
      </c>
      <c r="B36" s="489"/>
      <c r="C36" s="490"/>
      <c r="D36" s="490"/>
      <c r="E36" s="490"/>
      <c r="F36" s="490"/>
      <c r="G36" s="491"/>
    </row>
    <row r="37" spans="1:7" ht="18" customHeight="1" x14ac:dyDescent="0.25">
      <c r="A37" s="468" t="s">
        <v>113</v>
      </c>
      <c r="B37" s="434"/>
      <c r="C37" s="187"/>
      <c r="D37" s="187"/>
      <c r="E37" s="187"/>
      <c r="F37" s="187"/>
      <c r="G37" s="188"/>
    </row>
    <row r="38" spans="1:7" ht="18" customHeight="1" thickBot="1" x14ac:dyDescent="0.3">
      <c r="A38" s="468" t="s">
        <v>149</v>
      </c>
      <c r="B38" s="439">
        <f>+'Form D'!B162</f>
        <v>0</v>
      </c>
      <c r="C38" s="440">
        <f>+'Form D'!C162</f>
        <v>0</v>
      </c>
      <c r="D38" s="440">
        <f>+'Form D'!D162</f>
        <v>0</v>
      </c>
      <c r="E38" s="440">
        <f>+'Form D'!E162</f>
        <v>0</v>
      </c>
      <c r="F38" s="440">
        <f>+'Form D'!F162</f>
        <v>0</v>
      </c>
      <c r="G38" s="441">
        <f>+'Form D'!G162</f>
        <v>0</v>
      </c>
    </row>
    <row r="39" spans="1:7" s="38" customFormat="1" ht="13.8" thickTop="1" x14ac:dyDescent="0.25">
      <c r="A39" s="469" t="s">
        <v>288</v>
      </c>
      <c r="B39" s="195">
        <f>SUM(B12:B38)</f>
        <v>237.44047542032419</v>
      </c>
      <c r="C39" s="196">
        <f>SUM(C12:C38)</f>
        <v>220.39906511934285</v>
      </c>
      <c r="D39" s="196">
        <f t="shared" ref="D39:G39" si="0">SUM(D12:D38)</f>
        <v>225.03676117274969</v>
      </c>
      <c r="E39" s="196">
        <f t="shared" si="0"/>
        <v>227.91258973810542</v>
      </c>
      <c r="F39" s="196">
        <f t="shared" si="0"/>
        <v>227.91258973810542</v>
      </c>
      <c r="G39" s="197">
        <f t="shared" si="0"/>
        <v>0</v>
      </c>
    </row>
    <row r="40" spans="1:7" s="38" customFormat="1" x14ac:dyDescent="0.25">
      <c r="A40" s="470"/>
      <c r="B40" s="486"/>
      <c r="C40" s="487"/>
      <c r="D40" s="487"/>
      <c r="E40" s="487"/>
      <c r="F40" s="487"/>
      <c r="G40" s="488"/>
    </row>
    <row r="41" spans="1:7" ht="15" customHeight="1" x14ac:dyDescent="0.25">
      <c r="A41" s="471" t="s">
        <v>57</v>
      </c>
      <c r="B41" s="442">
        <v>85.176518756572904</v>
      </c>
      <c r="C41" s="442">
        <v>92.978332106698645</v>
      </c>
      <c r="D41" s="442">
        <v>95.73753245923038</v>
      </c>
      <c r="E41" s="442">
        <v>97.415761801962574</v>
      </c>
      <c r="F41" s="442">
        <v>97.415761801962574</v>
      </c>
      <c r="G41" s="198"/>
    </row>
    <row r="42" spans="1:7" ht="15" customHeight="1" x14ac:dyDescent="0.25">
      <c r="A42" s="472" t="s">
        <v>290</v>
      </c>
      <c r="B42" s="435">
        <f>'FORM A(i)'!B21</f>
        <v>27.765038940973433</v>
      </c>
      <c r="C42" s="190">
        <f>'FORM A(i)'!C21</f>
        <v>26.069943578450378</v>
      </c>
      <c r="D42" s="190">
        <f>'FORM A(i)'!D21</f>
        <v>26.25513932147749</v>
      </c>
      <c r="E42" s="190">
        <f>'FORM A(i)'!E21</f>
        <v>26.509672239888815</v>
      </c>
      <c r="F42" s="190">
        <f>'FORM A(i)'!F21</f>
        <v>26.509672239888815</v>
      </c>
      <c r="G42" s="191">
        <f>'FORM A(i)'!G21</f>
        <v>0</v>
      </c>
    </row>
    <row r="43" spans="1:7" ht="15" customHeight="1" x14ac:dyDescent="0.25">
      <c r="A43" s="466" t="s">
        <v>58</v>
      </c>
      <c r="B43" s="434">
        <v>3.488029511017201</v>
      </c>
      <c r="C43" s="434">
        <v>3.4137367996344028</v>
      </c>
      <c r="D43" s="434">
        <v>3.4146737746344029</v>
      </c>
      <c r="E43" s="434">
        <v>3.4153921996344025</v>
      </c>
      <c r="F43" s="434">
        <v>3.4153921996344025</v>
      </c>
      <c r="G43" s="188"/>
    </row>
    <row r="44" spans="1:7" ht="15" customHeight="1" x14ac:dyDescent="0.25">
      <c r="A44" s="466" t="s">
        <v>59</v>
      </c>
      <c r="B44" s="483"/>
      <c r="C44" s="484"/>
      <c r="D44" s="484"/>
      <c r="E44" s="484"/>
      <c r="F44" s="484"/>
      <c r="G44" s="485"/>
    </row>
    <row r="45" spans="1:7" ht="15" customHeight="1" x14ac:dyDescent="0.25">
      <c r="A45" s="467" t="s">
        <v>55</v>
      </c>
      <c r="B45" s="434">
        <v>55.018192505581013</v>
      </c>
      <c r="C45" s="434">
        <v>57.625980188</v>
      </c>
      <c r="D45" s="434">
        <v>58.240836966499998</v>
      </c>
      <c r="E45" s="434">
        <v>58.648866002000005</v>
      </c>
      <c r="F45" s="434">
        <v>58.648866002000005</v>
      </c>
      <c r="G45" s="188"/>
    </row>
    <row r="46" spans="1:7" ht="15" customHeight="1" x14ac:dyDescent="0.25">
      <c r="A46" s="468" t="s">
        <v>150</v>
      </c>
      <c r="B46" s="435">
        <f>+'Form E'!B122</f>
        <v>0</v>
      </c>
      <c r="C46" s="189">
        <f>+'Form E'!C122</f>
        <v>0</v>
      </c>
      <c r="D46" s="189">
        <f>+'Form E'!D122</f>
        <v>0</v>
      </c>
      <c r="E46" s="189">
        <f>+'Form E'!E122</f>
        <v>0</v>
      </c>
      <c r="F46" s="189">
        <f>+'Form E'!F122</f>
        <v>0</v>
      </c>
      <c r="G46" s="346">
        <f>+'Form E'!G122</f>
        <v>0</v>
      </c>
    </row>
    <row r="47" spans="1:7" ht="15" customHeight="1" x14ac:dyDescent="0.25">
      <c r="A47" s="466" t="s">
        <v>60</v>
      </c>
      <c r="B47" s="434">
        <v>1.3232936599466665</v>
      </c>
      <c r="C47" s="434">
        <v>1.2804543693013335</v>
      </c>
      <c r="D47" s="434">
        <v>1.2808087518013334</v>
      </c>
      <c r="E47" s="434">
        <v>1.2810798993013333</v>
      </c>
      <c r="F47" s="434">
        <v>1.2810798993013333</v>
      </c>
      <c r="G47" s="188"/>
    </row>
    <row r="48" spans="1:7" ht="15" customHeight="1" x14ac:dyDescent="0.25">
      <c r="A48" s="472" t="s">
        <v>282</v>
      </c>
      <c r="B48" s="435">
        <f>'Form C'!C120</f>
        <v>22.472283284444444</v>
      </c>
      <c r="C48" s="190">
        <f>'Form C'!D120</f>
        <v>22.013853999999998</v>
      </c>
      <c r="D48" s="190">
        <f>'Form C'!E120</f>
        <v>22.923518999999999</v>
      </c>
      <c r="E48" s="190">
        <f>'Form C'!F120</f>
        <v>23.326774</v>
      </c>
      <c r="F48" s="190">
        <f>'Form C'!G120</f>
        <v>23.326774</v>
      </c>
      <c r="G48" s="191">
        <f>'Form C'!H120</f>
        <v>0</v>
      </c>
    </row>
    <row r="49" spans="1:7" ht="15" customHeight="1" x14ac:dyDescent="0.25">
      <c r="A49" s="472" t="s">
        <v>291</v>
      </c>
      <c r="B49" s="483"/>
      <c r="C49" s="484"/>
      <c r="D49" s="484"/>
      <c r="E49" s="484"/>
      <c r="F49" s="484"/>
      <c r="G49" s="485"/>
    </row>
    <row r="50" spans="1:7" ht="15" customHeight="1" x14ac:dyDescent="0.25">
      <c r="A50" s="467" t="s">
        <v>55</v>
      </c>
      <c r="B50" s="434"/>
      <c r="C50" s="187"/>
      <c r="D50" s="187"/>
      <c r="E50" s="187"/>
      <c r="F50" s="187"/>
      <c r="G50" s="188"/>
    </row>
    <row r="51" spans="1:7" ht="15" customHeight="1" x14ac:dyDescent="0.25">
      <c r="A51" s="468" t="s">
        <v>150</v>
      </c>
      <c r="B51" s="435">
        <f>+'Form E'!B120</f>
        <v>0</v>
      </c>
      <c r="C51" s="189">
        <f>+'Form E'!C120</f>
        <v>0</v>
      </c>
      <c r="D51" s="189">
        <f>+'Form E'!D120</f>
        <v>0</v>
      </c>
      <c r="E51" s="189">
        <f>+'Form E'!E120</f>
        <v>0</v>
      </c>
      <c r="F51" s="189">
        <f>+'Form E'!F120</f>
        <v>0</v>
      </c>
      <c r="G51" s="346">
        <f>+'Form E'!G120</f>
        <v>0</v>
      </c>
    </row>
    <row r="52" spans="1:7" ht="15.75" customHeight="1" x14ac:dyDescent="0.25">
      <c r="A52" s="473" t="s">
        <v>96</v>
      </c>
      <c r="B52" s="483"/>
      <c r="C52" s="484"/>
      <c r="D52" s="484"/>
      <c r="E52" s="484"/>
      <c r="F52" s="484"/>
      <c r="G52" s="485"/>
    </row>
    <row r="53" spans="1:7" ht="15.75" customHeight="1" x14ac:dyDescent="0.25">
      <c r="A53" s="467" t="s">
        <v>55</v>
      </c>
      <c r="B53" s="434"/>
      <c r="C53" s="187"/>
      <c r="D53" s="187"/>
      <c r="E53" s="187"/>
      <c r="F53" s="187"/>
      <c r="G53" s="188"/>
    </row>
    <row r="54" spans="1:7" ht="15.75" customHeight="1" x14ac:dyDescent="0.25">
      <c r="A54" s="468" t="s">
        <v>150</v>
      </c>
      <c r="B54" s="435">
        <f>+'Form E'!B121</f>
        <v>1.7498428871545542</v>
      </c>
      <c r="C54" s="189">
        <f>+'Form E'!C121</f>
        <v>2.0373683949328547</v>
      </c>
      <c r="D54" s="189">
        <f>+'Form E'!D121</f>
        <v>2.106349446780841</v>
      </c>
      <c r="E54" s="189">
        <f>+'Form E'!E121</f>
        <v>2.1592406254930681</v>
      </c>
      <c r="F54" s="189">
        <f>+'Form E'!F121</f>
        <v>2.1592406254930681</v>
      </c>
      <c r="G54" s="346">
        <f>+'Form E'!G121</f>
        <v>0</v>
      </c>
    </row>
    <row r="55" spans="1:7" ht="15.75" customHeight="1" x14ac:dyDescent="0.25">
      <c r="A55" s="474" t="s">
        <v>207</v>
      </c>
      <c r="B55" s="443">
        <v>-0.13453647999999999</v>
      </c>
      <c r="C55" s="187"/>
      <c r="D55" s="187"/>
      <c r="E55" s="187"/>
      <c r="F55" s="187"/>
      <c r="G55" s="188"/>
    </row>
    <row r="56" spans="1:7" ht="15.75" customHeight="1" x14ac:dyDescent="0.25">
      <c r="A56" s="411" t="s">
        <v>292</v>
      </c>
      <c r="B56" s="443"/>
      <c r="C56" s="187"/>
      <c r="D56" s="187"/>
      <c r="E56" s="187"/>
      <c r="F56" s="187"/>
      <c r="G56" s="188"/>
    </row>
    <row r="57" spans="1:7" ht="15.75" customHeight="1" x14ac:dyDescent="0.25">
      <c r="A57" s="467" t="s">
        <v>49</v>
      </c>
      <c r="B57" s="443"/>
      <c r="C57" s="187"/>
      <c r="D57" s="187"/>
      <c r="E57" s="187"/>
      <c r="F57" s="187"/>
      <c r="G57" s="188"/>
    </row>
    <row r="58" spans="1:7" ht="15.75" customHeight="1" x14ac:dyDescent="0.25">
      <c r="A58" s="475" t="s">
        <v>286</v>
      </c>
      <c r="B58" s="435">
        <f>'Form E'!B123</f>
        <v>0</v>
      </c>
      <c r="C58" s="189">
        <f>'Form E'!C123</f>
        <v>0</v>
      </c>
      <c r="D58" s="189">
        <f>'Form E'!D123</f>
        <v>0</v>
      </c>
      <c r="E58" s="189">
        <f>'Form E'!E123</f>
        <v>0</v>
      </c>
      <c r="F58" s="189">
        <f>'Form E'!F123</f>
        <v>0</v>
      </c>
      <c r="G58" s="346">
        <f>'Form E'!G123</f>
        <v>0</v>
      </c>
    </row>
    <row r="59" spans="1:7" ht="16.5" customHeight="1" x14ac:dyDescent="0.25">
      <c r="A59" s="476" t="s">
        <v>4</v>
      </c>
      <c r="B59" s="483"/>
      <c r="C59" s="484"/>
      <c r="D59" s="484"/>
      <c r="E59" s="484"/>
      <c r="F59" s="484"/>
      <c r="G59" s="485"/>
    </row>
    <row r="60" spans="1:7" ht="16.5" customHeight="1" x14ac:dyDescent="0.25">
      <c r="A60" s="468" t="s">
        <v>115</v>
      </c>
      <c r="B60" s="434">
        <v>14.81343561391261</v>
      </c>
      <c r="C60" s="434">
        <v>14.979395682325221</v>
      </c>
      <c r="D60" s="434">
        <v>15.077901452325223</v>
      </c>
      <c r="E60" s="434">
        <v>15.155802969825224</v>
      </c>
      <c r="F60" s="434">
        <v>15.155802969825224</v>
      </c>
      <c r="G60" s="188"/>
    </row>
    <row r="61" spans="1:7" ht="16.5" customHeight="1" thickBot="1" x14ac:dyDescent="0.3">
      <c r="A61" s="468" t="s">
        <v>151</v>
      </c>
      <c r="B61" s="439">
        <f>+'Form E'!B124</f>
        <v>0</v>
      </c>
      <c r="C61" s="440">
        <f>+'Form E'!C124</f>
        <v>0</v>
      </c>
      <c r="D61" s="440">
        <f>+'Form E'!D124</f>
        <v>0</v>
      </c>
      <c r="E61" s="440">
        <f>+'Form E'!E124</f>
        <v>0</v>
      </c>
      <c r="F61" s="440">
        <f>+'Form E'!F124</f>
        <v>0</v>
      </c>
      <c r="G61" s="441">
        <f>+'Form E'!G124</f>
        <v>0</v>
      </c>
    </row>
    <row r="62" spans="1:7" s="38" customFormat="1" ht="13.8" thickTop="1" x14ac:dyDescent="0.25">
      <c r="A62" s="477" t="s">
        <v>289</v>
      </c>
      <c r="B62" s="195">
        <f>SUM(B41:B61)</f>
        <v>211.67209867960281</v>
      </c>
      <c r="C62" s="196">
        <f>SUM(C41:C61)</f>
        <v>220.39906511934285</v>
      </c>
      <c r="D62" s="196">
        <f t="shared" ref="D62:G62" si="1">SUM(D41:D61)</f>
        <v>225.03676117274969</v>
      </c>
      <c r="E62" s="196">
        <f t="shared" si="1"/>
        <v>227.91258973810542</v>
      </c>
      <c r="F62" s="196">
        <f t="shared" si="1"/>
        <v>227.91258973810542</v>
      </c>
      <c r="G62" s="197">
        <f t="shared" si="1"/>
        <v>0</v>
      </c>
    </row>
    <row r="63" spans="1:7" s="38" customFormat="1" ht="13.8" thickBot="1" x14ac:dyDescent="0.3">
      <c r="A63" s="478"/>
      <c r="B63" s="480"/>
      <c r="C63" s="481"/>
      <c r="D63" s="481"/>
      <c r="E63" s="481"/>
      <c r="F63" s="481"/>
      <c r="G63" s="482"/>
    </row>
    <row r="64" spans="1:7" s="38" customFormat="1" ht="14.4" thickTop="1" thickBot="1" x14ac:dyDescent="0.3">
      <c r="A64" s="479" t="s">
        <v>107</v>
      </c>
      <c r="B64" s="209">
        <f>+B39-B62</f>
        <v>25.768376740721379</v>
      </c>
      <c r="C64" s="248">
        <f>+C39-C62</f>
        <v>0</v>
      </c>
      <c r="D64" s="248">
        <f t="shared" ref="D64:G64" si="2">+D39-D62</f>
        <v>0</v>
      </c>
      <c r="E64" s="248">
        <f t="shared" si="2"/>
        <v>0</v>
      </c>
      <c r="F64" s="248">
        <f t="shared" si="2"/>
        <v>0</v>
      </c>
      <c r="G64" s="210">
        <f t="shared" si="2"/>
        <v>0</v>
      </c>
    </row>
    <row r="65" spans="1:7" x14ac:dyDescent="0.25">
      <c r="A65" s="431"/>
      <c r="B65" s="431"/>
      <c r="C65" s="431"/>
      <c r="D65" s="431"/>
      <c r="E65" s="431"/>
      <c r="F65" s="431"/>
      <c r="G65" s="431"/>
    </row>
    <row r="66" spans="1:7" s="40" customFormat="1" x14ac:dyDescent="0.25">
      <c r="A66" s="429" t="s">
        <v>61</v>
      </c>
      <c r="B66" s="492"/>
      <c r="C66" s="492"/>
      <c r="D66" s="492"/>
      <c r="E66" s="492"/>
      <c r="F66" s="492"/>
      <c r="G66" s="492"/>
    </row>
    <row r="67" spans="1:7" s="64" customFormat="1" ht="23.25" customHeight="1" x14ac:dyDescent="0.2">
      <c r="A67" s="720" t="s">
        <v>203</v>
      </c>
      <c r="B67" s="720"/>
      <c r="C67" s="720"/>
      <c r="D67" s="720"/>
      <c r="E67" s="720"/>
      <c r="F67" s="720"/>
      <c r="G67" s="720"/>
    </row>
    <row r="68" spans="1:7" s="40" customFormat="1" ht="11.4" x14ac:dyDescent="0.2">
      <c r="A68" s="722" t="s">
        <v>293</v>
      </c>
      <c r="B68" s="722"/>
      <c r="C68" s="722"/>
      <c r="D68" s="722"/>
      <c r="E68" s="722"/>
      <c r="F68" s="722"/>
      <c r="G68" s="722"/>
    </row>
    <row r="69" spans="1:7" ht="27" customHeight="1" x14ac:dyDescent="0.25">
      <c r="A69" s="723" t="s">
        <v>304</v>
      </c>
      <c r="B69" s="723"/>
      <c r="C69" s="723"/>
      <c r="D69" s="723"/>
      <c r="E69" s="723"/>
      <c r="F69" s="723"/>
      <c r="G69" s="723"/>
    </row>
    <row r="70" spans="1:7" ht="7.5" customHeight="1" x14ac:dyDescent="0.25">
      <c r="A70" s="493"/>
      <c r="B70" s="494"/>
      <c r="C70" s="431"/>
      <c r="D70" s="431"/>
      <c r="E70" s="431"/>
      <c r="F70" s="431"/>
      <c r="G70" s="431"/>
    </row>
    <row r="71" spans="1:7" ht="7.5" customHeight="1" x14ac:dyDescent="0.25">
      <c r="A71" s="493"/>
      <c r="B71" s="494"/>
      <c r="C71" s="431"/>
      <c r="D71" s="431"/>
      <c r="E71" s="431"/>
      <c r="F71" s="431"/>
      <c r="G71" s="431"/>
    </row>
    <row r="72" spans="1:7" ht="7.5" customHeight="1" x14ac:dyDescent="0.25">
      <c r="A72" s="493"/>
      <c r="B72" s="494"/>
      <c r="C72" s="431"/>
      <c r="D72" s="431"/>
      <c r="E72" s="431"/>
      <c r="F72" s="431"/>
      <c r="G72" s="431"/>
    </row>
    <row r="73" spans="1:7" x14ac:dyDescent="0.25">
      <c r="A73" s="430" t="s">
        <v>54</v>
      </c>
      <c r="B73" s="431"/>
      <c r="C73" s="431"/>
      <c r="D73" s="431"/>
      <c r="E73" s="431"/>
      <c r="F73" s="431"/>
      <c r="G73" s="431"/>
    </row>
    <row r="74" spans="1:7" x14ac:dyDescent="0.25">
      <c r="A74" s="726"/>
      <c r="B74" s="726"/>
      <c r="C74" s="726"/>
      <c r="D74" s="726"/>
      <c r="E74" s="726"/>
      <c r="F74" s="726"/>
      <c r="G74" s="726"/>
    </row>
    <row r="75" spans="1:7" x14ac:dyDescent="0.25">
      <c r="A75" s="724"/>
      <c r="B75" s="724"/>
      <c r="C75" s="724"/>
      <c r="D75" s="724"/>
      <c r="E75" s="724"/>
      <c r="F75" s="724"/>
      <c r="G75" s="724"/>
    </row>
    <row r="76" spans="1:7" x14ac:dyDescent="0.25">
      <c r="A76" s="725"/>
      <c r="B76" s="725"/>
      <c r="C76" s="725"/>
      <c r="D76" s="725"/>
      <c r="E76" s="725"/>
      <c r="F76" s="725"/>
      <c r="G76" s="725"/>
    </row>
    <row r="77" spans="1:7" x14ac:dyDescent="0.25">
      <c r="A77" s="724"/>
      <c r="B77" s="724"/>
      <c r="C77" s="724"/>
      <c r="D77" s="724"/>
      <c r="E77" s="724"/>
      <c r="F77" s="724"/>
      <c r="G77" s="724"/>
    </row>
    <row r="78" spans="1:7" x14ac:dyDescent="0.25">
      <c r="A78" s="725"/>
      <c r="B78" s="725"/>
      <c r="C78" s="725"/>
      <c r="D78" s="725"/>
      <c r="E78" s="725"/>
      <c r="F78" s="725"/>
      <c r="G78" s="725"/>
    </row>
    <row r="79" spans="1:7" x14ac:dyDescent="0.25">
      <c r="A79" s="724"/>
      <c r="B79" s="724"/>
      <c r="C79" s="724"/>
      <c r="D79" s="724"/>
      <c r="E79" s="724"/>
      <c r="F79" s="724"/>
      <c r="G79" s="724"/>
    </row>
    <row r="80" spans="1:7" x14ac:dyDescent="0.25">
      <c r="A80" s="44"/>
      <c r="B80" s="45"/>
    </row>
    <row r="82" spans="1:5" s="21" customFormat="1" x14ac:dyDescent="0.25">
      <c r="A82" s="70" t="s">
        <v>359</v>
      </c>
      <c r="B82" s="24"/>
      <c r="C82" s="70" t="s">
        <v>180</v>
      </c>
      <c r="D82" s="714">
        <v>0</v>
      </c>
      <c r="E82" s="715"/>
    </row>
    <row r="83" spans="1:5" s="21" customFormat="1" x14ac:dyDescent="0.25">
      <c r="A83" s="24"/>
      <c r="B83" s="24"/>
      <c r="C83" s="24"/>
      <c r="D83" s="115"/>
      <c r="E83" s="115"/>
    </row>
    <row r="84" spans="1:5" s="21" customFormat="1" x14ac:dyDescent="0.25">
      <c r="A84" s="70" t="s">
        <v>360</v>
      </c>
      <c r="B84" s="24"/>
      <c r="C84" s="70" t="s">
        <v>181</v>
      </c>
      <c r="D84" s="716">
        <f>Cover!B19</f>
        <v>42678</v>
      </c>
      <c r="E84" s="716"/>
    </row>
    <row r="85" spans="1:5" s="21" customFormat="1" x14ac:dyDescent="0.25">
      <c r="A85" s="24" t="s">
        <v>38</v>
      </c>
      <c r="B85" s="24"/>
      <c r="C85" s="24"/>
      <c r="D85" s="24"/>
      <c r="E85" s="24"/>
    </row>
  </sheetData>
  <sheetProtection password="83AF" sheet="1" objects="1" scenarios="1"/>
  <mergeCells count="14">
    <mergeCell ref="A1:G1"/>
    <mergeCell ref="D82:E82"/>
    <mergeCell ref="D84:E84"/>
    <mergeCell ref="B4:G4"/>
    <mergeCell ref="A67:G67"/>
    <mergeCell ref="B5:G5"/>
    <mergeCell ref="A68:G68"/>
    <mergeCell ref="A69:G69"/>
    <mergeCell ref="A75:G75"/>
    <mergeCell ref="A77:G77"/>
    <mergeCell ref="A79:G79"/>
    <mergeCell ref="A78:G78"/>
    <mergeCell ref="A76:G76"/>
    <mergeCell ref="A74:G74"/>
  </mergeCells>
  <phoneticPr fontId="0" type="noConversion"/>
  <printOptions horizontalCentered="1"/>
  <pageMargins left="0.27559055118110198" right="0.118110236220472" top="0.59055118110236204" bottom="0.59055118110236204" header="0.31496062992126" footer="0.31496062992126"/>
  <pageSetup scale="58" orientation="portrait" r:id="rId1"/>
  <headerFooter alignWithMargins="0">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1"/>
  <sheetViews>
    <sheetView showGridLines="0" topLeftCell="A13" zoomScaleNormal="100" workbookViewId="0">
      <selection activeCell="A40" sqref="A40"/>
    </sheetView>
  </sheetViews>
  <sheetFormatPr defaultColWidth="9.109375" defaultRowHeight="13.2" x14ac:dyDescent="0.25"/>
  <cols>
    <col min="1" max="1" width="45.33203125" style="21" customWidth="1"/>
    <col min="2" max="6" width="14.6640625" style="21" customWidth="1"/>
    <col min="7" max="7" width="14.6640625" style="21" hidden="1" customWidth="1"/>
    <col min="8" max="8" width="14.6640625" style="26" customWidth="1"/>
    <col min="9" max="9" width="3.88671875" style="21" customWidth="1"/>
    <col min="10" max="16384" width="9.109375" style="21"/>
  </cols>
  <sheetData>
    <row r="1" spans="1:13" ht="21" x14ac:dyDescent="0.4">
      <c r="A1" s="713" t="str">
        <f>+'Form A'!A1:G1</f>
        <v>2017-18 PROGRAM REVIEW, RENEWAL &amp; TRANSFORMATION</v>
      </c>
      <c r="B1" s="713"/>
      <c r="C1" s="713"/>
      <c r="D1" s="713"/>
      <c r="E1" s="713"/>
      <c r="F1" s="713"/>
      <c r="G1" s="713"/>
      <c r="H1" s="713"/>
    </row>
    <row r="2" spans="1:13" s="47" customFormat="1" ht="15.6" x14ac:dyDescent="0.3">
      <c r="A2" s="452" t="s">
        <v>74</v>
      </c>
      <c r="B2" s="495"/>
      <c r="C2" s="496"/>
      <c r="D2" s="496"/>
      <c r="E2" s="496"/>
      <c r="F2" s="497"/>
      <c r="G2" s="497"/>
      <c r="H2" s="133"/>
    </row>
    <row r="3" spans="1:13" s="47" customFormat="1" ht="16.2" thickBot="1" x14ac:dyDescent="0.35">
      <c r="A3" s="495"/>
      <c r="B3" s="495"/>
      <c r="C3" s="496"/>
      <c r="D3" s="496"/>
      <c r="E3" s="496"/>
      <c r="F3" s="497"/>
      <c r="G3" s="497"/>
      <c r="H3" s="133"/>
    </row>
    <row r="4" spans="1:13" s="47" customFormat="1" ht="16.2" thickBot="1" x14ac:dyDescent="0.35">
      <c r="A4" s="454" t="s">
        <v>33</v>
      </c>
      <c r="B4" s="727" t="str">
        <f>'Form A'!B4:G4</f>
        <v>219-Independent Electricity System Operator</v>
      </c>
      <c r="C4" s="728"/>
      <c r="D4" s="728"/>
      <c r="E4" s="728"/>
      <c r="F4" s="728"/>
      <c r="G4" s="729"/>
      <c r="H4" s="135"/>
    </row>
    <row r="5" spans="1:13" ht="12.75" customHeight="1" x14ac:dyDescent="0.25">
      <c r="A5" s="428"/>
      <c r="B5" s="730"/>
      <c r="C5" s="730"/>
      <c r="D5" s="730"/>
      <c r="E5" s="730"/>
      <c r="F5" s="730"/>
      <c r="G5" s="730"/>
      <c r="H5" s="730"/>
    </row>
    <row r="6" spans="1:13" x14ac:dyDescent="0.25">
      <c r="A6" s="498" t="s">
        <v>11</v>
      </c>
      <c r="B6" s="499"/>
      <c r="C6" s="499"/>
      <c r="D6" s="499"/>
      <c r="E6" s="499"/>
      <c r="F6" s="428"/>
      <c r="G6" s="428"/>
      <c r="H6" s="507"/>
    </row>
    <row r="7" spans="1:13" x14ac:dyDescent="0.25">
      <c r="A7" s="499"/>
      <c r="B7" s="499"/>
      <c r="C7" s="499"/>
      <c r="D7" s="499"/>
      <c r="E7" s="499"/>
      <c r="F7" s="428"/>
      <c r="G7" s="428"/>
      <c r="H7" s="507"/>
    </row>
    <row r="8" spans="1:13" x14ac:dyDescent="0.25">
      <c r="A8" s="431" t="s">
        <v>78</v>
      </c>
      <c r="B8" s="499"/>
      <c r="C8" s="499"/>
      <c r="D8" s="499"/>
      <c r="E8" s="499"/>
      <c r="F8" s="428"/>
      <c r="G8" s="428"/>
      <c r="H8" s="507"/>
    </row>
    <row r="9" spans="1:13" ht="13.8" thickBot="1" x14ac:dyDescent="0.3">
      <c r="A9" s="428"/>
      <c r="B9" s="428"/>
      <c r="C9" s="428"/>
      <c r="D9" s="428"/>
      <c r="E9" s="428"/>
      <c r="F9" s="428"/>
      <c r="G9" s="428"/>
      <c r="H9" s="507"/>
    </row>
    <row r="10" spans="1:13" x14ac:dyDescent="0.25">
      <c r="A10" s="461" t="s">
        <v>36</v>
      </c>
      <c r="B10" s="401" t="str">
        <f>+'Form A'!B10</f>
        <v>2016-17</v>
      </c>
      <c r="C10" s="402" t="str">
        <f>+'Form A'!C10</f>
        <v>2017-18</v>
      </c>
      <c r="D10" s="402" t="str">
        <f>+'Form A'!D10</f>
        <v>2018-19</v>
      </c>
      <c r="E10" s="402" t="str">
        <f>+'Form A'!E10</f>
        <v>2019-20</v>
      </c>
      <c r="F10" s="402" t="str">
        <f>+'Form A'!F10</f>
        <v>2020-21</v>
      </c>
      <c r="G10" s="403" t="str">
        <f>+'Form A'!G10</f>
        <v>2021-22</v>
      </c>
      <c r="H10" s="507"/>
    </row>
    <row r="11" spans="1:13" ht="24.75" customHeight="1" thickBot="1" x14ac:dyDescent="0.3">
      <c r="A11" s="462" t="s">
        <v>37</v>
      </c>
      <c r="B11" s="405" t="str">
        <f>+'Form A'!B11</f>
        <v>Interim</v>
      </c>
      <c r="C11" s="406" t="s">
        <v>102</v>
      </c>
      <c r="D11" s="406" t="s">
        <v>103</v>
      </c>
      <c r="E11" s="406" t="s">
        <v>103</v>
      </c>
      <c r="F11" s="406" t="s">
        <v>103</v>
      </c>
      <c r="G11" s="407" t="s">
        <v>103</v>
      </c>
      <c r="H11" s="507"/>
    </row>
    <row r="12" spans="1:13" s="22" customFormat="1" ht="24.9" customHeight="1" x14ac:dyDescent="0.25">
      <c r="A12" s="500" t="s">
        <v>71</v>
      </c>
      <c r="B12" s="508"/>
      <c r="C12" s="509"/>
      <c r="D12" s="509"/>
      <c r="E12" s="509"/>
      <c r="F12" s="509"/>
      <c r="G12" s="510"/>
      <c r="H12" s="511"/>
    </row>
    <row r="13" spans="1:13" s="22" customFormat="1" ht="15" customHeight="1" x14ac:dyDescent="0.25">
      <c r="A13" s="501" t="s">
        <v>75</v>
      </c>
      <c r="B13" s="199"/>
      <c r="C13" s="200"/>
      <c r="D13" s="200"/>
      <c r="E13" s="200"/>
      <c r="F13" s="200"/>
      <c r="G13" s="201"/>
      <c r="H13" s="61"/>
    </row>
    <row r="14" spans="1:13" s="22" customFormat="1" ht="15" customHeight="1" x14ac:dyDescent="0.25">
      <c r="A14" s="501" t="s">
        <v>76</v>
      </c>
      <c r="B14" s="199"/>
      <c r="C14" s="200"/>
      <c r="D14" s="200"/>
      <c r="E14" s="200"/>
      <c r="F14" s="200"/>
      <c r="G14" s="201"/>
      <c r="H14" s="61"/>
    </row>
    <row r="15" spans="1:13" s="22" customFormat="1" ht="15" customHeight="1" x14ac:dyDescent="0.25">
      <c r="A15" s="502" t="s">
        <v>85</v>
      </c>
      <c r="B15" s="199"/>
      <c r="C15" s="200"/>
      <c r="D15" s="200"/>
      <c r="E15" s="200"/>
      <c r="F15" s="200"/>
      <c r="G15" s="201"/>
      <c r="H15" s="61"/>
      <c r="M15" s="82"/>
    </row>
    <row r="16" spans="1:13" s="22" customFormat="1" ht="15" customHeight="1" x14ac:dyDescent="0.25">
      <c r="A16" s="503" t="s">
        <v>111</v>
      </c>
      <c r="B16" s="199">
        <v>10.876386737667069</v>
      </c>
      <c r="C16" s="200">
        <v>9.0283786317079144</v>
      </c>
      <c r="D16" s="200">
        <v>8.5232634015127982</v>
      </c>
      <c r="E16" s="200">
        <v>8.3287562971745572</v>
      </c>
      <c r="F16" s="200">
        <v>8.3287562971745572</v>
      </c>
      <c r="G16" s="201"/>
      <c r="H16" s="61"/>
    </row>
    <row r="17" spans="1:8" s="22" customFormat="1" ht="25.5" customHeight="1" x14ac:dyDescent="0.25">
      <c r="A17" s="504" t="s">
        <v>77</v>
      </c>
      <c r="B17" s="199">
        <v>8.2505000000000006</v>
      </c>
      <c r="C17" s="200">
        <v>8.7505000000000006</v>
      </c>
      <c r="D17" s="200">
        <v>9.2752499999999998</v>
      </c>
      <c r="E17" s="200">
        <v>9.6839999999999993</v>
      </c>
      <c r="F17" s="200">
        <v>9.6839999999999993</v>
      </c>
      <c r="G17" s="201"/>
      <c r="H17" s="61"/>
    </row>
    <row r="18" spans="1:8" s="22" customFormat="1" ht="25.5" customHeight="1" x14ac:dyDescent="0.25">
      <c r="A18" s="504" t="s">
        <v>79</v>
      </c>
      <c r="B18" s="199"/>
      <c r="C18" s="200"/>
      <c r="D18" s="200"/>
      <c r="E18" s="200"/>
      <c r="F18" s="200"/>
      <c r="G18" s="201"/>
      <c r="H18" s="61"/>
    </row>
    <row r="19" spans="1:8" s="22" customFormat="1" ht="27.75" customHeight="1" x14ac:dyDescent="0.25">
      <c r="A19" s="501" t="s">
        <v>80</v>
      </c>
      <c r="B19" s="199"/>
      <c r="C19" s="200"/>
      <c r="D19" s="200"/>
      <c r="E19" s="200"/>
      <c r="F19" s="200"/>
      <c r="G19" s="201"/>
      <c r="H19" s="61"/>
    </row>
    <row r="20" spans="1:8" s="22" customFormat="1" ht="27.75" customHeight="1" x14ac:dyDescent="0.25">
      <c r="A20" s="505" t="s">
        <v>83</v>
      </c>
      <c r="B20" s="202">
        <v>8.6381522033063636</v>
      </c>
      <c r="C20" s="203">
        <v>8.2910649467424644</v>
      </c>
      <c r="D20" s="203">
        <v>8.45662591996469</v>
      </c>
      <c r="E20" s="203">
        <v>8.4969159427142582</v>
      </c>
      <c r="F20" s="203">
        <v>8.4969159427142582</v>
      </c>
      <c r="G20" s="204"/>
      <c r="H20" s="61"/>
    </row>
    <row r="21" spans="1:8" ht="24" customHeight="1" thickBot="1" x14ac:dyDescent="0.3">
      <c r="A21" s="506" t="s">
        <v>84</v>
      </c>
      <c r="B21" s="205">
        <f>SUM(B13:B20)</f>
        <v>27.765038940973433</v>
      </c>
      <c r="C21" s="206">
        <f>SUM(C13:C20)</f>
        <v>26.069943578450378</v>
      </c>
      <c r="D21" s="206">
        <f t="shared" ref="D21:E21" si="0">SUM(D13:D20)</f>
        <v>26.25513932147749</v>
      </c>
      <c r="E21" s="206">
        <f t="shared" si="0"/>
        <v>26.509672239888815</v>
      </c>
      <c r="F21" s="206">
        <f>SUM(F13:F20)</f>
        <v>26.509672239888815</v>
      </c>
      <c r="G21" s="207">
        <f>SUM(G13:G20)</f>
        <v>0</v>
      </c>
      <c r="H21" s="507"/>
    </row>
    <row r="22" spans="1:8" s="48" customFormat="1" ht="10.199999999999999" x14ac:dyDescent="0.2">
      <c r="A22" s="512"/>
      <c r="B22" s="512"/>
      <c r="C22" s="512"/>
      <c r="D22" s="512"/>
      <c r="E22" s="512"/>
      <c r="F22" s="513"/>
      <c r="G22" s="513"/>
      <c r="H22" s="134"/>
    </row>
    <row r="23" spans="1:8" s="48" customFormat="1" ht="10.199999999999999" x14ac:dyDescent="0.2">
      <c r="A23" s="512"/>
      <c r="B23" s="512"/>
      <c r="C23" s="512"/>
      <c r="D23" s="512"/>
      <c r="E23" s="512"/>
      <c r="F23" s="513"/>
      <c r="G23" s="513"/>
      <c r="H23" s="134"/>
    </row>
    <row r="24" spans="1:8" x14ac:dyDescent="0.25">
      <c r="A24" s="429" t="s">
        <v>61</v>
      </c>
      <c r="B24" s="499"/>
      <c r="C24" s="428"/>
      <c r="D24" s="428"/>
      <c r="E24" s="428"/>
      <c r="F24" s="428"/>
      <c r="G24" s="428"/>
    </row>
    <row r="25" spans="1:8" x14ac:dyDescent="0.25">
      <c r="A25" s="514" t="s">
        <v>179</v>
      </c>
      <c r="B25" s="499"/>
      <c r="C25" s="428"/>
      <c r="D25" s="428"/>
      <c r="E25" s="428"/>
      <c r="F25" s="428"/>
      <c r="G25" s="428"/>
    </row>
    <row r="26" spans="1:8" x14ac:dyDescent="0.25">
      <c r="A26" s="499"/>
      <c r="B26" s="499"/>
      <c r="C26" s="499"/>
      <c r="D26" s="499"/>
      <c r="E26" s="499"/>
      <c r="F26" s="428"/>
      <c r="G26" s="428"/>
    </row>
    <row r="27" spans="1:8" x14ac:dyDescent="0.25">
      <c r="A27" s="428"/>
      <c r="B27" s="428"/>
      <c r="C27" s="428"/>
      <c r="D27" s="428"/>
      <c r="E27" s="428"/>
      <c r="F27" s="428"/>
      <c r="G27" s="428"/>
    </row>
    <row r="28" spans="1:8" x14ac:dyDescent="0.25">
      <c r="A28" s="428"/>
      <c r="B28" s="428"/>
      <c r="C28" s="428"/>
      <c r="D28" s="428"/>
      <c r="E28" s="428"/>
      <c r="F28" s="428"/>
      <c r="G28" s="428"/>
    </row>
    <row r="29" spans="1:8" s="23" customFormat="1" ht="12" customHeight="1" x14ac:dyDescent="0.25">
      <c r="A29" s="430" t="s">
        <v>54</v>
      </c>
      <c r="B29" s="431"/>
      <c r="C29" s="431"/>
      <c r="D29" s="431"/>
      <c r="E29" s="431"/>
      <c r="F29" s="431"/>
      <c r="G29" s="431"/>
      <c r="H29" s="58"/>
    </row>
    <row r="30" spans="1:8" s="23" customFormat="1" ht="12" customHeight="1" x14ac:dyDescent="0.25">
      <c r="A30" s="726"/>
      <c r="B30" s="726"/>
      <c r="C30" s="726"/>
      <c r="D30" s="726"/>
      <c r="E30" s="726"/>
      <c r="F30" s="726"/>
      <c r="G30" s="726"/>
      <c r="H30" s="58"/>
    </row>
    <row r="31" spans="1:8" s="23" customFormat="1" ht="12" customHeight="1" x14ac:dyDescent="0.25">
      <c r="A31" s="724"/>
      <c r="B31" s="724"/>
      <c r="C31" s="724"/>
      <c r="D31" s="724"/>
      <c r="E31" s="724"/>
      <c r="F31" s="724"/>
      <c r="G31" s="724"/>
      <c r="H31" s="58"/>
    </row>
    <row r="32" spans="1:8" s="23" customFormat="1" x14ac:dyDescent="0.25">
      <c r="A32" s="725"/>
      <c r="B32" s="725"/>
      <c r="C32" s="725"/>
      <c r="D32" s="725"/>
      <c r="E32" s="725"/>
      <c r="F32" s="725"/>
      <c r="G32" s="725"/>
      <c r="H32" s="58"/>
    </row>
    <row r="33" spans="1:8" s="23" customFormat="1" x14ac:dyDescent="0.25">
      <c r="A33" s="724"/>
      <c r="B33" s="724"/>
      <c r="C33" s="724"/>
      <c r="D33" s="724"/>
      <c r="E33" s="724"/>
      <c r="F33" s="724"/>
      <c r="G33" s="724"/>
      <c r="H33" s="58"/>
    </row>
    <row r="34" spans="1:8" x14ac:dyDescent="0.25">
      <c r="A34" s="725"/>
      <c r="B34" s="725"/>
      <c r="C34" s="725"/>
      <c r="D34" s="725"/>
      <c r="E34" s="725"/>
      <c r="F34" s="725"/>
      <c r="G34" s="725"/>
    </row>
    <row r="35" spans="1:8" s="23" customFormat="1" x14ac:dyDescent="0.25">
      <c r="A35" s="724"/>
      <c r="B35" s="724"/>
      <c r="C35" s="724"/>
      <c r="D35" s="724"/>
      <c r="E35" s="724"/>
      <c r="F35" s="724"/>
      <c r="G35" s="724"/>
      <c r="H35" s="58"/>
    </row>
    <row r="38" spans="1:8" x14ac:dyDescent="0.25">
      <c r="A38" s="24" t="s">
        <v>359</v>
      </c>
      <c r="B38" s="24"/>
      <c r="C38" s="70" t="s">
        <v>180</v>
      </c>
      <c r="D38" s="715">
        <f>'Form A'!$D$82</f>
        <v>0</v>
      </c>
      <c r="E38" s="715"/>
      <c r="H38" s="27"/>
    </row>
    <row r="39" spans="1:8" x14ac:dyDescent="0.25">
      <c r="A39" s="24"/>
      <c r="B39" s="24"/>
      <c r="C39" s="24"/>
      <c r="D39" s="115"/>
      <c r="E39" s="115"/>
      <c r="H39" s="27"/>
    </row>
    <row r="40" spans="1:8" x14ac:dyDescent="0.25">
      <c r="A40" s="24" t="s">
        <v>360</v>
      </c>
      <c r="B40" s="24"/>
      <c r="C40" s="70" t="s">
        <v>181</v>
      </c>
      <c r="D40" s="716">
        <f>'Form A'!$D$84</f>
        <v>42678</v>
      </c>
      <c r="E40" s="716"/>
      <c r="H40" s="27"/>
    </row>
    <row r="41" spans="1:8" x14ac:dyDescent="0.25">
      <c r="A41" s="24" t="s">
        <v>38</v>
      </c>
      <c r="B41" s="24"/>
      <c r="C41" s="24"/>
      <c r="D41" s="24"/>
      <c r="E41" s="24"/>
      <c r="F41" s="24"/>
      <c r="G41" s="24"/>
      <c r="H41" s="27"/>
    </row>
  </sheetData>
  <sheetProtection password="83AF" sheet="1" objects="1" scenarios="1"/>
  <mergeCells count="11">
    <mergeCell ref="A1:H1"/>
    <mergeCell ref="B4:G4"/>
    <mergeCell ref="B5:H5"/>
    <mergeCell ref="A31:G31"/>
    <mergeCell ref="A30:G30"/>
    <mergeCell ref="D40:E40"/>
    <mergeCell ref="A32:G32"/>
    <mergeCell ref="A33:G33"/>
    <mergeCell ref="A34:G34"/>
    <mergeCell ref="A35:G35"/>
    <mergeCell ref="D38:E38"/>
  </mergeCells>
  <phoneticPr fontId="0" type="noConversion"/>
  <printOptions horizontalCentered="1"/>
  <pageMargins left="0.47244094488188998" right="0.39370078740157499" top="0.78740157480314998" bottom="0.98425196850393704" header="0.511811023622047" footer="0.511811023622047"/>
  <pageSetup scale="65" fitToHeight="0" orientation="portrait" r:id="rId1"/>
  <headerFooter alignWithMargins="0">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88"/>
  <sheetViews>
    <sheetView showGridLines="0" topLeftCell="A61" zoomScaleNormal="100" workbookViewId="0">
      <selection activeCell="C87" sqref="C87"/>
    </sheetView>
  </sheetViews>
  <sheetFormatPr defaultColWidth="9.109375" defaultRowHeight="13.2" x14ac:dyDescent="0.25"/>
  <cols>
    <col min="1" max="1" width="61.109375" style="21" customWidth="1"/>
    <col min="2" max="3" width="25.6640625" style="21" customWidth="1"/>
    <col min="4" max="4" width="4" style="21" customWidth="1"/>
    <col min="5" max="6" width="12.6640625" style="21" customWidth="1"/>
    <col min="7" max="16384" width="9.109375" style="21"/>
  </cols>
  <sheetData>
    <row r="1" spans="1:6" ht="21" x14ac:dyDescent="0.4">
      <c r="A1" s="713" t="str">
        <f>+'FORM A(i)'!A1:H1</f>
        <v>2017-18 PROGRAM REVIEW, RENEWAL &amp; TRANSFORMATION</v>
      </c>
      <c r="B1" s="713"/>
      <c r="C1" s="713"/>
      <c r="D1" s="678"/>
      <c r="E1" s="678"/>
      <c r="F1" s="678"/>
    </row>
    <row r="2" spans="1:6" s="52" customFormat="1" ht="15.6" x14ac:dyDescent="0.3">
      <c r="A2" s="732" t="s">
        <v>110</v>
      </c>
      <c r="B2" s="732"/>
      <c r="C2" s="732"/>
      <c r="D2" s="454"/>
      <c r="E2" s="454"/>
      <c r="F2" s="51"/>
    </row>
    <row r="3" spans="1:6" s="47" customFormat="1" ht="17.25" customHeight="1" thickBot="1" x14ac:dyDescent="0.35">
      <c r="A3" s="495"/>
      <c r="B3" s="495"/>
      <c r="C3" s="497"/>
      <c r="D3" s="46"/>
      <c r="E3" s="46"/>
      <c r="F3" s="46"/>
    </row>
    <row r="4" spans="1:6" s="47" customFormat="1" ht="16.5" customHeight="1" thickBot="1" x14ac:dyDescent="0.35">
      <c r="A4" s="454" t="s">
        <v>33</v>
      </c>
      <c r="B4" s="733" t="str">
        <f>'Form A'!B4:G4</f>
        <v>219-Independent Electricity System Operator</v>
      </c>
      <c r="C4" s="734"/>
      <c r="D4" s="46"/>
      <c r="E4" s="46"/>
      <c r="F4" s="46"/>
    </row>
    <row r="5" spans="1:6" s="47" customFormat="1" ht="3.75" customHeight="1" x14ac:dyDescent="0.3">
      <c r="A5" s="518"/>
      <c r="B5" s="75"/>
      <c r="C5" s="53"/>
      <c r="D5" s="46"/>
      <c r="E5" s="46"/>
      <c r="F5" s="46"/>
    </row>
    <row r="6" spans="1:6" s="47" customFormat="1" ht="15" x14ac:dyDescent="0.25">
      <c r="A6" s="519" t="s">
        <v>12</v>
      </c>
      <c r="B6" s="520"/>
      <c r="C6" s="520"/>
      <c r="D6" s="54"/>
      <c r="E6" s="54"/>
      <c r="F6" s="46"/>
    </row>
    <row r="7" spans="1:6" ht="7.5" customHeight="1" x14ac:dyDescent="0.25">
      <c r="A7" s="499"/>
      <c r="B7" s="499"/>
      <c r="C7" s="428"/>
    </row>
    <row r="8" spans="1:6" ht="12.75" customHeight="1" thickBot="1" x14ac:dyDescent="0.3">
      <c r="A8" s="735" t="s">
        <v>52</v>
      </c>
      <c r="B8" s="735"/>
      <c r="C8" s="735"/>
    </row>
    <row r="9" spans="1:6" ht="40.200000000000003" thickBot="1" x14ac:dyDescent="0.3">
      <c r="A9" s="387" t="s">
        <v>37</v>
      </c>
      <c r="B9" s="521" t="s">
        <v>332</v>
      </c>
      <c r="C9" s="522" t="s">
        <v>333</v>
      </c>
    </row>
    <row r="10" spans="1:6" ht="15.6" x14ac:dyDescent="0.25">
      <c r="A10" s="464" t="s">
        <v>72</v>
      </c>
      <c r="B10" s="302">
        <v>9.9699999999999989</v>
      </c>
      <c r="C10" s="302">
        <v>10.000000000000004</v>
      </c>
    </row>
    <row r="11" spans="1:6" ht="15.6" x14ac:dyDescent="0.25">
      <c r="A11" s="523" t="s">
        <v>262</v>
      </c>
      <c r="B11" s="540"/>
      <c r="C11" s="541"/>
    </row>
    <row r="12" spans="1:6" x14ac:dyDescent="0.25">
      <c r="A12" s="524" t="s">
        <v>258</v>
      </c>
      <c r="B12" s="303"/>
      <c r="C12" s="208"/>
    </row>
    <row r="13" spans="1:6" x14ac:dyDescent="0.25">
      <c r="A13" s="525" t="s">
        <v>261</v>
      </c>
      <c r="B13" s="304">
        <f>+'Form F'!B180</f>
        <v>0</v>
      </c>
      <c r="C13" s="446">
        <f>+'Form F'!C180</f>
        <v>0</v>
      </c>
    </row>
    <row r="14" spans="1:6" ht="15.6" x14ac:dyDescent="0.25">
      <c r="A14" s="523" t="s">
        <v>263</v>
      </c>
      <c r="B14" s="540"/>
      <c r="C14" s="541"/>
    </row>
    <row r="15" spans="1:6" x14ac:dyDescent="0.25">
      <c r="A15" s="524" t="s">
        <v>258</v>
      </c>
      <c r="B15" s="303">
        <v>42.169394941749999</v>
      </c>
      <c r="C15" s="303">
        <v>44.762812730667626</v>
      </c>
    </row>
    <row r="16" spans="1:6" x14ac:dyDescent="0.25">
      <c r="A16" s="525" t="s">
        <v>261</v>
      </c>
      <c r="B16" s="304">
        <f>+'Form F'!B181</f>
        <v>0</v>
      </c>
      <c r="C16" s="446">
        <f>+'Form F'!C181</f>
        <v>0</v>
      </c>
    </row>
    <row r="17" spans="1:3" x14ac:dyDescent="0.25">
      <c r="A17" s="466" t="s">
        <v>66</v>
      </c>
      <c r="B17" s="540"/>
      <c r="C17" s="541"/>
    </row>
    <row r="18" spans="1:3" x14ac:dyDescent="0.25">
      <c r="A18" s="525" t="s">
        <v>146</v>
      </c>
      <c r="B18" s="304">
        <f>+'Form F'!B182</f>
        <v>0</v>
      </c>
      <c r="C18" s="446">
        <f>+'Form F'!C182</f>
        <v>0</v>
      </c>
    </row>
    <row r="19" spans="1:3" x14ac:dyDescent="0.25">
      <c r="A19" s="526" t="s">
        <v>32</v>
      </c>
      <c r="B19" s="303">
        <v>21.169680583333335</v>
      </c>
      <c r="C19" s="303">
        <v>20.519692166666665</v>
      </c>
    </row>
    <row r="20" spans="1:3" x14ac:dyDescent="0.25">
      <c r="A20" s="526" t="s">
        <v>8</v>
      </c>
      <c r="B20" s="303"/>
      <c r="C20" s="208"/>
    </row>
    <row r="21" spans="1:3" x14ac:dyDescent="0.25">
      <c r="A21" s="526" t="s">
        <v>31</v>
      </c>
      <c r="B21" s="303"/>
      <c r="C21" s="208"/>
    </row>
    <row r="22" spans="1:3" x14ac:dyDescent="0.25">
      <c r="A22" s="466" t="s">
        <v>34</v>
      </c>
      <c r="B22" s="303"/>
      <c r="C22" s="208"/>
    </row>
    <row r="23" spans="1:3" x14ac:dyDescent="0.25">
      <c r="A23" s="527" t="s">
        <v>49</v>
      </c>
      <c r="B23" s="303"/>
      <c r="C23" s="208"/>
    </row>
    <row r="24" spans="1:3" x14ac:dyDescent="0.25">
      <c r="A24" s="468" t="s">
        <v>147</v>
      </c>
      <c r="B24" s="305">
        <f>+'Form F'!B183</f>
        <v>0</v>
      </c>
      <c r="C24" s="447">
        <f>+'Form F'!C183</f>
        <v>0</v>
      </c>
    </row>
    <row r="25" spans="1:3" ht="14.25" customHeight="1" x14ac:dyDescent="0.25">
      <c r="A25" s="410" t="s">
        <v>264</v>
      </c>
      <c r="B25" s="540"/>
      <c r="C25" s="541"/>
    </row>
    <row r="26" spans="1:3" ht="14.25" customHeight="1" x14ac:dyDescent="0.25">
      <c r="A26" s="527" t="s">
        <v>49</v>
      </c>
      <c r="B26" s="303">
        <v>6.8330000000000002</v>
      </c>
      <c r="C26" s="303">
        <v>6.8330000000000002</v>
      </c>
    </row>
    <row r="27" spans="1:3" ht="14.25" customHeight="1" x14ac:dyDescent="0.25">
      <c r="A27" s="468" t="s">
        <v>147</v>
      </c>
      <c r="B27" s="305">
        <f>+'Form F'!B184</f>
        <v>0</v>
      </c>
      <c r="C27" s="447">
        <f>+'Form F'!C184</f>
        <v>0</v>
      </c>
    </row>
    <row r="28" spans="1:3" ht="15.75" customHeight="1" thickBot="1" x14ac:dyDescent="0.3">
      <c r="A28" s="528" t="s">
        <v>283</v>
      </c>
      <c r="B28" s="306">
        <f>'Form C'!C111</f>
        <v>110.27650774555542</v>
      </c>
      <c r="C28" s="307">
        <f>'Form C'!D111</f>
        <v>115.08515374555542</v>
      </c>
    </row>
    <row r="29" spans="1:3" s="56" customFormat="1" ht="19.5" customHeight="1" thickTop="1" thickBot="1" x14ac:dyDescent="0.3">
      <c r="A29" s="529" t="s">
        <v>295</v>
      </c>
      <c r="B29" s="209">
        <f>SUM(B10:B28)</f>
        <v>190.41858327063875</v>
      </c>
      <c r="C29" s="210">
        <f>SUM(C10:C28)</f>
        <v>197.20065864288972</v>
      </c>
    </row>
    <row r="30" spans="1:3" ht="13.8" thickBot="1" x14ac:dyDescent="0.3">
      <c r="A30" s="530"/>
      <c r="B30" s="537"/>
      <c r="C30" s="537"/>
    </row>
    <row r="31" spans="1:3" x14ac:dyDescent="0.25">
      <c r="A31" s="531" t="s">
        <v>67</v>
      </c>
      <c r="B31" s="538"/>
      <c r="C31" s="539"/>
    </row>
    <row r="32" spans="1:3" x14ac:dyDescent="0.25">
      <c r="A32" s="523" t="s">
        <v>266</v>
      </c>
      <c r="B32" s="540"/>
      <c r="C32" s="541"/>
    </row>
    <row r="33" spans="1:3" x14ac:dyDescent="0.25">
      <c r="A33" s="391" t="s">
        <v>272</v>
      </c>
      <c r="B33" s="308"/>
      <c r="C33" s="211"/>
    </row>
    <row r="34" spans="1:3" x14ac:dyDescent="0.25">
      <c r="A34" s="391" t="s">
        <v>273</v>
      </c>
      <c r="B34" s="309">
        <f>+'Form F'!B186</f>
        <v>0</v>
      </c>
      <c r="C34" s="448">
        <f>+'Form F'!C186</f>
        <v>0</v>
      </c>
    </row>
    <row r="35" spans="1:3" x14ac:dyDescent="0.25">
      <c r="A35" s="523" t="s">
        <v>265</v>
      </c>
      <c r="B35" s="540"/>
      <c r="C35" s="541"/>
    </row>
    <row r="36" spans="1:3" x14ac:dyDescent="0.25">
      <c r="A36" s="391" t="s">
        <v>272</v>
      </c>
      <c r="B36" s="308"/>
      <c r="C36" s="211"/>
    </row>
    <row r="37" spans="1:3" x14ac:dyDescent="0.25">
      <c r="A37" s="391" t="s">
        <v>273</v>
      </c>
      <c r="B37" s="309">
        <f>+'Form F'!B187</f>
        <v>0.76724999999999999</v>
      </c>
      <c r="C37" s="448">
        <f>+'Form F'!C187</f>
        <v>0.76724999999999999</v>
      </c>
    </row>
    <row r="38" spans="1:3" ht="13.5" customHeight="1" x14ac:dyDescent="0.25">
      <c r="A38" s="393" t="s">
        <v>68</v>
      </c>
      <c r="B38" s="308"/>
      <c r="C38" s="211"/>
    </row>
    <row r="39" spans="1:3" ht="13.5" customHeight="1" x14ac:dyDescent="0.25">
      <c r="A39" s="393" t="s">
        <v>69</v>
      </c>
      <c r="B39" s="308"/>
      <c r="C39" s="211"/>
    </row>
    <row r="40" spans="1:3" ht="13.5" customHeight="1" x14ac:dyDescent="0.25">
      <c r="A40" s="523" t="s">
        <v>274</v>
      </c>
      <c r="B40" s="540"/>
      <c r="C40" s="541"/>
    </row>
    <row r="41" spans="1:3" ht="15" customHeight="1" x14ac:dyDescent="0.25">
      <c r="A41" s="391" t="s">
        <v>275</v>
      </c>
      <c r="B41" s="308">
        <v>31.872808322194864</v>
      </c>
      <c r="C41" s="308">
        <v>31.875684505170145</v>
      </c>
    </row>
    <row r="42" spans="1:3" ht="15" customHeight="1" x14ac:dyDescent="0.25">
      <c r="A42" s="532" t="s">
        <v>276</v>
      </c>
      <c r="B42" s="309">
        <f>+'Form F'!B188</f>
        <v>2.0411916778051395</v>
      </c>
      <c r="C42" s="448">
        <f>+'Form F'!C188</f>
        <v>2.0383154948298574</v>
      </c>
    </row>
    <row r="43" spans="1:3" ht="15" customHeight="1" x14ac:dyDescent="0.25">
      <c r="A43" s="397" t="s">
        <v>29</v>
      </c>
      <c r="B43" s="542"/>
      <c r="C43" s="543"/>
    </row>
    <row r="44" spans="1:3" ht="15" customHeight="1" x14ac:dyDescent="0.25">
      <c r="A44" s="467" t="s">
        <v>49</v>
      </c>
      <c r="B44" s="308"/>
      <c r="C44" s="211"/>
    </row>
    <row r="45" spans="1:3" ht="15" customHeight="1" x14ac:dyDescent="0.25">
      <c r="A45" s="468" t="s">
        <v>147</v>
      </c>
      <c r="B45" s="309">
        <f>+'Form F'!B189</f>
        <v>70.565337517000003</v>
      </c>
      <c r="C45" s="448">
        <f>+'Form F'!C189</f>
        <v>67.011766067000011</v>
      </c>
    </row>
    <row r="46" spans="1:3" ht="15" customHeight="1" x14ac:dyDescent="0.25">
      <c r="A46" s="473" t="s">
        <v>1</v>
      </c>
      <c r="B46" s="540"/>
      <c r="C46" s="541"/>
    </row>
    <row r="47" spans="1:3" x14ac:dyDescent="0.25">
      <c r="A47" s="467" t="s">
        <v>49</v>
      </c>
      <c r="B47" s="308"/>
      <c r="C47" s="211"/>
    </row>
    <row r="48" spans="1:3" x14ac:dyDescent="0.25">
      <c r="A48" s="468" t="s">
        <v>147</v>
      </c>
      <c r="B48" s="309">
        <f>+'Form F'!B190</f>
        <v>0</v>
      </c>
      <c r="C48" s="448">
        <f>+'Form F'!C190</f>
        <v>0</v>
      </c>
    </row>
    <row r="49" spans="1:3" ht="13.5" customHeight="1" x14ac:dyDescent="0.25">
      <c r="A49" s="393" t="s">
        <v>65</v>
      </c>
      <c r="B49" s="542"/>
      <c r="C49" s="543"/>
    </row>
    <row r="50" spans="1:3" ht="13.5" customHeight="1" x14ac:dyDescent="0.25">
      <c r="A50" s="467" t="s">
        <v>49</v>
      </c>
      <c r="B50" s="308"/>
      <c r="C50" s="211"/>
    </row>
    <row r="51" spans="1:3" ht="13.5" customHeight="1" x14ac:dyDescent="0.25">
      <c r="A51" s="468" t="s">
        <v>147</v>
      </c>
      <c r="B51" s="309">
        <f>+'Form F'!B191</f>
        <v>0</v>
      </c>
      <c r="C51" s="448">
        <f>+'Form F'!C191</f>
        <v>0</v>
      </c>
    </row>
    <row r="52" spans="1:3" ht="13.5" customHeight="1" x14ac:dyDescent="0.25">
      <c r="A52" s="533" t="s">
        <v>296</v>
      </c>
      <c r="B52" s="542"/>
      <c r="C52" s="543"/>
    </row>
    <row r="53" spans="1:3" ht="13.5" customHeight="1" x14ac:dyDescent="0.25">
      <c r="A53" s="534" t="s">
        <v>297</v>
      </c>
      <c r="B53" s="308"/>
      <c r="C53" s="211"/>
    </row>
    <row r="54" spans="1:3" ht="13.5" customHeight="1" x14ac:dyDescent="0.25">
      <c r="A54" s="468" t="s">
        <v>147</v>
      </c>
      <c r="B54" s="309">
        <f>+'Form F'!B192</f>
        <v>0</v>
      </c>
      <c r="C54" s="448">
        <f>+'Form F'!C192</f>
        <v>0</v>
      </c>
    </row>
    <row r="55" spans="1:3" ht="13.5" customHeight="1" x14ac:dyDescent="0.25">
      <c r="A55" s="411" t="s">
        <v>298</v>
      </c>
      <c r="B55" s="540"/>
      <c r="C55" s="541"/>
    </row>
    <row r="56" spans="1:3" ht="13.5" customHeight="1" x14ac:dyDescent="0.25">
      <c r="A56" s="467" t="s">
        <v>49</v>
      </c>
      <c r="B56" s="308"/>
      <c r="C56" s="211"/>
    </row>
    <row r="57" spans="1:3" ht="13.5" customHeight="1" x14ac:dyDescent="0.25">
      <c r="A57" s="468" t="s">
        <v>147</v>
      </c>
      <c r="B57" s="309">
        <f>+'Form F'!B193</f>
        <v>0</v>
      </c>
      <c r="C57" s="448">
        <f>+'Form F'!C193</f>
        <v>0</v>
      </c>
    </row>
    <row r="58" spans="1:3" ht="15" customHeight="1" x14ac:dyDescent="0.25">
      <c r="A58" s="533" t="s">
        <v>299</v>
      </c>
      <c r="B58" s="540"/>
      <c r="C58" s="541"/>
    </row>
    <row r="59" spans="1:3" x14ac:dyDescent="0.25">
      <c r="A59" s="467" t="s">
        <v>49</v>
      </c>
      <c r="B59" s="308">
        <v>121.75610609374999</v>
      </c>
      <c r="C59" s="308">
        <v>123.57263592968749</v>
      </c>
    </row>
    <row r="60" spans="1:3" ht="13.8" thickBot="1" x14ac:dyDescent="0.3">
      <c r="A60" s="468" t="s">
        <v>147</v>
      </c>
      <c r="B60" s="449">
        <f>+'Form F'!B194</f>
        <v>0</v>
      </c>
      <c r="C60" s="450">
        <f>+'Form F'!C194</f>
        <v>0</v>
      </c>
    </row>
    <row r="61" spans="1:3" ht="17.25" customHeight="1" thickTop="1" thickBot="1" x14ac:dyDescent="0.3">
      <c r="A61" s="529" t="s">
        <v>294</v>
      </c>
      <c r="B61" s="311">
        <f>SUM(B31:B60)</f>
        <v>227.00269361074999</v>
      </c>
      <c r="C61" s="312">
        <f>SUM(C31:C60)</f>
        <v>225.2656519966875</v>
      </c>
    </row>
    <row r="62" spans="1:3" ht="13.8" thickBot="1" x14ac:dyDescent="0.3">
      <c r="A62" s="535"/>
      <c r="B62" s="544"/>
      <c r="C62" s="545"/>
    </row>
    <row r="63" spans="1:3" ht="19.5" customHeight="1" thickTop="1" thickBot="1" x14ac:dyDescent="0.3">
      <c r="A63" s="536" t="s">
        <v>109</v>
      </c>
      <c r="B63" s="212">
        <f>+B29-B61</f>
        <v>-36.584110340111238</v>
      </c>
      <c r="C63" s="213">
        <f>+C29-C61</f>
        <v>-28.064993353797774</v>
      </c>
    </row>
    <row r="64" spans="1:3" x14ac:dyDescent="0.25">
      <c r="A64" s="499"/>
      <c r="B64" s="499"/>
      <c r="C64" s="428"/>
    </row>
    <row r="65" spans="1:7" x14ac:dyDescent="0.25">
      <c r="A65" s="429" t="s">
        <v>61</v>
      </c>
      <c r="B65" s="428"/>
      <c r="C65" s="428"/>
    </row>
    <row r="66" spans="1:7" ht="37.200000000000003" customHeight="1" x14ac:dyDescent="0.25">
      <c r="A66" s="723" t="s">
        <v>148</v>
      </c>
      <c r="B66" s="723"/>
      <c r="C66" s="723"/>
      <c r="D66" s="69"/>
      <c r="E66" s="69"/>
      <c r="F66" s="69"/>
      <c r="G66" s="69"/>
    </row>
    <row r="67" spans="1:7" ht="43.95" customHeight="1" x14ac:dyDescent="0.25">
      <c r="A67" s="723" t="s">
        <v>153</v>
      </c>
      <c r="B67" s="723"/>
      <c r="C67" s="723"/>
      <c r="D67" s="68"/>
      <c r="E67" s="68"/>
      <c r="F67" s="68"/>
      <c r="G67" s="68"/>
    </row>
    <row r="68" spans="1:7" ht="15" customHeight="1" x14ac:dyDescent="0.25">
      <c r="A68" s="546" t="s">
        <v>196</v>
      </c>
      <c r="B68" s="547"/>
      <c r="C68" s="548"/>
      <c r="D68" s="68"/>
      <c r="E68" s="68"/>
      <c r="F68" s="68"/>
      <c r="G68" s="68"/>
    </row>
    <row r="69" spans="1:7" s="57" customFormat="1" ht="33.75" customHeight="1" x14ac:dyDescent="0.2">
      <c r="A69" s="731" t="s">
        <v>300</v>
      </c>
      <c r="B69" s="731"/>
      <c r="C69" s="731"/>
      <c r="D69" s="68"/>
      <c r="E69" s="41"/>
      <c r="F69" s="41"/>
      <c r="G69" s="41"/>
    </row>
    <row r="70" spans="1:7" s="52" customFormat="1" ht="12.75" customHeight="1" x14ac:dyDescent="0.25">
      <c r="A70" s="723" t="s">
        <v>301</v>
      </c>
      <c r="B70" s="723"/>
      <c r="C70" s="723"/>
      <c r="D70" s="175"/>
      <c r="E70" s="175"/>
      <c r="F70" s="175"/>
      <c r="G70" s="175"/>
    </row>
    <row r="71" spans="1:7" s="52" customFormat="1" ht="27.75" customHeight="1" x14ac:dyDescent="0.25">
      <c r="A71" s="723" t="s">
        <v>305</v>
      </c>
      <c r="B71" s="723"/>
      <c r="C71" s="723"/>
      <c r="D71" s="338"/>
      <c r="E71" s="338"/>
      <c r="F71" s="175"/>
      <c r="G71" s="175"/>
    </row>
    <row r="72" spans="1:7" ht="12.75" customHeight="1" x14ac:dyDescent="0.25">
      <c r="A72" s="723" t="s">
        <v>302</v>
      </c>
      <c r="B72" s="723"/>
      <c r="C72" s="723"/>
      <c r="D72" s="68"/>
      <c r="E72" s="68"/>
      <c r="F72" s="68"/>
      <c r="G72" s="68"/>
    </row>
    <row r="73" spans="1:7" x14ac:dyDescent="0.25">
      <c r="A73" s="431"/>
      <c r="B73" s="431"/>
      <c r="C73" s="431"/>
      <c r="D73" s="23"/>
      <c r="E73" s="23"/>
      <c r="F73" s="23"/>
      <c r="G73" s="23"/>
    </row>
    <row r="74" spans="1:7" s="23" customFormat="1" ht="12" customHeight="1" x14ac:dyDescent="0.25">
      <c r="A74" s="430" t="s">
        <v>54</v>
      </c>
      <c r="B74" s="431"/>
      <c r="C74" s="431"/>
    </row>
    <row r="75" spans="1:7" s="23" customFormat="1" ht="12" customHeight="1" x14ac:dyDescent="0.25">
      <c r="A75" s="726"/>
      <c r="B75" s="726"/>
      <c r="C75" s="726"/>
      <c r="D75" s="726"/>
      <c r="E75" s="516"/>
    </row>
    <row r="76" spans="1:7" s="23" customFormat="1" ht="12" customHeight="1" x14ac:dyDescent="0.25">
      <c r="A76" s="724"/>
      <c r="B76" s="724"/>
      <c r="C76" s="724"/>
      <c r="D76" s="724"/>
      <c r="E76" s="515"/>
    </row>
    <row r="77" spans="1:7" x14ac:dyDescent="0.25">
      <c r="A77" s="725"/>
      <c r="B77" s="725"/>
      <c r="C77" s="725"/>
      <c r="D77" s="725"/>
      <c r="E77" s="516"/>
    </row>
    <row r="78" spans="1:7" x14ac:dyDescent="0.25">
      <c r="A78" s="724"/>
      <c r="B78" s="724"/>
      <c r="C78" s="724"/>
      <c r="D78" s="724"/>
      <c r="E78" s="516"/>
    </row>
    <row r="79" spans="1:7" x14ac:dyDescent="0.25">
      <c r="A79" s="725"/>
      <c r="B79" s="725"/>
      <c r="C79" s="725"/>
      <c r="D79" s="725"/>
      <c r="E79" s="516"/>
    </row>
    <row r="80" spans="1:7" s="23" customFormat="1" x14ac:dyDescent="0.25">
      <c r="A80" s="724"/>
      <c r="B80" s="724"/>
      <c r="C80" s="724"/>
      <c r="D80" s="724"/>
      <c r="E80" s="516"/>
      <c r="F80" s="58"/>
    </row>
    <row r="81" spans="1:6" s="23" customFormat="1" x14ac:dyDescent="0.25">
      <c r="A81" s="58"/>
      <c r="B81" s="451"/>
      <c r="C81" s="58"/>
      <c r="D81" s="58"/>
      <c r="E81" s="58"/>
      <c r="F81" s="58"/>
    </row>
    <row r="82" spans="1:6" s="23" customFormat="1" x14ac:dyDescent="0.25">
      <c r="A82" s="58"/>
      <c r="B82" s="451"/>
      <c r="C82" s="58"/>
      <c r="D82" s="58"/>
      <c r="E82" s="58"/>
      <c r="F82" s="58"/>
    </row>
    <row r="83" spans="1:6" s="23" customFormat="1" x14ac:dyDescent="0.25">
      <c r="A83" s="58"/>
      <c r="B83" s="451"/>
      <c r="C83" s="58"/>
      <c r="D83" s="58"/>
      <c r="E83" s="58"/>
      <c r="F83" s="58"/>
    </row>
    <row r="84" spans="1:6" x14ac:dyDescent="0.25">
      <c r="A84" s="59"/>
      <c r="C84" s="50"/>
      <c r="D84" s="26"/>
      <c r="E84" s="26"/>
    </row>
    <row r="85" spans="1:6" x14ac:dyDescent="0.25">
      <c r="A85" s="24" t="s">
        <v>359</v>
      </c>
      <c r="B85" s="70" t="s">
        <v>180</v>
      </c>
      <c r="C85" s="347">
        <f>'Form A'!$D$82</f>
        <v>0</v>
      </c>
      <c r="D85" s="25"/>
      <c r="E85" s="26"/>
    </row>
    <row r="86" spans="1:6" x14ac:dyDescent="0.25">
      <c r="A86" s="24" t="s">
        <v>360</v>
      </c>
      <c r="B86" s="24"/>
      <c r="C86" s="115"/>
      <c r="D86" s="25"/>
      <c r="E86" s="26"/>
    </row>
    <row r="87" spans="1:6" x14ac:dyDescent="0.25">
      <c r="A87" s="24" t="s">
        <v>360</v>
      </c>
      <c r="B87" s="70" t="s">
        <v>181</v>
      </c>
      <c r="C87" s="348">
        <f>'Form A'!$D$84</f>
        <v>42678</v>
      </c>
      <c r="D87" s="25"/>
      <c r="E87" s="26"/>
    </row>
    <row r="88" spans="1:6" x14ac:dyDescent="0.25">
      <c r="A88" s="24" t="s">
        <v>38</v>
      </c>
      <c r="B88" s="24"/>
      <c r="C88" s="24"/>
      <c r="D88" s="24"/>
      <c r="E88" s="27"/>
      <c r="F88" s="25"/>
    </row>
  </sheetData>
  <sheetProtection password="83AF" sheet="1" objects="1" scenarios="1"/>
  <mergeCells count="16">
    <mergeCell ref="A1:C1"/>
    <mergeCell ref="A2:C2"/>
    <mergeCell ref="A75:D75"/>
    <mergeCell ref="A78:D78"/>
    <mergeCell ref="A79:D79"/>
    <mergeCell ref="B4:C4"/>
    <mergeCell ref="A8:C8"/>
    <mergeCell ref="A66:C66"/>
    <mergeCell ref="A67:C67"/>
    <mergeCell ref="A80:D80"/>
    <mergeCell ref="A76:D76"/>
    <mergeCell ref="A77:D77"/>
    <mergeCell ref="A69:C69"/>
    <mergeCell ref="A72:C72"/>
    <mergeCell ref="A70:C70"/>
    <mergeCell ref="A71:C71"/>
  </mergeCells>
  <phoneticPr fontId="0" type="noConversion"/>
  <printOptions horizontalCentered="1"/>
  <pageMargins left="0.196850393700787" right="0.196850393700787" top="0.59055118110236204" bottom="0.59055118110236204" header="0.31496062992126" footer="0.31496062992126"/>
  <pageSetup scale="71" orientation="portrait" r:id="rId1"/>
  <headerFooter alignWithMargins="0">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41"/>
  <sheetViews>
    <sheetView showGridLines="0" topLeftCell="A100" zoomScaleNormal="100" zoomScaleSheetLayoutView="100" workbookViewId="0">
      <selection activeCell="E141" sqref="E141"/>
    </sheetView>
  </sheetViews>
  <sheetFormatPr defaultColWidth="8.88671875" defaultRowHeight="11.4" x14ac:dyDescent="0.2"/>
  <cols>
    <col min="1" max="1" width="2.109375" style="94" customWidth="1"/>
    <col min="2" max="2" width="56.33203125" style="94" customWidth="1"/>
    <col min="3" max="3" width="18.6640625" style="94" customWidth="1"/>
    <col min="4" max="4" width="16.88671875" style="94" customWidth="1"/>
    <col min="5" max="6" width="16.33203125" style="94" customWidth="1"/>
    <col min="7" max="7" width="15.6640625" style="94" customWidth="1"/>
    <col min="8" max="8" width="15.6640625" style="94" hidden="1" customWidth="1"/>
    <col min="9" max="10" width="8.88671875" style="94"/>
    <col min="11" max="11" width="9.5546875" style="94" bestFit="1" customWidth="1"/>
    <col min="12" max="16384" width="8.88671875" style="94"/>
  </cols>
  <sheetData>
    <row r="1" spans="1:14" ht="21" x14ac:dyDescent="0.4">
      <c r="A1" s="713" t="str">
        <f>+'Form B'!A1:C1</f>
        <v>2017-18 PROGRAM REVIEW, RENEWAL &amp; TRANSFORMATION</v>
      </c>
      <c r="B1" s="713"/>
      <c r="C1" s="713"/>
      <c r="D1" s="713"/>
      <c r="E1" s="713"/>
      <c r="F1" s="713"/>
      <c r="G1" s="713"/>
      <c r="H1" s="713"/>
    </row>
    <row r="2" spans="1:14" ht="15.6" x14ac:dyDescent="0.3">
      <c r="A2" s="36" t="s">
        <v>117</v>
      </c>
      <c r="B2" s="36"/>
      <c r="C2" s="36"/>
      <c r="D2" s="36"/>
      <c r="E2" s="36"/>
      <c r="F2" s="36"/>
      <c r="G2" s="36"/>
      <c r="H2" s="36"/>
    </row>
    <row r="3" spans="1:14" ht="6" customHeight="1" x14ac:dyDescent="0.25">
      <c r="A3" s="65"/>
      <c r="B3" s="65"/>
      <c r="C3" s="66"/>
      <c r="D3" s="66"/>
      <c r="E3" s="66"/>
      <c r="F3" s="66"/>
      <c r="G3" s="66"/>
      <c r="H3" s="66"/>
    </row>
    <row r="4" spans="1:14" ht="15" customHeight="1" thickBot="1" x14ac:dyDescent="0.3">
      <c r="A4" s="65"/>
      <c r="B4" s="65"/>
      <c r="C4" s="66"/>
      <c r="D4" s="66"/>
      <c r="E4" s="66"/>
      <c r="F4" s="66"/>
      <c r="G4" s="66"/>
      <c r="H4" s="66"/>
    </row>
    <row r="5" spans="1:14" ht="16.2" thickBot="1" x14ac:dyDescent="0.35">
      <c r="A5" s="67" t="s">
        <v>33</v>
      </c>
      <c r="C5" s="727" t="str">
        <f>'FORM A(i)'!B4</f>
        <v>219-Independent Electricity System Operator</v>
      </c>
      <c r="D5" s="739"/>
      <c r="E5" s="739"/>
      <c r="F5" s="739"/>
      <c r="G5" s="739"/>
      <c r="H5" s="729"/>
    </row>
    <row r="6" spans="1:14" ht="13.8" x14ac:dyDescent="0.25">
      <c r="A6" s="74"/>
      <c r="C6" s="740"/>
      <c r="D6" s="740"/>
      <c r="E6" s="740"/>
      <c r="F6" s="740"/>
      <c r="G6" s="740"/>
      <c r="H6" s="740"/>
    </row>
    <row r="7" spans="1:14" ht="11.4" customHeight="1" x14ac:dyDescent="0.25">
      <c r="A7" s="741" t="s">
        <v>11</v>
      </c>
      <c r="B7" s="741"/>
      <c r="C7" s="741"/>
      <c r="D7" s="741"/>
      <c r="E7" s="741"/>
      <c r="F7" s="741"/>
      <c r="G7" s="741"/>
      <c r="H7" s="741"/>
    </row>
    <row r="8" spans="1:14" ht="0.9" customHeight="1" x14ac:dyDescent="0.2">
      <c r="A8" s="95"/>
      <c r="B8" s="95"/>
      <c r="C8" s="95"/>
      <c r="D8" s="95"/>
      <c r="E8" s="95"/>
      <c r="F8" s="95"/>
      <c r="G8" s="95"/>
    </row>
    <row r="9" spans="1:14" ht="8.25" customHeight="1" x14ac:dyDescent="0.2">
      <c r="A9" s="95"/>
      <c r="B9" s="95"/>
      <c r="C9" s="95"/>
      <c r="D9" s="95"/>
      <c r="E9" s="95"/>
      <c r="F9" s="95"/>
      <c r="G9" s="95"/>
    </row>
    <row r="10" spans="1:14" ht="13.95" customHeight="1" thickBot="1" x14ac:dyDescent="0.35">
      <c r="A10" s="96" t="s">
        <v>118</v>
      </c>
      <c r="B10" s="96"/>
      <c r="C10" s="97"/>
      <c r="D10" s="98"/>
      <c r="E10" s="98"/>
      <c r="F10" s="98"/>
      <c r="G10" s="98"/>
      <c r="H10" s="98"/>
    </row>
    <row r="11" spans="1:14" ht="40.200000000000003" thickBot="1" x14ac:dyDescent="0.3">
      <c r="A11" s="676" t="s">
        <v>308</v>
      </c>
      <c r="B11" s="261"/>
      <c r="C11" s="262" t="str">
        <f>+'Form B'!B9</f>
        <v>Interim
as at  
 March 31, 2017</v>
      </c>
      <c r="D11" s="169" t="str">
        <f>+'Form B'!C9</f>
        <v>Plan                
as at          
March 31, 2018</v>
      </c>
      <c r="E11" s="169" t="s">
        <v>334</v>
      </c>
      <c r="F11" s="169" t="s">
        <v>335</v>
      </c>
      <c r="G11" s="169" t="s">
        <v>336</v>
      </c>
      <c r="H11" s="170" t="s">
        <v>337</v>
      </c>
      <c r="L11" s="94">
        <v>2017</v>
      </c>
    </row>
    <row r="12" spans="1:14" ht="13.8" x14ac:dyDescent="0.25">
      <c r="A12" s="99" t="s">
        <v>119</v>
      </c>
      <c r="B12" s="263"/>
      <c r="C12" s="264"/>
      <c r="D12" s="100"/>
      <c r="E12" s="100"/>
      <c r="F12" s="100"/>
      <c r="G12" s="100"/>
      <c r="H12" s="145"/>
      <c r="L12" s="94" t="s">
        <v>348</v>
      </c>
      <c r="M12" s="94" t="s">
        <v>353</v>
      </c>
    </row>
    <row r="13" spans="1:14" ht="13.2" x14ac:dyDescent="0.25">
      <c r="A13" s="101"/>
      <c r="B13" s="263" t="s">
        <v>120</v>
      </c>
      <c r="C13" s="265">
        <v>0.36592721</v>
      </c>
      <c r="D13" s="266">
        <f>+C18</f>
        <v>0.36592721</v>
      </c>
      <c r="E13" s="266">
        <f t="shared" ref="E13:H13" si="0">+D18</f>
        <v>0.36592721</v>
      </c>
      <c r="F13" s="266">
        <f t="shared" si="0"/>
        <v>0.36592721</v>
      </c>
      <c r="G13" s="266">
        <f t="shared" si="0"/>
        <v>0.36592721</v>
      </c>
      <c r="H13" s="267">
        <f t="shared" si="0"/>
        <v>0.36592721</v>
      </c>
      <c r="K13" s="94" t="s">
        <v>349</v>
      </c>
      <c r="L13" s="94">
        <v>467.22165000000001</v>
      </c>
      <c r="M13" s="695">
        <f>C18+C26+C60</f>
        <v>467.22165944999989</v>
      </c>
      <c r="N13" s="695">
        <f>L13-M13</f>
        <v>-9.4499998795072315E-6</v>
      </c>
    </row>
    <row r="14" spans="1:14" ht="13.2" x14ac:dyDescent="0.25">
      <c r="A14" s="101"/>
      <c r="B14" s="268" t="s">
        <v>121</v>
      </c>
      <c r="C14" s="265"/>
      <c r="D14" s="269"/>
      <c r="E14" s="269"/>
      <c r="F14" s="269"/>
      <c r="G14" s="269"/>
      <c r="H14" s="688"/>
      <c r="K14" s="94" t="s">
        <v>350</v>
      </c>
      <c r="L14" s="94">
        <v>-374.28577999999999</v>
      </c>
      <c r="M14" s="695">
        <f>-C33-C67</f>
        <v>-374.28577870444451</v>
      </c>
      <c r="N14" s="695">
        <f t="shared" ref="N14:N17" si="1">L14-M14</f>
        <v>-1.2955554780091916E-6</v>
      </c>
    </row>
    <row r="15" spans="1:14" ht="15.6" x14ac:dyDescent="0.25">
      <c r="A15" s="101"/>
      <c r="B15" s="268" t="s">
        <v>208</v>
      </c>
      <c r="C15" s="270">
        <f>-C76</f>
        <v>0</v>
      </c>
      <c r="D15" s="266">
        <f>-D76</f>
        <v>0</v>
      </c>
      <c r="E15" s="266">
        <f t="shared" ref="E15:H15" si="2">-E76</f>
        <v>0</v>
      </c>
      <c r="F15" s="266">
        <f t="shared" si="2"/>
        <v>0</v>
      </c>
      <c r="G15" s="266">
        <f t="shared" si="2"/>
        <v>0</v>
      </c>
      <c r="H15" s="267">
        <f t="shared" si="2"/>
        <v>0</v>
      </c>
      <c r="K15" s="94" t="s">
        <v>351</v>
      </c>
      <c r="L15" s="94">
        <f>L13+L14</f>
        <v>92.935870000000023</v>
      </c>
      <c r="M15" s="94">
        <f>M13+M14</f>
        <v>92.93588074555538</v>
      </c>
      <c r="N15" s="695">
        <f t="shared" si="1"/>
        <v>-1.0745555357516423E-5</v>
      </c>
    </row>
    <row r="16" spans="1:14" ht="13.2" x14ac:dyDescent="0.25">
      <c r="A16" s="101"/>
      <c r="B16" s="268" t="s">
        <v>122</v>
      </c>
      <c r="C16" s="265"/>
      <c r="D16" s="269"/>
      <c r="E16" s="269"/>
      <c r="F16" s="269"/>
      <c r="G16" s="269"/>
      <c r="H16" s="688"/>
      <c r="K16" s="94" t="s">
        <v>352</v>
      </c>
      <c r="L16" s="94">
        <v>17.340630000000001</v>
      </c>
      <c r="M16" s="696">
        <f>C109</f>
        <v>17.340627000000005</v>
      </c>
      <c r="N16" s="695">
        <f t="shared" si="1"/>
        <v>2.9999999959784418E-6</v>
      </c>
    </row>
    <row r="17" spans="1:14" ht="13.2" x14ac:dyDescent="0.25">
      <c r="A17" s="101"/>
      <c r="B17" s="268" t="s">
        <v>313</v>
      </c>
      <c r="C17" s="265"/>
      <c r="D17" s="269"/>
      <c r="E17" s="269"/>
      <c r="F17" s="269"/>
      <c r="G17" s="269"/>
      <c r="H17" s="688"/>
      <c r="L17" s="94">
        <f>L15+L16</f>
        <v>110.27650000000003</v>
      </c>
      <c r="M17" s="94">
        <f>M15+M16</f>
        <v>110.27650774555539</v>
      </c>
      <c r="N17" s="695">
        <f t="shared" si="1"/>
        <v>-7.745555365090695E-6</v>
      </c>
    </row>
    <row r="18" spans="1:14" ht="12" x14ac:dyDescent="0.25">
      <c r="A18" s="101"/>
      <c r="B18" s="271" t="s">
        <v>123</v>
      </c>
      <c r="C18" s="272">
        <f>SUM(C13:C17)</f>
        <v>0.36592721</v>
      </c>
      <c r="D18" s="111">
        <f>SUM(D13:D17)</f>
        <v>0.36592721</v>
      </c>
      <c r="E18" s="111">
        <f t="shared" ref="E18:H18" si="3">SUM(E13:E17)</f>
        <v>0.36592721</v>
      </c>
      <c r="F18" s="111">
        <f t="shared" si="3"/>
        <v>0.36592721</v>
      </c>
      <c r="G18" s="111">
        <f t="shared" si="3"/>
        <v>0.36592721</v>
      </c>
      <c r="H18" s="146">
        <f t="shared" si="3"/>
        <v>0.36592721</v>
      </c>
    </row>
    <row r="19" spans="1:14" ht="8.1" customHeight="1" x14ac:dyDescent="0.25">
      <c r="A19" s="101"/>
      <c r="B19" s="263"/>
      <c r="C19" s="273"/>
      <c r="D19" s="274"/>
      <c r="E19" s="274"/>
      <c r="F19" s="274"/>
      <c r="G19" s="274"/>
      <c r="H19" s="275"/>
      <c r="L19" s="94">
        <v>2018</v>
      </c>
    </row>
    <row r="20" spans="1:14" ht="13.8" x14ac:dyDescent="0.25">
      <c r="A20" s="99" t="s">
        <v>124</v>
      </c>
      <c r="B20" s="263"/>
      <c r="C20" s="273"/>
      <c r="D20" s="274"/>
      <c r="E20" s="274"/>
      <c r="F20" s="274"/>
      <c r="G20" s="274"/>
      <c r="H20" s="275"/>
      <c r="L20" s="94" t="s">
        <v>354</v>
      </c>
      <c r="M20" s="94" t="s">
        <v>355</v>
      </c>
    </row>
    <row r="21" spans="1:14" ht="13.2" x14ac:dyDescent="0.25">
      <c r="A21" s="101"/>
      <c r="B21" s="263" t="s">
        <v>120</v>
      </c>
      <c r="C21" s="265">
        <v>51.915128969999998</v>
      </c>
      <c r="D21" s="266">
        <f>+C26</f>
        <v>55.80620459</v>
      </c>
      <c r="E21" s="266">
        <f t="shared" ref="E21:H21" si="4">+D26</f>
        <v>55.80620459</v>
      </c>
      <c r="F21" s="266">
        <f t="shared" si="4"/>
        <v>55.80620459</v>
      </c>
      <c r="G21" s="266">
        <f t="shared" si="4"/>
        <v>55.80620459</v>
      </c>
      <c r="H21" s="267">
        <f t="shared" si="4"/>
        <v>55.80620459</v>
      </c>
      <c r="K21" s="94" t="s">
        <v>349</v>
      </c>
      <c r="L21" s="94">
        <v>486.47165000000001</v>
      </c>
      <c r="M21" s="695">
        <f>D18+D26+D60</f>
        <v>486.47165944999989</v>
      </c>
      <c r="N21" s="695">
        <f>L21-M21</f>
        <v>-9.4499998795072315E-6</v>
      </c>
    </row>
    <row r="22" spans="1:14" ht="13.2" x14ac:dyDescent="0.25">
      <c r="A22" s="101"/>
      <c r="B22" s="268" t="s">
        <v>121</v>
      </c>
      <c r="C22" s="265"/>
      <c r="D22" s="269"/>
      <c r="E22" s="269"/>
      <c r="F22" s="269"/>
      <c r="G22" s="269"/>
      <c r="H22" s="688"/>
      <c r="K22" s="94" t="s">
        <v>350</v>
      </c>
      <c r="L22" s="94">
        <v>-396.29962999999998</v>
      </c>
      <c r="M22" s="695">
        <f>-D33-D67</f>
        <v>-396.29963270444449</v>
      </c>
      <c r="N22" s="695">
        <f t="shared" ref="N22:N25" si="5">L22-M22</f>
        <v>2.7044445118917793E-6</v>
      </c>
    </row>
    <row r="23" spans="1:14" ht="15.6" x14ac:dyDescent="0.25">
      <c r="A23" s="101"/>
      <c r="B23" s="268" t="s">
        <v>208</v>
      </c>
      <c r="C23" s="270">
        <f>-C86</f>
        <v>3.8910756200000001</v>
      </c>
      <c r="D23" s="266">
        <f>-D86</f>
        <v>0</v>
      </c>
      <c r="E23" s="266">
        <f t="shared" ref="E23:H23" si="6">-E86</f>
        <v>0</v>
      </c>
      <c r="F23" s="266">
        <f t="shared" si="6"/>
        <v>0</v>
      </c>
      <c r="G23" s="266">
        <f t="shared" si="6"/>
        <v>0</v>
      </c>
      <c r="H23" s="267">
        <f t="shared" si="6"/>
        <v>0</v>
      </c>
      <c r="K23" s="94" t="s">
        <v>351</v>
      </c>
      <c r="L23" s="94">
        <f>SUM(L21:L22)</f>
        <v>90.172020000000032</v>
      </c>
      <c r="M23" s="94">
        <f>SUM(M21:M22)</f>
        <v>90.172026745555399</v>
      </c>
      <c r="N23" s="695">
        <f t="shared" si="5"/>
        <v>-6.7455553676154523E-6</v>
      </c>
    </row>
    <row r="24" spans="1:14" ht="13.2" x14ac:dyDescent="0.25">
      <c r="A24" s="101"/>
      <c r="B24" s="268" t="s">
        <v>122</v>
      </c>
      <c r="C24" s="265"/>
      <c r="D24" s="269"/>
      <c r="E24" s="269"/>
      <c r="F24" s="269"/>
      <c r="G24" s="269"/>
      <c r="H24" s="688"/>
      <c r="K24" s="94" t="s">
        <v>352</v>
      </c>
      <c r="L24" s="94">
        <v>24.913129999999999</v>
      </c>
      <c r="M24" s="696">
        <f>D109</f>
        <v>24.913127000000003</v>
      </c>
      <c r="N24" s="695">
        <f t="shared" si="5"/>
        <v>2.9999999959784418E-6</v>
      </c>
    </row>
    <row r="25" spans="1:14" ht="13.2" x14ac:dyDescent="0.25">
      <c r="A25" s="101"/>
      <c r="B25" s="268" t="s">
        <v>313</v>
      </c>
      <c r="C25" s="265"/>
      <c r="D25" s="269"/>
      <c r="E25" s="269"/>
      <c r="F25" s="269"/>
      <c r="G25" s="269"/>
      <c r="H25" s="688"/>
      <c r="L25" s="94">
        <f>L23+L24</f>
        <v>115.08515000000003</v>
      </c>
      <c r="M25" s="94">
        <f>M23+M24</f>
        <v>115.0851537455554</v>
      </c>
      <c r="N25" s="695">
        <f t="shared" si="5"/>
        <v>-3.7455553751897241E-6</v>
      </c>
    </row>
    <row r="26" spans="1:14" ht="13.2" x14ac:dyDescent="0.25">
      <c r="A26" s="101"/>
      <c r="B26" s="263" t="s">
        <v>125</v>
      </c>
      <c r="C26" s="276">
        <f>SUM(C21:C25)</f>
        <v>55.80620459</v>
      </c>
      <c r="D26" s="277">
        <f>SUM(D21:D25)</f>
        <v>55.80620459</v>
      </c>
      <c r="E26" s="277">
        <f t="shared" ref="E26:H26" si="7">SUM(E21:E25)</f>
        <v>55.80620459</v>
      </c>
      <c r="F26" s="277">
        <f t="shared" si="7"/>
        <v>55.80620459</v>
      </c>
      <c r="G26" s="277">
        <f t="shared" si="7"/>
        <v>55.80620459</v>
      </c>
      <c r="H26" s="278">
        <f t="shared" si="7"/>
        <v>55.80620459</v>
      </c>
    </row>
    <row r="27" spans="1:14" ht="3" customHeight="1" x14ac:dyDescent="0.25">
      <c r="A27" s="101"/>
      <c r="B27" s="263"/>
      <c r="C27" s="273"/>
      <c r="D27" s="274"/>
      <c r="E27" s="274"/>
      <c r="F27" s="274"/>
      <c r="G27" s="274"/>
      <c r="H27" s="275"/>
    </row>
    <row r="28" spans="1:14" ht="13.2" x14ac:dyDescent="0.25">
      <c r="A28" s="101" t="s">
        <v>126</v>
      </c>
      <c r="B28" s="263"/>
      <c r="C28" s="273"/>
      <c r="D28" s="274"/>
      <c r="E28" s="274"/>
      <c r="F28" s="274"/>
      <c r="G28" s="274"/>
      <c r="H28" s="275"/>
    </row>
    <row r="29" spans="1:14" ht="13.2" x14ac:dyDescent="0.25">
      <c r="A29" s="101"/>
      <c r="B29" s="263" t="s">
        <v>120</v>
      </c>
      <c r="C29" s="265">
        <v>23.013034450000003</v>
      </c>
      <c r="D29" s="266">
        <f>+C33</f>
        <v>24.654782230000002</v>
      </c>
      <c r="E29" s="266">
        <f t="shared" ref="E29:H29" si="8">+D33</f>
        <v>26.263438500000003</v>
      </c>
      <c r="F29" s="266">
        <f t="shared" si="8"/>
        <v>27.595497350000002</v>
      </c>
      <c r="G29" s="266">
        <f t="shared" si="8"/>
        <v>28.890174710000004</v>
      </c>
      <c r="H29" s="267">
        <f t="shared" si="8"/>
        <v>30.138878840000004</v>
      </c>
    </row>
    <row r="30" spans="1:14" ht="13.2" x14ac:dyDescent="0.25">
      <c r="A30" s="101"/>
      <c r="B30" s="268" t="s">
        <v>127</v>
      </c>
      <c r="C30" s="265">
        <v>1.6417477800000004</v>
      </c>
      <c r="D30" s="698">
        <v>1.60865627</v>
      </c>
      <c r="E30" s="269">
        <v>1.3320588499999999</v>
      </c>
      <c r="F30" s="269">
        <v>1.2946773600000001</v>
      </c>
      <c r="G30" s="269">
        <v>1.2487041299999999</v>
      </c>
      <c r="H30" s="688"/>
    </row>
    <row r="31" spans="1:14" ht="13.2" x14ac:dyDescent="0.25">
      <c r="A31" s="101"/>
      <c r="B31" s="268" t="s">
        <v>122</v>
      </c>
      <c r="C31" s="265"/>
      <c r="D31" s="269"/>
      <c r="E31" s="269"/>
      <c r="F31" s="269"/>
      <c r="G31" s="269"/>
      <c r="H31" s="688"/>
    </row>
    <row r="32" spans="1:14" ht="13.2" x14ac:dyDescent="0.25">
      <c r="A32" s="101"/>
      <c r="B32" s="268" t="s">
        <v>313</v>
      </c>
      <c r="C32" s="265"/>
      <c r="D32" s="269"/>
      <c r="E32" s="269"/>
      <c r="F32" s="269"/>
      <c r="G32" s="269"/>
      <c r="H32" s="688"/>
    </row>
    <row r="33" spans="1:8" ht="13.2" x14ac:dyDescent="0.25">
      <c r="A33" s="101"/>
      <c r="B33" s="263" t="s">
        <v>125</v>
      </c>
      <c r="C33" s="276">
        <f>SUM(C29:C32)</f>
        <v>24.654782230000002</v>
      </c>
      <c r="D33" s="277">
        <f>SUM(D29:D32)</f>
        <v>26.263438500000003</v>
      </c>
      <c r="E33" s="277">
        <f t="shared" ref="E33:H33" si="9">SUM(E29:E32)</f>
        <v>27.595497350000002</v>
      </c>
      <c r="F33" s="277">
        <f t="shared" si="9"/>
        <v>28.890174710000004</v>
      </c>
      <c r="G33" s="277">
        <f t="shared" si="9"/>
        <v>30.138878840000004</v>
      </c>
      <c r="H33" s="278">
        <f t="shared" si="9"/>
        <v>30.138878840000004</v>
      </c>
    </row>
    <row r="34" spans="1:8" ht="5.0999999999999996" customHeight="1" x14ac:dyDescent="0.25">
      <c r="A34" s="101"/>
      <c r="B34" s="263"/>
      <c r="C34" s="273"/>
      <c r="D34" s="274"/>
      <c r="E34" s="274"/>
      <c r="F34" s="274"/>
      <c r="G34" s="274"/>
      <c r="H34" s="275"/>
    </row>
    <row r="35" spans="1:8" ht="12" x14ac:dyDescent="0.25">
      <c r="A35" s="101"/>
      <c r="B35" s="271" t="s">
        <v>128</v>
      </c>
      <c r="C35" s="272">
        <f>+C26-C33</f>
        <v>31.151422359999998</v>
      </c>
      <c r="D35" s="111">
        <f>+D26-D33</f>
        <v>29.542766089999997</v>
      </c>
      <c r="E35" s="111">
        <f t="shared" ref="E35:H35" si="10">+E26-E33</f>
        <v>28.210707239999998</v>
      </c>
      <c r="F35" s="111">
        <f t="shared" si="10"/>
        <v>26.916029879999996</v>
      </c>
      <c r="G35" s="111">
        <f t="shared" si="10"/>
        <v>25.667325749999996</v>
      </c>
      <c r="H35" s="146">
        <f t="shared" si="10"/>
        <v>25.667325749999996</v>
      </c>
    </row>
    <row r="36" spans="1:8" s="104" customFormat="1" ht="8.1" customHeight="1" x14ac:dyDescent="0.25">
      <c r="A36" s="102"/>
      <c r="B36" s="279"/>
      <c r="C36" s="280"/>
      <c r="D36" s="103"/>
      <c r="E36" s="103"/>
      <c r="F36" s="103"/>
      <c r="G36" s="103"/>
      <c r="H36" s="147"/>
    </row>
    <row r="37" spans="1:8" s="104" customFormat="1" ht="13.8" x14ac:dyDescent="0.25">
      <c r="A37" s="99" t="s">
        <v>129</v>
      </c>
      <c r="B37" s="263"/>
      <c r="C37" s="273"/>
      <c r="D37" s="274"/>
      <c r="E37" s="274"/>
      <c r="F37" s="274"/>
      <c r="G37" s="274"/>
      <c r="H37" s="275"/>
    </row>
    <row r="38" spans="1:8" s="104" customFormat="1" ht="13.2" x14ac:dyDescent="0.25">
      <c r="A38" s="101"/>
      <c r="B38" s="263" t="s">
        <v>120</v>
      </c>
      <c r="C38" s="265"/>
      <c r="D38" s="266">
        <f>+C43</f>
        <v>0</v>
      </c>
      <c r="E38" s="266">
        <f t="shared" ref="E38:H38" si="11">+D43</f>
        <v>0</v>
      </c>
      <c r="F38" s="266">
        <f t="shared" si="11"/>
        <v>0</v>
      </c>
      <c r="G38" s="266">
        <f t="shared" si="11"/>
        <v>0</v>
      </c>
      <c r="H38" s="267">
        <f t="shared" si="11"/>
        <v>0</v>
      </c>
    </row>
    <row r="39" spans="1:8" s="104" customFormat="1" ht="13.2" x14ac:dyDescent="0.25">
      <c r="A39" s="101"/>
      <c r="B39" s="268" t="s">
        <v>121</v>
      </c>
      <c r="C39" s="265"/>
      <c r="D39" s="269"/>
      <c r="E39" s="269"/>
      <c r="F39" s="269"/>
      <c r="G39" s="269"/>
      <c r="H39" s="688"/>
    </row>
    <row r="40" spans="1:8" s="104" customFormat="1" ht="15.6" x14ac:dyDescent="0.25">
      <c r="A40" s="101"/>
      <c r="B40" s="268" t="s">
        <v>209</v>
      </c>
      <c r="C40" s="270">
        <f>-C96</f>
        <v>0</v>
      </c>
      <c r="D40" s="266">
        <f>-D96</f>
        <v>0</v>
      </c>
      <c r="E40" s="266">
        <f t="shared" ref="E40:H40" si="12">-E96</f>
        <v>0</v>
      </c>
      <c r="F40" s="266">
        <f t="shared" si="12"/>
        <v>0</v>
      </c>
      <c r="G40" s="266">
        <f t="shared" si="12"/>
        <v>0</v>
      </c>
      <c r="H40" s="267">
        <f t="shared" si="12"/>
        <v>0</v>
      </c>
    </row>
    <row r="41" spans="1:8" s="104" customFormat="1" ht="13.2" x14ac:dyDescent="0.25">
      <c r="A41" s="101"/>
      <c r="B41" s="268" t="s">
        <v>122</v>
      </c>
      <c r="C41" s="265"/>
      <c r="D41" s="269"/>
      <c r="E41" s="269"/>
      <c r="F41" s="269"/>
      <c r="G41" s="269"/>
      <c r="H41" s="688"/>
    </row>
    <row r="42" spans="1:8" s="104" customFormat="1" ht="13.2" x14ac:dyDescent="0.25">
      <c r="A42" s="101"/>
      <c r="B42" s="268" t="s">
        <v>313</v>
      </c>
      <c r="C42" s="265"/>
      <c r="D42" s="269"/>
      <c r="E42" s="269"/>
      <c r="F42" s="269"/>
      <c r="G42" s="269"/>
      <c r="H42" s="688"/>
    </row>
    <row r="43" spans="1:8" s="104" customFormat="1" ht="13.2" x14ac:dyDescent="0.25">
      <c r="A43" s="101"/>
      <c r="B43" s="263" t="s">
        <v>125</v>
      </c>
      <c r="C43" s="276">
        <f>SUM(C38:C42)</f>
        <v>0</v>
      </c>
      <c r="D43" s="277">
        <f>SUM(D38:D42)</f>
        <v>0</v>
      </c>
      <c r="E43" s="277">
        <f t="shared" ref="E43:H43" si="13">SUM(E38:E42)</f>
        <v>0</v>
      </c>
      <c r="F43" s="277">
        <f t="shared" si="13"/>
        <v>0</v>
      </c>
      <c r="G43" s="277">
        <f t="shared" si="13"/>
        <v>0</v>
      </c>
      <c r="H43" s="278">
        <f t="shared" si="13"/>
        <v>0</v>
      </c>
    </row>
    <row r="44" spans="1:8" s="104" customFormat="1" ht="3.9" customHeight="1" x14ac:dyDescent="0.25">
      <c r="A44" s="101"/>
      <c r="B44" s="263"/>
      <c r="C44" s="273"/>
      <c r="D44" s="274"/>
      <c r="E44" s="274"/>
      <c r="F44" s="274"/>
      <c r="G44" s="274"/>
      <c r="H44" s="275"/>
    </row>
    <row r="45" spans="1:8" s="104" customFormat="1" ht="13.2" x14ac:dyDescent="0.25">
      <c r="A45" s="101" t="s">
        <v>126</v>
      </c>
      <c r="B45" s="263"/>
      <c r="C45" s="273"/>
      <c r="D45" s="274"/>
      <c r="E45" s="274"/>
      <c r="F45" s="274"/>
      <c r="G45" s="274"/>
      <c r="H45" s="275"/>
    </row>
    <row r="46" spans="1:8" s="104" customFormat="1" ht="13.2" x14ac:dyDescent="0.25">
      <c r="A46" s="101"/>
      <c r="B46" s="263" t="s">
        <v>120</v>
      </c>
      <c r="C46" s="265"/>
      <c r="D46" s="266">
        <f>+C50</f>
        <v>0</v>
      </c>
      <c r="E46" s="266">
        <f t="shared" ref="E46:H46" si="14">+D50</f>
        <v>0</v>
      </c>
      <c r="F46" s="266">
        <f t="shared" si="14"/>
        <v>0</v>
      </c>
      <c r="G46" s="266">
        <f t="shared" si="14"/>
        <v>0</v>
      </c>
      <c r="H46" s="267">
        <f t="shared" si="14"/>
        <v>0</v>
      </c>
    </row>
    <row r="47" spans="1:8" s="104" customFormat="1" ht="13.2" x14ac:dyDescent="0.25">
      <c r="A47" s="101"/>
      <c r="B47" s="268" t="s">
        <v>127</v>
      </c>
      <c r="C47" s="265"/>
      <c r="D47" s="269"/>
      <c r="E47" s="269"/>
      <c r="F47" s="269"/>
      <c r="G47" s="269"/>
      <c r="H47" s="688"/>
    </row>
    <row r="48" spans="1:8" s="104" customFormat="1" ht="13.2" x14ac:dyDescent="0.25">
      <c r="A48" s="101"/>
      <c r="B48" s="268" t="s">
        <v>122</v>
      </c>
      <c r="C48" s="265"/>
      <c r="D48" s="269"/>
      <c r="E48" s="269"/>
      <c r="F48" s="269"/>
      <c r="G48" s="269"/>
      <c r="H48" s="688"/>
    </row>
    <row r="49" spans="1:8" s="104" customFormat="1" ht="13.2" x14ac:dyDescent="0.25">
      <c r="A49" s="101"/>
      <c r="B49" s="268" t="s">
        <v>313</v>
      </c>
      <c r="C49" s="265"/>
      <c r="D49" s="269"/>
      <c r="E49" s="269"/>
      <c r="F49" s="269"/>
      <c r="G49" s="269"/>
      <c r="H49" s="688"/>
    </row>
    <row r="50" spans="1:8" s="104" customFormat="1" ht="13.2" x14ac:dyDescent="0.25">
      <c r="A50" s="101"/>
      <c r="B50" s="263" t="s">
        <v>125</v>
      </c>
      <c r="C50" s="276">
        <f>SUM(C46:C49)</f>
        <v>0</v>
      </c>
      <c r="D50" s="277">
        <f>SUM(D46:D49)</f>
        <v>0</v>
      </c>
      <c r="E50" s="277">
        <f t="shared" ref="E50:H50" si="15">SUM(E46:E49)</f>
        <v>0</v>
      </c>
      <c r="F50" s="277">
        <f t="shared" si="15"/>
        <v>0</v>
      </c>
      <c r="G50" s="277">
        <f t="shared" si="15"/>
        <v>0</v>
      </c>
      <c r="H50" s="278">
        <f t="shared" si="15"/>
        <v>0</v>
      </c>
    </row>
    <row r="51" spans="1:8" s="104" customFormat="1" ht="5.0999999999999996" customHeight="1" x14ac:dyDescent="0.25">
      <c r="A51" s="101"/>
      <c r="B51" s="263"/>
      <c r="C51" s="273"/>
      <c r="D51" s="274"/>
      <c r="E51" s="274"/>
      <c r="F51" s="274"/>
      <c r="G51" s="274"/>
      <c r="H51" s="275"/>
    </row>
    <row r="52" spans="1:8" s="104" customFormat="1" ht="12" x14ac:dyDescent="0.25">
      <c r="A52" s="101"/>
      <c r="B52" s="271" t="s">
        <v>130</v>
      </c>
      <c r="C52" s="272">
        <f>+C43-C50</f>
        <v>0</v>
      </c>
      <c r="D52" s="111">
        <f>+D43-D50</f>
        <v>0</v>
      </c>
      <c r="E52" s="111">
        <f t="shared" ref="E52:H52" si="16">+E43-E50</f>
        <v>0</v>
      </c>
      <c r="F52" s="111">
        <f t="shared" si="16"/>
        <v>0</v>
      </c>
      <c r="G52" s="111">
        <f t="shared" si="16"/>
        <v>0</v>
      </c>
      <c r="H52" s="146">
        <f t="shared" si="16"/>
        <v>0</v>
      </c>
    </row>
    <row r="53" spans="1:8" ht="8.1" customHeight="1" x14ac:dyDescent="0.25">
      <c r="A53" s="101"/>
      <c r="B53" s="263"/>
      <c r="C53" s="273"/>
      <c r="D53" s="274"/>
      <c r="E53" s="274"/>
      <c r="F53" s="274"/>
      <c r="G53" s="274"/>
      <c r="H53" s="275"/>
    </row>
    <row r="54" spans="1:8" ht="13.8" x14ac:dyDescent="0.25">
      <c r="A54" s="99" t="s">
        <v>131</v>
      </c>
      <c r="B54" s="263"/>
      <c r="C54" s="273"/>
      <c r="D54" s="274"/>
      <c r="E54" s="274"/>
      <c r="F54" s="274"/>
      <c r="G54" s="274"/>
      <c r="H54" s="275"/>
    </row>
    <row r="55" spans="1:8" ht="13.2" x14ac:dyDescent="0.25">
      <c r="A55" s="101"/>
      <c r="B55" s="263" t="s">
        <v>120</v>
      </c>
      <c r="C55" s="265">
        <v>375.40335326999991</v>
      </c>
      <c r="D55" s="266">
        <f>+C60</f>
        <v>411.0495276499999</v>
      </c>
      <c r="E55" s="266">
        <f t="shared" ref="E55:H55" si="17">+D60</f>
        <v>430.2995276499999</v>
      </c>
      <c r="F55" s="266">
        <f t="shared" si="17"/>
        <v>453.2995276499999</v>
      </c>
      <c r="G55" s="266">
        <f t="shared" si="17"/>
        <v>476.2995276499999</v>
      </c>
      <c r="H55" s="267">
        <f t="shared" si="17"/>
        <v>499.2995276499999</v>
      </c>
    </row>
    <row r="56" spans="1:8" ht="13.2" x14ac:dyDescent="0.25">
      <c r="A56" s="101"/>
      <c r="B56" s="268" t="s">
        <v>121</v>
      </c>
      <c r="C56" s="265"/>
      <c r="D56" s="269"/>
      <c r="E56" s="269"/>
      <c r="F56" s="269"/>
      <c r="G56" s="269"/>
      <c r="H56" s="688"/>
    </row>
    <row r="57" spans="1:8" ht="15.6" x14ac:dyDescent="0.25">
      <c r="A57" s="101"/>
      <c r="B57" s="268" t="s">
        <v>209</v>
      </c>
      <c r="C57" s="270">
        <f>-C106</f>
        <v>35.646174379999998</v>
      </c>
      <c r="D57" s="266">
        <f>-D106</f>
        <v>19.25</v>
      </c>
      <c r="E57" s="266">
        <f t="shared" ref="E57:H57" si="18">-E106</f>
        <v>23</v>
      </c>
      <c r="F57" s="266">
        <f t="shared" si="18"/>
        <v>23</v>
      </c>
      <c r="G57" s="266">
        <f t="shared" si="18"/>
        <v>23</v>
      </c>
      <c r="H57" s="267">
        <f t="shared" si="18"/>
        <v>0</v>
      </c>
    </row>
    <row r="58" spans="1:8" ht="13.2" x14ac:dyDescent="0.25">
      <c r="A58" s="101"/>
      <c r="B58" s="268" t="s">
        <v>122</v>
      </c>
      <c r="C58" s="265"/>
      <c r="D58" s="269"/>
      <c r="E58" s="269"/>
      <c r="F58" s="269"/>
      <c r="G58" s="269"/>
      <c r="H58" s="688"/>
    </row>
    <row r="59" spans="1:8" ht="13.2" x14ac:dyDescent="0.25">
      <c r="A59" s="101"/>
      <c r="B59" s="268" t="s">
        <v>313</v>
      </c>
      <c r="C59" s="265"/>
      <c r="D59" s="269"/>
      <c r="E59" s="269"/>
      <c r="F59" s="269"/>
      <c r="G59" s="269"/>
      <c r="H59" s="688"/>
    </row>
    <row r="60" spans="1:8" ht="13.2" x14ac:dyDescent="0.25">
      <c r="A60" s="101"/>
      <c r="B60" s="263" t="s">
        <v>125</v>
      </c>
      <c r="C60" s="281">
        <f>SUM(C55:C59)</f>
        <v>411.0495276499999</v>
      </c>
      <c r="D60" s="282">
        <f>SUM(D55:D59)</f>
        <v>430.2995276499999</v>
      </c>
      <c r="E60" s="282">
        <f t="shared" ref="E60:H60" si="19">SUM(E55:E59)</f>
        <v>453.2995276499999</v>
      </c>
      <c r="F60" s="282">
        <f t="shared" si="19"/>
        <v>476.2995276499999</v>
      </c>
      <c r="G60" s="282">
        <f t="shared" si="19"/>
        <v>499.2995276499999</v>
      </c>
      <c r="H60" s="283">
        <f t="shared" si="19"/>
        <v>499.2995276499999</v>
      </c>
    </row>
    <row r="61" spans="1:8" ht="3.9" customHeight="1" x14ac:dyDescent="0.25">
      <c r="A61" s="101"/>
      <c r="B61" s="263"/>
      <c r="C61" s="273"/>
      <c r="D61" s="274"/>
      <c r="E61" s="274"/>
      <c r="F61" s="274"/>
      <c r="G61" s="274"/>
      <c r="H61" s="275"/>
    </row>
    <row r="62" spans="1:8" ht="13.2" x14ac:dyDescent="0.25">
      <c r="A62" s="101" t="s">
        <v>126</v>
      </c>
      <c r="B62" s="263"/>
      <c r="C62" s="273"/>
      <c r="D62" s="274"/>
      <c r="E62" s="274"/>
      <c r="F62" s="274"/>
      <c r="G62" s="274"/>
      <c r="H62" s="275"/>
    </row>
    <row r="63" spans="1:8" ht="12.75" customHeight="1" x14ac:dyDescent="0.25">
      <c r="A63" s="101"/>
      <c r="B63" s="263" t="s">
        <v>120</v>
      </c>
      <c r="C63" s="265">
        <v>328.80046097000002</v>
      </c>
      <c r="D63" s="266">
        <f>+C67</f>
        <v>349.63099647444449</v>
      </c>
      <c r="E63" s="266">
        <f t="shared" ref="E63:H63" si="20">+D67</f>
        <v>370.03619420444448</v>
      </c>
      <c r="F63" s="266">
        <f t="shared" si="20"/>
        <v>391.62765435444447</v>
      </c>
      <c r="G63" s="266">
        <f t="shared" si="20"/>
        <v>413.65975099444449</v>
      </c>
      <c r="H63" s="267">
        <f t="shared" si="20"/>
        <v>435.73782086444447</v>
      </c>
    </row>
    <row r="64" spans="1:8" ht="13.2" x14ac:dyDescent="0.25">
      <c r="A64" s="101"/>
      <c r="B64" s="268" t="s">
        <v>127</v>
      </c>
      <c r="C64" s="265">
        <v>20.830535504444445</v>
      </c>
      <c r="D64" s="269">
        <v>20.405197729999998</v>
      </c>
      <c r="E64" s="269">
        <v>21.59146015</v>
      </c>
      <c r="F64" s="269">
        <v>22.032096639999999</v>
      </c>
      <c r="G64" s="269">
        <v>22.07806987</v>
      </c>
      <c r="H64" s="688"/>
    </row>
    <row r="65" spans="1:8" ht="13.2" x14ac:dyDescent="0.25">
      <c r="A65" s="101"/>
      <c r="B65" s="268" t="s">
        <v>122</v>
      </c>
      <c r="C65" s="265"/>
      <c r="D65" s="269"/>
      <c r="E65" s="269"/>
      <c r="F65" s="269"/>
      <c r="G65" s="269"/>
      <c r="H65" s="688"/>
    </row>
    <row r="66" spans="1:8" ht="13.2" x14ac:dyDescent="0.25">
      <c r="A66" s="101"/>
      <c r="B66" s="268" t="s">
        <v>313</v>
      </c>
      <c r="C66" s="265"/>
      <c r="D66" s="269"/>
      <c r="E66" s="269"/>
      <c r="F66" s="269"/>
      <c r="G66" s="269"/>
      <c r="H66" s="688"/>
    </row>
    <row r="67" spans="1:8" ht="13.2" x14ac:dyDescent="0.25">
      <c r="A67" s="101"/>
      <c r="B67" s="263" t="s">
        <v>125</v>
      </c>
      <c r="C67" s="281">
        <f>SUM(C63:C66)</f>
        <v>349.63099647444449</v>
      </c>
      <c r="D67" s="282">
        <f>SUM(D63:D66)</f>
        <v>370.03619420444448</v>
      </c>
      <c r="E67" s="282">
        <f t="shared" ref="E67:H67" si="21">SUM(E63:E66)</f>
        <v>391.62765435444447</v>
      </c>
      <c r="F67" s="282">
        <f t="shared" si="21"/>
        <v>413.65975099444449</v>
      </c>
      <c r="G67" s="282">
        <f t="shared" si="21"/>
        <v>435.73782086444447</v>
      </c>
      <c r="H67" s="283">
        <f t="shared" si="21"/>
        <v>435.73782086444447</v>
      </c>
    </row>
    <row r="68" spans="1:8" ht="5.0999999999999996" customHeight="1" x14ac:dyDescent="0.25">
      <c r="A68" s="101"/>
      <c r="B68" s="263"/>
      <c r="C68" s="273"/>
      <c r="D68" s="274"/>
      <c r="E68" s="274"/>
      <c r="F68" s="274"/>
      <c r="G68" s="274"/>
      <c r="H68" s="275"/>
    </row>
    <row r="69" spans="1:8" ht="12" x14ac:dyDescent="0.25">
      <c r="A69" s="101"/>
      <c r="B69" s="271" t="s">
        <v>191</v>
      </c>
      <c r="C69" s="284">
        <f>+C60-C67</f>
        <v>61.418531175555415</v>
      </c>
      <c r="D69" s="112">
        <f>+D60-D67</f>
        <v>60.263333445555418</v>
      </c>
      <c r="E69" s="112">
        <f t="shared" ref="E69:H69" si="22">+E60-E67</f>
        <v>61.671873295555429</v>
      </c>
      <c r="F69" s="112">
        <f t="shared" si="22"/>
        <v>62.639776655555409</v>
      </c>
      <c r="G69" s="112">
        <f t="shared" si="22"/>
        <v>63.56170678555543</v>
      </c>
      <c r="H69" s="148">
        <f t="shared" si="22"/>
        <v>63.56170678555543</v>
      </c>
    </row>
    <row r="70" spans="1:8" ht="6.75" customHeight="1" x14ac:dyDescent="0.25">
      <c r="A70" s="101"/>
      <c r="B70" s="263"/>
      <c r="C70" s="273"/>
      <c r="D70" s="274"/>
      <c r="E70" s="274"/>
      <c r="F70" s="274"/>
      <c r="G70" s="274"/>
      <c r="H70" s="275"/>
    </row>
    <row r="71" spans="1:8" ht="13.2" x14ac:dyDescent="0.25">
      <c r="A71" s="99" t="s">
        <v>218</v>
      </c>
      <c r="B71" s="293"/>
      <c r="C71" s="273"/>
      <c r="D71" s="274"/>
      <c r="E71" s="274"/>
      <c r="F71" s="274"/>
      <c r="G71" s="274"/>
      <c r="H71" s="275"/>
    </row>
    <row r="72" spans="1:8" ht="13.2" x14ac:dyDescent="0.25">
      <c r="A72" s="99"/>
      <c r="B72" s="263" t="s">
        <v>120</v>
      </c>
      <c r="C72" s="265"/>
      <c r="D72" s="266">
        <f>C79</f>
        <v>0</v>
      </c>
      <c r="E72" s="266">
        <f t="shared" ref="E72:H72" si="23">D79</f>
        <v>0</v>
      </c>
      <c r="F72" s="266">
        <f t="shared" si="23"/>
        <v>0</v>
      </c>
      <c r="G72" s="266">
        <f t="shared" si="23"/>
        <v>0</v>
      </c>
      <c r="H72" s="267">
        <f t="shared" si="23"/>
        <v>0</v>
      </c>
    </row>
    <row r="73" spans="1:8" ht="13.2" x14ac:dyDescent="0.25">
      <c r="A73" s="99"/>
      <c r="B73" s="263" t="s">
        <v>210</v>
      </c>
      <c r="C73" s="265"/>
      <c r="D73" s="269"/>
      <c r="E73" s="269"/>
      <c r="F73" s="269"/>
      <c r="G73" s="269"/>
      <c r="H73" s="688"/>
    </row>
    <row r="74" spans="1:8" ht="13.2" x14ac:dyDescent="0.25">
      <c r="A74" s="99"/>
      <c r="B74" s="263" t="s">
        <v>211</v>
      </c>
      <c r="C74" s="265"/>
      <c r="D74" s="269"/>
      <c r="E74" s="269"/>
      <c r="F74" s="269"/>
      <c r="G74" s="269"/>
      <c r="H74" s="688"/>
    </row>
    <row r="75" spans="1:8" ht="13.2" x14ac:dyDescent="0.25">
      <c r="A75" s="99"/>
      <c r="B75" s="263" t="s">
        <v>212</v>
      </c>
      <c r="C75" s="265"/>
      <c r="D75" s="269"/>
      <c r="E75" s="269"/>
      <c r="F75" s="269"/>
      <c r="G75" s="269"/>
      <c r="H75" s="688"/>
    </row>
    <row r="76" spans="1:8" ht="13.2" x14ac:dyDescent="0.25">
      <c r="A76" s="99"/>
      <c r="B76" s="263" t="s">
        <v>213</v>
      </c>
      <c r="C76" s="265"/>
      <c r="D76" s="269"/>
      <c r="E76" s="269"/>
      <c r="F76" s="269"/>
      <c r="G76" s="269"/>
      <c r="H76" s="688"/>
    </row>
    <row r="77" spans="1:8" ht="13.2" x14ac:dyDescent="0.25">
      <c r="A77" s="99"/>
      <c r="B77" s="263" t="s">
        <v>214</v>
      </c>
      <c r="C77" s="265"/>
      <c r="D77" s="269"/>
      <c r="E77" s="269"/>
      <c r="F77" s="269"/>
      <c r="G77" s="269"/>
      <c r="H77" s="688"/>
    </row>
    <row r="78" spans="1:8" ht="13.2" x14ac:dyDescent="0.25">
      <c r="A78" s="99"/>
      <c r="B78" s="263" t="s">
        <v>314</v>
      </c>
      <c r="C78" s="265"/>
      <c r="D78" s="269"/>
      <c r="E78" s="269"/>
      <c r="F78" s="269"/>
      <c r="G78" s="269"/>
      <c r="H78" s="688"/>
    </row>
    <row r="79" spans="1:8" ht="13.2" x14ac:dyDescent="0.25">
      <c r="A79" s="99"/>
      <c r="B79" s="263" t="s">
        <v>125</v>
      </c>
      <c r="C79" s="281">
        <f>SUM(C72:C78)</f>
        <v>0</v>
      </c>
      <c r="D79" s="285">
        <f>SUM(D72:D78)</f>
        <v>0</v>
      </c>
      <c r="E79" s="285">
        <f t="shared" ref="E79:H79" si="24">SUM(E72:E78)</f>
        <v>0</v>
      </c>
      <c r="F79" s="285">
        <f t="shared" si="24"/>
        <v>0</v>
      </c>
      <c r="G79" s="285">
        <f t="shared" si="24"/>
        <v>0</v>
      </c>
      <c r="H79" s="286">
        <f t="shared" si="24"/>
        <v>0</v>
      </c>
    </row>
    <row r="80" spans="1:8" ht="6.75" customHeight="1" x14ac:dyDescent="0.25">
      <c r="A80" s="99"/>
      <c r="B80" s="287"/>
      <c r="C80" s="273"/>
      <c r="D80" s="274"/>
      <c r="E80" s="274"/>
      <c r="F80" s="274"/>
      <c r="G80" s="274"/>
      <c r="H80" s="275"/>
    </row>
    <row r="81" spans="1:12" ht="13.2" x14ac:dyDescent="0.25">
      <c r="A81" s="99" t="s">
        <v>217</v>
      </c>
      <c r="B81" s="99"/>
      <c r="C81" s="273"/>
      <c r="D81" s="274"/>
      <c r="E81" s="274"/>
      <c r="F81" s="274"/>
      <c r="G81" s="274"/>
      <c r="H81" s="275"/>
    </row>
    <row r="82" spans="1:12" ht="12.75" customHeight="1" x14ac:dyDescent="0.25">
      <c r="A82" s="101"/>
      <c r="B82" s="263" t="s">
        <v>120</v>
      </c>
      <c r="C82" s="265">
        <v>0.9326040699999999</v>
      </c>
      <c r="D82" s="266">
        <f>C89</f>
        <v>0</v>
      </c>
      <c r="E82" s="266">
        <f t="shared" ref="E82:H82" si="25">D89</f>
        <v>0</v>
      </c>
      <c r="F82" s="266">
        <f t="shared" si="25"/>
        <v>0</v>
      </c>
      <c r="G82" s="266">
        <f t="shared" si="25"/>
        <v>0</v>
      </c>
      <c r="H82" s="267">
        <f t="shared" si="25"/>
        <v>0</v>
      </c>
    </row>
    <row r="83" spans="1:12" ht="12.75" customHeight="1" x14ac:dyDescent="0.25">
      <c r="A83" s="101"/>
      <c r="B83" s="263" t="s">
        <v>210</v>
      </c>
      <c r="C83" s="265">
        <v>2.9584715500000001</v>
      </c>
      <c r="D83" s="269"/>
      <c r="E83" s="269"/>
      <c r="F83" s="269"/>
      <c r="G83" s="269"/>
      <c r="H83" s="688"/>
    </row>
    <row r="84" spans="1:12" ht="12.75" customHeight="1" x14ac:dyDescent="0.25">
      <c r="A84" s="101"/>
      <c r="B84" s="263" t="s">
        <v>211</v>
      </c>
      <c r="C84" s="265"/>
      <c r="D84" s="269"/>
      <c r="E84" s="269"/>
      <c r="F84" s="269"/>
      <c r="G84" s="269"/>
      <c r="H84" s="688"/>
    </row>
    <row r="85" spans="1:12" ht="12.75" customHeight="1" x14ac:dyDescent="0.25">
      <c r="A85" s="101"/>
      <c r="B85" s="263" t="s">
        <v>212</v>
      </c>
      <c r="C85" s="265"/>
      <c r="D85" s="269"/>
      <c r="E85" s="269"/>
      <c r="F85" s="269"/>
      <c r="G85" s="269"/>
      <c r="H85" s="688"/>
    </row>
    <row r="86" spans="1:12" ht="12.75" customHeight="1" x14ac:dyDescent="0.25">
      <c r="A86" s="101"/>
      <c r="B86" s="263" t="s">
        <v>213</v>
      </c>
      <c r="C86" s="265">
        <v>-3.8910756200000001</v>
      </c>
      <c r="D86" s="269"/>
      <c r="E86" s="269"/>
      <c r="F86" s="269"/>
      <c r="G86" s="269"/>
      <c r="H86" s="688"/>
    </row>
    <row r="87" spans="1:12" ht="12.75" customHeight="1" x14ac:dyDescent="0.25">
      <c r="A87" s="101"/>
      <c r="B87" s="263" t="s">
        <v>214</v>
      </c>
      <c r="C87" s="265"/>
      <c r="D87" s="269"/>
      <c r="E87" s="269"/>
      <c r="F87" s="269"/>
      <c r="G87" s="269"/>
      <c r="H87" s="688"/>
    </row>
    <row r="88" spans="1:12" ht="12.75" customHeight="1" x14ac:dyDescent="0.25">
      <c r="A88" s="101"/>
      <c r="B88" s="263" t="s">
        <v>314</v>
      </c>
      <c r="C88" s="265"/>
      <c r="D88" s="269"/>
      <c r="E88" s="269"/>
      <c r="F88" s="269"/>
      <c r="G88" s="269"/>
      <c r="H88" s="688"/>
    </row>
    <row r="89" spans="1:12" ht="12.75" customHeight="1" x14ac:dyDescent="0.25">
      <c r="A89" s="101"/>
      <c r="B89" s="263" t="s">
        <v>125</v>
      </c>
      <c r="C89" s="281">
        <f>SUM(C82:C88)</f>
        <v>0</v>
      </c>
      <c r="D89" s="282">
        <f>SUM(D82:D88)</f>
        <v>0</v>
      </c>
      <c r="E89" s="282">
        <f t="shared" ref="E89:H89" si="26">SUM(E82:E88)</f>
        <v>0</v>
      </c>
      <c r="F89" s="282">
        <f t="shared" si="26"/>
        <v>0</v>
      </c>
      <c r="G89" s="282">
        <f t="shared" si="26"/>
        <v>0</v>
      </c>
      <c r="H89" s="283">
        <f t="shared" si="26"/>
        <v>0</v>
      </c>
    </row>
    <row r="90" spans="1:12" ht="6" customHeight="1" x14ac:dyDescent="0.25">
      <c r="A90" s="101"/>
      <c r="B90" s="263"/>
      <c r="C90" s="273"/>
      <c r="D90" s="274"/>
      <c r="E90" s="274"/>
      <c r="F90" s="274"/>
      <c r="G90" s="274"/>
      <c r="H90" s="275"/>
    </row>
    <row r="91" spans="1:12" ht="12.75" customHeight="1" x14ac:dyDescent="0.25">
      <c r="A91" s="99" t="s">
        <v>215</v>
      </c>
      <c r="B91" s="99"/>
      <c r="C91" s="273"/>
      <c r="D91" s="274"/>
      <c r="E91" s="274"/>
      <c r="F91" s="274"/>
      <c r="G91" s="274"/>
      <c r="H91" s="275"/>
    </row>
    <row r="92" spans="1:12" ht="12.75" customHeight="1" x14ac:dyDescent="0.25">
      <c r="A92" s="101"/>
      <c r="B92" s="263" t="s">
        <v>120</v>
      </c>
      <c r="C92" s="265"/>
      <c r="D92" s="266">
        <f>C99</f>
        <v>0</v>
      </c>
      <c r="E92" s="266">
        <f t="shared" ref="E92:H92" si="27">D99</f>
        <v>0</v>
      </c>
      <c r="F92" s="266">
        <f t="shared" si="27"/>
        <v>0</v>
      </c>
      <c r="G92" s="266">
        <f t="shared" si="27"/>
        <v>0</v>
      </c>
      <c r="H92" s="267">
        <f t="shared" si="27"/>
        <v>0</v>
      </c>
    </row>
    <row r="93" spans="1:12" ht="12.75" customHeight="1" x14ac:dyDescent="0.25">
      <c r="A93" s="101"/>
      <c r="B93" s="263" t="s">
        <v>210</v>
      </c>
      <c r="C93" s="265"/>
      <c r="D93" s="269"/>
      <c r="E93" s="269"/>
      <c r="F93" s="269"/>
      <c r="G93" s="269"/>
      <c r="H93" s="688"/>
      <c r="K93" s="695"/>
      <c r="L93" s="695"/>
    </row>
    <row r="94" spans="1:12" ht="12.75" customHeight="1" x14ac:dyDescent="0.25">
      <c r="A94" s="101"/>
      <c r="B94" s="263" t="s">
        <v>211</v>
      </c>
      <c r="C94" s="265"/>
      <c r="D94" s="269"/>
      <c r="E94" s="269"/>
      <c r="F94" s="269"/>
      <c r="G94" s="269"/>
      <c r="H94" s="688"/>
      <c r="K94" s="695"/>
      <c r="L94" s="695"/>
    </row>
    <row r="95" spans="1:12" ht="12.75" customHeight="1" x14ac:dyDescent="0.25">
      <c r="A95" s="101"/>
      <c r="B95" s="263" t="s">
        <v>212</v>
      </c>
      <c r="C95" s="265"/>
      <c r="D95" s="269"/>
      <c r="E95" s="269"/>
      <c r="F95" s="269"/>
      <c r="G95" s="269"/>
      <c r="H95" s="688"/>
    </row>
    <row r="96" spans="1:12" ht="12.75" customHeight="1" x14ac:dyDescent="0.25">
      <c r="A96" s="101"/>
      <c r="B96" s="263" t="s">
        <v>213</v>
      </c>
      <c r="C96" s="265"/>
      <c r="D96" s="269"/>
      <c r="E96" s="269"/>
      <c r="F96" s="269"/>
      <c r="G96" s="269"/>
      <c r="H96" s="688"/>
      <c r="K96" s="695"/>
    </row>
    <row r="97" spans="1:13" ht="12.75" customHeight="1" x14ac:dyDescent="0.25">
      <c r="A97" s="101"/>
      <c r="B97" s="263" t="s">
        <v>214</v>
      </c>
      <c r="C97" s="265"/>
      <c r="D97" s="269"/>
      <c r="E97" s="269"/>
      <c r="F97" s="269"/>
      <c r="G97" s="269"/>
      <c r="H97" s="688"/>
      <c r="K97" s="696"/>
      <c r="L97" s="695"/>
    </row>
    <row r="98" spans="1:13" ht="12.75" customHeight="1" x14ac:dyDescent="0.25">
      <c r="A98" s="101"/>
      <c r="B98" s="263" t="s">
        <v>314</v>
      </c>
      <c r="C98" s="265"/>
      <c r="D98" s="269"/>
      <c r="E98" s="269"/>
      <c r="F98" s="269"/>
      <c r="G98" s="269"/>
      <c r="H98" s="688"/>
    </row>
    <row r="99" spans="1:13" ht="12.75" customHeight="1" x14ac:dyDescent="0.25">
      <c r="A99" s="101"/>
      <c r="B99" s="263" t="s">
        <v>125</v>
      </c>
      <c r="C99" s="281">
        <f>SUM(C92:C98)</f>
        <v>0</v>
      </c>
      <c r="D99" s="282">
        <f>SUM(D92:D98)</f>
        <v>0</v>
      </c>
      <c r="E99" s="282">
        <f t="shared" ref="E99:H99" si="28">SUM(E92:E98)</f>
        <v>0</v>
      </c>
      <c r="F99" s="282">
        <f t="shared" si="28"/>
        <v>0</v>
      </c>
      <c r="G99" s="282">
        <f t="shared" si="28"/>
        <v>0</v>
      </c>
      <c r="H99" s="283">
        <f t="shared" si="28"/>
        <v>0</v>
      </c>
    </row>
    <row r="100" spans="1:13" ht="6.75" customHeight="1" x14ac:dyDescent="0.25">
      <c r="A100" s="101"/>
      <c r="B100" s="263"/>
      <c r="C100" s="273"/>
      <c r="D100" s="274"/>
      <c r="E100" s="274"/>
      <c r="F100" s="274"/>
      <c r="G100" s="274"/>
      <c r="H100" s="275"/>
    </row>
    <row r="101" spans="1:13" ht="12.75" customHeight="1" x14ac:dyDescent="0.25">
      <c r="A101" s="99" t="s">
        <v>216</v>
      </c>
      <c r="B101" s="288"/>
      <c r="C101" s="273"/>
      <c r="D101" s="274"/>
      <c r="E101" s="274"/>
      <c r="F101" s="274"/>
      <c r="G101" s="274"/>
      <c r="H101" s="275"/>
    </row>
    <row r="102" spans="1:13" ht="12.75" customHeight="1" x14ac:dyDescent="0.25">
      <c r="A102" s="101"/>
      <c r="B102" s="263" t="s">
        <v>120</v>
      </c>
      <c r="C102" s="265">
        <v>26.80238089999991</v>
      </c>
      <c r="D102" s="266">
        <f>C109</f>
        <v>17.340627000000005</v>
      </c>
      <c r="E102" s="266">
        <f t="shared" ref="E102:H102" si="29">D109</f>
        <v>24.913127000000003</v>
      </c>
      <c r="F102" s="266">
        <f t="shared" si="29"/>
        <v>24.913127000000003</v>
      </c>
      <c r="G102" s="266">
        <f t="shared" si="29"/>
        <v>24.913127000000003</v>
      </c>
      <c r="H102" s="267">
        <f t="shared" si="29"/>
        <v>24.913127000000003</v>
      </c>
    </row>
    <row r="103" spans="1:13" ht="12.75" customHeight="1" x14ac:dyDescent="0.25">
      <c r="A103" s="101"/>
      <c r="B103" s="263" t="s">
        <v>210</v>
      </c>
      <c r="C103" s="265">
        <v>26.184420480000092</v>
      </c>
      <c r="D103" s="269">
        <v>26.822499999999998</v>
      </c>
      <c r="E103" s="269">
        <v>23</v>
      </c>
      <c r="F103" s="269">
        <v>23</v>
      </c>
      <c r="G103" s="269">
        <v>23</v>
      </c>
      <c r="H103" s="688"/>
      <c r="I103" s="696"/>
    </row>
    <row r="104" spans="1:13" ht="12.75" customHeight="1" x14ac:dyDescent="0.25">
      <c r="A104" s="101"/>
      <c r="B104" s="263" t="s">
        <v>211</v>
      </c>
      <c r="C104" s="265"/>
      <c r="D104" s="269"/>
      <c r="E104" s="269"/>
      <c r="F104" s="269"/>
      <c r="G104" s="269"/>
      <c r="H104" s="688"/>
    </row>
    <row r="105" spans="1:13" ht="12.75" customHeight="1" x14ac:dyDescent="0.25">
      <c r="A105" s="101"/>
      <c r="B105" s="263" t="s">
        <v>212</v>
      </c>
      <c r="C105" s="265"/>
      <c r="D105" s="269"/>
      <c r="E105" s="269"/>
      <c r="F105" s="269"/>
      <c r="G105" s="269"/>
      <c r="H105" s="688"/>
    </row>
    <row r="106" spans="1:13" ht="12.75" customHeight="1" x14ac:dyDescent="0.25">
      <c r="A106" s="101"/>
      <c r="B106" s="263" t="s">
        <v>213</v>
      </c>
      <c r="C106" s="265">
        <v>-35.646174379999998</v>
      </c>
      <c r="D106" s="269">
        <v>-19.25</v>
      </c>
      <c r="E106" s="269">
        <v>-23</v>
      </c>
      <c r="F106" s="269">
        <v>-23</v>
      </c>
      <c r="G106" s="269">
        <v>-23</v>
      </c>
      <c r="H106" s="688"/>
    </row>
    <row r="107" spans="1:13" ht="12.75" customHeight="1" x14ac:dyDescent="0.25">
      <c r="A107" s="101"/>
      <c r="B107" s="263" t="s">
        <v>214</v>
      </c>
      <c r="C107" s="265"/>
      <c r="D107" s="269"/>
      <c r="E107" s="269"/>
      <c r="F107" s="269"/>
      <c r="G107" s="269"/>
      <c r="H107" s="688"/>
    </row>
    <row r="108" spans="1:13" ht="12.75" customHeight="1" x14ac:dyDescent="0.25">
      <c r="A108" s="101"/>
      <c r="B108" s="263" t="s">
        <v>314</v>
      </c>
      <c r="C108" s="265"/>
      <c r="D108" s="269"/>
      <c r="E108" s="269"/>
      <c r="F108" s="269"/>
      <c r="G108" s="269"/>
      <c r="H108" s="688"/>
    </row>
    <row r="109" spans="1:13" ht="12.75" customHeight="1" x14ac:dyDescent="0.25">
      <c r="A109" s="101"/>
      <c r="B109" s="263" t="s">
        <v>125</v>
      </c>
      <c r="C109" s="281">
        <f>SUM(C102:C108)</f>
        <v>17.340627000000005</v>
      </c>
      <c r="D109" s="282">
        <f>SUM(D102:D108)</f>
        <v>24.913127000000003</v>
      </c>
      <c r="E109" s="282">
        <f t="shared" ref="E109:H109" si="30">SUM(E102:E108)</f>
        <v>24.913127000000003</v>
      </c>
      <c r="F109" s="282">
        <f t="shared" si="30"/>
        <v>24.913127000000003</v>
      </c>
      <c r="G109" s="282">
        <f t="shared" si="30"/>
        <v>24.913127000000003</v>
      </c>
      <c r="H109" s="283">
        <f t="shared" si="30"/>
        <v>24.913127000000003</v>
      </c>
      <c r="M109" s="695"/>
    </row>
    <row r="110" spans="1:13" ht="8.1" customHeight="1" x14ac:dyDescent="0.25">
      <c r="A110" s="101"/>
      <c r="B110" s="271"/>
      <c r="C110" s="273"/>
      <c r="D110" s="274"/>
      <c r="E110" s="274"/>
      <c r="F110" s="274"/>
      <c r="G110" s="274"/>
      <c r="H110" s="275"/>
    </row>
    <row r="111" spans="1:13" s="106" customFormat="1" ht="15.75" customHeight="1" thickBot="1" x14ac:dyDescent="0.3">
      <c r="A111" s="107" t="s">
        <v>132</v>
      </c>
      <c r="B111" s="334"/>
      <c r="C111" s="324">
        <f>+C18+C35+C52+C69+C89+C99+C109+C79</f>
        <v>110.27650774555542</v>
      </c>
      <c r="D111" s="335">
        <f>+D18+D35+D52+D69+D89+D99+D109+D79</f>
        <v>115.08515374555542</v>
      </c>
      <c r="E111" s="335">
        <f t="shared" ref="E111:H111" si="31">+E18+E35+E52+E69+E89+E99+E109+E79</f>
        <v>115.16163474555543</v>
      </c>
      <c r="F111" s="335">
        <f t="shared" si="31"/>
        <v>114.8348607455554</v>
      </c>
      <c r="G111" s="335">
        <f t="shared" si="31"/>
        <v>114.50808674555543</v>
      </c>
      <c r="H111" s="336">
        <f t="shared" si="31"/>
        <v>114.50808674555543</v>
      </c>
      <c r="J111" s="697"/>
    </row>
    <row r="112" spans="1:13" s="21" customFormat="1" ht="13.2" x14ac:dyDescent="0.25">
      <c r="A112" s="149"/>
    </row>
    <row r="113" spans="1:8" s="21" customFormat="1" ht="13.8" thickBot="1" x14ac:dyDescent="0.3">
      <c r="A113" s="337" t="s">
        <v>309</v>
      </c>
    </row>
    <row r="114" spans="1:8" ht="13.2" x14ac:dyDescent="0.25">
      <c r="A114" s="325" t="s">
        <v>310</v>
      </c>
      <c r="B114" s="326"/>
      <c r="C114" s="327"/>
      <c r="D114" s="328">
        <f>D14+D22+D39+D56</f>
        <v>0</v>
      </c>
      <c r="E114" s="328">
        <f t="shared" ref="E114:H114" si="32">E14+E22+E39+E56</f>
        <v>0</v>
      </c>
      <c r="F114" s="328">
        <f t="shared" si="32"/>
        <v>0</v>
      </c>
      <c r="G114" s="328">
        <f t="shared" si="32"/>
        <v>0</v>
      </c>
      <c r="H114" s="329">
        <f t="shared" si="32"/>
        <v>0</v>
      </c>
    </row>
    <row r="115" spans="1:8" ht="13.2" x14ac:dyDescent="0.25">
      <c r="A115" s="101" t="s">
        <v>311</v>
      </c>
      <c r="B115" s="289"/>
      <c r="C115" s="270">
        <f>SUM(C73:C75)+SUM(C83:C85)+SUM(C93:C95)+SUM(C103:C105)</f>
        <v>29.142892030000091</v>
      </c>
      <c r="D115" s="266">
        <f>SUM(D73:D75)+SUM(D83:D85)+SUM(D93:D95)+SUM(D103:D105)</f>
        <v>26.822499999999998</v>
      </c>
      <c r="E115" s="266">
        <f t="shared" ref="E115:H115" si="33">SUM(E73:E75)+SUM(E83:E85)+SUM(E93:E95)+SUM(E103:E105)</f>
        <v>23</v>
      </c>
      <c r="F115" s="266">
        <f t="shared" si="33"/>
        <v>23</v>
      </c>
      <c r="G115" s="266">
        <f t="shared" si="33"/>
        <v>23</v>
      </c>
      <c r="H115" s="267">
        <f t="shared" si="33"/>
        <v>0</v>
      </c>
    </row>
    <row r="116" spans="1:8" s="110" customFormat="1" ht="13.2" x14ac:dyDescent="0.25">
      <c r="A116" s="105" t="s">
        <v>312</v>
      </c>
      <c r="B116" s="330"/>
      <c r="C116" s="331">
        <f>SUM(C114:C115)</f>
        <v>29.142892030000091</v>
      </c>
      <c r="D116" s="332">
        <f>SUM(D114:D115)</f>
        <v>26.822499999999998</v>
      </c>
      <c r="E116" s="332">
        <f t="shared" ref="E116:H116" si="34">SUM(E114:E115)</f>
        <v>23</v>
      </c>
      <c r="F116" s="332">
        <f t="shared" si="34"/>
        <v>23</v>
      </c>
      <c r="G116" s="332">
        <f t="shared" si="34"/>
        <v>23</v>
      </c>
      <c r="H116" s="333">
        <f t="shared" si="34"/>
        <v>0</v>
      </c>
    </row>
    <row r="117" spans="1:8" ht="13.2" x14ac:dyDescent="0.25">
      <c r="A117" s="101" t="s">
        <v>317</v>
      </c>
      <c r="B117" s="289"/>
      <c r="C117" s="270">
        <f>SUM(C16:C17)+SUM(C24:C25)-SUM(C31:C32)+SUM(C41:C42)-SUM(C48:C49)+SUM(C58:C59)-SUM(C65:C66)+SUM(C77:C78)+SUM(C87:C88)+SUM(C97:C98)+SUM(C107:C108)</f>
        <v>0</v>
      </c>
      <c r="D117" s="266">
        <f>SUM(D16:D17)+SUM(D24:D25)-SUM(D31:D32)+SUM(D41:D42)-SUM(D48:D49)+SUM(D58:D59)-SUM(D65:D66)+SUM(D77:D78)+SUM(D87:D88)+SUM(D97:D98)+SUM(D107:D108)</f>
        <v>0</v>
      </c>
      <c r="E117" s="266">
        <f t="shared" ref="E117:H117" si="35">SUM(E16:E17)+SUM(E24:E25)-SUM(E31:E32)+SUM(E41:E42)-SUM(E48:E49)+SUM(E58:E59)-SUM(E65:E66)+SUM(E77:E78)+SUM(E87:E88)+SUM(E97:E98)+SUM(E107:E108)</f>
        <v>0</v>
      </c>
      <c r="F117" s="266">
        <f t="shared" si="35"/>
        <v>0</v>
      </c>
      <c r="G117" s="266">
        <f t="shared" si="35"/>
        <v>0</v>
      </c>
      <c r="H117" s="267">
        <f t="shared" si="35"/>
        <v>0</v>
      </c>
    </row>
    <row r="118" spans="1:8" ht="13.2" x14ac:dyDescent="0.25">
      <c r="A118" s="105" t="s">
        <v>315</v>
      </c>
      <c r="B118" s="289"/>
      <c r="C118" s="281">
        <f>SUM(C116:C117)</f>
        <v>29.142892030000091</v>
      </c>
      <c r="D118" s="282">
        <f>SUM(D116:D117)</f>
        <v>26.822499999999998</v>
      </c>
      <c r="E118" s="282">
        <f t="shared" ref="E118:H118" si="36">SUM(E116:E117)</f>
        <v>23</v>
      </c>
      <c r="F118" s="282">
        <f t="shared" si="36"/>
        <v>23</v>
      </c>
      <c r="G118" s="282">
        <f t="shared" si="36"/>
        <v>23</v>
      </c>
      <c r="H118" s="283">
        <f t="shared" si="36"/>
        <v>0</v>
      </c>
    </row>
    <row r="119" spans="1:8" ht="8.1" customHeight="1" x14ac:dyDescent="0.25">
      <c r="A119" s="101"/>
      <c r="B119" s="271"/>
      <c r="C119" s="273"/>
      <c r="D119" s="274"/>
      <c r="E119" s="274"/>
      <c r="F119" s="274"/>
      <c r="G119" s="274"/>
      <c r="H119" s="275"/>
    </row>
    <row r="120" spans="1:8" s="106" customFormat="1" ht="15.75" customHeight="1" thickBot="1" x14ac:dyDescent="0.3">
      <c r="A120" s="107" t="s">
        <v>316</v>
      </c>
      <c r="B120" s="290"/>
      <c r="C120" s="324">
        <f>+C30+C47+C64</f>
        <v>22.472283284444444</v>
      </c>
      <c r="D120" s="335">
        <f>+D30+D47+D64</f>
        <v>22.013853999999998</v>
      </c>
      <c r="E120" s="335">
        <f t="shared" ref="E120:H120" si="37">+E30+E47+E64</f>
        <v>22.923518999999999</v>
      </c>
      <c r="F120" s="335">
        <f t="shared" si="37"/>
        <v>23.326774</v>
      </c>
      <c r="G120" s="335">
        <f t="shared" si="37"/>
        <v>23.326774</v>
      </c>
      <c r="H120" s="336">
        <f t="shared" si="37"/>
        <v>0</v>
      </c>
    </row>
    <row r="121" spans="1:8" ht="14.25" customHeight="1" x14ac:dyDescent="0.2">
      <c r="A121" s="95"/>
      <c r="B121" s="108"/>
      <c r="C121" s="109"/>
      <c r="D121" s="109"/>
      <c r="E121" s="109"/>
      <c r="F121" s="109"/>
      <c r="G121" s="109"/>
      <c r="H121" s="109"/>
    </row>
    <row r="122" spans="1:8" ht="12" x14ac:dyDescent="0.25">
      <c r="A122" s="110" t="s">
        <v>61</v>
      </c>
      <c r="B122" s="95"/>
      <c r="C122" s="95"/>
      <c r="D122" s="95"/>
      <c r="E122" s="95"/>
      <c r="F122" s="95"/>
      <c r="G122" s="95"/>
      <c r="H122" s="95"/>
    </row>
    <row r="123" spans="1:8" x14ac:dyDescent="0.2">
      <c r="A123" s="736" t="s">
        <v>133</v>
      </c>
      <c r="B123" s="736"/>
      <c r="C123" s="736"/>
      <c r="D123" s="736"/>
      <c r="E123" s="736"/>
      <c r="F123" s="736"/>
      <c r="G123" s="736"/>
      <c r="H123" s="736"/>
    </row>
    <row r="124" spans="1:8" x14ac:dyDescent="0.2">
      <c r="A124" s="742" t="s">
        <v>145</v>
      </c>
      <c r="B124" s="742"/>
      <c r="C124" s="742"/>
      <c r="D124" s="742"/>
      <c r="E124" s="742"/>
      <c r="F124" s="742"/>
      <c r="G124" s="742"/>
      <c r="H124" s="742"/>
    </row>
    <row r="125" spans="1:8" x14ac:dyDescent="0.2">
      <c r="A125" s="291" t="s">
        <v>154</v>
      </c>
      <c r="B125" s="291"/>
      <c r="C125" s="291"/>
      <c r="D125" s="291"/>
      <c r="E125" s="291"/>
      <c r="F125" s="291"/>
      <c r="G125" s="291"/>
      <c r="H125" s="291"/>
    </row>
    <row r="126" spans="1:8" ht="22.5" customHeight="1" x14ac:dyDescent="0.2">
      <c r="A126" s="736" t="s">
        <v>187</v>
      </c>
      <c r="B126" s="736"/>
      <c r="C126" s="736"/>
      <c r="D126" s="736"/>
      <c r="E126" s="736"/>
      <c r="F126" s="736"/>
      <c r="G126" s="736"/>
      <c r="H126" s="736"/>
    </row>
    <row r="127" spans="1:8" ht="24" customHeight="1" x14ac:dyDescent="0.2">
      <c r="A127" s="736" t="s">
        <v>287</v>
      </c>
      <c r="B127" s="736"/>
      <c r="C127" s="736"/>
      <c r="D127" s="736"/>
      <c r="E127" s="736"/>
      <c r="F127" s="736"/>
      <c r="G127" s="736"/>
      <c r="H127" s="736"/>
    </row>
    <row r="128" spans="1:8" ht="13.2" x14ac:dyDescent="0.25">
      <c r="A128" s="21"/>
      <c r="B128" s="21"/>
      <c r="C128" s="21"/>
      <c r="D128" s="21"/>
      <c r="E128" s="21"/>
      <c r="F128" s="21"/>
      <c r="G128" s="21"/>
      <c r="H128" s="21"/>
    </row>
    <row r="129" spans="1:8" ht="12" customHeight="1" x14ac:dyDescent="0.25">
      <c r="A129" s="38" t="s">
        <v>54</v>
      </c>
      <c r="B129" s="23"/>
      <c r="C129" s="23"/>
      <c r="D129" s="23"/>
      <c r="E129" s="23"/>
      <c r="F129" s="23"/>
      <c r="G129" s="23"/>
      <c r="H129" s="23"/>
    </row>
    <row r="130" spans="1:8" ht="9.9" customHeight="1" x14ac:dyDescent="0.25">
      <c r="A130" s="23"/>
      <c r="B130" s="23"/>
      <c r="C130" s="23"/>
      <c r="D130" s="23"/>
      <c r="E130" s="23"/>
      <c r="F130" s="23"/>
      <c r="G130" s="23"/>
      <c r="H130" s="23"/>
    </row>
    <row r="131" spans="1:8" ht="9.9" customHeight="1" x14ac:dyDescent="0.25">
      <c r="A131" s="43"/>
      <c r="B131" s="43"/>
      <c r="C131" s="43"/>
      <c r="D131" s="43"/>
      <c r="E131" s="43"/>
      <c r="F131" s="43"/>
      <c r="G131" s="43"/>
      <c r="H131" s="43"/>
    </row>
    <row r="132" spans="1:8" ht="9.9" customHeight="1" x14ac:dyDescent="0.25">
      <c r="A132" s="23"/>
      <c r="B132" s="42"/>
      <c r="C132" s="23"/>
      <c r="D132" s="23"/>
      <c r="E132" s="23"/>
      <c r="F132" s="23"/>
      <c r="G132" s="23"/>
      <c r="H132" s="23"/>
    </row>
    <row r="133" spans="1:8" ht="9.9" customHeight="1" x14ac:dyDescent="0.25">
      <c r="A133" s="49"/>
      <c r="B133" s="49"/>
      <c r="C133" s="43"/>
      <c r="D133" s="43"/>
      <c r="E133" s="43"/>
      <c r="F133" s="43"/>
      <c r="G133" s="43"/>
      <c r="H133" s="43"/>
    </row>
    <row r="134" spans="1:8" ht="9.9" customHeight="1" x14ac:dyDescent="0.25">
      <c r="A134" s="23"/>
      <c r="B134" s="42"/>
      <c r="C134" s="23"/>
      <c r="D134" s="23"/>
      <c r="E134" s="23"/>
      <c r="F134" s="23"/>
      <c r="G134" s="23"/>
      <c r="H134" s="23"/>
    </row>
    <row r="135" spans="1:8" ht="13.2" x14ac:dyDescent="0.25">
      <c r="A135" s="49"/>
      <c r="B135" s="49"/>
      <c r="C135" s="43"/>
      <c r="D135" s="43"/>
      <c r="E135" s="43"/>
      <c r="F135" s="43"/>
      <c r="G135" s="43"/>
      <c r="H135" s="43"/>
    </row>
    <row r="136" spans="1:8" ht="17.25" customHeight="1" x14ac:dyDescent="0.25">
      <c r="A136" s="21"/>
      <c r="B136" s="21"/>
      <c r="C136" s="21"/>
      <c r="D136" s="21"/>
      <c r="E136" s="21"/>
      <c r="F136" s="21"/>
      <c r="G136" s="21"/>
      <c r="H136" s="21"/>
    </row>
    <row r="137" spans="1:8" ht="6" customHeight="1" x14ac:dyDescent="0.25">
      <c r="A137" s="21"/>
      <c r="B137" s="21"/>
      <c r="C137" s="21"/>
      <c r="D137" s="21"/>
      <c r="E137" s="21"/>
      <c r="F137" s="21"/>
      <c r="G137" s="26"/>
      <c r="H137" s="26"/>
    </row>
    <row r="138" spans="1:8" ht="13.2" x14ac:dyDescent="0.25">
      <c r="A138" s="70" t="s">
        <v>359</v>
      </c>
      <c r="B138" s="70"/>
      <c r="C138" s="70"/>
      <c r="D138" s="70" t="s">
        <v>180</v>
      </c>
      <c r="E138" s="714">
        <f>+'Form A'!D82:E82</f>
        <v>0</v>
      </c>
      <c r="F138" s="714"/>
      <c r="G138" s="737"/>
      <c r="H138" s="737"/>
    </row>
    <row r="139" spans="1:8" ht="6" customHeight="1" x14ac:dyDescent="0.25">
      <c r="A139" s="70"/>
      <c r="B139" s="70"/>
      <c r="C139" s="70"/>
      <c r="D139" s="70"/>
      <c r="E139" s="292"/>
      <c r="F139" s="292"/>
      <c r="G139" s="689"/>
      <c r="H139" s="689"/>
    </row>
    <row r="140" spans="1:8" ht="13.2" x14ac:dyDescent="0.25">
      <c r="A140" s="70" t="s">
        <v>360</v>
      </c>
      <c r="B140" s="70"/>
      <c r="C140" s="70"/>
      <c r="D140" s="70" t="s">
        <v>181</v>
      </c>
      <c r="E140" s="743">
        <f>+'Form A'!D84</f>
        <v>42678</v>
      </c>
      <c r="F140" s="743"/>
      <c r="G140" s="738"/>
      <c r="H140" s="738"/>
    </row>
    <row r="141" spans="1:8" ht="10.5" customHeight="1" x14ac:dyDescent="0.25">
      <c r="A141" s="70" t="s">
        <v>38</v>
      </c>
      <c r="B141" s="70"/>
      <c r="C141" s="70"/>
      <c r="D141" s="70"/>
      <c r="E141" s="70"/>
      <c r="F141" s="70"/>
      <c r="G141" s="690"/>
      <c r="H141" s="690"/>
    </row>
  </sheetData>
  <sheetProtection password="83AF" sheet="1" objects="1" scenarios="1"/>
  <mergeCells count="12">
    <mergeCell ref="A1:H1"/>
    <mergeCell ref="A126:H126"/>
    <mergeCell ref="A127:H127"/>
    <mergeCell ref="G138:H138"/>
    <mergeCell ref="G140:H140"/>
    <mergeCell ref="C5:H5"/>
    <mergeCell ref="C6:H6"/>
    <mergeCell ref="A7:H7"/>
    <mergeCell ref="A123:H123"/>
    <mergeCell ref="A124:H124"/>
    <mergeCell ref="E138:F138"/>
    <mergeCell ref="E140:F140"/>
  </mergeCells>
  <pageMargins left="0.70866141732283472" right="0.70866141732283472" top="0.51181102362204722" bottom="0.51181102362204722" header="0.31496062992125984" footer="0.31496062992125984"/>
  <pageSetup scale="58" fitToHeight="0" orientation="portrait" r:id="rId1"/>
  <headerFooter>
    <oddFooter>&amp;C&amp;A</oddFooter>
  </headerFooter>
  <rowBreaks count="1" manualBreakCount="1">
    <brk id="79" max="5" man="1"/>
  </rowBreaks>
  <ignoredErrors>
    <ignoredError sqref="C117:D117" formula="1"/>
    <ignoredError sqref="C115:D115 D11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H181"/>
  <sheetViews>
    <sheetView showGridLines="0" topLeftCell="A149" zoomScaleNormal="100" workbookViewId="0">
      <selection activeCell="A174" sqref="A174:A176"/>
    </sheetView>
  </sheetViews>
  <sheetFormatPr defaultColWidth="9.109375" defaultRowHeight="13.2" x14ac:dyDescent="0.25"/>
  <cols>
    <col min="1" max="1" width="66" style="21" customWidth="1"/>
    <col min="2" max="6" width="15.6640625" style="21" customWidth="1"/>
    <col min="7" max="7" width="15.6640625" style="21" hidden="1" customWidth="1"/>
    <col min="8" max="8" width="2.6640625" style="58" customWidth="1"/>
    <col min="9" max="9" width="2.88671875" style="21" customWidth="1"/>
    <col min="10" max="16384" width="9.109375" style="21"/>
  </cols>
  <sheetData>
    <row r="1" spans="1:8" ht="21" x14ac:dyDescent="0.4">
      <c r="A1" s="713" t="str">
        <f>+'Form C'!A1:H1</f>
        <v>2017-18 PROGRAM REVIEW, RENEWAL &amp; TRANSFORMATION</v>
      </c>
      <c r="B1" s="713"/>
      <c r="C1" s="713"/>
      <c r="D1" s="713"/>
      <c r="E1" s="713"/>
      <c r="F1" s="713"/>
      <c r="G1" s="713"/>
      <c r="H1" s="713"/>
    </row>
    <row r="2" spans="1:8" ht="15.6" x14ac:dyDescent="0.3">
      <c r="A2" s="452" t="s">
        <v>135</v>
      </c>
      <c r="B2" s="452"/>
      <c r="C2" s="452"/>
      <c r="D2" s="452"/>
      <c r="E2" s="452"/>
      <c r="F2" s="452"/>
      <c r="G2" s="452"/>
      <c r="H2" s="136"/>
    </row>
    <row r="3" spans="1:8" ht="13.8" x14ac:dyDescent="0.25">
      <c r="A3" s="748" t="s">
        <v>73</v>
      </c>
      <c r="B3" s="748"/>
      <c r="C3" s="748"/>
      <c r="D3" s="748"/>
      <c r="E3" s="748"/>
      <c r="F3" s="748"/>
      <c r="G3" s="748"/>
      <c r="H3" s="136"/>
    </row>
    <row r="4" spans="1:8" ht="17.25" customHeight="1" thickBot="1" x14ac:dyDescent="0.3">
      <c r="A4" s="549"/>
      <c r="B4" s="549"/>
      <c r="C4" s="550"/>
      <c r="D4" s="550"/>
      <c r="E4" s="550"/>
      <c r="F4" s="550"/>
      <c r="G4" s="550"/>
      <c r="H4" s="136"/>
    </row>
    <row r="5" spans="1:8" s="47" customFormat="1" ht="16.2" thickBot="1" x14ac:dyDescent="0.35">
      <c r="A5" s="454" t="s">
        <v>33</v>
      </c>
      <c r="B5" s="749" t="str">
        <f>'Form A'!B4</f>
        <v>219-Independent Electricity System Operator</v>
      </c>
      <c r="C5" s="750"/>
      <c r="D5" s="750"/>
      <c r="E5" s="750"/>
      <c r="F5" s="750"/>
      <c r="G5" s="751"/>
      <c r="H5" s="137"/>
    </row>
    <row r="6" spans="1:8" s="47" customFormat="1" ht="15.6" x14ac:dyDescent="0.3">
      <c r="A6" s="551"/>
      <c r="B6" s="551"/>
      <c r="C6" s="552"/>
      <c r="D6" s="552"/>
      <c r="E6" s="552"/>
      <c r="F6" s="552"/>
      <c r="G6" s="552"/>
      <c r="H6" s="138"/>
    </row>
    <row r="7" spans="1:8" s="47" customFormat="1" ht="27" customHeight="1" x14ac:dyDescent="0.25">
      <c r="A7" s="747" t="s">
        <v>13</v>
      </c>
      <c r="B7" s="747"/>
      <c r="C7" s="747"/>
      <c r="D7" s="747"/>
      <c r="E7" s="747"/>
      <c r="F7" s="747"/>
      <c r="G7" s="747"/>
      <c r="H7" s="747"/>
    </row>
    <row r="8" spans="1:8" ht="6" customHeight="1" x14ac:dyDescent="0.25">
      <c r="A8" s="553"/>
      <c r="B8" s="554"/>
      <c r="C8" s="428"/>
      <c r="D8" s="428"/>
      <c r="E8" s="428"/>
      <c r="F8" s="428"/>
      <c r="G8" s="428"/>
    </row>
    <row r="9" spans="1:8" ht="13.8" x14ac:dyDescent="0.25">
      <c r="A9" s="555" t="s">
        <v>43</v>
      </c>
      <c r="B9" s="554"/>
      <c r="C9" s="428"/>
      <c r="D9" s="428"/>
      <c r="E9" s="428"/>
      <c r="F9" s="428"/>
      <c r="G9" s="428"/>
    </row>
    <row r="10" spans="1:8" ht="14.4" thickBot="1" x14ac:dyDescent="0.3">
      <c r="A10" s="555"/>
      <c r="B10" s="681"/>
      <c r="C10" s="428"/>
      <c r="D10" s="428"/>
      <c r="E10" s="428"/>
      <c r="F10" s="428"/>
      <c r="G10" s="428"/>
    </row>
    <row r="11" spans="1:8" ht="14.4" thickBot="1" x14ac:dyDescent="0.3">
      <c r="A11" s="553" t="s">
        <v>178</v>
      </c>
      <c r="B11" s="744"/>
      <c r="C11" s="745"/>
      <c r="D11" s="745"/>
      <c r="E11" s="745"/>
      <c r="F11" s="745"/>
      <c r="G11" s="746"/>
      <c r="H11" s="139"/>
    </row>
    <row r="12" spans="1:8" ht="15.75" customHeight="1" x14ac:dyDescent="0.3">
      <c r="A12" s="551"/>
      <c r="B12" s="560"/>
      <c r="C12" s="428"/>
      <c r="D12" s="428"/>
      <c r="E12" s="428"/>
      <c r="F12" s="428"/>
      <c r="G12" s="428"/>
    </row>
    <row r="13" spans="1:8" ht="15.75" customHeight="1" thickBot="1" x14ac:dyDescent="0.3">
      <c r="A13" s="556" t="s">
        <v>42</v>
      </c>
      <c r="B13" s="428"/>
      <c r="C13" s="428"/>
      <c r="D13" s="428"/>
      <c r="E13" s="428"/>
      <c r="F13" s="428"/>
      <c r="G13" s="428"/>
    </row>
    <row r="14" spans="1:8" x14ac:dyDescent="0.25">
      <c r="A14" s="400" t="s">
        <v>36</v>
      </c>
      <c r="B14" s="401" t="str">
        <f>'Form A'!B10</f>
        <v>2016-17</v>
      </c>
      <c r="C14" s="572" t="str">
        <f>'Form A'!C10</f>
        <v>2017-18</v>
      </c>
      <c r="D14" s="572" t="str">
        <f>'Form A'!D10</f>
        <v>2018-19</v>
      </c>
      <c r="E14" s="572" t="str">
        <f>'Form A'!E10</f>
        <v>2019-20</v>
      </c>
      <c r="F14" s="572" t="str">
        <f>'Form A'!F10</f>
        <v>2020-21</v>
      </c>
      <c r="G14" s="573" t="str">
        <f>'Form A'!G10</f>
        <v>2021-22</v>
      </c>
    </row>
    <row r="15" spans="1:8" ht="13.8" thickBot="1" x14ac:dyDescent="0.3">
      <c r="A15" s="404" t="s">
        <v>37</v>
      </c>
      <c r="B15" s="405" t="str">
        <f>+'Form A'!B11</f>
        <v>Interim</v>
      </c>
      <c r="C15" s="406" t="s">
        <v>102</v>
      </c>
      <c r="D15" s="406" t="s">
        <v>103</v>
      </c>
      <c r="E15" s="406" t="s">
        <v>103</v>
      </c>
      <c r="F15" s="406" t="s">
        <v>103</v>
      </c>
      <c r="G15" s="407" t="s">
        <v>103</v>
      </c>
    </row>
    <row r="16" spans="1:8" ht="15.75" customHeight="1" x14ac:dyDescent="0.25">
      <c r="A16" s="557" t="s">
        <v>5</v>
      </c>
      <c r="B16" s="214"/>
      <c r="C16" s="215"/>
      <c r="D16" s="215"/>
      <c r="E16" s="215"/>
      <c r="F16" s="215"/>
      <c r="G16" s="232"/>
    </row>
    <row r="17" spans="1:8" ht="15.75" customHeight="1" x14ac:dyDescent="0.25">
      <c r="A17" s="557" t="s">
        <v>143</v>
      </c>
      <c r="B17" s="216">
        <f>-'Form G'!B17</f>
        <v>0</v>
      </c>
      <c r="C17" s="217">
        <f>-'Form G'!C17</f>
        <v>0</v>
      </c>
      <c r="D17" s="217">
        <f>-'Form G'!D17</f>
        <v>0</v>
      </c>
      <c r="E17" s="217">
        <f>-'Form G'!E17</f>
        <v>0</v>
      </c>
      <c r="F17" s="217">
        <f>-'Form G'!F17</f>
        <v>0</v>
      </c>
      <c r="G17" s="218">
        <f>-'Form G'!G17</f>
        <v>0</v>
      </c>
    </row>
    <row r="18" spans="1:8" ht="15.75" customHeight="1" x14ac:dyDescent="0.25">
      <c r="A18" s="558" t="s">
        <v>144</v>
      </c>
      <c r="B18" s="219">
        <f>-'Form G'!B26</f>
        <v>0</v>
      </c>
      <c r="C18" s="220">
        <f>-'Form G'!C26</f>
        <v>0</v>
      </c>
      <c r="D18" s="220">
        <f>-'Form G'!D26</f>
        <v>0</v>
      </c>
      <c r="E18" s="220">
        <f>-'Form G'!E26</f>
        <v>0</v>
      </c>
      <c r="F18" s="220">
        <f>-'Form G'!F26</f>
        <v>0</v>
      </c>
      <c r="G18" s="221">
        <f>-'Form G'!G26</f>
        <v>0</v>
      </c>
    </row>
    <row r="19" spans="1:8" ht="15.75" customHeight="1" x14ac:dyDescent="0.25">
      <c r="A19" s="558" t="s">
        <v>104</v>
      </c>
      <c r="B19" s="222"/>
      <c r="C19" s="223"/>
      <c r="D19" s="223"/>
      <c r="E19" s="223"/>
      <c r="F19" s="223"/>
      <c r="G19" s="238"/>
    </row>
    <row r="20" spans="1:8" ht="15.75" customHeight="1" x14ac:dyDescent="0.25">
      <c r="A20" s="558" t="s">
        <v>62</v>
      </c>
      <c r="B20" s="222"/>
      <c r="C20" s="223"/>
      <c r="D20" s="223"/>
      <c r="E20" s="223"/>
      <c r="F20" s="223"/>
      <c r="G20" s="238"/>
    </row>
    <row r="21" spans="1:8" ht="15.75" customHeight="1" x14ac:dyDescent="0.25">
      <c r="A21" s="558" t="s">
        <v>70</v>
      </c>
      <c r="B21" s="222"/>
      <c r="C21" s="223"/>
      <c r="D21" s="223"/>
      <c r="E21" s="223"/>
      <c r="F21" s="223"/>
      <c r="G21" s="238"/>
    </row>
    <row r="22" spans="1:8" ht="15.75" customHeight="1" x14ac:dyDescent="0.25">
      <c r="A22" s="558" t="s">
        <v>63</v>
      </c>
      <c r="B22" s="222"/>
      <c r="C22" s="223"/>
      <c r="D22" s="223"/>
      <c r="E22" s="223"/>
      <c r="F22" s="223"/>
      <c r="G22" s="238"/>
    </row>
    <row r="23" spans="1:8" ht="15.75" customHeight="1" x14ac:dyDescent="0.25">
      <c r="A23" s="558" t="s">
        <v>64</v>
      </c>
      <c r="B23" s="222"/>
      <c r="C23" s="223"/>
      <c r="D23" s="223"/>
      <c r="E23" s="223"/>
      <c r="F23" s="223"/>
      <c r="G23" s="238"/>
    </row>
    <row r="24" spans="1:8" ht="15.75" customHeight="1" thickBot="1" x14ac:dyDescent="0.3">
      <c r="A24" s="558" t="s">
        <v>114</v>
      </c>
      <c r="B24" s="222"/>
      <c r="C24" s="223"/>
      <c r="D24" s="223"/>
      <c r="E24" s="223"/>
      <c r="F24" s="223"/>
      <c r="G24" s="238"/>
    </row>
    <row r="25" spans="1:8" ht="19.5" customHeight="1" thickTop="1" thickBot="1" x14ac:dyDescent="0.3">
      <c r="A25" s="559" t="s">
        <v>44</v>
      </c>
      <c r="B25" s="224">
        <f>SUM(B16:B24)</f>
        <v>0</v>
      </c>
      <c r="C25" s="225">
        <f>SUM(C16:C24)</f>
        <v>0</v>
      </c>
      <c r="D25" s="225">
        <f t="shared" ref="D25:E25" si="0">SUM(D16:D24)</f>
        <v>0</v>
      </c>
      <c r="E25" s="225">
        <f t="shared" si="0"/>
        <v>0</v>
      </c>
      <c r="F25" s="225">
        <f t="shared" ref="F25" si="1">SUM(F16:F24)</f>
        <v>0</v>
      </c>
      <c r="G25" s="239">
        <f>SUM(G16:G24)</f>
        <v>0</v>
      </c>
    </row>
    <row r="26" spans="1:8" ht="15.75" hidden="1" customHeight="1" x14ac:dyDescent="0.25">
      <c r="A26" s="76"/>
      <c r="B26" s="60"/>
    </row>
    <row r="27" spans="1:8" ht="15.75" customHeight="1" x14ac:dyDescent="0.25">
      <c r="A27" s="530"/>
      <c r="B27" s="428"/>
      <c r="C27" s="428"/>
      <c r="D27" s="428"/>
      <c r="E27" s="428"/>
      <c r="F27" s="428"/>
      <c r="G27" s="428"/>
    </row>
    <row r="28" spans="1:8" ht="14.4" thickBot="1" x14ac:dyDescent="0.3">
      <c r="A28" s="555"/>
      <c r="B28" s="554"/>
      <c r="C28" s="428"/>
      <c r="D28" s="428"/>
      <c r="E28" s="428"/>
      <c r="F28" s="428"/>
      <c r="G28" s="428"/>
    </row>
    <row r="29" spans="1:8" ht="14.4" thickBot="1" x14ac:dyDescent="0.3">
      <c r="A29" s="553" t="s">
        <v>178</v>
      </c>
      <c r="B29" s="744"/>
      <c r="C29" s="745"/>
      <c r="D29" s="745"/>
      <c r="E29" s="745"/>
      <c r="F29" s="745"/>
      <c r="G29" s="746"/>
      <c r="H29" s="139"/>
    </row>
    <row r="30" spans="1:8" ht="15.75" customHeight="1" x14ac:dyDescent="0.3">
      <c r="A30" s="551"/>
      <c r="B30" s="560"/>
      <c r="C30" s="428"/>
      <c r="D30" s="428"/>
      <c r="E30" s="428"/>
      <c r="F30" s="428"/>
      <c r="G30" s="428"/>
    </row>
    <row r="31" spans="1:8" ht="15.75" customHeight="1" thickBot="1" x14ac:dyDescent="0.3">
      <c r="A31" s="556"/>
      <c r="B31" s="428"/>
      <c r="C31" s="428"/>
      <c r="D31" s="428"/>
      <c r="E31" s="428"/>
      <c r="F31" s="428"/>
      <c r="G31" s="428"/>
    </row>
    <row r="32" spans="1:8" x14ac:dyDescent="0.25">
      <c r="A32" s="400" t="s">
        <v>36</v>
      </c>
      <c r="B32" s="401" t="str">
        <f>+'Form A'!B10</f>
        <v>2016-17</v>
      </c>
      <c r="C32" s="402" t="str">
        <f>+'Form A'!C10</f>
        <v>2017-18</v>
      </c>
      <c r="D32" s="402" t="str">
        <f>+'Form A'!D10</f>
        <v>2018-19</v>
      </c>
      <c r="E32" s="402" t="str">
        <f>+'Form A'!E10</f>
        <v>2019-20</v>
      </c>
      <c r="F32" s="402" t="str">
        <f>+'Form A'!F10</f>
        <v>2020-21</v>
      </c>
      <c r="G32" s="403" t="str">
        <f>+'Form A'!G10</f>
        <v>2021-22</v>
      </c>
    </row>
    <row r="33" spans="1:8" ht="13.8" thickBot="1" x14ac:dyDescent="0.3">
      <c r="A33" s="404" t="s">
        <v>37</v>
      </c>
      <c r="B33" s="405" t="str">
        <f>+'Form A'!B11</f>
        <v>Interim</v>
      </c>
      <c r="C33" s="406" t="s">
        <v>102</v>
      </c>
      <c r="D33" s="406" t="s">
        <v>103</v>
      </c>
      <c r="E33" s="406" t="s">
        <v>103</v>
      </c>
      <c r="F33" s="406" t="s">
        <v>103</v>
      </c>
      <c r="G33" s="407" t="s">
        <v>103</v>
      </c>
    </row>
    <row r="34" spans="1:8" ht="15.75" customHeight="1" x14ac:dyDescent="0.25">
      <c r="A34" s="557" t="s">
        <v>5</v>
      </c>
      <c r="B34" s="231"/>
      <c r="C34" s="215"/>
      <c r="D34" s="215"/>
      <c r="E34" s="215"/>
      <c r="F34" s="215"/>
      <c r="G34" s="232"/>
    </row>
    <row r="35" spans="1:8" ht="15.75" customHeight="1" x14ac:dyDescent="0.25">
      <c r="A35" s="557" t="s">
        <v>143</v>
      </c>
      <c r="B35" s="233">
        <f>-'Form G'!B40</f>
        <v>0</v>
      </c>
      <c r="C35" s="234">
        <f>-'Form G'!C40</f>
        <v>0</v>
      </c>
      <c r="D35" s="234">
        <f>-'Form G'!D40</f>
        <v>0</v>
      </c>
      <c r="E35" s="234">
        <f>-'Form G'!E40</f>
        <v>0</v>
      </c>
      <c r="F35" s="217">
        <f>-'Form G'!F40</f>
        <v>0</v>
      </c>
      <c r="G35" s="218">
        <f>-'Form G'!G40</f>
        <v>0</v>
      </c>
    </row>
    <row r="36" spans="1:8" ht="15.75" customHeight="1" x14ac:dyDescent="0.25">
      <c r="A36" s="558" t="s">
        <v>144</v>
      </c>
      <c r="B36" s="235">
        <f>-'Form G'!B49</f>
        <v>0</v>
      </c>
      <c r="C36" s="236">
        <f>-'Form G'!C49</f>
        <v>0</v>
      </c>
      <c r="D36" s="236">
        <f>-'Form G'!D49</f>
        <v>0</v>
      </c>
      <c r="E36" s="236">
        <f>-'Form G'!E49</f>
        <v>0</v>
      </c>
      <c r="F36" s="220">
        <f>-'Form G'!F49</f>
        <v>0</v>
      </c>
      <c r="G36" s="221">
        <f>-'Form G'!G49</f>
        <v>0</v>
      </c>
    </row>
    <row r="37" spans="1:8" ht="15.75" customHeight="1" x14ac:dyDescent="0.25">
      <c r="A37" s="558" t="s">
        <v>104</v>
      </c>
      <c r="B37" s="237"/>
      <c r="C37" s="223"/>
      <c r="D37" s="223"/>
      <c r="E37" s="223"/>
      <c r="F37" s="223"/>
      <c r="G37" s="238"/>
    </row>
    <row r="38" spans="1:8" ht="15.75" customHeight="1" x14ac:dyDescent="0.25">
      <c r="A38" s="558" t="s">
        <v>62</v>
      </c>
      <c r="B38" s="237"/>
      <c r="C38" s="223"/>
      <c r="D38" s="223"/>
      <c r="E38" s="223"/>
      <c r="F38" s="223"/>
      <c r="G38" s="238"/>
    </row>
    <row r="39" spans="1:8" ht="15.75" customHeight="1" x14ac:dyDescent="0.25">
      <c r="A39" s="558" t="s">
        <v>70</v>
      </c>
      <c r="B39" s="237"/>
      <c r="C39" s="223"/>
      <c r="D39" s="223"/>
      <c r="E39" s="223"/>
      <c r="F39" s="223"/>
      <c r="G39" s="238"/>
    </row>
    <row r="40" spans="1:8" ht="15.75" customHeight="1" x14ac:dyDescent="0.25">
      <c r="A40" s="558" t="s">
        <v>63</v>
      </c>
      <c r="B40" s="237"/>
      <c r="C40" s="223"/>
      <c r="D40" s="223"/>
      <c r="E40" s="223"/>
      <c r="F40" s="223"/>
      <c r="G40" s="238"/>
    </row>
    <row r="41" spans="1:8" ht="15.75" customHeight="1" x14ac:dyDescent="0.25">
      <c r="A41" s="558" t="s">
        <v>64</v>
      </c>
      <c r="B41" s="237"/>
      <c r="C41" s="223"/>
      <c r="D41" s="223"/>
      <c r="E41" s="223"/>
      <c r="F41" s="223"/>
      <c r="G41" s="238"/>
    </row>
    <row r="42" spans="1:8" ht="15.75" customHeight="1" thickBot="1" x14ac:dyDescent="0.3">
      <c r="A42" s="558" t="s">
        <v>114</v>
      </c>
      <c r="B42" s="237"/>
      <c r="C42" s="223"/>
      <c r="D42" s="223"/>
      <c r="E42" s="223"/>
      <c r="F42" s="223"/>
      <c r="G42" s="238"/>
    </row>
    <row r="43" spans="1:8" ht="15.75" customHeight="1" thickTop="1" thickBot="1" x14ac:dyDescent="0.3">
      <c r="A43" s="559" t="s">
        <v>44</v>
      </c>
      <c r="B43" s="230">
        <f>SUM(B34:B42)</f>
        <v>0</v>
      </c>
      <c r="C43" s="225">
        <f>SUM(C34:C42)</f>
        <v>0</v>
      </c>
      <c r="D43" s="225">
        <f t="shared" ref="D43:E43" si="2">SUM(D34:D42)</f>
        <v>0</v>
      </c>
      <c r="E43" s="225">
        <f t="shared" si="2"/>
        <v>0</v>
      </c>
      <c r="F43" s="225">
        <f>SUM(F34:F42)</f>
        <v>0</v>
      </c>
      <c r="G43" s="239">
        <f>SUM(G34:G42)</f>
        <v>0</v>
      </c>
    </row>
    <row r="44" spans="1:8" x14ac:dyDescent="0.25">
      <c r="A44" s="561"/>
      <c r="B44" s="428"/>
      <c r="C44" s="428"/>
      <c r="D44" s="428"/>
      <c r="E44" s="428"/>
      <c r="F44" s="428"/>
      <c r="G44" s="428"/>
    </row>
    <row r="45" spans="1:8" ht="13.8" thickBot="1" x14ac:dyDescent="0.3">
      <c r="A45" s="530"/>
      <c r="B45" s="428"/>
      <c r="C45" s="428"/>
      <c r="D45" s="428"/>
      <c r="E45" s="428"/>
      <c r="F45" s="428"/>
      <c r="G45" s="428"/>
    </row>
    <row r="46" spans="1:8" ht="14.4" thickBot="1" x14ac:dyDescent="0.3">
      <c r="A46" s="553" t="s">
        <v>178</v>
      </c>
      <c r="B46" s="744"/>
      <c r="C46" s="745"/>
      <c r="D46" s="745"/>
      <c r="E46" s="745"/>
      <c r="F46" s="745"/>
      <c r="G46" s="746"/>
      <c r="H46" s="139"/>
    </row>
    <row r="47" spans="1:8" ht="14.4" x14ac:dyDescent="0.3">
      <c r="A47" s="551"/>
      <c r="B47" s="560"/>
      <c r="C47" s="428"/>
      <c r="D47" s="428"/>
      <c r="E47" s="428"/>
      <c r="F47" s="428"/>
      <c r="G47" s="428"/>
    </row>
    <row r="48" spans="1:8" ht="13.8" thickBot="1" x14ac:dyDescent="0.3">
      <c r="A48" s="556"/>
      <c r="B48" s="428"/>
      <c r="C48" s="428"/>
      <c r="D48" s="428"/>
      <c r="E48" s="428"/>
      <c r="F48" s="428"/>
      <c r="G48" s="428"/>
    </row>
    <row r="49" spans="1:7" x14ac:dyDescent="0.25">
      <c r="A49" s="400" t="s">
        <v>36</v>
      </c>
      <c r="B49" s="401" t="str">
        <f>'Form A'!B10</f>
        <v>2016-17</v>
      </c>
      <c r="C49" s="402" t="str">
        <f>'Form A'!C10</f>
        <v>2017-18</v>
      </c>
      <c r="D49" s="402" t="str">
        <f>'Form A'!D10</f>
        <v>2018-19</v>
      </c>
      <c r="E49" s="402" t="str">
        <f>'Form A'!E10</f>
        <v>2019-20</v>
      </c>
      <c r="F49" s="402" t="str">
        <f>'Form A'!F10</f>
        <v>2020-21</v>
      </c>
      <c r="G49" s="403" t="str">
        <f>'Form A'!G10</f>
        <v>2021-22</v>
      </c>
    </row>
    <row r="50" spans="1:7" ht="13.8" thickBot="1" x14ac:dyDescent="0.3">
      <c r="A50" s="404" t="s">
        <v>37</v>
      </c>
      <c r="B50" s="405" t="str">
        <f>+B33</f>
        <v>Interim</v>
      </c>
      <c r="C50" s="406" t="s">
        <v>102</v>
      </c>
      <c r="D50" s="406" t="s">
        <v>103</v>
      </c>
      <c r="E50" s="406" t="s">
        <v>103</v>
      </c>
      <c r="F50" s="406" t="s">
        <v>103</v>
      </c>
      <c r="G50" s="407" t="s">
        <v>103</v>
      </c>
    </row>
    <row r="51" spans="1:7" x14ac:dyDescent="0.25">
      <c r="A51" s="557" t="s">
        <v>5</v>
      </c>
      <c r="B51" s="226"/>
      <c r="C51" s="215"/>
      <c r="D51" s="215"/>
      <c r="E51" s="215"/>
      <c r="F51" s="215"/>
      <c r="G51" s="232"/>
    </row>
    <row r="52" spans="1:7" ht="15.75" customHeight="1" x14ac:dyDescent="0.25">
      <c r="A52" s="557" t="s">
        <v>143</v>
      </c>
      <c r="B52" s="227">
        <f>-'Form G'!B62</f>
        <v>0</v>
      </c>
      <c r="C52" s="217">
        <f>-'Form G'!C62</f>
        <v>0</v>
      </c>
      <c r="D52" s="217">
        <f>-'Form G'!D62</f>
        <v>0</v>
      </c>
      <c r="E52" s="217">
        <f>-'Form G'!E62</f>
        <v>0</v>
      </c>
      <c r="F52" s="217">
        <f>-'Form G'!F62</f>
        <v>0</v>
      </c>
      <c r="G52" s="218">
        <f>-'Form G'!G62</f>
        <v>0</v>
      </c>
    </row>
    <row r="53" spans="1:7" ht="15.75" customHeight="1" x14ac:dyDescent="0.25">
      <c r="A53" s="558" t="s">
        <v>144</v>
      </c>
      <c r="B53" s="228">
        <f>-'Form G'!B72</f>
        <v>0</v>
      </c>
      <c r="C53" s="220">
        <f>-'Form G'!C72</f>
        <v>0</v>
      </c>
      <c r="D53" s="220">
        <f>-'Form G'!D72</f>
        <v>0</v>
      </c>
      <c r="E53" s="220">
        <f>-'Form G'!E72</f>
        <v>0</v>
      </c>
      <c r="F53" s="220">
        <f>-'Form G'!F72</f>
        <v>0</v>
      </c>
      <c r="G53" s="221">
        <f>-'Form G'!G72</f>
        <v>0</v>
      </c>
    </row>
    <row r="54" spans="1:7" ht="15.75" customHeight="1" x14ac:dyDescent="0.25">
      <c r="A54" s="558" t="s">
        <v>104</v>
      </c>
      <c r="B54" s="229"/>
      <c r="C54" s="223"/>
      <c r="D54" s="223"/>
      <c r="E54" s="223"/>
      <c r="F54" s="223"/>
      <c r="G54" s="238"/>
    </row>
    <row r="55" spans="1:7" ht="15.75" customHeight="1" x14ac:dyDescent="0.25">
      <c r="A55" s="558" t="s">
        <v>62</v>
      </c>
      <c r="B55" s="229"/>
      <c r="C55" s="223"/>
      <c r="D55" s="223"/>
      <c r="E55" s="223"/>
      <c r="F55" s="223"/>
      <c r="G55" s="238"/>
    </row>
    <row r="56" spans="1:7" ht="15.75" customHeight="1" x14ac:dyDescent="0.25">
      <c r="A56" s="558" t="s">
        <v>70</v>
      </c>
      <c r="B56" s="229"/>
      <c r="C56" s="223"/>
      <c r="D56" s="223"/>
      <c r="E56" s="223"/>
      <c r="F56" s="223"/>
      <c r="G56" s="238"/>
    </row>
    <row r="57" spans="1:7" ht="15.75" customHeight="1" x14ac:dyDescent="0.25">
      <c r="A57" s="558" t="s">
        <v>63</v>
      </c>
      <c r="B57" s="229"/>
      <c r="C57" s="223"/>
      <c r="D57" s="223"/>
      <c r="E57" s="223"/>
      <c r="F57" s="223"/>
      <c r="G57" s="238"/>
    </row>
    <row r="58" spans="1:7" ht="15.75" customHeight="1" x14ac:dyDescent="0.25">
      <c r="A58" s="558" t="s">
        <v>64</v>
      </c>
      <c r="B58" s="229"/>
      <c r="C58" s="223"/>
      <c r="D58" s="223"/>
      <c r="E58" s="223"/>
      <c r="F58" s="223"/>
      <c r="G58" s="238"/>
    </row>
    <row r="59" spans="1:7" ht="15.75" customHeight="1" thickBot="1" x14ac:dyDescent="0.3">
      <c r="A59" s="558" t="s">
        <v>114</v>
      </c>
      <c r="B59" s="229"/>
      <c r="C59" s="223"/>
      <c r="D59" s="223"/>
      <c r="E59" s="223"/>
      <c r="F59" s="223"/>
      <c r="G59" s="238"/>
    </row>
    <row r="60" spans="1:7" ht="19.5" customHeight="1" thickTop="1" thickBot="1" x14ac:dyDescent="0.3">
      <c r="A60" s="559" t="s">
        <v>44</v>
      </c>
      <c r="B60" s="230">
        <f>SUM(B51:B59)</f>
        <v>0</v>
      </c>
      <c r="C60" s="225">
        <f>SUM(C51:C59)</f>
        <v>0</v>
      </c>
      <c r="D60" s="225">
        <f t="shared" ref="D60:E60" si="3">SUM(D51:D59)</f>
        <v>0</v>
      </c>
      <c r="E60" s="225">
        <f t="shared" si="3"/>
        <v>0</v>
      </c>
      <c r="F60" s="225">
        <f>SUM(F51:F59)</f>
        <v>0</v>
      </c>
      <c r="G60" s="239">
        <f>SUM(G51:G59)</f>
        <v>0</v>
      </c>
    </row>
    <row r="61" spans="1:7" ht="15.75" hidden="1" customHeight="1" x14ac:dyDescent="0.25">
      <c r="A61" s="76"/>
      <c r="B61" s="60"/>
    </row>
    <row r="62" spans="1:7" ht="12" customHeight="1" x14ac:dyDescent="0.25">
      <c r="A62" s="530"/>
      <c r="B62" s="428"/>
      <c r="C62" s="428"/>
      <c r="D62" s="428"/>
      <c r="E62" s="428"/>
      <c r="F62" s="428"/>
      <c r="G62" s="428"/>
    </row>
    <row r="63" spans="1:7" ht="13.8" x14ac:dyDescent="0.25">
      <c r="A63" s="555"/>
      <c r="B63" s="554"/>
      <c r="C63" s="428"/>
      <c r="D63" s="428"/>
      <c r="E63" s="428"/>
      <c r="F63" s="428"/>
      <c r="G63" s="428"/>
    </row>
    <row r="64" spans="1:7" ht="14.4" thickBot="1" x14ac:dyDescent="0.3">
      <c r="A64" s="555"/>
      <c r="B64" s="681"/>
      <c r="C64" s="428"/>
      <c r="D64" s="428"/>
      <c r="E64" s="428"/>
      <c r="F64" s="428"/>
      <c r="G64" s="428"/>
    </row>
    <row r="65" spans="1:8" ht="14.4" thickBot="1" x14ac:dyDescent="0.3">
      <c r="A65" s="553" t="s">
        <v>178</v>
      </c>
      <c r="B65" s="744"/>
      <c r="C65" s="745"/>
      <c r="D65" s="745"/>
      <c r="E65" s="745"/>
      <c r="F65" s="745"/>
      <c r="G65" s="746"/>
      <c r="H65" s="139"/>
    </row>
    <row r="66" spans="1:8" ht="15.75" customHeight="1" x14ac:dyDescent="0.3">
      <c r="A66" s="551"/>
      <c r="B66" s="560"/>
      <c r="C66" s="428"/>
      <c r="D66" s="428"/>
      <c r="E66" s="428"/>
      <c r="F66" s="428"/>
      <c r="G66" s="428"/>
    </row>
    <row r="67" spans="1:8" ht="13.8" thickBot="1" x14ac:dyDescent="0.3">
      <c r="A67" s="556"/>
      <c r="B67" s="428"/>
      <c r="C67" s="428"/>
      <c r="D67" s="428"/>
      <c r="E67" s="428"/>
      <c r="F67" s="428"/>
      <c r="G67" s="428"/>
    </row>
    <row r="68" spans="1:8" x14ac:dyDescent="0.25">
      <c r="A68" s="400" t="s">
        <v>36</v>
      </c>
      <c r="B68" s="401" t="str">
        <f>'Form A'!B10</f>
        <v>2016-17</v>
      </c>
      <c r="C68" s="402" t="str">
        <f>'Form A'!C10</f>
        <v>2017-18</v>
      </c>
      <c r="D68" s="402" t="str">
        <f>'Form A'!D10</f>
        <v>2018-19</v>
      </c>
      <c r="E68" s="402" t="str">
        <f>'Form A'!E10</f>
        <v>2019-20</v>
      </c>
      <c r="F68" s="402" t="str">
        <f>'Form A'!F10</f>
        <v>2020-21</v>
      </c>
      <c r="G68" s="403" t="str">
        <f>'Form A'!G10</f>
        <v>2021-22</v>
      </c>
    </row>
    <row r="69" spans="1:8" ht="13.8" thickBot="1" x14ac:dyDescent="0.3">
      <c r="A69" s="404" t="s">
        <v>37</v>
      </c>
      <c r="B69" s="405" t="str">
        <f>+B50</f>
        <v>Interim</v>
      </c>
      <c r="C69" s="406" t="s">
        <v>102</v>
      </c>
      <c r="D69" s="406" t="s">
        <v>103</v>
      </c>
      <c r="E69" s="406" t="s">
        <v>103</v>
      </c>
      <c r="F69" s="406" t="s">
        <v>103</v>
      </c>
      <c r="G69" s="407" t="s">
        <v>103</v>
      </c>
    </row>
    <row r="70" spans="1:8" ht="15.75" customHeight="1" x14ac:dyDescent="0.25">
      <c r="A70" s="557" t="s">
        <v>5</v>
      </c>
      <c r="B70" s="231"/>
      <c r="C70" s="215"/>
      <c r="D70" s="215"/>
      <c r="E70" s="215"/>
      <c r="F70" s="215"/>
      <c r="G70" s="232"/>
    </row>
    <row r="71" spans="1:8" ht="15.75" customHeight="1" x14ac:dyDescent="0.25">
      <c r="A71" s="557" t="s">
        <v>143</v>
      </c>
      <c r="B71" s="233">
        <f>-'Form G'!B86</f>
        <v>0</v>
      </c>
      <c r="C71" s="234">
        <f>-'Form G'!C86</f>
        <v>0</v>
      </c>
      <c r="D71" s="234">
        <f>-'Form G'!D86</f>
        <v>0</v>
      </c>
      <c r="E71" s="234">
        <f>-'Form G'!E86</f>
        <v>0</v>
      </c>
      <c r="F71" s="234">
        <f>-'Form G'!F86</f>
        <v>0</v>
      </c>
      <c r="G71" s="218">
        <f>-'Form G'!G86</f>
        <v>0</v>
      </c>
    </row>
    <row r="72" spans="1:8" ht="15.75" customHeight="1" x14ac:dyDescent="0.25">
      <c r="A72" s="558" t="s">
        <v>144</v>
      </c>
      <c r="B72" s="235">
        <f>-'Form G'!B95</f>
        <v>0</v>
      </c>
      <c r="C72" s="236">
        <f>-'Form G'!C95</f>
        <v>0</v>
      </c>
      <c r="D72" s="236">
        <f>-'Form G'!D95</f>
        <v>0</v>
      </c>
      <c r="E72" s="236">
        <f>-'Form G'!E95</f>
        <v>0</v>
      </c>
      <c r="F72" s="236">
        <f>-'Form G'!F95</f>
        <v>0</v>
      </c>
      <c r="G72" s="221">
        <f>-'Form G'!G95</f>
        <v>0</v>
      </c>
    </row>
    <row r="73" spans="1:8" ht="15.75" customHeight="1" x14ac:dyDescent="0.25">
      <c r="A73" s="562" t="s">
        <v>104</v>
      </c>
      <c r="B73" s="237"/>
      <c r="C73" s="223"/>
      <c r="D73" s="223"/>
      <c r="E73" s="223"/>
      <c r="F73" s="223"/>
      <c r="G73" s="238"/>
    </row>
    <row r="74" spans="1:8" ht="15.75" customHeight="1" x14ac:dyDescent="0.25">
      <c r="A74" s="562" t="s">
        <v>62</v>
      </c>
      <c r="B74" s="237"/>
      <c r="C74" s="223"/>
      <c r="D74" s="223"/>
      <c r="E74" s="223"/>
      <c r="F74" s="223"/>
      <c r="G74" s="238"/>
    </row>
    <row r="75" spans="1:8" ht="15.75" customHeight="1" x14ac:dyDescent="0.25">
      <c r="A75" s="562" t="s">
        <v>70</v>
      </c>
      <c r="B75" s="237"/>
      <c r="C75" s="223"/>
      <c r="D75" s="223"/>
      <c r="E75" s="223"/>
      <c r="F75" s="223"/>
      <c r="G75" s="238"/>
    </row>
    <row r="76" spans="1:8" ht="15.75" customHeight="1" x14ac:dyDescent="0.25">
      <c r="A76" s="562" t="s">
        <v>63</v>
      </c>
      <c r="B76" s="237"/>
      <c r="C76" s="223"/>
      <c r="D76" s="223"/>
      <c r="E76" s="223"/>
      <c r="F76" s="223"/>
      <c r="G76" s="238"/>
    </row>
    <row r="77" spans="1:8" ht="15.75" customHeight="1" x14ac:dyDescent="0.25">
      <c r="A77" s="562" t="s">
        <v>64</v>
      </c>
      <c r="B77" s="237"/>
      <c r="C77" s="223"/>
      <c r="D77" s="223"/>
      <c r="E77" s="223"/>
      <c r="F77" s="223"/>
      <c r="G77" s="238"/>
    </row>
    <row r="78" spans="1:8" ht="15.75" customHeight="1" thickBot="1" x14ac:dyDescent="0.3">
      <c r="A78" s="558" t="s">
        <v>114</v>
      </c>
      <c r="B78" s="237"/>
      <c r="C78" s="223"/>
      <c r="D78" s="223"/>
      <c r="E78" s="223"/>
      <c r="F78" s="223"/>
      <c r="G78" s="238"/>
    </row>
    <row r="79" spans="1:8" ht="15.75" customHeight="1" thickTop="1" thickBot="1" x14ac:dyDescent="0.3">
      <c r="A79" s="559" t="s">
        <v>44</v>
      </c>
      <c r="B79" s="230">
        <f>SUM(B70:B78)</f>
        <v>0</v>
      </c>
      <c r="C79" s="225">
        <f>SUM(C70:C78)</f>
        <v>0</v>
      </c>
      <c r="D79" s="225">
        <f t="shared" ref="D79:E79" si="4">SUM(D70:D78)</f>
        <v>0</v>
      </c>
      <c r="E79" s="225">
        <f t="shared" si="4"/>
        <v>0</v>
      </c>
      <c r="F79" s="225">
        <f>SUM(F70:F78)</f>
        <v>0</v>
      </c>
      <c r="G79" s="239">
        <f>SUM(G70:G78)</f>
        <v>0</v>
      </c>
    </row>
    <row r="80" spans="1:8" x14ac:dyDescent="0.25">
      <c r="A80" s="685"/>
      <c r="B80" s="428"/>
      <c r="C80" s="428"/>
      <c r="D80" s="428"/>
      <c r="E80" s="428"/>
      <c r="F80" s="428"/>
      <c r="G80" s="428"/>
    </row>
    <row r="81" spans="1:7" ht="14.4" thickBot="1" x14ac:dyDescent="0.3">
      <c r="A81" s="555"/>
      <c r="B81" s="554"/>
      <c r="C81" s="428"/>
      <c r="D81" s="428"/>
      <c r="E81" s="428"/>
      <c r="F81" s="428"/>
      <c r="G81" s="428"/>
    </row>
    <row r="82" spans="1:7" ht="14.4" thickBot="1" x14ac:dyDescent="0.3">
      <c r="A82" s="553" t="s">
        <v>178</v>
      </c>
      <c r="B82" s="744"/>
      <c r="C82" s="745"/>
      <c r="D82" s="745"/>
      <c r="E82" s="745"/>
      <c r="F82" s="745"/>
      <c r="G82" s="746"/>
    </row>
    <row r="83" spans="1:7" ht="14.4" x14ac:dyDescent="0.3">
      <c r="A83" s="551"/>
      <c r="B83" s="560"/>
      <c r="C83" s="428"/>
      <c r="D83" s="428"/>
      <c r="E83" s="428"/>
      <c r="F83" s="428"/>
      <c r="G83" s="428"/>
    </row>
    <row r="84" spans="1:7" ht="13.8" thickBot="1" x14ac:dyDescent="0.3">
      <c r="A84" s="556"/>
      <c r="B84" s="428"/>
      <c r="C84" s="428"/>
      <c r="D84" s="428"/>
      <c r="E84" s="428"/>
      <c r="F84" s="428"/>
      <c r="G84" s="428"/>
    </row>
    <row r="85" spans="1:7" x14ac:dyDescent="0.25">
      <c r="A85" s="400" t="s">
        <v>36</v>
      </c>
      <c r="B85" s="401" t="str">
        <f>+B68</f>
        <v>2016-17</v>
      </c>
      <c r="C85" s="402" t="str">
        <f t="shared" ref="C85:G85" si="5">+C68</f>
        <v>2017-18</v>
      </c>
      <c r="D85" s="402" t="str">
        <f t="shared" ref="D85:E85" si="6">+D68</f>
        <v>2018-19</v>
      </c>
      <c r="E85" s="402" t="str">
        <f t="shared" si="6"/>
        <v>2019-20</v>
      </c>
      <c r="F85" s="402" t="str">
        <f t="shared" si="5"/>
        <v>2020-21</v>
      </c>
      <c r="G85" s="403" t="str">
        <f t="shared" si="5"/>
        <v>2021-22</v>
      </c>
    </row>
    <row r="86" spans="1:7" ht="13.8" thickBot="1" x14ac:dyDescent="0.3">
      <c r="A86" s="404" t="s">
        <v>37</v>
      </c>
      <c r="B86" s="405" t="str">
        <f>+B69</f>
        <v>Interim</v>
      </c>
      <c r="C86" s="406" t="s">
        <v>102</v>
      </c>
      <c r="D86" s="406" t="s">
        <v>103</v>
      </c>
      <c r="E86" s="406" t="s">
        <v>103</v>
      </c>
      <c r="F86" s="406" t="s">
        <v>103</v>
      </c>
      <c r="G86" s="407" t="s">
        <v>103</v>
      </c>
    </row>
    <row r="87" spans="1:7" x14ac:dyDescent="0.25">
      <c r="A87" s="557" t="s">
        <v>5</v>
      </c>
      <c r="B87" s="376"/>
      <c r="C87" s="377"/>
      <c r="D87" s="377"/>
      <c r="E87" s="377"/>
      <c r="F87" s="377"/>
      <c r="G87" s="378"/>
    </row>
    <row r="88" spans="1:7" x14ac:dyDescent="0.25">
      <c r="A88" s="557" t="s">
        <v>143</v>
      </c>
      <c r="B88" s="379">
        <f>+'Form G'!B109</f>
        <v>0</v>
      </c>
      <c r="C88" s="233">
        <f>+'Form G'!C109</f>
        <v>0</v>
      </c>
      <c r="D88" s="233">
        <f>+'Form G'!D109</f>
        <v>0</v>
      </c>
      <c r="E88" s="233">
        <f>+'Form G'!E109</f>
        <v>0</v>
      </c>
      <c r="F88" s="233">
        <f>+'Form G'!F109</f>
        <v>0</v>
      </c>
      <c r="G88" s="380">
        <f>+'Form G'!G109</f>
        <v>0</v>
      </c>
    </row>
    <row r="89" spans="1:7" ht="26.4" x14ac:dyDescent="0.25">
      <c r="A89" s="558" t="s">
        <v>144</v>
      </c>
      <c r="B89" s="381">
        <f>+'Form G'!B118</f>
        <v>0</v>
      </c>
      <c r="C89" s="235">
        <f>+'Form G'!C118</f>
        <v>0</v>
      </c>
      <c r="D89" s="235">
        <f>+'Form G'!D118</f>
        <v>0</v>
      </c>
      <c r="E89" s="235">
        <f>+'Form G'!E118</f>
        <v>0</v>
      </c>
      <c r="F89" s="235">
        <f>+'Form G'!F118</f>
        <v>0</v>
      </c>
      <c r="G89" s="382">
        <f>+'Form G'!G118</f>
        <v>0</v>
      </c>
    </row>
    <row r="90" spans="1:7" x14ac:dyDescent="0.25">
      <c r="A90" s="562" t="s">
        <v>104</v>
      </c>
      <c r="B90" s="383"/>
      <c r="C90" s="223"/>
      <c r="D90" s="223"/>
      <c r="E90" s="223"/>
      <c r="F90" s="223"/>
      <c r="G90" s="238"/>
    </row>
    <row r="91" spans="1:7" x14ac:dyDescent="0.25">
      <c r="A91" s="562" t="s">
        <v>62</v>
      </c>
      <c r="B91" s="383"/>
      <c r="C91" s="223"/>
      <c r="D91" s="223"/>
      <c r="E91" s="223"/>
      <c r="F91" s="223"/>
      <c r="G91" s="238"/>
    </row>
    <row r="92" spans="1:7" x14ac:dyDescent="0.25">
      <c r="A92" s="562" t="s">
        <v>70</v>
      </c>
      <c r="B92" s="383"/>
      <c r="C92" s="223"/>
      <c r="D92" s="223"/>
      <c r="E92" s="223"/>
      <c r="F92" s="223"/>
      <c r="G92" s="238"/>
    </row>
    <row r="93" spans="1:7" x14ac:dyDescent="0.25">
      <c r="A93" s="562" t="s">
        <v>63</v>
      </c>
      <c r="B93" s="383"/>
      <c r="C93" s="223"/>
      <c r="D93" s="223"/>
      <c r="E93" s="223"/>
      <c r="F93" s="223"/>
      <c r="G93" s="238"/>
    </row>
    <row r="94" spans="1:7" x14ac:dyDescent="0.25">
      <c r="A94" s="562" t="s">
        <v>64</v>
      </c>
      <c r="B94" s="383"/>
      <c r="C94" s="223"/>
      <c r="D94" s="223"/>
      <c r="E94" s="223"/>
      <c r="F94" s="223"/>
      <c r="G94" s="238"/>
    </row>
    <row r="95" spans="1:7" ht="13.8" thickBot="1" x14ac:dyDescent="0.3">
      <c r="A95" s="558" t="s">
        <v>114</v>
      </c>
      <c r="B95" s="384"/>
      <c r="C95" s="385"/>
      <c r="D95" s="385"/>
      <c r="E95" s="385"/>
      <c r="F95" s="385"/>
      <c r="G95" s="386"/>
    </row>
    <row r="96" spans="1:7" ht="14.4" thickTop="1" thickBot="1" x14ac:dyDescent="0.3">
      <c r="A96" s="559" t="s">
        <v>44</v>
      </c>
      <c r="B96" s="230">
        <f>SUM(B87:B95)</f>
        <v>0</v>
      </c>
      <c r="C96" s="225">
        <f>SUM(C87:C95)</f>
        <v>0</v>
      </c>
      <c r="D96" s="225">
        <f t="shared" ref="D96:E96" si="7">SUM(D87:D95)</f>
        <v>0</v>
      </c>
      <c r="E96" s="225">
        <f t="shared" si="7"/>
        <v>0</v>
      </c>
      <c r="F96" s="225">
        <f>SUM(F87:F95)</f>
        <v>0</v>
      </c>
      <c r="G96" s="239">
        <f>SUM(G87:G95)</f>
        <v>0</v>
      </c>
    </row>
    <row r="97" spans="1:7" x14ac:dyDescent="0.25">
      <c r="A97" s="428"/>
      <c r="B97" s="428"/>
      <c r="C97" s="428"/>
      <c r="D97" s="428"/>
      <c r="E97" s="428"/>
      <c r="F97" s="428"/>
      <c r="G97" s="428"/>
    </row>
    <row r="98" spans="1:7" ht="13.8" thickBot="1" x14ac:dyDescent="0.3">
      <c r="A98" s="428"/>
      <c r="B98" s="428"/>
      <c r="C98" s="428"/>
      <c r="D98" s="428"/>
      <c r="E98" s="428"/>
      <c r="F98" s="428"/>
      <c r="G98" s="428"/>
    </row>
    <row r="99" spans="1:7" ht="14.4" thickBot="1" x14ac:dyDescent="0.3">
      <c r="A99" s="553" t="s">
        <v>178</v>
      </c>
      <c r="B99" s="744"/>
      <c r="C99" s="745"/>
      <c r="D99" s="745"/>
      <c r="E99" s="745"/>
      <c r="F99" s="745"/>
      <c r="G99" s="746"/>
    </row>
    <row r="100" spans="1:7" ht="14.4" x14ac:dyDescent="0.3">
      <c r="A100" s="551"/>
      <c r="B100" s="560"/>
      <c r="C100" s="428"/>
      <c r="D100" s="428"/>
      <c r="E100" s="428"/>
      <c r="F100" s="428"/>
      <c r="G100" s="428"/>
    </row>
    <row r="101" spans="1:7" ht="13.8" thickBot="1" x14ac:dyDescent="0.3">
      <c r="A101" s="556"/>
      <c r="B101" s="428"/>
      <c r="C101" s="428"/>
      <c r="D101" s="428"/>
      <c r="E101" s="428"/>
      <c r="F101" s="428"/>
      <c r="G101" s="428"/>
    </row>
    <row r="102" spans="1:7" x14ac:dyDescent="0.25">
      <c r="A102" s="400" t="s">
        <v>36</v>
      </c>
      <c r="B102" s="401" t="str">
        <f>+B85</f>
        <v>2016-17</v>
      </c>
      <c r="C102" s="402" t="str">
        <f>+C85</f>
        <v>2017-18</v>
      </c>
      <c r="D102" s="402" t="str">
        <f t="shared" ref="D102:E102" si="8">+D85</f>
        <v>2018-19</v>
      </c>
      <c r="E102" s="402" t="str">
        <f t="shared" si="8"/>
        <v>2019-20</v>
      </c>
      <c r="F102" s="402" t="str">
        <f>+F85</f>
        <v>2020-21</v>
      </c>
      <c r="G102" s="403" t="str">
        <f>+G85</f>
        <v>2021-22</v>
      </c>
    </row>
    <row r="103" spans="1:7" ht="13.8" thickBot="1" x14ac:dyDescent="0.3">
      <c r="A103" s="404" t="s">
        <v>37</v>
      </c>
      <c r="B103" s="405" t="str">
        <f>+B86</f>
        <v>Interim</v>
      </c>
      <c r="C103" s="406" t="s">
        <v>102</v>
      </c>
      <c r="D103" s="406" t="s">
        <v>103</v>
      </c>
      <c r="E103" s="406" t="s">
        <v>103</v>
      </c>
      <c r="F103" s="406" t="s">
        <v>103</v>
      </c>
      <c r="G103" s="407" t="s">
        <v>103</v>
      </c>
    </row>
    <row r="104" spans="1:7" x14ac:dyDescent="0.25">
      <c r="A104" s="557" t="s">
        <v>5</v>
      </c>
      <c r="B104" s="376"/>
      <c r="C104" s="377"/>
      <c r="D104" s="377"/>
      <c r="E104" s="377"/>
      <c r="F104" s="377"/>
      <c r="G104" s="378"/>
    </row>
    <row r="105" spans="1:7" x14ac:dyDescent="0.25">
      <c r="A105" s="557" t="s">
        <v>143</v>
      </c>
      <c r="B105" s="379">
        <f>+'Form G'!B132</f>
        <v>0</v>
      </c>
      <c r="C105" s="233">
        <f>+'Form G'!C132</f>
        <v>0</v>
      </c>
      <c r="D105" s="233">
        <f>+'Form G'!D132</f>
        <v>0</v>
      </c>
      <c r="E105" s="233">
        <f>+'Form G'!E132</f>
        <v>0</v>
      </c>
      <c r="F105" s="233">
        <f>+'Form G'!F132</f>
        <v>0</v>
      </c>
      <c r="G105" s="380">
        <f>+'Form G'!G132</f>
        <v>0</v>
      </c>
    </row>
    <row r="106" spans="1:7" ht="26.4" x14ac:dyDescent="0.25">
      <c r="A106" s="558" t="s">
        <v>144</v>
      </c>
      <c r="B106" s="381">
        <f>+'Form G'!B141</f>
        <v>0</v>
      </c>
      <c r="C106" s="235">
        <f>+'Form G'!C141</f>
        <v>0</v>
      </c>
      <c r="D106" s="235">
        <f>+'Form G'!D141</f>
        <v>0</v>
      </c>
      <c r="E106" s="235">
        <f>+'Form G'!E141</f>
        <v>0</v>
      </c>
      <c r="F106" s="235">
        <f>+'Form G'!F141</f>
        <v>0</v>
      </c>
      <c r="G106" s="382">
        <f>+'Form G'!G141</f>
        <v>0</v>
      </c>
    </row>
    <row r="107" spans="1:7" x14ac:dyDescent="0.25">
      <c r="A107" s="562" t="s">
        <v>104</v>
      </c>
      <c r="B107" s="383"/>
      <c r="C107" s="223"/>
      <c r="D107" s="223"/>
      <c r="E107" s="223"/>
      <c r="F107" s="223"/>
      <c r="G107" s="238"/>
    </row>
    <row r="108" spans="1:7" x14ac:dyDescent="0.25">
      <c r="A108" s="562" t="s">
        <v>62</v>
      </c>
      <c r="B108" s="383"/>
      <c r="C108" s="223"/>
      <c r="D108" s="223"/>
      <c r="E108" s="223"/>
      <c r="F108" s="223"/>
      <c r="G108" s="238"/>
    </row>
    <row r="109" spans="1:7" x14ac:dyDescent="0.25">
      <c r="A109" s="562" t="s">
        <v>70</v>
      </c>
      <c r="B109" s="383"/>
      <c r="C109" s="223"/>
      <c r="D109" s="223"/>
      <c r="E109" s="223"/>
      <c r="F109" s="223"/>
      <c r="G109" s="238"/>
    </row>
    <row r="110" spans="1:7" x14ac:dyDescent="0.25">
      <c r="A110" s="562" t="s">
        <v>63</v>
      </c>
      <c r="B110" s="383"/>
      <c r="C110" s="223"/>
      <c r="D110" s="223"/>
      <c r="E110" s="223"/>
      <c r="F110" s="223"/>
      <c r="G110" s="238"/>
    </row>
    <row r="111" spans="1:7" x14ac:dyDescent="0.25">
      <c r="A111" s="562" t="s">
        <v>64</v>
      </c>
      <c r="B111" s="383"/>
      <c r="C111" s="223"/>
      <c r="D111" s="223"/>
      <c r="E111" s="223"/>
      <c r="F111" s="223"/>
      <c r="G111" s="238"/>
    </row>
    <row r="112" spans="1:7" ht="13.8" thickBot="1" x14ac:dyDescent="0.3">
      <c r="A112" s="558" t="s">
        <v>114</v>
      </c>
      <c r="B112" s="237"/>
      <c r="C112" s="223"/>
      <c r="D112" s="223"/>
      <c r="E112" s="223"/>
      <c r="F112" s="223"/>
      <c r="G112" s="238"/>
    </row>
    <row r="113" spans="1:7" ht="14.4" thickTop="1" thickBot="1" x14ac:dyDescent="0.3">
      <c r="A113" s="559" t="s">
        <v>44</v>
      </c>
      <c r="B113" s="230">
        <f>SUM(B104:B112)</f>
        <v>0</v>
      </c>
      <c r="C113" s="225">
        <f>SUM(C104:C112)</f>
        <v>0</v>
      </c>
      <c r="D113" s="225">
        <f t="shared" ref="D113:E113" si="9">SUM(D104:D112)</f>
        <v>0</v>
      </c>
      <c r="E113" s="225">
        <f t="shared" si="9"/>
        <v>0</v>
      </c>
      <c r="F113" s="225">
        <f>SUM(F104:F112)</f>
        <v>0</v>
      </c>
      <c r="G113" s="239">
        <f>SUM(G104:G112)</f>
        <v>0</v>
      </c>
    </row>
    <row r="114" spans="1:7" x14ac:dyDescent="0.25">
      <c r="A114" s="428"/>
      <c r="B114" s="428"/>
      <c r="C114" s="428"/>
      <c r="D114" s="428"/>
      <c r="E114" s="428"/>
      <c r="F114" s="428"/>
      <c r="G114" s="428"/>
    </row>
    <row r="115" spans="1:7" ht="13.8" x14ac:dyDescent="0.25">
      <c r="A115" s="555"/>
      <c r="B115" s="554"/>
      <c r="C115" s="428"/>
      <c r="D115" s="428"/>
      <c r="E115" s="428"/>
      <c r="F115" s="428"/>
      <c r="G115" s="428"/>
    </row>
    <row r="116" spans="1:7" ht="14.4" thickBot="1" x14ac:dyDescent="0.3">
      <c r="A116" s="555"/>
      <c r="B116" s="681"/>
      <c r="C116" s="428"/>
      <c r="D116" s="428"/>
      <c r="E116" s="428"/>
      <c r="F116" s="428"/>
      <c r="G116" s="428"/>
    </row>
    <row r="117" spans="1:7" ht="14.4" thickBot="1" x14ac:dyDescent="0.3">
      <c r="A117" s="553" t="s">
        <v>178</v>
      </c>
      <c r="B117" s="744"/>
      <c r="C117" s="745"/>
      <c r="D117" s="745"/>
      <c r="E117" s="745"/>
      <c r="F117" s="745"/>
      <c r="G117" s="746"/>
    </row>
    <row r="118" spans="1:7" ht="14.4" x14ac:dyDescent="0.3">
      <c r="A118" s="551"/>
      <c r="B118" s="560"/>
      <c r="C118" s="428"/>
      <c r="D118" s="428"/>
      <c r="E118" s="428"/>
      <c r="F118" s="428"/>
      <c r="G118" s="428"/>
    </row>
    <row r="119" spans="1:7" ht="13.8" thickBot="1" x14ac:dyDescent="0.3">
      <c r="A119" s="556"/>
      <c r="B119" s="428"/>
      <c r="C119" s="428"/>
      <c r="D119" s="428"/>
      <c r="E119" s="428"/>
      <c r="F119" s="428"/>
      <c r="G119" s="428"/>
    </row>
    <row r="120" spans="1:7" x14ac:dyDescent="0.25">
      <c r="A120" s="400" t="s">
        <v>36</v>
      </c>
      <c r="B120" s="401" t="str">
        <f>+B102</f>
        <v>2016-17</v>
      </c>
      <c r="C120" s="402" t="str">
        <f t="shared" ref="C120:G120" si="10">+C102</f>
        <v>2017-18</v>
      </c>
      <c r="D120" s="402" t="str">
        <f t="shared" ref="D120:E120" si="11">+D102</f>
        <v>2018-19</v>
      </c>
      <c r="E120" s="402" t="str">
        <f t="shared" si="11"/>
        <v>2019-20</v>
      </c>
      <c r="F120" s="402" t="str">
        <f t="shared" si="10"/>
        <v>2020-21</v>
      </c>
      <c r="G120" s="403" t="str">
        <f t="shared" si="10"/>
        <v>2021-22</v>
      </c>
    </row>
    <row r="121" spans="1:7" ht="13.8" thickBot="1" x14ac:dyDescent="0.3">
      <c r="A121" s="404" t="s">
        <v>37</v>
      </c>
      <c r="B121" s="405" t="str">
        <f>+B103</f>
        <v>Interim</v>
      </c>
      <c r="C121" s="406" t="s">
        <v>102</v>
      </c>
      <c r="D121" s="406" t="s">
        <v>103</v>
      </c>
      <c r="E121" s="406" t="s">
        <v>103</v>
      </c>
      <c r="F121" s="406" t="s">
        <v>103</v>
      </c>
      <c r="G121" s="407" t="s">
        <v>103</v>
      </c>
    </row>
    <row r="122" spans="1:7" x14ac:dyDescent="0.25">
      <c r="A122" s="557" t="s">
        <v>5</v>
      </c>
      <c r="B122" s="231"/>
      <c r="C122" s="215"/>
      <c r="D122" s="215"/>
      <c r="E122" s="215"/>
      <c r="F122" s="215"/>
      <c r="G122" s="232"/>
    </row>
    <row r="123" spans="1:7" x14ac:dyDescent="0.25">
      <c r="A123" s="557" t="s">
        <v>143</v>
      </c>
      <c r="B123" s="233">
        <f>+'Form G'!B155</f>
        <v>0</v>
      </c>
      <c r="C123" s="233">
        <f>+'Form G'!C155</f>
        <v>0</v>
      </c>
      <c r="D123" s="233">
        <f>+'Form G'!D155</f>
        <v>0</v>
      </c>
      <c r="E123" s="233">
        <f>+'Form G'!E155</f>
        <v>0</v>
      </c>
      <c r="F123" s="233">
        <f>+'Form G'!F155</f>
        <v>0</v>
      </c>
      <c r="G123" s="221">
        <f>+'Form G'!G155</f>
        <v>0</v>
      </c>
    </row>
    <row r="124" spans="1:7" ht="26.4" x14ac:dyDescent="0.25">
      <c r="A124" s="558" t="s">
        <v>144</v>
      </c>
      <c r="B124" s="235">
        <f>+'Form G'!B164</f>
        <v>0</v>
      </c>
      <c r="C124" s="235">
        <f>+'Form G'!C164</f>
        <v>0</v>
      </c>
      <c r="D124" s="235">
        <f>+'Form G'!D164</f>
        <v>0</v>
      </c>
      <c r="E124" s="235">
        <f>+'Form G'!E164</f>
        <v>0</v>
      </c>
      <c r="F124" s="235">
        <f>+'Form G'!F164</f>
        <v>0</v>
      </c>
      <c r="G124" s="221">
        <f>+'Form G'!G164</f>
        <v>0</v>
      </c>
    </row>
    <row r="125" spans="1:7" x14ac:dyDescent="0.25">
      <c r="A125" s="562" t="s">
        <v>104</v>
      </c>
      <c r="B125" s="237"/>
      <c r="C125" s="223"/>
      <c r="D125" s="223"/>
      <c r="E125" s="223"/>
      <c r="F125" s="223"/>
      <c r="G125" s="238"/>
    </row>
    <row r="126" spans="1:7" x14ac:dyDescent="0.25">
      <c r="A126" s="562" t="s">
        <v>62</v>
      </c>
      <c r="B126" s="237"/>
      <c r="C126" s="223"/>
      <c r="D126" s="223"/>
      <c r="E126" s="223"/>
      <c r="F126" s="223"/>
      <c r="G126" s="238"/>
    </row>
    <row r="127" spans="1:7" x14ac:dyDescent="0.25">
      <c r="A127" s="562" t="s">
        <v>70</v>
      </c>
      <c r="B127" s="237"/>
      <c r="C127" s="223"/>
      <c r="D127" s="223"/>
      <c r="E127" s="223"/>
      <c r="F127" s="223"/>
      <c r="G127" s="238"/>
    </row>
    <row r="128" spans="1:7" x14ac:dyDescent="0.25">
      <c r="A128" s="562" t="s">
        <v>63</v>
      </c>
      <c r="B128" s="237"/>
      <c r="C128" s="223"/>
      <c r="D128" s="223"/>
      <c r="E128" s="223"/>
      <c r="F128" s="223"/>
      <c r="G128" s="238"/>
    </row>
    <row r="129" spans="1:8" x14ac:dyDescent="0.25">
      <c r="A129" s="562" t="s">
        <v>64</v>
      </c>
      <c r="B129" s="237"/>
      <c r="C129" s="223"/>
      <c r="D129" s="223"/>
      <c r="E129" s="223"/>
      <c r="F129" s="223"/>
      <c r="G129" s="238"/>
    </row>
    <row r="130" spans="1:8" ht="13.8" thickBot="1" x14ac:dyDescent="0.3">
      <c r="A130" s="558" t="s">
        <v>114</v>
      </c>
      <c r="B130" s="237"/>
      <c r="C130" s="223"/>
      <c r="D130" s="223"/>
      <c r="E130" s="223"/>
      <c r="F130" s="223"/>
      <c r="G130" s="238"/>
    </row>
    <row r="131" spans="1:8" ht="14.4" thickTop="1" thickBot="1" x14ac:dyDescent="0.3">
      <c r="A131" s="559" t="s">
        <v>44</v>
      </c>
      <c r="B131" s="230">
        <f>SUM(B122:B130)</f>
        <v>0</v>
      </c>
      <c r="C131" s="225">
        <f>SUM(C122:C130)</f>
        <v>0</v>
      </c>
      <c r="D131" s="225">
        <f t="shared" ref="D131:E131" si="12">SUM(D122:D130)</f>
        <v>0</v>
      </c>
      <c r="E131" s="225">
        <f t="shared" si="12"/>
        <v>0</v>
      </c>
      <c r="F131" s="225">
        <f>SUM(F122:F130)</f>
        <v>0</v>
      </c>
      <c r="G131" s="239">
        <f>SUM(G122:G130)</f>
        <v>0</v>
      </c>
    </row>
    <row r="132" spans="1:8" s="23" customFormat="1" x14ac:dyDescent="0.25">
      <c r="A132" s="563"/>
      <c r="B132" s="349"/>
      <c r="C132" s="349"/>
      <c r="D132" s="349"/>
      <c r="E132" s="349"/>
      <c r="F132" s="349"/>
      <c r="G132" s="349"/>
      <c r="H132" s="58"/>
    </row>
    <row r="133" spans="1:8" s="23" customFormat="1" ht="14.4" thickBot="1" x14ac:dyDescent="0.3">
      <c r="A133" s="555"/>
      <c r="B133" s="681"/>
      <c r="C133" s="428"/>
      <c r="D133" s="428"/>
      <c r="E133" s="428"/>
      <c r="F133" s="428"/>
      <c r="G133" s="428"/>
      <c r="H133" s="58"/>
    </row>
    <row r="134" spans="1:8" s="23" customFormat="1" ht="14.4" thickBot="1" x14ac:dyDescent="0.3">
      <c r="A134" s="553" t="s">
        <v>178</v>
      </c>
      <c r="B134" s="744"/>
      <c r="C134" s="745"/>
      <c r="D134" s="745"/>
      <c r="E134" s="745"/>
      <c r="F134" s="745"/>
      <c r="G134" s="746"/>
      <c r="H134" s="58"/>
    </row>
    <row r="135" spans="1:8" s="23" customFormat="1" ht="14.4" x14ac:dyDescent="0.3">
      <c r="A135" s="551"/>
      <c r="B135" s="560"/>
      <c r="C135" s="428"/>
      <c r="D135" s="428"/>
      <c r="E135" s="428"/>
      <c r="F135" s="428"/>
      <c r="G135" s="428"/>
      <c r="H135" s="58"/>
    </row>
    <row r="136" spans="1:8" s="23" customFormat="1" ht="13.8" thickBot="1" x14ac:dyDescent="0.3">
      <c r="A136" s="556"/>
      <c r="B136" s="428"/>
      <c r="C136" s="428"/>
      <c r="D136" s="428"/>
      <c r="E136" s="428"/>
      <c r="F136" s="428"/>
      <c r="G136" s="428"/>
      <c r="H136" s="58"/>
    </row>
    <row r="137" spans="1:8" s="23" customFormat="1" x14ac:dyDescent="0.25">
      <c r="A137" s="400" t="s">
        <v>36</v>
      </c>
      <c r="B137" s="401" t="str">
        <f>+B120</f>
        <v>2016-17</v>
      </c>
      <c r="C137" s="402" t="str">
        <f t="shared" ref="C137:G137" si="13">+C120</f>
        <v>2017-18</v>
      </c>
      <c r="D137" s="402" t="str">
        <f t="shared" ref="D137:E137" si="14">+D120</f>
        <v>2018-19</v>
      </c>
      <c r="E137" s="402" t="str">
        <f t="shared" si="14"/>
        <v>2019-20</v>
      </c>
      <c r="F137" s="402" t="str">
        <f t="shared" si="13"/>
        <v>2020-21</v>
      </c>
      <c r="G137" s="403" t="str">
        <f t="shared" si="13"/>
        <v>2021-22</v>
      </c>
      <c r="H137" s="58"/>
    </row>
    <row r="138" spans="1:8" s="23" customFormat="1" ht="13.8" thickBot="1" x14ac:dyDescent="0.3">
      <c r="A138" s="404" t="s">
        <v>37</v>
      </c>
      <c r="B138" s="405" t="str">
        <f>+B121</f>
        <v>Interim</v>
      </c>
      <c r="C138" s="406" t="s">
        <v>102</v>
      </c>
      <c r="D138" s="406" t="s">
        <v>103</v>
      </c>
      <c r="E138" s="406" t="s">
        <v>103</v>
      </c>
      <c r="F138" s="406" t="s">
        <v>103</v>
      </c>
      <c r="G138" s="407" t="s">
        <v>103</v>
      </c>
      <c r="H138" s="58"/>
    </row>
    <row r="139" spans="1:8" s="23" customFormat="1" x14ac:dyDescent="0.25">
      <c r="A139" s="557" t="s">
        <v>5</v>
      </c>
      <c r="B139" s="376"/>
      <c r="C139" s="377"/>
      <c r="D139" s="377"/>
      <c r="E139" s="377"/>
      <c r="F139" s="377"/>
      <c r="G139" s="378"/>
      <c r="H139" s="58"/>
    </row>
    <row r="140" spans="1:8" s="23" customFormat="1" x14ac:dyDescent="0.25">
      <c r="A140" s="557" t="s">
        <v>143</v>
      </c>
      <c r="B140" s="379">
        <f>+'Form G'!B178</f>
        <v>0</v>
      </c>
      <c r="C140" s="233">
        <f>+'Form G'!C178</f>
        <v>0</v>
      </c>
      <c r="D140" s="233">
        <f>+'Form G'!D178</f>
        <v>0</v>
      </c>
      <c r="E140" s="233">
        <f>+'Form G'!E178</f>
        <v>0</v>
      </c>
      <c r="F140" s="233">
        <f>+'Form G'!F178</f>
        <v>0</v>
      </c>
      <c r="G140" s="380">
        <f>+'Form G'!G178</f>
        <v>0</v>
      </c>
      <c r="H140" s="58"/>
    </row>
    <row r="141" spans="1:8" s="23" customFormat="1" ht="26.4" x14ac:dyDescent="0.25">
      <c r="A141" s="558" t="s">
        <v>144</v>
      </c>
      <c r="B141" s="381">
        <f>+'Form G'!B187</f>
        <v>0</v>
      </c>
      <c r="C141" s="235">
        <f>+'Form G'!C187</f>
        <v>0</v>
      </c>
      <c r="D141" s="235">
        <f>+'Form G'!D187</f>
        <v>0</v>
      </c>
      <c r="E141" s="235">
        <f>+'Form G'!E187</f>
        <v>0</v>
      </c>
      <c r="F141" s="235">
        <f>+'Form G'!F187</f>
        <v>0</v>
      </c>
      <c r="G141" s="382">
        <f>+'Form G'!G187</f>
        <v>0</v>
      </c>
      <c r="H141" s="58"/>
    </row>
    <row r="142" spans="1:8" s="23" customFormat="1" x14ac:dyDescent="0.25">
      <c r="A142" s="562" t="s">
        <v>104</v>
      </c>
      <c r="B142" s="383"/>
      <c r="C142" s="223"/>
      <c r="D142" s="223"/>
      <c r="E142" s="223"/>
      <c r="F142" s="223"/>
      <c r="G142" s="238"/>
      <c r="H142" s="58"/>
    </row>
    <row r="143" spans="1:8" s="23" customFormat="1" x14ac:dyDescent="0.25">
      <c r="A143" s="562" t="s">
        <v>62</v>
      </c>
      <c r="B143" s="383"/>
      <c r="C143" s="223"/>
      <c r="D143" s="223"/>
      <c r="E143" s="223"/>
      <c r="F143" s="223"/>
      <c r="G143" s="238"/>
      <c r="H143" s="58"/>
    </row>
    <row r="144" spans="1:8" x14ac:dyDescent="0.25">
      <c r="A144" s="562" t="s">
        <v>70</v>
      </c>
      <c r="B144" s="383"/>
      <c r="C144" s="223"/>
      <c r="D144" s="223"/>
      <c r="E144" s="223"/>
      <c r="F144" s="223"/>
      <c r="G144" s="238"/>
    </row>
    <row r="145" spans="1:8" x14ac:dyDescent="0.25">
      <c r="A145" s="562" t="s">
        <v>63</v>
      </c>
      <c r="B145" s="383"/>
      <c r="C145" s="223"/>
      <c r="D145" s="223"/>
      <c r="E145" s="223"/>
      <c r="F145" s="223"/>
      <c r="G145" s="238"/>
    </row>
    <row r="146" spans="1:8" x14ac:dyDescent="0.25">
      <c r="A146" s="562" t="s">
        <v>64</v>
      </c>
      <c r="B146" s="383"/>
      <c r="C146" s="223"/>
      <c r="D146" s="223"/>
      <c r="E146" s="223"/>
      <c r="F146" s="223"/>
      <c r="G146" s="238"/>
    </row>
    <row r="147" spans="1:8" ht="13.8" thickBot="1" x14ac:dyDescent="0.3">
      <c r="A147" s="558" t="s">
        <v>114</v>
      </c>
      <c r="B147" s="384"/>
      <c r="C147" s="385"/>
      <c r="D147" s="385"/>
      <c r="E147" s="385"/>
      <c r="F147" s="385"/>
      <c r="G147" s="386"/>
    </row>
    <row r="148" spans="1:8" ht="14.4" thickTop="1" thickBot="1" x14ac:dyDescent="0.3">
      <c r="A148" s="559" t="s">
        <v>44</v>
      </c>
      <c r="B148" s="230">
        <f>SUM(B139:B147)</f>
        <v>0</v>
      </c>
      <c r="C148" s="225">
        <f>SUM(C139:C147)</f>
        <v>0</v>
      </c>
      <c r="D148" s="225">
        <f t="shared" ref="D148:E148" si="15">SUM(D139:D147)</f>
        <v>0</v>
      </c>
      <c r="E148" s="225">
        <f t="shared" si="15"/>
        <v>0</v>
      </c>
      <c r="F148" s="225">
        <f>SUM(F139:F147)</f>
        <v>0</v>
      </c>
      <c r="G148" s="239">
        <f>SUM(G139:G147)</f>
        <v>0</v>
      </c>
    </row>
    <row r="149" spans="1:8" x14ac:dyDescent="0.25">
      <c r="A149" s="428"/>
      <c r="B149" s="428"/>
      <c r="C149" s="428"/>
      <c r="D149" s="428"/>
      <c r="E149" s="428"/>
      <c r="F149" s="428"/>
      <c r="G149" s="428"/>
    </row>
    <row r="150" spans="1:8" x14ac:dyDescent="0.25">
      <c r="A150" s="428"/>
      <c r="B150" s="428"/>
      <c r="C150" s="428"/>
      <c r="D150" s="428"/>
      <c r="E150" s="428"/>
      <c r="F150" s="428"/>
      <c r="G150" s="428"/>
    </row>
    <row r="151" spans="1:8" ht="13.8" thickBot="1" x14ac:dyDescent="0.3">
      <c r="A151" s="413" t="s">
        <v>193</v>
      </c>
      <c r="B151" s="414"/>
      <c r="C151" s="414"/>
      <c r="D151" s="414"/>
      <c r="E151" s="414"/>
      <c r="F151" s="414"/>
      <c r="G151" s="414"/>
      <c r="H151" s="140"/>
    </row>
    <row r="152" spans="1:8" x14ac:dyDescent="0.25">
      <c r="A152" s="415" t="s">
        <v>36</v>
      </c>
      <c r="B152" s="416" t="str">
        <f>'Form A'!B10</f>
        <v>2016-17</v>
      </c>
      <c r="C152" s="417" t="str">
        <f>'Form A'!C10</f>
        <v>2017-18</v>
      </c>
      <c r="D152" s="417" t="str">
        <f>'Form A'!D10</f>
        <v>2018-19</v>
      </c>
      <c r="E152" s="417" t="str">
        <f>'Form A'!E10</f>
        <v>2019-20</v>
      </c>
      <c r="F152" s="417" t="str">
        <f>'Form A'!F10</f>
        <v>2020-21</v>
      </c>
      <c r="G152" s="418" t="str">
        <f>'Form A'!G10</f>
        <v>2021-22</v>
      </c>
    </row>
    <row r="153" spans="1:8" ht="13.8" thickBot="1" x14ac:dyDescent="0.3">
      <c r="A153" s="419" t="s">
        <v>37</v>
      </c>
      <c r="B153" s="420" t="str">
        <f>B15</f>
        <v>Interim</v>
      </c>
      <c r="C153" s="421" t="s">
        <v>102</v>
      </c>
      <c r="D153" s="421" t="s">
        <v>103</v>
      </c>
      <c r="E153" s="421" t="s">
        <v>103</v>
      </c>
      <c r="F153" s="421" t="s">
        <v>103</v>
      </c>
      <c r="G153" s="422" t="s">
        <v>103</v>
      </c>
    </row>
    <row r="154" spans="1:8" ht="15.75" customHeight="1" x14ac:dyDescent="0.25">
      <c r="A154" s="423" t="s">
        <v>5</v>
      </c>
      <c r="B154" s="350">
        <f t="shared" ref="B154:G163" si="16">SUM(B16,B34,B51,B70,B87,B104,B122,B139)</f>
        <v>0</v>
      </c>
      <c r="C154" s="351">
        <f t="shared" si="16"/>
        <v>0</v>
      </c>
      <c r="D154" s="351">
        <f t="shared" ref="D154:E154" si="17">SUM(D16,D34,D51,D70,D87,D104,D122,D139)</f>
        <v>0</v>
      </c>
      <c r="E154" s="351">
        <f t="shared" si="17"/>
        <v>0</v>
      </c>
      <c r="F154" s="351">
        <f t="shared" si="16"/>
        <v>0</v>
      </c>
      <c r="G154" s="352">
        <f t="shared" si="16"/>
        <v>0</v>
      </c>
    </row>
    <row r="155" spans="1:8" ht="15.75" customHeight="1" x14ac:dyDescent="0.25">
      <c r="A155" s="423" t="s">
        <v>189</v>
      </c>
      <c r="B155" s="353">
        <f t="shared" si="16"/>
        <v>0</v>
      </c>
      <c r="C155" s="240">
        <f t="shared" si="16"/>
        <v>0</v>
      </c>
      <c r="D155" s="240">
        <f t="shared" ref="D155:E155" si="18">SUM(D17,D35,D52,D71,D88,D105,D123,D140)</f>
        <v>0</v>
      </c>
      <c r="E155" s="240">
        <f t="shared" si="18"/>
        <v>0</v>
      </c>
      <c r="F155" s="240">
        <f t="shared" si="16"/>
        <v>0</v>
      </c>
      <c r="G155" s="354">
        <f t="shared" si="16"/>
        <v>0</v>
      </c>
    </row>
    <row r="156" spans="1:8" ht="15.75" customHeight="1" x14ac:dyDescent="0.25">
      <c r="A156" s="424" t="s">
        <v>190</v>
      </c>
      <c r="B156" s="353">
        <f t="shared" si="16"/>
        <v>0</v>
      </c>
      <c r="C156" s="240">
        <f t="shared" si="16"/>
        <v>0</v>
      </c>
      <c r="D156" s="240">
        <f t="shared" ref="D156:E156" si="19">SUM(D18,D36,D53,D72,D89,D106,D124,D141)</f>
        <v>0</v>
      </c>
      <c r="E156" s="240">
        <f t="shared" si="19"/>
        <v>0</v>
      </c>
      <c r="F156" s="240">
        <f t="shared" si="16"/>
        <v>0</v>
      </c>
      <c r="G156" s="354">
        <f t="shared" si="16"/>
        <v>0</v>
      </c>
    </row>
    <row r="157" spans="1:8" ht="15.75" customHeight="1" x14ac:dyDescent="0.25">
      <c r="A157" s="425" t="s">
        <v>104</v>
      </c>
      <c r="B157" s="353">
        <f t="shared" si="16"/>
        <v>0</v>
      </c>
      <c r="C157" s="240">
        <f t="shared" si="16"/>
        <v>0</v>
      </c>
      <c r="D157" s="240">
        <f t="shared" ref="D157:E157" si="20">SUM(D19,D37,D54,D73,D90,D107,D125,D142)</f>
        <v>0</v>
      </c>
      <c r="E157" s="240">
        <f t="shared" si="20"/>
        <v>0</v>
      </c>
      <c r="F157" s="240">
        <f t="shared" si="16"/>
        <v>0</v>
      </c>
      <c r="G157" s="354">
        <f t="shared" si="16"/>
        <v>0</v>
      </c>
    </row>
    <row r="158" spans="1:8" ht="15.75" customHeight="1" x14ac:dyDescent="0.25">
      <c r="A158" s="425" t="s">
        <v>62</v>
      </c>
      <c r="B158" s="353">
        <f t="shared" si="16"/>
        <v>0</v>
      </c>
      <c r="C158" s="240">
        <f t="shared" si="16"/>
        <v>0</v>
      </c>
      <c r="D158" s="240">
        <f t="shared" ref="D158:E158" si="21">SUM(D20,D38,D55,D74,D91,D108,D126,D143)</f>
        <v>0</v>
      </c>
      <c r="E158" s="240">
        <f t="shared" si="21"/>
        <v>0</v>
      </c>
      <c r="F158" s="240">
        <f t="shared" si="16"/>
        <v>0</v>
      </c>
      <c r="G158" s="354">
        <f t="shared" si="16"/>
        <v>0</v>
      </c>
    </row>
    <row r="159" spans="1:8" ht="15.75" customHeight="1" x14ac:dyDescent="0.25">
      <c r="A159" s="425" t="s">
        <v>70</v>
      </c>
      <c r="B159" s="353">
        <f t="shared" si="16"/>
        <v>0</v>
      </c>
      <c r="C159" s="240">
        <f t="shared" si="16"/>
        <v>0</v>
      </c>
      <c r="D159" s="240">
        <f t="shared" ref="D159:E159" si="22">SUM(D21,D39,D56,D75,D92,D109,D127,D144)</f>
        <v>0</v>
      </c>
      <c r="E159" s="240">
        <f t="shared" si="22"/>
        <v>0</v>
      </c>
      <c r="F159" s="240">
        <f t="shared" si="16"/>
        <v>0</v>
      </c>
      <c r="G159" s="354">
        <f t="shared" si="16"/>
        <v>0</v>
      </c>
    </row>
    <row r="160" spans="1:8" ht="15.75" customHeight="1" x14ac:dyDescent="0.25">
      <c r="A160" s="425" t="s">
        <v>63</v>
      </c>
      <c r="B160" s="353">
        <f t="shared" si="16"/>
        <v>0</v>
      </c>
      <c r="C160" s="240">
        <f t="shared" si="16"/>
        <v>0</v>
      </c>
      <c r="D160" s="240">
        <f t="shared" ref="D160:E160" si="23">SUM(D22,D40,D57,D76,D93,D110,D128,D145)</f>
        <v>0</v>
      </c>
      <c r="E160" s="240">
        <f t="shared" si="23"/>
        <v>0</v>
      </c>
      <c r="F160" s="240">
        <f t="shared" si="16"/>
        <v>0</v>
      </c>
      <c r="G160" s="354">
        <f t="shared" si="16"/>
        <v>0</v>
      </c>
    </row>
    <row r="161" spans="1:8" ht="15.75" customHeight="1" x14ac:dyDescent="0.25">
      <c r="A161" s="425" t="s">
        <v>64</v>
      </c>
      <c r="B161" s="353">
        <f t="shared" si="16"/>
        <v>0</v>
      </c>
      <c r="C161" s="240">
        <f t="shared" si="16"/>
        <v>0</v>
      </c>
      <c r="D161" s="240">
        <f t="shared" ref="D161:E161" si="24">SUM(D23,D41,D58,D77,D94,D111,D129,D146)</f>
        <v>0</v>
      </c>
      <c r="E161" s="240">
        <f t="shared" si="24"/>
        <v>0</v>
      </c>
      <c r="F161" s="240">
        <f t="shared" si="16"/>
        <v>0</v>
      </c>
      <c r="G161" s="354">
        <f t="shared" si="16"/>
        <v>0</v>
      </c>
    </row>
    <row r="162" spans="1:8" ht="15.75" customHeight="1" thickBot="1" x14ac:dyDescent="0.3">
      <c r="A162" s="426" t="s">
        <v>114</v>
      </c>
      <c r="B162" s="355">
        <f t="shared" si="16"/>
        <v>0</v>
      </c>
      <c r="C162" s="356">
        <f t="shared" si="16"/>
        <v>0</v>
      </c>
      <c r="D162" s="356">
        <f t="shared" ref="D162:E162" si="25">SUM(D24,D42,D59,D78,D95,D112,D130,D147)</f>
        <v>0</v>
      </c>
      <c r="E162" s="356">
        <f t="shared" si="25"/>
        <v>0</v>
      </c>
      <c r="F162" s="356">
        <f t="shared" si="16"/>
        <v>0</v>
      </c>
      <c r="G162" s="357">
        <f t="shared" si="16"/>
        <v>0</v>
      </c>
    </row>
    <row r="163" spans="1:8" ht="18.75" customHeight="1" thickTop="1" thickBot="1" x14ac:dyDescent="0.3">
      <c r="A163" s="427" t="s">
        <v>30</v>
      </c>
      <c r="B163" s="366">
        <f t="shared" si="16"/>
        <v>0</v>
      </c>
      <c r="C163" s="367">
        <f t="shared" si="16"/>
        <v>0</v>
      </c>
      <c r="D163" s="367">
        <f t="shared" ref="D163:E163" si="26">SUM(D25,D43,D60,D79,D96,D113,D131,D148)</f>
        <v>0</v>
      </c>
      <c r="E163" s="367">
        <f t="shared" si="26"/>
        <v>0</v>
      </c>
      <c r="F163" s="367">
        <f t="shared" si="16"/>
        <v>0</v>
      </c>
      <c r="G163" s="241">
        <f t="shared" si="16"/>
        <v>0</v>
      </c>
    </row>
    <row r="164" spans="1:8" x14ac:dyDescent="0.25">
      <c r="A164" s="428"/>
      <c r="B164" s="428"/>
      <c r="C164" s="428"/>
      <c r="D164" s="428"/>
      <c r="E164" s="428"/>
      <c r="F164" s="428"/>
      <c r="G164" s="428"/>
    </row>
    <row r="165" spans="1:8" s="23" customFormat="1" ht="12" customHeight="1" x14ac:dyDescent="0.25">
      <c r="A165" s="430" t="s">
        <v>54</v>
      </c>
      <c r="B165" s="431"/>
      <c r="C165" s="431"/>
      <c r="D165" s="431"/>
      <c r="E165" s="431"/>
      <c r="F165" s="431"/>
      <c r="G165" s="431"/>
      <c r="H165" s="58"/>
    </row>
    <row r="166" spans="1:8" s="23" customFormat="1" x14ac:dyDescent="0.25">
      <c r="A166" s="726"/>
      <c r="B166" s="754"/>
      <c r="C166" s="754"/>
      <c r="D166" s="754"/>
      <c r="E166" s="754"/>
      <c r="F166" s="754"/>
      <c r="G166" s="754"/>
      <c r="H166" s="58"/>
    </row>
    <row r="167" spans="1:8" s="23" customFormat="1" x14ac:dyDescent="0.25">
      <c r="A167" s="724"/>
      <c r="B167" s="753"/>
      <c r="C167" s="753"/>
      <c r="D167" s="753"/>
      <c r="E167" s="753"/>
      <c r="F167" s="753"/>
      <c r="G167" s="753"/>
      <c r="H167" s="58"/>
    </row>
    <row r="168" spans="1:8" s="23" customFormat="1" x14ac:dyDescent="0.25">
      <c r="A168" s="725"/>
      <c r="B168" s="755"/>
      <c r="C168" s="755"/>
      <c r="D168" s="755"/>
      <c r="E168" s="755"/>
      <c r="F168" s="755"/>
      <c r="G168" s="755"/>
      <c r="H168" s="58"/>
    </row>
    <row r="169" spans="1:8" s="23" customFormat="1" x14ac:dyDescent="0.25">
      <c r="A169" s="724"/>
      <c r="B169" s="753"/>
      <c r="C169" s="753"/>
      <c r="D169" s="753"/>
      <c r="E169" s="753"/>
      <c r="F169" s="753"/>
      <c r="G169" s="753"/>
      <c r="H169" s="58"/>
    </row>
    <row r="170" spans="1:8" x14ac:dyDescent="0.25">
      <c r="A170" s="725"/>
      <c r="B170" s="755"/>
      <c r="C170" s="755"/>
      <c r="D170" s="755"/>
      <c r="E170" s="755"/>
      <c r="F170" s="755"/>
      <c r="G170" s="755"/>
    </row>
    <row r="171" spans="1:8" s="23" customFormat="1" x14ac:dyDescent="0.25">
      <c r="A171" s="724"/>
      <c r="B171" s="753"/>
      <c r="C171" s="753"/>
      <c r="D171" s="753"/>
      <c r="E171" s="753"/>
      <c r="F171" s="753"/>
      <c r="G171" s="753"/>
      <c r="H171" s="58"/>
    </row>
    <row r="173" spans="1:8" x14ac:dyDescent="0.25">
      <c r="F173" s="58"/>
      <c r="H173" s="21"/>
    </row>
    <row r="174" spans="1:8" x14ac:dyDescent="0.25">
      <c r="A174" s="24" t="s">
        <v>359</v>
      </c>
      <c r="B174" s="24"/>
      <c r="C174" s="70" t="s">
        <v>180</v>
      </c>
      <c r="D174" s="715">
        <f>'Form A'!D82</f>
        <v>0</v>
      </c>
      <c r="E174" s="715"/>
      <c r="F174" s="141"/>
      <c r="H174" s="21"/>
    </row>
    <row r="175" spans="1:8" x14ac:dyDescent="0.25">
      <c r="A175" s="24"/>
      <c r="B175" s="24"/>
      <c r="C175" s="24"/>
      <c r="D175" s="752">
        <f>'Form A'!D84</f>
        <v>42678</v>
      </c>
      <c r="E175" s="752"/>
      <c r="F175" s="141"/>
      <c r="H175" s="21"/>
    </row>
    <row r="176" spans="1:8" x14ac:dyDescent="0.25">
      <c r="A176" s="24" t="s">
        <v>360</v>
      </c>
      <c r="B176" s="24"/>
      <c r="C176" s="70" t="s">
        <v>181</v>
      </c>
      <c r="D176" s="716"/>
      <c r="E176" s="716"/>
      <c r="F176" s="141"/>
      <c r="H176" s="21"/>
    </row>
    <row r="177" spans="1:8" x14ac:dyDescent="0.25">
      <c r="A177" s="24" t="s">
        <v>38</v>
      </c>
      <c r="B177" s="24"/>
      <c r="C177" s="24"/>
      <c r="D177" s="24"/>
      <c r="E177" s="24"/>
      <c r="F177" s="141"/>
      <c r="H177" s="21"/>
    </row>
    <row r="178" spans="1:8" ht="4.5" customHeight="1" x14ac:dyDescent="0.25">
      <c r="F178" s="58"/>
      <c r="H178" s="21"/>
    </row>
    <row r="179" spans="1:8" x14ac:dyDescent="0.25">
      <c r="F179" s="58"/>
      <c r="H179" s="21"/>
    </row>
    <row r="180" spans="1:8" x14ac:dyDescent="0.25">
      <c r="F180" s="58"/>
      <c r="H180" s="21"/>
    </row>
    <row r="181" spans="1:8" x14ac:dyDescent="0.25">
      <c r="F181" s="58"/>
      <c r="H181" s="21"/>
    </row>
  </sheetData>
  <sheetProtection password="83AF" sheet="1" objects="1" scenarios="1"/>
  <mergeCells count="20">
    <mergeCell ref="D174:E174"/>
    <mergeCell ref="D175:E176"/>
    <mergeCell ref="B99:G99"/>
    <mergeCell ref="B117:G117"/>
    <mergeCell ref="B134:G134"/>
    <mergeCell ref="A167:G167"/>
    <mergeCell ref="A166:G166"/>
    <mergeCell ref="A168:G168"/>
    <mergeCell ref="A169:G169"/>
    <mergeCell ref="A170:G170"/>
    <mergeCell ref="A171:G171"/>
    <mergeCell ref="B82:G82"/>
    <mergeCell ref="A7:H7"/>
    <mergeCell ref="B46:G46"/>
    <mergeCell ref="B65:G65"/>
    <mergeCell ref="A1:H1"/>
    <mergeCell ref="A3:G3"/>
    <mergeCell ref="B5:G5"/>
    <mergeCell ref="B11:G11"/>
    <mergeCell ref="B29:G29"/>
  </mergeCells>
  <phoneticPr fontId="0" type="noConversion"/>
  <dataValidations disablePrompts="1" count="1">
    <dataValidation type="list" allowBlank="1" showInputMessage="1" showErrorMessage="1" sqref="H46 H11 H29 H65">
      <formula1>GRE</formula1>
    </dataValidation>
  </dataValidations>
  <printOptions horizontalCentered="1"/>
  <pageMargins left="0.19685039370078741" right="0.19685039370078741" top="0.39370078740157483" bottom="0.59055118110236227" header="0.11811023622047245" footer="0.31496062992125984"/>
  <pageSetup scale="63" fitToHeight="0" orientation="portrait" r:id="rId1"/>
  <headerFooter alignWithMargins="0">
    <oddFooter>&amp;C&amp;A</oddFooter>
  </headerFooter>
  <rowBreaks count="2" manualBreakCount="2">
    <brk id="62" max="5" man="1"/>
    <brk id="114"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39"/>
  <sheetViews>
    <sheetView showGridLines="0" topLeftCell="A110" zoomScaleNormal="100" zoomScaleSheetLayoutView="85" workbookViewId="0">
      <selection activeCell="A135" sqref="A135:A137"/>
    </sheetView>
  </sheetViews>
  <sheetFormatPr defaultColWidth="9.109375" defaultRowHeight="13.2" x14ac:dyDescent="0.25"/>
  <cols>
    <col min="1" max="1" width="55.33203125" style="21" customWidth="1"/>
    <col min="2" max="2" width="13.88671875" style="21" customWidth="1"/>
    <col min="3" max="6" width="13.6640625" style="21" customWidth="1"/>
    <col min="7" max="7" width="13.6640625" style="21" hidden="1" customWidth="1"/>
    <col min="8" max="8" width="2.109375" style="21" customWidth="1"/>
    <col min="9" max="16384" width="9.109375" style="21"/>
  </cols>
  <sheetData>
    <row r="1" spans="1:9" ht="21" x14ac:dyDescent="0.4">
      <c r="A1" s="713" t="str">
        <f>+'Form D'!A1:H1</f>
        <v>2017-18 PROGRAM REVIEW, RENEWAL &amp; TRANSFORMATION</v>
      </c>
      <c r="B1" s="713"/>
      <c r="C1" s="713"/>
      <c r="D1" s="713"/>
      <c r="E1" s="713"/>
      <c r="F1" s="713"/>
      <c r="G1" s="713"/>
      <c r="H1" s="713"/>
    </row>
    <row r="2" spans="1:9" ht="33" customHeight="1" x14ac:dyDescent="0.3">
      <c r="A2" s="760" t="s">
        <v>138</v>
      </c>
      <c r="B2" s="760"/>
      <c r="C2" s="760"/>
      <c r="D2" s="760"/>
      <c r="E2" s="760"/>
      <c r="F2" s="760"/>
      <c r="G2" s="760"/>
      <c r="H2" s="499"/>
      <c r="I2" s="428"/>
    </row>
    <row r="3" spans="1:9" ht="13.8" x14ac:dyDescent="0.25">
      <c r="A3" s="564" t="s">
        <v>73</v>
      </c>
      <c r="B3" s="564"/>
      <c r="C3" s="565"/>
      <c r="D3" s="565"/>
      <c r="E3" s="565"/>
      <c r="F3" s="565"/>
      <c r="G3" s="565"/>
      <c r="H3" s="499"/>
      <c r="I3" s="428"/>
    </row>
    <row r="4" spans="1:9" ht="14.4" thickBot="1" x14ac:dyDescent="0.3">
      <c r="A4" s="564"/>
      <c r="B4" s="564"/>
      <c r="C4" s="565"/>
      <c r="D4" s="565"/>
      <c r="E4" s="565"/>
      <c r="F4" s="565"/>
      <c r="G4" s="565"/>
      <c r="H4" s="499"/>
      <c r="I4" s="428"/>
    </row>
    <row r="5" spans="1:9" s="47" customFormat="1" ht="16.2" thickBot="1" x14ac:dyDescent="0.35">
      <c r="A5" s="454" t="s">
        <v>33</v>
      </c>
      <c r="B5" s="761" t="str">
        <f>'Form A'!B4:G4</f>
        <v>219-Independent Electricity System Operator</v>
      </c>
      <c r="C5" s="762"/>
      <c r="D5" s="762"/>
      <c r="E5" s="762"/>
      <c r="F5" s="762"/>
      <c r="G5" s="763"/>
      <c r="I5" s="518"/>
    </row>
    <row r="6" spans="1:9" s="47" customFormat="1" ht="15.6" x14ac:dyDescent="0.3">
      <c r="A6" s="518"/>
      <c r="B6" s="551"/>
      <c r="C6" s="552"/>
      <c r="D6" s="552"/>
      <c r="E6" s="552"/>
      <c r="F6" s="552"/>
      <c r="G6" s="552"/>
      <c r="H6" s="518"/>
      <c r="I6" s="518"/>
    </row>
    <row r="7" spans="1:9" s="47" customFormat="1" ht="25.5" customHeight="1" x14ac:dyDescent="0.25">
      <c r="A7" s="747" t="s">
        <v>3</v>
      </c>
      <c r="B7" s="747"/>
      <c r="C7" s="747"/>
      <c r="D7" s="747"/>
      <c r="E7" s="747"/>
      <c r="F7" s="747"/>
      <c r="G7" s="747"/>
      <c r="H7" s="747"/>
      <c r="I7" s="518"/>
    </row>
    <row r="8" spans="1:9" ht="13.8" x14ac:dyDescent="0.25">
      <c r="A8" s="553"/>
      <c r="B8" s="578"/>
      <c r="C8" s="499"/>
      <c r="D8" s="499"/>
      <c r="E8" s="499"/>
      <c r="F8" s="499"/>
      <c r="G8" s="499"/>
      <c r="H8" s="499"/>
      <c r="I8" s="428"/>
    </row>
    <row r="9" spans="1:9" ht="13.8" x14ac:dyDescent="0.25">
      <c r="A9" s="555" t="s">
        <v>43</v>
      </c>
      <c r="B9" s="578"/>
      <c r="C9" s="499"/>
      <c r="D9" s="499"/>
      <c r="E9" s="499"/>
      <c r="F9" s="499"/>
      <c r="G9" s="499"/>
      <c r="H9" s="499"/>
      <c r="I9" s="428"/>
    </row>
    <row r="10" spans="1:9" ht="14.4" thickBot="1" x14ac:dyDescent="0.3">
      <c r="A10" s="555"/>
      <c r="B10" s="578"/>
      <c r="C10" s="499"/>
      <c r="D10" s="499"/>
      <c r="E10" s="499"/>
      <c r="F10" s="499"/>
      <c r="G10" s="499"/>
      <c r="H10" s="499"/>
      <c r="I10" s="428"/>
    </row>
    <row r="11" spans="1:9" ht="14.4" thickBot="1" x14ac:dyDescent="0.3">
      <c r="A11" s="553" t="s">
        <v>178</v>
      </c>
      <c r="B11" s="744"/>
      <c r="C11" s="745"/>
      <c r="D11" s="745"/>
      <c r="E11" s="745"/>
      <c r="F11" s="745"/>
      <c r="G11" s="746"/>
      <c r="H11" s="22"/>
      <c r="I11" s="428"/>
    </row>
    <row r="12" spans="1:9" ht="14.4" x14ac:dyDescent="0.3">
      <c r="A12" s="551"/>
      <c r="B12" s="560"/>
      <c r="C12" s="499"/>
      <c r="D12" s="499"/>
      <c r="E12" s="499"/>
      <c r="F12" s="499"/>
      <c r="G12" s="499"/>
      <c r="H12" s="499"/>
      <c r="I12" s="428"/>
    </row>
    <row r="13" spans="1:9" ht="13.8" thickBot="1" x14ac:dyDescent="0.3">
      <c r="A13" s="556" t="s">
        <v>45</v>
      </c>
      <c r="B13" s="499"/>
      <c r="C13" s="499"/>
      <c r="D13" s="499"/>
      <c r="E13" s="499"/>
      <c r="F13" s="499"/>
      <c r="G13" s="499"/>
      <c r="H13" s="499"/>
      <c r="I13" s="428"/>
    </row>
    <row r="14" spans="1:9" x14ac:dyDescent="0.25">
      <c r="A14" s="400" t="s">
        <v>36</v>
      </c>
      <c r="B14" s="401" t="str">
        <f>'Form A'!B10</f>
        <v>2016-17</v>
      </c>
      <c r="C14" s="402" t="str">
        <f>'Form A'!C10</f>
        <v>2017-18</v>
      </c>
      <c r="D14" s="402" t="str">
        <f>'Form A'!D10</f>
        <v>2018-19</v>
      </c>
      <c r="E14" s="402" t="str">
        <f>'Form A'!E10</f>
        <v>2019-20</v>
      </c>
      <c r="F14" s="402" t="str">
        <f>'Form A'!F10</f>
        <v>2020-21</v>
      </c>
      <c r="G14" s="403" t="str">
        <f>'Form A'!G10</f>
        <v>2021-22</v>
      </c>
      <c r="H14" s="428"/>
      <c r="I14" s="428"/>
    </row>
    <row r="15" spans="1:9" ht="21.75" customHeight="1" thickBot="1" x14ac:dyDescent="0.3">
      <c r="A15" s="404" t="s">
        <v>37</v>
      </c>
      <c r="B15" s="405" t="str">
        <f>+'Form A'!B11</f>
        <v>Interim</v>
      </c>
      <c r="C15" s="406" t="s">
        <v>102</v>
      </c>
      <c r="D15" s="406" t="s">
        <v>103</v>
      </c>
      <c r="E15" s="406" t="s">
        <v>103</v>
      </c>
      <c r="F15" s="406" t="s">
        <v>103</v>
      </c>
      <c r="G15" s="407" t="s">
        <v>103</v>
      </c>
      <c r="H15" s="428"/>
      <c r="I15" s="428"/>
    </row>
    <row r="16" spans="1:9" ht="15.75" customHeight="1" x14ac:dyDescent="0.25">
      <c r="A16" s="566" t="s">
        <v>56</v>
      </c>
      <c r="B16" s="231"/>
      <c r="C16" s="215"/>
      <c r="D16" s="215"/>
      <c r="E16" s="215"/>
      <c r="F16" s="215"/>
      <c r="G16" s="232"/>
    </row>
    <row r="17" spans="1:7" ht="15.75" customHeight="1" x14ac:dyDescent="0.25">
      <c r="A17" s="567" t="s">
        <v>95</v>
      </c>
      <c r="B17" s="237">
        <f>('[1]2016 All'!$K$112+'[1]2016 All'!$K$114+'[1]2016 All'!$K$116)/1000000</f>
        <v>1.7498428871545542</v>
      </c>
      <c r="C17" s="237">
        <f>('[1]2016 All'!$N$112+'[1]2016 All'!$N$114)/1000000</f>
        <v>2.0373683949328547</v>
      </c>
      <c r="D17" s="237">
        <f>('[1]2016 All'!$Q$112+'[1]2016 All'!$Q$114)/1000000</f>
        <v>2.106349446780841</v>
      </c>
      <c r="E17" s="237">
        <f>('[1]2016 All'!$R$112+'[1]2016 All'!$R$114)/1000000</f>
        <v>2.1592406254930681</v>
      </c>
      <c r="F17" s="237">
        <f>('[1]2016 All'!$S$112+'[1]2016 All'!$S$114)/1000000</f>
        <v>2.1592406254930681</v>
      </c>
      <c r="G17" s="238"/>
    </row>
    <row r="18" spans="1:7" ht="15.75" customHeight="1" x14ac:dyDescent="0.25">
      <c r="A18" s="466" t="s">
        <v>59</v>
      </c>
      <c r="B18" s="242"/>
      <c r="C18" s="243"/>
      <c r="D18" s="243"/>
      <c r="E18" s="243"/>
      <c r="F18" s="243"/>
      <c r="G18" s="244"/>
    </row>
    <row r="19" spans="1:7" ht="15.75" customHeight="1" x14ac:dyDescent="0.25">
      <c r="A19" s="411" t="s">
        <v>285</v>
      </c>
      <c r="B19" s="242"/>
      <c r="C19" s="243"/>
      <c r="D19" s="243"/>
      <c r="E19" s="243"/>
      <c r="F19" s="243"/>
      <c r="G19" s="244"/>
    </row>
    <row r="20" spans="1:7" ht="15.75" customHeight="1" thickBot="1" x14ac:dyDescent="0.3">
      <c r="A20" s="567" t="s">
        <v>116</v>
      </c>
      <c r="B20" s="242"/>
      <c r="C20" s="243"/>
      <c r="D20" s="243"/>
      <c r="E20" s="243"/>
      <c r="F20" s="243"/>
      <c r="G20" s="244"/>
    </row>
    <row r="21" spans="1:7" ht="15.75" customHeight="1" thickTop="1" thickBot="1" x14ac:dyDescent="0.3">
      <c r="A21" s="559" t="s">
        <v>46</v>
      </c>
      <c r="B21" s="230">
        <f t="shared" ref="B21:G21" si="0">SUM(B16:B20)</f>
        <v>1.7498428871545542</v>
      </c>
      <c r="C21" s="225">
        <f t="shared" si="0"/>
        <v>2.0373683949328547</v>
      </c>
      <c r="D21" s="225">
        <f t="shared" si="0"/>
        <v>2.106349446780841</v>
      </c>
      <c r="E21" s="225">
        <f t="shared" si="0"/>
        <v>2.1592406254930681</v>
      </c>
      <c r="F21" s="225">
        <f t="shared" si="0"/>
        <v>2.1592406254930681</v>
      </c>
      <c r="G21" s="239">
        <f t="shared" si="0"/>
        <v>0</v>
      </c>
    </row>
    <row r="22" spans="1:7" ht="15.75" hidden="1" customHeight="1" x14ac:dyDescent="0.25">
      <c r="A22" s="568"/>
      <c r="B22" s="499"/>
      <c r="C22" s="499"/>
      <c r="D22" s="499"/>
      <c r="E22" s="499"/>
      <c r="F22" s="499"/>
      <c r="G22" s="499"/>
    </row>
    <row r="23" spans="1:7" ht="15.75" customHeight="1" x14ac:dyDescent="0.25">
      <c r="A23" s="530"/>
      <c r="B23" s="499"/>
      <c r="C23" s="499"/>
      <c r="D23" s="499"/>
      <c r="E23" s="499"/>
      <c r="F23" s="499"/>
      <c r="G23" s="499"/>
    </row>
    <row r="24" spans="1:7" ht="15.75" customHeight="1" thickBot="1" x14ac:dyDescent="0.3">
      <c r="A24" s="555"/>
      <c r="B24" s="499"/>
      <c r="C24" s="499"/>
      <c r="D24" s="499"/>
      <c r="E24" s="499"/>
      <c r="F24" s="499"/>
      <c r="G24" s="499"/>
    </row>
    <row r="25" spans="1:7" ht="15.75" customHeight="1" thickBot="1" x14ac:dyDescent="0.3">
      <c r="A25" s="553" t="s">
        <v>178</v>
      </c>
      <c r="B25" s="744"/>
      <c r="C25" s="745"/>
      <c r="D25" s="745"/>
      <c r="E25" s="745"/>
      <c r="F25" s="745"/>
      <c r="G25" s="746"/>
    </row>
    <row r="26" spans="1:7" ht="14.4" x14ac:dyDescent="0.3">
      <c r="A26" s="551"/>
      <c r="B26" s="560"/>
      <c r="C26" s="499"/>
      <c r="D26" s="499"/>
      <c r="E26" s="499"/>
      <c r="F26" s="499"/>
      <c r="G26" s="499"/>
    </row>
    <row r="27" spans="1:7" ht="13.8" thickBot="1" x14ac:dyDescent="0.3">
      <c r="A27" s="556"/>
      <c r="B27" s="499"/>
      <c r="C27" s="499"/>
      <c r="D27" s="499"/>
      <c r="E27" s="499"/>
      <c r="F27" s="499"/>
      <c r="G27" s="499"/>
    </row>
    <row r="28" spans="1:7" x14ac:dyDescent="0.25">
      <c r="A28" s="400" t="s">
        <v>36</v>
      </c>
      <c r="B28" s="401" t="str">
        <f>B14</f>
        <v>2016-17</v>
      </c>
      <c r="C28" s="402" t="str">
        <f t="shared" ref="C28:G28" si="1">C14</f>
        <v>2017-18</v>
      </c>
      <c r="D28" s="402" t="str">
        <f t="shared" ref="D28:E28" si="2">D14</f>
        <v>2018-19</v>
      </c>
      <c r="E28" s="402" t="str">
        <f t="shared" si="2"/>
        <v>2019-20</v>
      </c>
      <c r="F28" s="402" t="str">
        <f t="shared" si="1"/>
        <v>2020-21</v>
      </c>
      <c r="G28" s="403" t="str">
        <f t="shared" si="1"/>
        <v>2021-22</v>
      </c>
    </row>
    <row r="29" spans="1:7" ht="24" customHeight="1" thickBot="1" x14ac:dyDescent="0.3">
      <c r="A29" s="404" t="s">
        <v>37</v>
      </c>
      <c r="B29" s="405" t="str">
        <f>+B15</f>
        <v>Interim</v>
      </c>
      <c r="C29" s="406" t="s">
        <v>102</v>
      </c>
      <c r="D29" s="406" t="s">
        <v>103</v>
      </c>
      <c r="E29" s="406" t="s">
        <v>103</v>
      </c>
      <c r="F29" s="406" t="s">
        <v>103</v>
      </c>
      <c r="G29" s="407" t="s">
        <v>103</v>
      </c>
    </row>
    <row r="30" spans="1:7" ht="15.75" customHeight="1" x14ac:dyDescent="0.25">
      <c r="A30" s="566" t="s">
        <v>56</v>
      </c>
      <c r="B30" s="231"/>
      <c r="C30" s="215"/>
      <c r="D30" s="215"/>
      <c r="E30" s="215"/>
      <c r="F30" s="215"/>
      <c r="G30" s="232"/>
    </row>
    <row r="31" spans="1:7" ht="15.75" customHeight="1" x14ac:dyDescent="0.25">
      <c r="A31" s="567" t="s">
        <v>95</v>
      </c>
      <c r="B31" s="237"/>
      <c r="C31" s="223"/>
      <c r="D31" s="223"/>
      <c r="E31" s="223"/>
      <c r="F31" s="223"/>
      <c r="G31" s="238"/>
    </row>
    <row r="32" spans="1:7" ht="15.75" customHeight="1" x14ac:dyDescent="0.25">
      <c r="A32" s="466" t="s">
        <v>59</v>
      </c>
      <c r="B32" s="242"/>
      <c r="C32" s="243"/>
      <c r="D32" s="243"/>
      <c r="E32" s="243"/>
      <c r="F32" s="243"/>
      <c r="G32" s="244"/>
    </row>
    <row r="33" spans="1:7" ht="15.75" customHeight="1" x14ac:dyDescent="0.25">
      <c r="A33" s="411" t="s">
        <v>285</v>
      </c>
      <c r="B33" s="242"/>
      <c r="C33" s="243"/>
      <c r="D33" s="243"/>
      <c r="E33" s="243"/>
      <c r="F33" s="243"/>
      <c r="G33" s="244"/>
    </row>
    <row r="34" spans="1:7" ht="15.75" customHeight="1" thickBot="1" x14ac:dyDescent="0.3">
      <c r="A34" s="567" t="s">
        <v>116</v>
      </c>
      <c r="B34" s="242"/>
      <c r="C34" s="243"/>
      <c r="D34" s="243"/>
      <c r="E34" s="243"/>
      <c r="F34" s="243"/>
      <c r="G34" s="244"/>
    </row>
    <row r="35" spans="1:7" ht="14.4" thickTop="1" thickBot="1" x14ac:dyDescent="0.3">
      <c r="A35" s="559" t="s">
        <v>46</v>
      </c>
      <c r="B35" s="230">
        <f>SUM(B30:B34)</f>
        <v>0</v>
      </c>
      <c r="C35" s="225">
        <f>SUM(C30:C34)</f>
        <v>0</v>
      </c>
      <c r="D35" s="225">
        <f t="shared" ref="D35:E35" si="3">SUM(D30:D34)</f>
        <v>0</v>
      </c>
      <c r="E35" s="225">
        <f t="shared" si="3"/>
        <v>0</v>
      </c>
      <c r="F35" s="225">
        <f>SUM(F30:F34)</f>
        <v>0</v>
      </c>
      <c r="G35" s="239">
        <f>SUM(G30:G34)</f>
        <v>0</v>
      </c>
    </row>
    <row r="36" spans="1:7" ht="21.75" customHeight="1" x14ac:dyDescent="0.25">
      <c r="A36" s="530"/>
      <c r="B36" s="570"/>
      <c r="C36" s="570"/>
      <c r="D36" s="570"/>
      <c r="E36" s="570"/>
      <c r="F36" s="570"/>
      <c r="G36" s="570"/>
    </row>
    <row r="37" spans="1:7" ht="12" customHeight="1" thickBot="1" x14ac:dyDescent="0.3">
      <c r="A37" s="555"/>
      <c r="B37" s="499"/>
      <c r="C37" s="499"/>
      <c r="D37" s="499"/>
      <c r="E37" s="499"/>
      <c r="F37" s="499"/>
      <c r="G37" s="499"/>
    </row>
    <row r="38" spans="1:7" ht="13.5" customHeight="1" thickBot="1" x14ac:dyDescent="0.3">
      <c r="A38" s="553" t="s">
        <v>178</v>
      </c>
      <c r="B38" s="744"/>
      <c r="C38" s="745"/>
      <c r="D38" s="745"/>
      <c r="E38" s="745"/>
      <c r="F38" s="745"/>
      <c r="G38" s="746"/>
    </row>
    <row r="39" spans="1:7" ht="12" customHeight="1" x14ac:dyDescent="0.3">
      <c r="A39" s="551"/>
      <c r="B39" s="560"/>
      <c r="C39" s="499"/>
      <c r="D39" s="499"/>
      <c r="E39" s="499"/>
      <c r="F39" s="499"/>
      <c r="G39" s="499"/>
    </row>
    <row r="40" spans="1:7" ht="12" customHeight="1" thickBot="1" x14ac:dyDescent="0.3">
      <c r="A40" s="556"/>
      <c r="B40" s="499"/>
      <c r="C40" s="499"/>
      <c r="D40" s="499"/>
      <c r="E40" s="499"/>
      <c r="F40" s="499"/>
      <c r="G40" s="499"/>
    </row>
    <row r="41" spans="1:7" ht="12" customHeight="1" x14ac:dyDescent="0.25">
      <c r="A41" s="400" t="s">
        <v>36</v>
      </c>
      <c r="B41" s="401" t="str">
        <f>B14</f>
        <v>2016-17</v>
      </c>
      <c r="C41" s="402" t="str">
        <f t="shared" ref="C41:G41" si="4">C14</f>
        <v>2017-18</v>
      </c>
      <c r="D41" s="402" t="str">
        <f t="shared" ref="D41:E41" si="5">D14</f>
        <v>2018-19</v>
      </c>
      <c r="E41" s="402" t="str">
        <f t="shared" si="5"/>
        <v>2019-20</v>
      </c>
      <c r="F41" s="402" t="str">
        <f t="shared" si="4"/>
        <v>2020-21</v>
      </c>
      <c r="G41" s="403" t="str">
        <f t="shared" si="4"/>
        <v>2021-22</v>
      </c>
    </row>
    <row r="42" spans="1:7" ht="21" customHeight="1" thickBot="1" x14ac:dyDescent="0.3">
      <c r="A42" s="404" t="s">
        <v>37</v>
      </c>
      <c r="B42" s="405" t="str">
        <f>+B29</f>
        <v>Interim</v>
      </c>
      <c r="C42" s="406" t="s">
        <v>102</v>
      </c>
      <c r="D42" s="406" t="s">
        <v>103</v>
      </c>
      <c r="E42" s="406" t="s">
        <v>103</v>
      </c>
      <c r="F42" s="406" t="s">
        <v>103</v>
      </c>
      <c r="G42" s="407" t="s">
        <v>103</v>
      </c>
    </row>
    <row r="43" spans="1:7" ht="16.5" customHeight="1" x14ac:dyDescent="0.25">
      <c r="A43" s="566" t="s">
        <v>56</v>
      </c>
      <c r="B43" s="231"/>
      <c r="C43" s="215"/>
      <c r="D43" s="215"/>
      <c r="E43" s="215"/>
      <c r="F43" s="215"/>
      <c r="G43" s="232"/>
    </row>
    <row r="44" spans="1:7" ht="15" customHeight="1" x14ac:dyDescent="0.25">
      <c r="A44" s="567" t="s">
        <v>95</v>
      </c>
      <c r="B44" s="237"/>
      <c r="C44" s="223"/>
      <c r="D44" s="223"/>
      <c r="E44" s="223"/>
      <c r="F44" s="223"/>
      <c r="G44" s="238"/>
    </row>
    <row r="45" spans="1:7" ht="16.5" customHeight="1" x14ac:dyDescent="0.25">
      <c r="A45" s="466" t="s">
        <v>59</v>
      </c>
      <c r="B45" s="242"/>
      <c r="C45" s="243"/>
      <c r="D45" s="243"/>
      <c r="E45" s="243"/>
      <c r="F45" s="243"/>
      <c r="G45" s="244"/>
    </row>
    <row r="46" spans="1:7" ht="16.5" customHeight="1" x14ac:dyDescent="0.25">
      <c r="A46" s="411" t="s">
        <v>285</v>
      </c>
      <c r="B46" s="242"/>
      <c r="C46" s="243"/>
      <c r="D46" s="243"/>
      <c r="E46" s="243"/>
      <c r="F46" s="243"/>
      <c r="G46" s="244"/>
    </row>
    <row r="47" spans="1:7" ht="16.5" customHeight="1" thickBot="1" x14ac:dyDescent="0.3">
      <c r="A47" s="567" t="s">
        <v>116</v>
      </c>
      <c r="B47" s="242"/>
      <c r="C47" s="243"/>
      <c r="D47" s="243"/>
      <c r="E47" s="243"/>
      <c r="F47" s="243"/>
      <c r="G47" s="244"/>
    </row>
    <row r="48" spans="1:7" ht="15" customHeight="1" thickTop="1" thickBot="1" x14ac:dyDescent="0.3">
      <c r="A48" s="559" t="s">
        <v>46</v>
      </c>
      <c r="B48" s="230">
        <f>SUM(B43:B47)</f>
        <v>0</v>
      </c>
      <c r="C48" s="225">
        <f>SUM(C43:C47)</f>
        <v>0</v>
      </c>
      <c r="D48" s="225">
        <f t="shared" ref="D48:E48" si="6">SUM(D43:D47)</f>
        <v>0</v>
      </c>
      <c r="E48" s="225">
        <f t="shared" si="6"/>
        <v>0</v>
      </c>
      <c r="F48" s="225">
        <f>SUM(F43:F47)</f>
        <v>0</v>
      </c>
      <c r="G48" s="239">
        <f>SUM(G43:G47)</f>
        <v>0</v>
      </c>
    </row>
    <row r="49" spans="1:7" ht="12" customHeight="1" x14ac:dyDescent="0.25">
      <c r="A49" s="530"/>
      <c r="B49" s="499"/>
      <c r="C49" s="499"/>
      <c r="D49" s="499"/>
      <c r="E49" s="499"/>
      <c r="F49" s="499"/>
      <c r="G49" s="499"/>
    </row>
    <row r="50" spans="1:7" ht="12" customHeight="1" x14ac:dyDescent="0.25">
      <c r="A50" s="530"/>
      <c r="B50" s="499"/>
      <c r="C50" s="499"/>
      <c r="D50" s="499"/>
      <c r="E50" s="499"/>
      <c r="F50" s="499"/>
      <c r="G50" s="499"/>
    </row>
    <row r="51" spans="1:7" ht="12" customHeight="1" thickBot="1" x14ac:dyDescent="0.3">
      <c r="A51" s="555"/>
      <c r="B51" s="499"/>
      <c r="C51" s="499"/>
      <c r="D51" s="499"/>
      <c r="E51" s="499"/>
      <c r="F51" s="499"/>
      <c r="G51" s="499"/>
    </row>
    <row r="52" spans="1:7" ht="13.5" customHeight="1" thickBot="1" x14ac:dyDescent="0.3">
      <c r="A52" s="553" t="s">
        <v>178</v>
      </c>
      <c r="B52" s="744"/>
      <c r="C52" s="745"/>
      <c r="D52" s="745"/>
      <c r="E52" s="745"/>
      <c r="F52" s="745"/>
      <c r="G52" s="746"/>
    </row>
    <row r="53" spans="1:7" ht="12" customHeight="1" x14ac:dyDescent="0.3">
      <c r="A53" s="551"/>
      <c r="B53" s="560"/>
      <c r="C53" s="499"/>
      <c r="D53" s="499"/>
      <c r="E53" s="499"/>
      <c r="F53" s="499"/>
      <c r="G53" s="499"/>
    </row>
    <row r="54" spans="1:7" ht="12" customHeight="1" thickBot="1" x14ac:dyDescent="0.3">
      <c r="A54" s="556"/>
      <c r="B54" s="499"/>
      <c r="C54" s="499"/>
      <c r="D54" s="499"/>
      <c r="E54" s="499"/>
      <c r="F54" s="499"/>
      <c r="G54" s="499"/>
    </row>
    <row r="55" spans="1:7" ht="15.75" customHeight="1" x14ac:dyDescent="0.25">
      <c r="A55" s="400" t="s">
        <v>36</v>
      </c>
      <c r="B55" s="401" t="str">
        <f>B14</f>
        <v>2016-17</v>
      </c>
      <c r="C55" s="402" t="str">
        <f t="shared" ref="C55:G55" si="7">C14</f>
        <v>2017-18</v>
      </c>
      <c r="D55" s="402" t="str">
        <f t="shared" ref="D55:E55" si="8">D14</f>
        <v>2018-19</v>
      </c>
      <c r="E55" s="402" t="str">
        <f t="shared" si="8"/>
        <v>2019-20</v>
      </c>
      <c r="F55" s="402" t="str">
        <f t="shared" si="7"/>
        <v>2020-21</v>
      </c>
      <c r="G55" s="403" t="str">
        <f t="shared" si="7"/>
        <v>2021-22</v>
      </c>
    </row>
    <row r="56" spans="1:7" ht="18.75" customHeight="1" thickBot="1" x14ac:dyDescent="0.3">
      <c r="A56" s="404" t="s">
        <v>37</v>
      </c>
      <c r="B56" s="405" t="str">
        <f>+B42</f>
        <v>Interim</v>
      </c>
      <c r="C56" s="406" t="s">
        <v>102</v>
      </c>
      <c r="D56" s="406" t="s">
        <v>103</v>
      </c>
      <c r="E56" s="406" t="s">
        <v>103</v>
      </c>
      <c r="F56" s="406" t="s">
        <v>103</v>
      </c>
      <c r="G56" s="407" t="s">
        <v>103</v>
      </c>
    </row>
    <row r="57" spans="1:7" ht="14.25" customHeight="1" x14ac:dyDescent="0.25">
      <c r="A57" s="566" t="s">
        <v>56</v>
      </c>
      <c r="B57" s="231"/>
      <c r="C57" s="215"/>
      <c r="D57" s="215"/>
      <c r="E57" s="215"/>
      <c r="F57" s="215"/>
      <c r="G57" s="232"/>
    </row>
    <row r="58" spans="1:7" ht="16.5" customHeight="1" x14ac:dyDescent="0.25">
      <c r="A58" s="567" t="s">
        <v>95</v>
      </c>
      <c r="B58" s="237"/>
      <c r="C58" s="223"/>
      <c r="D58" s="223"/>
      <c r="E58" s="223"/>
      <c r="F58" s="223"/>
      <c r="G58" s="238"/>
    </row>
    <row r="59" spans="1:7" ht="18.75" customHeight="1" x14ac:dyDescent="0.25">
      <c r="A59" s="466" t="s">
        <v>59</v>
      </c>
      <c r="B59" s="242"/>
      <c r="C59" s="243"/>
      <c r="D59" s="243"/>
      <c r="E59" s="243"/>
      <c r="F59" s="243"/>
      <c r="G59" s="244"/>
    </row>
    <row r="60" spans="1:7" ht="18.75" customHeight="1" x14ac:dyDescent="0.25">
      <c r="A60" s="411" t="s">
        <v>285</v>
      </c>
      <c r="B60" s="242"/>
      <c r="C60" s="243"/>
      <c r="D60" s="243"/>
      <c r="E60" s="243"/>
      <c r="F60" s="243"/>
      <c r="G60" s="244"/>
    </row>
    <row r="61" spans="1:7" ht="17.25" customHeight="1" thickBot="1" x14ac:dyDescent="0.3">
      <c r="A61" s="567" t="s">
        <v>116</v>
      </c>
      <c r="B61" s="242"/>
      <c r="C61" s="243"/>
      <c r="D61" s="243"/>
      <c r="E61" s="243"/>
      <c r="F61" s="243"/>
      <c r="G61" s="244"/>
    </row>
    <row r="62" spans="1:7" ht="15" customHeight="1" thickTop="1" thickBot="1" x14ac:dyDescent="0.3">
      <c r="A62" s="559" t="s">
        <v>46</v>
      </c>
      <c r="B62" s="230">
        <f>SUM(B57:B61)</f>
        <v>0</v>
      </c>
      <c r="C62" s="225">
        <f>SUM(C57:C61)</f>
        <v>0</v>
      </c>
      <c r="D62" s="225">
        <f t="shared" ref="D62:E62" si="9">SUM(D57:D61)</f>
        <v>0</v>
      </c>
      <c r="E62" s="225">
        <f t="shared" si="9"/>
        <v>0</v>
      </c>
      <c r="F62" s="225">
        <f>SUM(F57:F61)</f>
        <v>0</v>
      </c>
      <c r="G62" s="239">
        <f>SUM(G57:G61)</f>
        <v>0</v>
      </c>
    </row>
    <row r="63" spans="1:7" ht="12.75" customHeight="1" x14ac:dyDescent="0.25">
      <c r="A63" s="499"/>
      <c r="B63" s="570"/>
      <c r="C63" s="570"/>
      <c r="D63" s="570"/>
      <c r="E63" s="570"/>
      <c r="F63" s="570"/>
      <c r="G63" s="570"/>
    </row>
    <row r="64" spans="1:7" ht="12.75" customHeight="1" thickBot="1" x14ac:dyDescent="0.3">
      <c r="A64" s="555"/>
      <c r="B64" s="499"/>
      <c r="C64" s="499"/>
      <c r="D64" s="499"/>
      <c r="E64" s="499"/>
      <c r="F64" s="499"/>
      <c r="G64" s="499"/>
    </row>
    <row r="65" spans="1:7" ht="12.75" customHeight="1" thickBot="1" x14ac:dyDescent="0.3">
      <c r="A65" s="553" t="s">
        <v>178</v>
      </c>
      <c r="B65" s="744"/>
      <c r="C65" s="745"/>
      <c r="D65" s="745"/>
      <c r="E65" s="745"/>
      <c r="F65" s="745"/>
      <c r="G65" s="746"/>
    </row>
    <row r="66" spans="1:7" ht="12.75" customHeight="1" x14ac:dyDescent="0.3">
      <c r="A66" s="551"/>
      <c r="B66" s="560"/>
      <c r="C66" s="499"/>
      <c r="D66" s="499"/>
      <c r="E66" s="499"/>
      <c r="F66" s="499"/>
      <c r="G66" s="499"/>
    </row>
    <row r="67" spans="1:7" ht="12.75" customHeight="1" thickBot="1" x14ac:dyDescent="0.3">
      <c r="A67" s="556"/>
      <c r="B67" s="499"/>
      <c r="C67" s="499"/>
      <c r="D67" s="499"/>
      <c r="E67" s="499"/>
      <c r="F67" s="499"/>
      <c r="G67" s="499"/>
    </row>
    <row r="68" spans="1:7" ht="16.5" customHeight="1" x14ac:dyDescent="0.25">
      <c r="A68" s="400" t="s">
        <v>36</v>
      </c>
      <c r="B68" s="401" t="str">
        <f>+B55</f>
        <v>2016-17</v>
      </c>
      <c r="C68" s="402" t="str">
        <f t="shared" ref="C68:G68" si="10">+C55</f>
        <v>2017-18</v>
      </c>
      <c r="D68" s="402" t="str">
        <f t="shared" ref="D68:E68" si="11">+D55</f>
        <v>2018-19</v>
      </c>
      <c r="E68" s="402" t="str">
        <f t="shared" si="11"/>
        <v>2019-20</v>
      </c>
      <c r="F68" s="402" t="str">
        <f t="shared" si="10"/>
        <v>2020-21</v>
      </c>
      <c r="G68" s="403" t="str">
        <f t="shared" si="10"/>
        <v>2021-22</v>
      </c>
    </row>
    <row r="69" spans="1:7" ht="19.5" customHeight="1" thickBot="1" x14ac:dyDescent="0.3">
      <c r="A69" s="404" t="s">
        <v>37</v>
      </c>
      <c r="B69" s="405" t="str">
        <f>+B56</f>
        <v>Interim</v>
      </c>
      <c r="C69" s="406" t="s">
        <v>102</v>
      </c>
      <c r="D69" s="406" t="s">
        <v>103</v>
      </c>
      <c r="E69" s="406" t="s">
        <v>103</v>
      </c>
      <c r="F69" s="406" t="s">
        <v>103</v>
      </c>
      <c r="G69" s="407" t="s">
        <v>103</v>
      </c>
    </row>
    <row r="70" spans="1:7" ht="12.75" customHeight="1" x14ac:dyDescent="0.25">
      <c r="A70" s="566" t="s">
        <v>56</v>
      </c>
      <c r="B70" s="231"/>
      <c r="C70" s="215"/>
      <c r="D70" s="215"/>
      <c r="E70" s="215"/>
      <c r="F70" s="215"/>
      <c r="G70" s="232"/>
    </row>
    <row r="71" spans="1:7" ht="15.75" customHeight="1" x14ac:dyDescent="0.25">
      <c r="A71" s="567" t="s">
        <v>95</v>
      </c>
      <c r="B71" s="237"/>
      <c r="C71" s="223"/>
      <c r="D71" s="223"/>
      <c r="E71" s="223"/>
      <c r="F71" s="223"/>
      <c r="G71" s="238"/>
    </row>
    <row r="72" spans="1:7" ht="18" customHeight="1" x14ac:dyDescent="0.25">
      <c r="A72" s="466" t="s">
        <v>59</v>
      </c>
      <c r="B72" s="242"/>
      <c r="C72" s="243"/>
      <c r="D72" s="243"/>
      <c r="E72" s="243"/>
      <c r="F72" s="243"/>
      <c r="G72" s="244"/>
    </row>
    <row r="73" spans="1:7" ht="17.25" customHeight="1" x14ac:dyDescent="0.25">
      <c r="A73" s="411" t="s">
        <v>285</v>
      </c>
      <c r="B73" s="242"/>
      <c r="C73" s="243"/>
      <c r="D73" s="243"/>
      <c r="E73" s="243"/>
      <c r="F73" s="243"/>
      <c r="G73" s="244"/>
    </row>
    <row r="74" spans="1:7" ht="16.5" customHeight="1" thickBot="1" x14ac:dyDescent="0.3">
      <c r="A74" s="567" t="s">
        <v>116</v>
      </c>
      <c r="B74" s="242"/>
      <c r="C74" s="243"/>
      <c r="D74" s="243"/>
      <c r="E74" s="243"/>
      <c r="F74" s="243"/>
      <c r="G74" s="244"/>
    </row>
    <row r="75" spans="1:7" ht="12.75" customHeight="1" thickTop="1" thickBot="1" x14ac:dyDescent="0.3">
      <c r="A75" s="559" t="s">
        <v>46</v>
      </c>
      <c r="B75" s="230">
        <f>SUM(B70:B74)</f>
        <v>0</v>
      </c>
      <c r="C75" s="225">
        <f>SUM(C70:C74)</f>
        <v>0</v>
      </c>
      <c r="D75" s="225">
        <f t="shared" ref="D75:E75" si="12">SUM(D70:D74)</f>
        <v>0</v>
      </c>
      <c r="E75" s="225">
        <f t="shared" si="12"/>
        <v>0</v>
      </c>
      <c r="F75" s="225">
        <f>SUM(F70:F74)</f>
        <v>0</v>
      </c>
      <c r="G75" s="239">
        <f>SUM(G70:G74)</f>
        <v>0</v>
      </c>
    </row>
    <row r="76" spans="1:7" ht="12.75" customHeight="1" x14ac:dyDescent="0.25">
      <c r="A76" s="499"/>
      <c r="B76" s="570"/>
      <c r="C76" s="570"/>
      <c r="D76" s="570"/>
      <c r="E76" s="570"/>
      <c r="F76" s="570"/>
      <c r="G76" s="570"/>
    </row>
    <row r="77" spans="1:7" ht="12.75" customHeight="1" thickBot="1" x14ac:dyDescent="0.3">
      <c r="A77" s="555"/>
      <c r="B77" s="499"/>
      <c r="C77" s="499"/>
      <c r="D77" s="499"/>
      <c r="E77" s="499"/>
      <c r="F77" s="499"/>
      <c r="G77" s="499"/>
    </row>
    <row r="78" spans="1:7" ht="12.75" customHeight="1" thickBot="1" x14ac:dyDescent="0.3">
      <c r="A78" s="553" t="s">
        <v>178</v>
      </c>
      <c r="B78" s="744"/>
      <c r="C78" s="745"/>
      <c r="D78" s="745"/>
      <c r="E78" s="745"/>
      <c r="F78" s="745"/>
      <c r="G78" s="746"/>
    </row>
    <row r="79" spans="1:7" ht="12.75" customHeight="1" x14ac:dyDescent="0.3">
      <c r="A79" s="551"/>
      <c r="B79" s="560"/>
      <c r="C79" s="499"/>
      <c r="D79" s="499"/>
      <c r="E79" s="499"/>
      <c r="F79" s="499"/>
      <c r="G79" s="499"/>
    </row>
    <row r="80" spans="1:7" ht="12.75" customHeight="1" thickBot="1" x14ac:dyDescent="0.3">
      <c r="A80" s="556"/>
      <c r="B80" s="499"/>
      <c r="C80" s="499"/>
      <c r="D80" s="499"/>
      <c r="E80" s="499"/>
      <c r="F80" s="499"/>
      <c r="G80" s="499"/>
    </row>
    <row r="81" spans="1:7" ht="20.25" customHeight="1" x14ac:dyDescent="0.25">
      <c r="A81" s="400" t="s">
        <v>36</v>
      </c>
      <c r="B81" s="401" t="str">
        <f>+B68</f>
        <v>2016-17</v>
      </c>
      <c r="C81" s="402" t="str">
        <f t="shared" ref="C81:G81" si="13">+C68</f>
        <v>2017-18</v>
      </c>
      <c r="D81" s="402" t="str">
        <f t="shared" ref="D81:E81" si="14">+D68</f>
        <v>2018-19</v>
      </c>
      <c r="E81" s="402" t="str">
        <f t="shared" si="14"/>
        <v>2019-20</v>
      </c>
      <c r="F81" s="402" t="str">
        <f t="shared" si="13"/>
        <v>2020-21</v>
      </c>
      <c r="G81" s="403" t="str">
        <f t="shared" si="13"/>
        <v>2021-22</v>
      </c>
    </row>
    <row r="82" spans="1:7" ht="23.25" customHeight="1" thickBot="1" x14ac:dyDescent="0.3">
      <c r="A82" s="404" t="s">
        <v>37</v>
      </c>
      <c r="B82" s="405" t="str">
        <f>+B69</f>
        <v>Interim</v>
      </c>
      <c r="C82" s="460" t="str">
        <f t="shared" ref="C82:G82" si="15">+C69</f>
        <v>Plan</v>
      </c>
      <c r="D82" s="460" t="str">
        <f t="shared" ref="D82:E82" si="16">+D69</f>
        <v>Outlook</v>
      </c>
      <c r="E82" s="460" t="str">
        <f t="shared" si="16"/>
        <v>Outlook</v>
      </c>
      <c r="F82" s="460" t="str">
        <f t="shared" si="15"/>
        <v>Outlook</v>
      </c>
      <c r="G82" s="577" t="str">
        <f t="shared" si="15"/>
        <v>Outlook</v>
      </c>
    </row>
    <row r="83" spans="1:7" ht="15" customHeight="1" x14ac:dyDescent="0.25">
      <c r="A83" s="566" t="s">
        <v>56</v>
      </c>
      <c r="B83" s="231"/>
      <c r="C83" s="215"/>
      <c r="D83" s="215"/>
      <c r="E83" s="215"/>
      <c r="F83" s="215"/>
      <c r="G83" s="232"/>
    </row>
    <row r="84" spans="1:7" ht="17.25" customHeight="1" x14ac:dyDescent="0.25">
      <c r="A84" s="567" t="s">
        <v>95</v>
      </c>
      <c r="B84" s="237"/>
      <c r="C84" s="223"/>
      <c r="D84" s="223"/>
      <c r="E84" s="223"/>
      <c r="F84" s="223"/>
      <c r="G84" s="238"/>
    </row>
    <row r="85" spans="1:7" ht="18" customHeight="1" x14ac:dyDescent="0.25">
      <c r="A85" s="466" t="s">
        <v>59</v>
      </c>
      <c r="B85" s="242"/>
      <c r="C85" s="243"/>
      <c r="D85" s="243"/>
      <c r="E85" s="243"/>
      <c r="F85" s="243"/>
      <c r="G85" s="244"/>
    </row>
    <row r="86" spans="1:7" ht="18" customHeight="1" x14ac:dyDescent="0.25">
      <c r="A86" s="411" t="s">
        <v>285</v>
      </c>
      <c r="B86" s="242"/>
      <c r="C86" s="243"/>
      <c r="D86" s="243"/>
      <c r="E86" s="243"/>
      <c r="F86" s="243"/>
      <c r="G86" s="244"/>
    </row>
    <row r="87" spans="1:7" ht="17.25" customHeight="1" thickBot="1" x14ac:dyDescent="0.3">
      <c r="A87" s="567" t="s">
        <v>116</v>
      </c>
      <c r="B87" s="242"/>
      <c r="C87" s="243"/>
      <c r="D87" s="243"/>
      <c r="E87" s="243"/>
      <c r="F87" s="243"/>
      <c r="G87" s="244"/>
    </row>
    <row r="88" spans="1:7" ht="12.75" customHeight="1" thickTop="1" thickBot="1" x14ac:dyDescent="0.3">
      <c r="A88" s="559" t="s">
        <v>46</v>
      </c>
      <c r="B88" s="230">
        <f>SUM(B83:B87)</f>
        <v>0</v>
      </c>
      <c r="C88" s="225">
        <f>SUM(C83:C87)</f>
        <v>0</v>
      </c>
      <c r="D88" s="225">
        <f t="shared" ref="D88:E88" si="17">SUM(D83:D87)</f>
        <v>0</v>
      </c>
      <c r="E88" s="225">
        <f t="shared" si="17"/>
        <v>0</v>
      </c>
      <c r="F88" s="225">
        <f>SUM(F83:F87)</f>
        <v>0</v>
      </c>
      <c r="G88" s="239">
        <f>SUM(G83:G87)</f>
        <v>0</v>
      </c>
    </row>
    <row r="89" spans="1:7" ht="12.75" customHeight="1" x14ac:dyDescent="0.25">
      <c r="A89" s="499"/>
      <c r="B89" s="570"/>
      <c r="C89" s="570"/>
      <c r="D89" s="570"/>
      <c r="E89" s="570"/>
      <c r="F89" s="570"/>
      <c r="G89" s="570"/>
    </row>
    <row r="90" spans="1:7" ht="12.75" customHeight="1" thickBot="1" x14ac:dyDescent="0.3">
      <c r="A90" s="555"/>
      <c r="B90" s="499"/>
      <c r="C90" s="499"/>
      <c r="D90" s="499"/>
      <c r="E90" s="499"/>
      <c r="F90" s="499"/>
      <c r="G90" s="499"/>
    </row>
    <row r="91" spans="1:7" ht="12.75" customHeight="1" thickBot="1" x14ac:dyDescent="0.3">
      <c r="A91" s="553" t="s">
        <v>178</v>
      </c>
      <c r="B91" s="744"/>
      <c r="C91" s="745"/>
      <c r="D91" s="745"/>
      <c r="E91" s="745"/>
      <c r="F91" s="745"/>
      <c r="G91" s="746"/>
    </row>
    <row r="92" spans="1:7" ht="12.75" customHeight="1" x14ac:dyDescent="0.3">
      <c r="A92" s="551"/>
      <c r="B92" s="560"/>
      <c r="C92" s="499"/>
      <c r="D92" s="499"/>
      <c r="E92" s="499"/>
      <c r="F92" s="499"/>
      <c r="G92" s="499"/>
    </row>
    <row r="93" spans="1:7" ht="12.75" customHeight="1" thickBot="1" x14ac:dyDescent="0.3">
      <c r="A93" s="556"/>
      <c r="B93" s="499"/>
      <c r="C93" s="499"/>
      <c r="D93" s="499"/>
      <c r="E93" s="499"/>
      <c r="F93" s="499"/>
      <c r="G93" s="499"/>
    </row>
    <row r="94" spans="1:7" ht="19.5" customHeight="1" x14ac:dyDescent="0.25">
      <c r="A94" s="400" t="s">
        <v>36</v>
      </c>
      <c r="B94" s="401" t="str">
        <f>+B81</f>
        <v>2016-17</v>
      </c>
      <c r="C94" s="572" t="str">
        <f t="shared" ref="C94:G95" si="18">+C81</f>
        <v>2017-18</v>
      </c>
      <c r="D94" s="572" t="str">
        <f t="shared" si="18"/>
        <v>2018-19</v>
      </c>
      <c r="E94" s="572" t="str">
        <f t="shared" si="18"/>
        <v>2019-20</v>
      </c>
      <c r="F94" s="572" t="str">
        <f t="shared" si="18"/>
        <v>2020-21</v>
      </c>
      <c r="G94" s="573" t="str">
        <f t="shared" si="18"/>
        <v>2021-22</v>
      </c>
    </row>
    <row r="95" spans="1:7" ht="23.25" customHeight="1" thickBot="1" x14ac:dyDescent="0.3">
      <c r="A95" s="404" t="s">
        <v>37</v>
      </c>
      <c r="B95" s="574" t="str">
        <f>+B82</f>
        <v>Interim</v>
      </c>
      <c r="C95" s="575" t="str">
        <f t="shared" si="18"/>
        <v>Plan</v>
      </c>
      <c r="D95" s="575" t="str">
        <f t="shared" si="18"/>
        <v>Outlook</v>
      </c>
      <c r="E95" s="575" t="str">
        <f t="shared" si="18"/>
        <v>Outlook</v>
      </c>
      <c r="F95" s="575" t="str">
        <f t="shared" si="18"/>
        <v>Outlook</v>
      </c>
      <c r="G95" s="576" t="str">
        <f t="shared" si="18"/>
        <v>Outlook</v>
      </c>
    </row>
    <row r="96" spans="1:7" ht="16.5" customHeight="1" x14ac:dyDescent="0.25">
      <c r="A96" s="566" t="s">
        <v>56</v>
      </c>
      <c r="B96" s="231"/>
      <c r="C96" s="215"/>
      <c r="D96" s="215"/>
      <c r="E96" s="215"/>
      <c r="F96" s="215"/>
      <c r="G96" s="232"/>
    </row>
    <row r="97" spans="1:7" ht="15" customHeight="1" x14ac:dyDescent="0.25">
      <c r="A97" s="567" t="s">
        <v>95</v>
      </c>
      <c r="B97" s="237"/>
      <c r="C97" s="223"/>
      <c r="D97" s="223"/>
      <c r="E97" s="223"/>
      <c r="F97" s="223"/>
      <c r="G97" s="238"/>
    </row>
    <row r="98" spans="1:7" ht="16.5" customHeight="1" x14ac:dyDescent="0.25">
      <c r="A98" s="466" t="s">
        <v>59</v>
      </c>
      <c r="B98" s="242"/>
      <c r="C98" s="243"/>
      <c r="D98" s="243"/>
      <c r="E98" s="243"/>
      <c r="F98" s="243"/>
      <c r="G98" s="244"/>
    </row>
    <row r="99" spans="1:7" ht="15" customHeight="1" x14ac:dyDescent="0.25">
      <c r="A99" s="411" t="s">
        <v>285</v>
      </c>
      <c r="B99" s="242"/>
      <c r="C99" s="243"/>
      <c r="D99" s="243"/>
      <c r="E99" s="243"/>
      <c r="F99" s="243"/>
      <c r="G99" s="244"/>
    </row>
    <row r="100" spans="1:7" ht="18" customHeight="1" thickBot="1" x14ac:dyDescent="0.3">
      <c r="A100" s="567" t="s">
        <v>116</v>
      </c>
      <c r="B100" s="242"/>
      <c r="C100" s="243"/>
      <c r="D100" s="243"/>
      <c r="E100" s="243"/>
      <c r="F100" s="243"/>
      <c r="G100" s="244"/>
    </row>
    <row r="101" spans="1:7" ht="12.75" customHeight="1" thickTop="1" thickBot="1" x14ac:dyDescent="0.3">
      <c r="A101" s="559" t="s">
        <v>46</v>
      </c>
      <c r="B101" s="230">
        <f>SUM(B96:B100)</f>
        <v>0</v>
      </c>
      <c r="C101" s="225">
        <f>SUM(C96:C100)</f>
        <v>0</v>
      </c>
      <c r="D101" s="225">
        <f t="shared" ref="D101:E101" si="19">SUM(D96:D100)</f>
        <v>0</v>
      </c>
      <c r="E101" s="225">
        <f t="shared" si="19"/>
        <v>0</v>
      </c>
      <c r="F101" s="225">
        <f>SUM(F96:F100)</f>
        <v>0</v>
      </c>
      <c r="G101" s="239">
        <f>SUM(G96:G100)</f>
        <v>0</v>
      </c>
    </row>
    <row r="102" spans="1:7" ht="12.75" customHeight="1" x14ac:dyDescent="0.25">
      <c r="A102" s="499"/>
      <c r="B102" s="570"/>
      <c r="C102" s="570"/>
      <c r="D102" s="570"/>
      <c r="E102" s="570"/>
      <c r="F102" s="570"/>
      <c r="G102" s="570"/>
    </row>
    <row r="103" spans="1:7" ht="12.75" customHeight="1" thickBot="1" x14ac:dyDescent="0.3">
      <c r="A103" s="555"/>
      <c r="B103" s="499"/>
      <c r="C103" s="499"/>
      <c r="D103" s="499"/>
      <c r="E103" s="499"/>
      <c r="F103" s="499"/>
      <c r="G103" s="499"/>
    </row>
    <row r="104" spans="1:7" ht="12.75" customHeight="1" thickBot="1" x14ac:dyDescent="0.3">
      <c r="A104" s="553" t="s">
        <v>178</v>
      </c>
      <c r="B104" s="744"/>
      <c r="C104" s="745"/>
      <c r="D104" s="745"/>
      <c r="E104" s="745"/>
      <c r="F104" s="745"/>
      <c r="G104" s="746"/>
    </row>
    <row r="105" spans="1:7" ht="12.75" customHeight="1" x14ac:dyDescent="0.3">
      <c r="A105" s="551"/>
      <c r="B105" s="560"/>
      <c r="C105" s="499"/>
      <c r="D105" s="499"/>
      <c r="E105" s="499"/>
      <c r="F105" s="499"/>
      <c r="G105" s="499"/>
    </row>
    <row r="106" spans="1:7" ht="12.75" customHeight="1" thickBot="1" x14ac:dyDescent="0.3">
      <c r="A106" s="556"/>
      <c r="B106" s="499"/>
      <c r="C106" s="499"/>
      <c r="D106" s="499"/>
      <c r="E106" s="499"/>
      <c r="F106" s="499"/>
      <c r="G106" s="499"/>
    </row>
    <row r="107" spans="1:7" ht="18.75" customHeight="1" x14ac:dyDescent="0.25">
      <c r="A107" s="400" t="s">
        <v>36</v>
      </c>
      <c r="B107" s="401" t="str">
        <f>+B94</f>
        <v>2016-17</v>
      </c>
      <c r="C107" s="572" t="str">
        <f t="shared" ref="C107:G108" si="20">+C94</f>
        <v>2017-18</v>
      </c>
      <c r="D107" s="572" t="str">
        <f t="shared" ref="D107:E107" si="21">+D94</f>
        <v>2018-19</v>
      </c>
      <c r="E107" s="572" t="str">
        <f t="shared" si="21"/>
        <v>2019-20</v>
      </c>
      <c r="F107" s="572" t="str">
        <f t="shared" si="20"/>
        <v>2020-21</v>
      </c>
      <c r="G107" s="573" t="str">
        <f t="shared" si="20"/>
        <v>2021-22</v>
      </c>
    </row>
    <row r="108" spans="1:7" ht="21" customHeight="1" thickBot="1" x14ac:dyDescent="0.3">
      <c r="A108" s="404" t="s">
        <v>37</v>
      </c>
      <c r="B108" s="574" t="str">
        <f>+B95</f>
        <v>Interim</v>
      </c>
      <c r="C108" s="575" t="str">
        <f t="shared" si="20"/>
        <v>Plan</v>
      </c>
      <c r="D108" s="575" t="str">
        <f t="shared" ref="D108:E108" si="22">+D95</f>
        <v>Outlook</v>
      </c>
      <c r="E108" s="575" t="str">
        <f t="shared" si="22"/>
        <v>Outlook</v>
      </c>
      <c r="F108" s="575" t="str">
        <f t="shared" si="20"/>
        <v>Outlook</v>
      </c>
      <c r="G108" s="576" t="str">
        <f t="shared" si="20"/>
        <v>Outlook</v>
      </c>
    </row>
    <row r="109" spans="1:7" ht="16.5" customHeight="1" x14ac:dyDescent="0.25">
      <c r="A109" s="566" t="s">
        <v>56</v>
      </c>
      <c r="B109" s="231"/>
      <c r="C109" s="215"/>
      <c r="D109" s="215"/>
      <c r="E109" s="215"/>
      <c r="F109" s="215"/>
      <c r="G109" s="232"/>
    </row>
    <row r="110" spans="1:7" ht="17.25" customHeight="1" x14ac:dyDescent="0.25">
      <c r="A110" s="567" t="s">
        <v>95</v>
      </c>
      <c r="B110" s="237"/>
      <c r="C110" s="223"/>
      <c r="D110" s="223"/>
      <c r="E110" s="223"/>
      <c r="F110" s="223"/>
      <c r="G110" s="238"/>
    </row>
    <row r="111" spans="1:7" ht="16.5" customHeight="1" x14ac:dyDescent="0.25">
      <c r="A111" s="466" t="s">
        <v>59</v>
      </c>
      <c r="B111" s="242"/>
      <c r="C111" s="243"/>
      <c r="D111" s="243"/>
      <c r="E111" s="243"/>
      <c r="F111" s="243"/>
      <c r="G111" s="244"/>
    </row>
    <row r="112" spans="1:7" ht="15.75" customHeight="1" x14ac:dyDescent="0.25">
      <c r="A112" s="411" t="s">
        <v>285</v>
      </c>
      <c r="B112" s="242"/>
      <c r="C112" s="243"/>
      <c r="D112" s="243"/>
      <c r="E112" s="243"/>
      <c r="F112" s="243"/>
      <c r="G112" s="244"/>
    </row>
    <row r="113" spans="1:8" ht="18.75" customHeight="1" thickBot="1" x14ac:dyDescent="0.3">
      <c r="A113" s="567" t="s">
        <v>116</v>
      </c>
      <c r="B113" s="242"/>
      <c r="C113" s="243"/>
      <c r="D113" s="243"/>
      <c r="E113" s="243"/>
      <c r="F113" s="243"/>
      <c r="G113" s="244"/>
    </row>
    <row r="114" spans="1:8" ht="12.75" customHeight="1" thickTop="1" thickBot="1" x14ac:dyDescent="0.3">
      <c r="A114" s="559" t="s">
        <v>46</v>
      </c>
      <c r="B114" s="230">
        <f>SUM(B109:B113)</f>
        <v>0</v>
      </c>
      <c r="C114" s="225">
        <f>SUM(C109:C113)</f>
        <v>0</v>
      </c>
      <c r="D114" s="225">
        <f t="shared" ref="D114:F114" si="23">SUM(D109:D113)</f>
        <v>0</v>
      </c>
      <c r="E114" s="225">
        <f t="shared" si="23"/>
        <v>0</v>
      </c>
      <c r="F114" s="225">
        <f t="shared" si="23"/>
        <v>0</v>
      </c>
      <c r="G114" s="239">
        <f>SUM(G109:G113)</f>
        <v>0</v>
      </c>
    </row>
    <row r="115" spans="1:8" ht="12.75" customHeight="1" x14ac:dyDescent="0.25">
      <c r="A115" s="499"/>
      <c r="B115" s="570"/>
      <c r="C115" s="570"/>
      <c r="D115" s="570"/>
      <c r="E115" s="570"/>
      <c r="F115" s="570"/>
      <c r="G115" s="570"/>
    </row>
    <row r="116" spans="1:8" ht="12.75" customHeight="1" x14ac:dyDescent="0.25">
      <c r="A116" s="499"/>
      <c r="B116" s="570"/>
      <c r="C116" s="570"/>
      <c r="D116" s="570"/>
      <c r="E116" s="570"/>
      <c r="F116" s="570"/>
      <c r="G116" s="570"/>
    </row>
    <row r="117" spans="1:8" s="130" customFormat="1" ht="12" customHeight="1" thickBot="1" x14ac:dyDescent="0.3">
      <c r="A117" s="569" t="s">
        <v>194</v>
      </c>
      <c r="B117" s="571"/>
      <c r="C117" s="571"/>
      <c r="D117" s="571"/>
      <c r="E117" s="571"/>
      <c r="F117" s="571"/>
      <c r="G117" s="571"/>
    </row>
    <row r="118" spans="1:8" s="130" customFormat="1" ht="15.75" customHeight="1" x14ac:dyDescent="0.25">
      <c r="A118" s="400" t="s">
        <v>36</v>
      </c>
      <c r="B118" s="401" t="str">
        <f>B14</f>
        <v>2016-17</v>
      </c>
      <c r="C118" s="402" t="str">
        <f t="shared" ref="C118:G118" si="24">C14</f>
        <v>2017-18</v>
      </c>
      <c r="D118" s="402" t="str">
        <f t="shared" ref="D118:E118" si="25">D14</f>
        <v>2018-19</v>
      </c>
      <c r="E118" s="402" t="str">
        <f t="shared" si="25"/>
        <v>2019-20</v>
      </c>
      <c r="F118" s="402" t="str">
        <f t="shared" si="24"/>
        <v>2020-21</v>
      </c>
      <c r="G118" s="403" t="str">
        <f t="shared" si="24"/>
        <v>2021-22</v>
      </c>
    </row>
    <row r="119" spans="1:8" s="130" customFormat="1" ht="13.8" thickBot="1" x14ac:dyDescent="0.3">
      <c r="A119" s="404" t="s">
        <v>37</v>
      </c>
      <c r="B119" s="405" t="str">
        <f>B15</f>
        <v>Interim</v>
      </c>
      <c r="C119" s="406" t="s">
        <v>102</v>
      </c>
      <c r="D119" s="406" t="s">
        <v>103</v>
      </c>
      <c r="E119" s="406" t="s">
        <v>103</v>
      </c>
      <c r="F119" s="406" t="s">
        <v>103</v>
      </c>
      <c r="G119" s="407" t="s">
        <v>103</v>
      </c>
    </row>
    <row r="120" spans="1:8" s="130" customFormat="1" ht="16.5" customHeight="1" x14ac:dyDescent="0.25">
      <c r="A120" s="408" t="s">
        <v>56</v>
      </c>
      <c r="B120" s="358">
        <f>SUM(B16,B30,B43,B57,B70,B83,B96,B109)</f>
        <v>0</v>
      </c>
      <c r="C120" s="359">
        <f>SUM(C16,C30,C43,C57,C70,C83,C96,C109)</f>
        <v>0</v>
      </c>
      <c r="D120" s="359">
        <f t="shared" ref="D120:E120" si="26">SUM(D16,D30,D43,D57,D70,D83,D96,D109)</f>
        <v>0</v>
      </c>
      <c r="E120" s="359">
        <f t="shared" si="26"/>
        <v>0</v>
      </c>
      <c r="F120" s="359">
        <f t="shared" ref="F120" si="27">SUM(F16,F30,F43,F57,F70,F83,F96,F109)</f>
        <v>0</v>
      </c>
      <c r="G120" s="360">
        <f>SUM(G16,G30,G43,G57,G70,G83,G96,G109)</f>
        <v>0</v>
      </c>
    </row>
    <row r="121" spans="1:8" s="130" customFormat="1" ht="16.5" customHeight="1" x14ac:dyDescent="0.25">
      <c r="A121" s="409" t="s">
        <v>95</v>
      </c>
      <c r="B121" s="361">
        <f t="shared" ref="B121:G121" si="28">SUM(B17,B31,B44,B58,B71,B84,B97,B110)</f>
        <v>1.7498428871545542</v>
      </c>
      <c r="C121" s="245">
        <f t="shared" si="28"/>
        <v>2.0373683949328547</v>
      </c>
      <c r="D121" s="245">
        <f t="shared" ref="D121:E121" si="29">SUM(D17,D31,D44,D58,D71,D84,D97,D110)</f>
        <v>2.106349446780841</v>
      </c>
      <c r="E121" s="245">
        <f t="shared" si="29"/>
        <v>2.1592406254930681</v>
      </c>
      <c r="F121" s="245">
        <f t="shared" si="28"/>
        <v>2.1592406254930681</v>
      </c>
      <c r="G121" s="362">
        <f t="shared" si="28"/>
        <v>0</v>
      </c>
    </row>
    <row r="122" spans="1:8" s="130" customFormat="1" ht="16.5" customHeight="1" x14ac:dyDescent="0.25">
      <c r="A122" s="410" t="s">
        <v>59</v>
      </c>
      <c r="B122" s="361">
        <f t="shared" ref="B122:G122" si="30">SUM(B18,B32,B45,B59,B72,B85,B98,B111)</f>
        <v>0</v>
      </c>
      <c r="C122" s="245">
        <f t="shared" si="30"/>
        <v>0</v>
      </c>
      <c r="D122" s="245">
        <f t="shared" ref="D122:E122" si="31">SUM(D18,D32,D45,D59,D72,D85,D98,D111)</f>
        <v>0</v>
      </c>
      <c r="E122" s="245">
        <f t="shared" si="31"/>
        <v>0</v>
      </c>
      <c r="F122" s="245">
        <f t="shared" si="30"/>
        <v>0</v>
      </c>
      <c r="G122" s="362">
        <f t="shared" si="30"/>
        <v>0</v>
      </c>
    </row>
    <row r="123" spans="1:8" s="130" customFormat="1" ht="16.5" customHeight="1" x14ac:dyDescent="0.25">
      <c r="A123" s="411" t="s">
        <v>285</v>
      </c>
      <c r="B123" s="361">
        <f t="shared" ref="B123:G123" si="32">SUM(B19,B33,B46,B60,B73,B86,B99,B112)</f>
        <v>0</v>
      </c>
      <c r="C123" s="245">
        <f t="shared" si="32"/>
        <v>0</v>
      </c>
      <c r="D123" s="245">
        <f t="shared" ref="D123:E123" si="33">SUM(D19,D33,D46,D60,D73,D86,D99,D112)</f>
        <v>0</v>
      </c>
      <c r="E123" s="245">
        <f t="shared" si="33"/>
        <v>0</v>
      </c>
      <c r="F123" s="245">
        <f t="shared" si="32"/>
        <v>0</v>
      </c>
      <c r="G123" s="362">
        <f t="shared" si="32"/>
        <v>0</v>
      </c>
    </row>
    <row r="124" spans="1:8" s="130" customFormat="1" ht="16.5" customHeight="1" thickBot="1" x14ac:dyDescent="0.3">
      <c r="A124" s="409" t="s">
        <v>116</v>
      </c>
      <c r="B124" s="363">
        <f t="shared" ref="B124:F124" si="34">SUM(B20,B34,B47,B61,B74,B87,B100,B113)</f>
        <v>0</v>
      </c>
      <c r="C124" s="364">
        <f t="shared" si="34"/>
        <v>0</v>
      </c>
      <c r="D124" s="364">
        <f t="shared" ref="D124:E124" si="35">SUM(D20,D34,D47,D61,D74,D87,D100,D113)</f>
        <v>0</v>
      </c>
      <c r="E124" s="364">
        <f t="shared" si="35"/>
        <v>0</v>
      </c>
      <c r="F124" s="364">
        <f t="shared" si="34"/>
        <v>0</v>
      </c>
      <c r="G124" s="365">
        <f>SUM(G20,G34,G47,G61,G74,G87,G100,G113)</f>
        <v>0</v>
      </c>
    </row>
    <row r="125" spans="1:8" ht="21" customHeight="1" thickBot="1" x14ac:dyDescent="0.3">
      <c r="A125" s="412" t="s">
        <v>97</v>
      </c>
      <c r="B125" s="444">
        <f>SUM(B21,B35,B48,B62,B75,B88,B101,B114)</f>
        <v>1.7498428871545542</v>
      </c>
      <c r="C125" s="246">
        <f t="shared" ref="C125:G125" si="36">SUM(C21,C35,C48,C62,C75,C88,C101,C114)</f>
        <v>2.0373683949328547</v>
      </c>
      <c r="D125" s="246">
        <f t="shared" ref="D125:E125" si="37">SUM(D21,D35,D48,D62,D75,D88,D101,D114)</f>
        <v>2.106349446780841</v>
      </c>
      <c r="E125" s="246">
        <f t="shared" si="37"/>
        <v>2.1592406254930681</v>
      </c>
      <c r="F125" s="246">
        <f t="shared" si="36"/>
        <v>2.1592406254930681</v>
      </c>
      <c r="G125" s="445">
        <f t="shared" si="36"/>
        <v>0</v>
      </c>
    </row>
    <row r="126" spans="1:8" ht="14.25" customHeight="1" x14ac:dyDescent="0.25">
      <c r="B126" s="22"/>
      <c r="C126" s="22"/>
      <c r="D126" s="22"/>
      <c r="E126" s="22"/>
      <c r="F126" s="22"/>
      <c r="G126" s="22"/>
      <c r="H126" s="22"/>
    </row>
    <row r="127" spans="1:8" s="23" customFormat="1" ht="12" customHeight="1" x14ac:dyDescent="0.25">
      <c r="A127" s="39" t="s">
        <v>54</v>
      </c>
      <c r="B127" s="22"/>
      <c r="C127" s="22"/>
      <c r="D127" s="22"/>
      <c r="E127" s="22"/>
      <c r="F127" s="22"/>
      <c r="G127" s="22"/>
      <c r="H127" s="22"/>
    </row>
    <row r="128" spans="1:8" s="23" customFormat="1" x14ac:dyDescent="0.25">
      <c r="A128" s="758"/>
      <c r="B128" s="758"/>
      <c r="C128" s="758"/>
      <c r="D128" s="758"/>
      <c r="E128" s="758"/>
      <c r="F128" s="758"/>
      <c r="G128" s="758"/>
      <c r="H128" s="22"/>
    </row>
    <row r="129" spans="1:8" s="23" customFormat="1" x14ac:dyDescent="0.25">
      <c r="A129" s="756"/>
      <c r="B129" s="757"/>
      <c r="C129" s="757"/>
      <c r="D129" s="757"/>
      <c r="E129" s="757"/>
      <c r="F129" s="757"/>
      <c r="G129" s="757"/>
      <c r="H129" s="22"/>
    </row>
    <row r="130" spans="1:8" s="23" customFormat="1" x14ac:dyDescent="0.25">
      <c r="A130" s="759"/>
      <c r="B130" s="759"/>
      <c r="C130" s="759"/>
      <c r="D130" s="759"/>
      <c r="E130" s="759"/>
      <c r="F130" s="759"/>
      <c r="G130" s="759"/>
      <c r="H130" s="22"/>
    </row>
    <row r="131" spans="1:8" s="23" customFormat="1" x14ac:dyDescent="0.25">
      <c r="A131" s="757"/>
      <c r="B131" s="757"/>
      <c r="C131" s="757"/>
      <c r="D131" s="757"/>
      <c r="E131" s="757"/>
      <c r="F131" s="757"/>
      <c r="G131" s="757"/>
      <c r="H131" s="22"/>
    </row>
    <row r="132" spans="1:8" x14ac:dyDescent="0.25">
      <c r="A132" s="759"/>
      <c r="B132" s="759"/>
      <c r="C132" s="759"/>
      <c r="D132" s="759"/>
      <c r="E132" s="759"/>
      <c r="F132" s="759"/>
      <c r="G132" s="759"/>
      <c r="H132" s="22"/>
    </row>
    <row r="133" spans="1:8" s="23" customFormat="1" x14ac:dyDescent="0.25">
      <c r="A133" s="757"/>
      <c r="B133" s="757"/>
      <c r="C133" s="757"/>
      <c r="D133" s="757"/>
      <c r="E133" s="757"/>
      <c r="F133" s="757"/>
      <c r="G133" s="757"/>
      <c r="H133" s="22"/>
    </row>
    <row r="134" spans="1:8" ht="19.5" customHeight="1" x14ac:dyDescent="0.25">
      <c r="A134" s="22"/>
      <c r="B134" s="22"/>
      <c r="C134" s="22"/>
      <c r="D134" s="22"/>
      <c r="E134" s="22"/>
      <c r="F134" s="22"/>
    </row>
    <row r="135" spans="1:8" x14ac:dyDescent="0.25">
      <c r="A135" s="24" t="s">
        <v>359</v>
      </c>
      <c r="B135" s="24"/>
      <c r="C135" s="70" t="s">
        <v>180</v>
      </c>
      <c r="D135" s="715">
        <f>+'Form A'!D82:E82</f>
        <v>0</v>
      </c>
      <c r="E135" s="715"/>
    </row>
    <row r="136" spans="1:8" x14ac:dyDescent="0.25">
      <c r="A136" s="24"/>
      <c r="B136" s="24"/>
      <c r="C136" s="24"/>
      <c r="D136" s="115"/>
      <c r="E136" s="115"/>
    </row>
    <row r="137" spans="1:8" x14ac:dyDescent="0.25">
      <c r="A137" s="24" t="s">
        <v>360</v>
      </c>
      <c r="B137" s="24"/>
      <c r="C137" s="70" t="s">
        <v>181</v>
      </c>
      <c r="D137" s="716">
        <f>'Form A'!D84</f>
        <v>42678</v>
      </c>
      <c r="E137" s="716"/>
    </row>
    <row r="138" spans="1:8" x14ac:dyDescent="0.25">
      <c r="A138" s="24" t="s">
        <v>38</v>
      </c>
      <c r="B138" s="24"/>
      <c r="C138" s="24"/>
      <c r="D138" s="24"/>
      <c r="E138" s="24"/>
    </row>
    <row r="139" spans="1:8" ht="3.75" customHeight="1" x14ac:dyDescent="0.25"/>
  </sheetData>
  <sheetProtection password="83AF" sheet="1" objects="1" scenarios="1"/>
  <mergeCells count="20">
    <mergeCell ref="A1:H1"/>
    <mergeCell ref="A2:G2"/>
    <mergeCell ref="A133:G133"/>
    <mergeCell ref="A7:H7"/>
    <mergeCell ref="B52:G52"/>
    <mergeCell ref="B5:G5"/>
    <mergeCell ref="B11:G11"/>
    <mergeCell ref="B25:G25"/>
    <mergeCell ref="B38:G38"/>
    <mergeCell ref="B65:G65"/>
    <mergeCell ref="D137:E137"/>
    <mergeCell ref="B78:G78"/>
    <mergeCell ref="B91:G91"/>
    <mergeCell ref="B104:G104"/>
    <mergeCell ref="A129:G129"/>
    <mergeCell ref="A128:G128"/>
    <mergeCell ref="A130:G130"/>
    <mergeCell ref="A131:G131"/>
    <mergeCell ref="A132:G132"/>
    <mergeCell ref="D135:E135"/>
  </mergeCells>
  <phoneticPr fontId="0" type="noConversion"/>
  <printOptions horizontalCentered="1"/>
  <pageMargins left="0.196850393700787" right="0.196850393700787" top="0.59055118110236204" bottom="0.59055118110236204" header="0.31496062992126" footer="0.31496062992126"/>
  <pageSetup scale="65" fitToHeight="0" orientation="portrait" r:id="rId1"/>
  <headerFooter alignWithMargins="0">
    <oddFooter>&amp;C&amp;A</oddFooter>
  </headerFooter>
  <rowBreaks count="2" manualBreakCount="2">
    <brk id="63" max="5" man="1"/>
    <brk id="115"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208"/>
  <sheetViews>
    <sheetView showGridLines="0" view="pageBreakPreview" topLeftCell="A178" zoomScaleNormal="100" zoomScaleSheetLayoutView="100" workbookViewId="0">
      <selection activeCell="A205" sqref="A205:A207"/>
    </sheetView>
  </sheetViews>
  <sheetFormatPr defaultColWidth="9.109375" defaultRowHeight="13.2" x14ac:dyDescent="0.25"/>
  <cols>
    <col min="1" max="1" width="50.33203125" style="21" customWidth="1"/>
    <col min="2" max="3" width="35.6640625" style="21" customWidth="1"/>
    <col min="4" max="4" width="3.33203125" style="21" customWidth="1"/>
    <col min="5" max="16384" width="9.109375" style="21"/>
  </cols>
  <sheetData>
    <row r="1" spans="1:6" ht="21" x14ac:dyDescent="0.4">
      <c r="A1" s="713" t="str">
        <f>+'Form E'!A1:H1</f>
        <v>2017-18 PROGRAM REVIEW, RENEWAL &amp; TRANSFORMATION</v>
      </c>
      <c r="B1" s="713"/>
      <c r="C1" s="713"/>
      <c r="D1" s="678"/>
      <c r="E1" s="678"/>
      <c r="F1" s="678"/>
    </row>
    <row r="2" spans="1:6" s="52" customFormat="1" ht="15.6" x14ac:dyDescent="0.3">
      <c r="A2" s="452" t="s">
        <v>136</v>
      </c>
      <c r="B2" s="517"/>
      <c r="C2" s="517"/>
    </row>
    <row r="3" spans="1:6" x14ac:dyDescent="0.25">
      <c r="A3" s="579" t="s">
        <v>73</v>
      </c>
      <c r="B3" s="579"/>
      <c r="C3" s="579"/>
    </row>
    <row r="4" spans="1:6" ht="13.8" thickBot="1" x14ac:dyDescent="0.3">
      <c r="A4" s="579"/>
      <c r="B4" s="579"/>
      <c r="C4" s="579"/>
    </row>
    <row r="5" spans="1:6" s="47" customFormat="1" ht="16.2" thickBot="1" x14ac:dyDescent="0.35">
      <c r="A5" s="454" t="s">
        <v>33</v>
      </c>
      <c r="B5" s="727" t="str">
        <f>'Form A'!B4:G4</f>
        <v>219-Independent Electricity System Operator</v>
      </c>
      <c r="C5" s="729"/>
    </row>
    <row r="6" spans="1:6" s="47" customFormat="1" ht="15.6" x14ac:dyDescent="0.3">
      <c r="A6" s="551"/>
      <c r="B6" s="580"/>
      <c r="C6" s="552"/>
      <c r="D6" s="518"/>
    </row>
    <row r="7" spans="1:6" s="47" customFormat="1" ht="29.25" customHeight="1" x14ac:dyDescent="0.25">
      <c r="A7" s="767" t="s">
        <v>13</v>
      </c>
      <c r="B7" s="767"/>
      <c r="C7" s="767"/>
      <c r="D7" s="767"/>
    </row>
    <row r="8" spans="1:6" x14ac:dyDescent="0.25">
      <c r="A8" s="499"/>
      <c r="B8" s="499"/>
      <c r="C8" s="499"/>
      <c r="D8" s="428"/>
    </row>
    <row r="9" spans="1:6" ht="25.5" customHeight="1" x14ac:dyDescent="0.25">
      <c r="A9" s="768" t="s">
        <v>47</v>
      </c>
      <c r="B9" s="768"/>
      <c r="C9" s="768"/>
    </row>
    <row r="10" spans="1:6" ht="15.75" customHeight="1" thickBot="1" x14ac:dyDescent="0.3">
      <c r="A10" s="682"/>
      <c r="B10" s="682"/>
      <c r="C10" s="682"/>
    </row>
    <row r="11" spans="1:6" ht="14.4" thickBot="1" x14ac:dyDescent="0.3">
      <c r="A11" s="554" t="s">
        <v>178</v>
      </c>
      <c r="B11" s="764"/>
      <c r="C11" s="765"/>
    </row>
    <row r="12" spans="1:6" ht="14.4" thickBot="1" x14ac:dyDescent="0.3">
      <c r="A12" s="582"/>
      <c r="B12" s="580"/>
      <c r="C12" s="583"/>
    </row>
    <row r="13" spans="1:6" ht="40.200000000000003" thickBot="1" x14ac:dyDescent="0.3">
      <c r="A13" s="387" t="s">
        <v>37</v>
      </c>
      <c r="B13" s="388" t="str">
        <f>+'Form C'!C11</f>
        <v>Interim
as at  
 March 31, 2017</v>
      </c>
      <c r="C13" s="389" t="str">
        <f>+'Form C'!D11</f>
        <v>Plan                
as at          
March 31, 2018</v>
      </c>
    </row>
    <row r="14" spans="1:6" ht="15" customHeight="1" x14ac:dyDescent="0.25">
      <c r="A14" s="390" t="s">
        <v>259</v>
      </c>
      <c r="B14" s="313"/>
      <c r="C14" s="314"/>
    </row>
    <row r="15" spans="1:6" ht="15" customHeight="1" x14ac:dyDescent="0.25">
      <c r="A15" s="391" t="s">
        <v>260</v>
      </c>
      <c r="B15" s="308"/>
      <c r="C15" s="315"/>
    </row>
    <row r="16" spans="1:6" ht="15" customHeight="1" x14ac:dyDescent="0.25">
      <c r="A16" s="392" t="s">
        <v>81</v>
      </c>
      <c r="B16" s="316"/>
      <c r="C16" s="317"/>
    </row>
    <row r="17" spans="1:3" ht="15" customHeight="1" x14ac:dyDescent="0.25">
      <c r="A17" s="393" t="s">
        <v>53</v>
      </c>
      <c r="B17" s="318"/>
      <c r="C17" s="319"/>
    </row>
    <row r="18" spans="1:3" ht="15" customHeight="1" x14ac:dyDescent="0.25">
      <c r="A18" s="393" t="s">
        <v>267</v>
      </c>
      <c r="B18" s="308"/>
      <c r="C18" s="315"/>
    </row>
    <row r="19" spans="1:3" ht="10.5" customHeight="1" x14ac:dyDescent="0.25">
      <c r="A19" s="393"/>
      <c r="B19" s="542"/>
      <c r="C19" s="585"/>
    </row>
    <row r="20" spans="1:3" ht="15" customHeight="1" x14ac:dyDescent="0.25">
      <c r="A20" s="391" t="s">
        <v>269</v>
      </c>
      <c r="B20" s="308"/>
      <c r="C20" s="315"/>
    </row>
    <row r="21" spans="1:3" ht="15" customHeight="1" x14ac:dyDescent="0.25">
      <c r="A21" s="391" t="s">
        <v>270</v>
      </c>
      <c r="B21" s="308">
        <v>0.76724999999999999</v>
      </c>
      <c r="C21" s="315">
        <v>0.76724999999999999</v>
      </c>
    </row>
    <row r="22" spans="1:3" ht="15" customHeight="1" x14ac:dyDescent="0.25">
      <c r="A22" s="397" t="s">
        <v>82</v>
      </c>
      <c r="B22" s="308">
        <v>2.0411916778051395</v>
      </c>
      <c r="C22" s="315">
        <v>2.0383154948298574</v>
      </c>
    </row>
    <row r="23" spans="1:3" ht="15" customHeight="1" x14ac:dyDescent="0.25">
      <c r="A23" s="394" t="s">
        <v>6</v>
      </c>
      <c r="B23" s="308"/>
      <c r="C23" s="315"/>
    </row>
    <row r="24" spans="1:3" ht="15" customHeight="1" x14ac:dyDescent="0.25">
      <c r="A24" s="398" t="s">
        <v>1</v>
      </c>
      <c r="B24" s="308"/>
      <c r="C24" s="315"/>
    </row>
    <row r="25" spans="1:3" ht="15" customHeight="1" x14ac:dyDescent="0.25">
      <c r="A25" s="391" t="s">
        <v>141</v>
      </c>
      <c r="B25" s="309">
        <f>'Form G'!B20</f>
        <v>0</v>
      </c>
      <c r="C25" s="310">
        <f>'Form G'!C20</f>
        <v>0</v>
      </c>
    </row>
    <row r="26" spans="1:3" ht="15" customHeight="1" x14ac:dyDescent="0.25">
      <c r="A26" s="391" t="s">
        <v>142</v>
      </c>
      <c r="B26" s="309">
        <f>'Form G'!B29</f>
        <v>0</v>
      </c>
      <c r="C26" s="310">
        <f>'Form G'!C29</f>
        <v>0</v>
      </c>
    </row>
    <row r="27" spans="1:3" ht="15" customHeight="1" x14ac:dyDescent="0.25">
      <c r="A27" s="391" t="s">
        <v>271</v>
      </c>
      <c r="B27" s="308"/>
      <c r="C27" s="315"/>
    </row>
    <row r="28" spans="1:3" ht="15" customHeight="1" thickBot="1" x14ac:dyDescent="0.3">
      <c r="A28" s="399" t="s">
        <v>268</v>
      </c>
      <c r="B28" s="320"/>
      <c r="C28" s="321"/>
    </row>
    <row r="29" spans="1:3" ht="15" customHeight="1" x14ac:dyDescent="0.25">
      <c r="A29" s="499"/>
      <c r="B29" s="499"/>
      <c r="C29" s="499"/>
    </row>
    <row r="30" spans="1:3" ht="14.4" thickBot="1" x14ac:dyDescent="0.3">
      <c r="A30" s="581"/>
      <c r="B30" s="554"/>
      <c r="C30" s="428"/>
    </row>
    <row r="31" spans="1:3" ht="14.4" thickBot="1" x14ac:dyDescent="0.3">
      <c r="A31" s="554" t="s">
        <v>178</v>
      </c>
      <c r="B31" s="764"/>
      <c r="C31" s="765"/>
    </row>
    <row r="32" spans="1:3" ht="14.4" x14ac:dyDescent="0.3">
      <c r="A32" s="551"/>
      <c r="B32" s="560"/>
      <c r="C32" s="583"/>
    </row>
    <row r="33" spans="1:3" ht="13.8" thickBot="1" x14ac:dyDescent="0.3">
      <c r="A33" s="584"/>
      <c r="B33" s="586"/>
      <c r="C33" s="586"/>
    </row>
    <row r="34" spans="1:3" ht="40.200000000000003" thickBot="1" x14ac:dyDescent="0.3">
      <c r="A34" s="387" t="s">
        <v>37</v>
      </c>
      <c r="B34" s="388" t="str">
        <f>+B13</f>
        <v>Interim
as at  
 March 31, 2017</v>
      </c>
      <c r="C34" s="389" t="str">
        <f>+C13</f>
        <v>Plan                
as at          
March 31, 2018</v>
      </c>
    </row>
    <row r="35" spans="1:3" x14ac:dyDescent="0.25">
      <c r="A35" s="390" t="s">
        <v>259</v>
      </c>
      <c r="B35" s="313"/>
      <c r="C35" s="314"/>
    </row>
    <row r="36" spans="1:3" ht="15" customHeight="1" x14ac:dyDescent="0.25">
      <c r="A36" s="391" t="s">
        <v>260</v>
      </c>
      <c r="B36" s="308"/>
      <c r="C36" s="315"/>
    </row>
    <row r="37" spans="1:3" ht="15" customHeight="1" x14ac:dyDescent="0.25">
      <c r="A37" s="392" t="s">
        <v>81</v>
      </c>
      <c r="B37" s="316"/>
      <c r="C37" s="317"/>
    </row>
    <row r="38" spans="1:3" ht="15" customHeight="1" x14ac:dyDescent="0.25">
      <c r="A38" s="393" t="s">
        <v>53</v>
      </c>
      <c r="B38" s="318"/>
      <c r="C38" s="319"/>
    </row>
    <row r="39" spans="1:3" ht="15" customHeight="1" x14ac:dyDescent="0.25">
      <c r="A39" s="393" t="s">
        <v>267</v>
      </c>
      <c r="B39" s="308"/>
      <c r="C39" s="315"/>
    </row>
    <row r="40" spans="1:3" ht="12.75" customHeight="1" x14ac:dyDescent="0.25">
      <c r="A40" s="393"/>
      <c r="B40" s="542"/>
      <c r="C40" s="585"/>
    </row>
    <row r="41" spans="1:3" ht="15" customHeight="1" x14ac:dyDescent="0.25">
      <c r="A41" s="391" t="s">
        <v>269</v>
      </c>
      <c r="B41" s="308"/>
      <c r="C41" s="315"/>
    </row>
    <row r="42" spans="1:3" ht="15" customHeight="1" x14ac:dyDescent="0.25">
      <c r="A42" s="391" t="s">
        <v>270</v>
      </c>
      <c r="B42" s="308"/>
      <c r="C42" s="315"/>
    </row>
    <row r="43" spans="1:3" ht="15" customHeight="1" x14ac:dyDescent="0.25">
      <c r="A43" s="397" t="s">
        <v>82</v>
      </c>
      <c r="B43" s="308"/>
      <c r="C43" s="315"/>
    </row>
    <row r="44" spans="1:3" ht="15" customHeight="1" x14ac:dyDescent="0.25">
      <c r="A44" s="394" t="s">
        <v>6</v>
      </c>
      <c r="B44" s="308">
        <v>70.565337517000003</v>
      </c>
      <c r="C44" s="315">
        <v>67.011766067000011</v>
      </c>
    </row>
    <row r="45" spans="1:3" ht="15" customHeight="1" x14ac:dyDescent="0.25">
      <c r="A45" s="398" t="s">
        <v>1</v>
      </c>
      <c r="B45" s="308"/>
      <c r="C45" s="315"/>
    </row>
    <row r="46" spans="1:3" x14ac:dyDescent="0.25">
      <c r="A46" s="391" t="s">
        <v>141</v>
      </c>
      <c r="B46" s="309">
        <f>'Form G'!B43</f>
        <v>0</v>
      </c>
      <c r="C46" s="310">
        <f>'Form G'!C43</f>
        <v>0</v>
      </c>
    </row>
    <row r="47" spans="1:3" x14ac:dyDescent="0.25">
      <c r="A47" s="391" t="s">
        <v>142</v>
      </c>
      <c r="B47" s="309">
        <f>'Form G'!B52</f>
        <v>0</v>
      </c>
      <c r="C47" s="310">
        <f>'Form G'!C52</f>
        <v>0</v>
      </c>
    </row>
    <row r="48" spans="1:3" x14ac:dyDescent="0.25">
      <c r="A48" s="391" t="s">
        <v>271</v>
      </c>
      <c r="B48" s="308"/>
      <c r="C48" s="315"/>
    </row>
    <row r="49" spans="1:3" ht="13.8" thickBot="1" x14ac:dyDescent="0.3">
      <c r="A49" s="399" t="s">
        <v>268</v>
      </c>
      <c r="B49" s="320"/>
      <c r="C49" s="321"/>
    </row>
    <row r="50" spans="1:3" x14ac:dyDescent="0.25">
      <c r="A50" s="766"/>
      <c r="B50" s="766"/>
      <c r="C50" s="499"/>
    </row>
    <row r="51" spans="1:3" ht="14.4" thickBot="1" x14ac:dyDescent="0.3">
      <c r="A51" s="581"/>
      <c r="B51" s="554"/>
      <c r="C51" s="428"/>
    </row>
    <row r="52" spans="1:3" ht="14.4" thickBot="1" x14ac:dyDescent="0.3">
      <c r="A52" s="554" t="s">
        <v>178</v>
      </c>
      <c r="B52" s="764"/>
      <c r="C52" s="765"/>
    </row>
    <row r="53" spans="1:3" ht="14.4" x14ac:dyDescent="0.3">
      <c r="A53" s="551"/>
      <c r="B53" s="560"/>
      <c r="C53" s="583"/>
    </row>
    <row r="54" spans="1:3" ht="13.8" thickBot="1" x14ac:dyDescent="0.3">
      <c r="A54" s="584"/>
      <c r="B54" s="584"/>
      <c r="C54" s="584"/>
    </row>
    <row r="55" spans="1:3" ht="40.200000000000003" thickBot="1" x14ac:dyDescent="0.3">
      <c r="A55" s="387" t="s">
        <v>37</v>
      </c>
      <c r="B55" s="388" t="str">
        <f>+B34</f>
        <v>Interim
as at  
 March 31, 2017</v>
      </c>
      <c r="C55" s="389" t="str">
        <f>+C34</f>
        <v>Plan                
as at          
March 31, 2018</v>
      </c>
    </row>
    <row r="56" spans="1:3" x14ac:dyDescent="0.25">
      <c r="A56" s="390" t="s">
        <v>259</v>
      </c>
      <c r="B56" s="313"/>
      <c r="C56" s="314"/>
    </row>
    <row r="57" spans="1:3" x14ac:dyDescent="0.25">
      <c r="A57" s="391" t="s">
        <v>260</v>
      </c>
      <c r="B57" s="308"/>
      <c r="C57" s="315"/>
    </row>
    <row r="58" spans="1:3" x14ac:dyDescent="0.25">
      <c r="A58" s="392" t="s">
        <v>81</v>
      </c>
      <c r="B58" s="316"/>
      <c r="C58" s="317"/>
    </row>
    <row r="59" spans="1:3" x14ac:dyDescent="0.25">
      <c r="A59" s="393" t="s">
        <v>53</v>
      </c>
      <c r="B59" s="318"/>
      <c r="C59" s="319"/>
    </row>
    <row r="60" spans="1:3" x14ac:dyDescent="0.25">
      <c r="A60" s="393" t="s">
        <v>267</v>
      </c>
      <c r="B60" s="308"/>
      <c r="C60" s="315"/>
    </row>
    <row r="61" spans="1:3" s="23" customFormat="1" ht="10.5" customHeight="1" x14ac:dyDescent="0.25">
      <c r="A61" s="394"/>
      <c r="B61" s="542"/>
      <c r="C61" s="585"/>
    </row>
    <row r="62" spans="1:3" x14ac:dyDescent="0.25">
      <c r="A62" s="391" t="s">
        <v>269</v>
      </c>
      <c r="B62" s="308"/>
      <c r="C62" s="315"/>
    </row>
    <row r="63" spans="1:3" ht="15" customHeight="1" x14ac:dyDescent="0.25">
      <c r="A63" s="391" t="s">
        <v>270</v>
      </c>
      <c r="B63" s="308"/>
      <c r="C63" s="315"/>
    </row>
    <row r="64" spans="1:3" ht="15" customHeight="1" x14ac:dyDescent="0.25">
      <c r="A64" s="397" t="s">
        <v>82</v>
      </c>
      <c r="B64" s="308"/>
      <c r="C64" s="315"/>
    </row>
    <row r="65" spans="1:4" x14ac:dyDescent="0.25">
      <c r="A65" s="394" t="s">
        <v>6</v>
      </c>
      <c r="B65" s="308"/>
      <c r="C65" s="315"/>
    </row>
    <row r="66" spans="1:4" x14ac:dyDescent="0.25">
      <c r="A66" s="398" t="s">
        <v>1</v>
      </c>
      <c r="B66" s="308"/>
      <c r="C66" s="315"/>
    </row>
    <row r="67" spans="1:4" x14ac:dyDescent="0.25">
      <c r="A67" s="391" t="s">
        <v>141</v>
      </c>
      <c r="B67" s="309">
        <f>'Form G'!B65</f>
        <v>0</v>
      </c>
      <c r="C67" s="310">
        <f>'Form G'!C65</f>
        <v>0</v>
      </c>
    </row>
    <row r="68" spans="1:4" x14ac:dyDescent="0.25">
      <c r="A68" s="391" t="s">
        <v>142</v>
      </c>
      <c r="B68" s="309">
        <f>'Form G'!B75</f>
        <v>0</v>
      </c>
      <c r="C68" s="310">
        <f>'Form G'!C75</f>
        <v>0</v>
      </c>
    </row>
    <row r="69" spans="1:4" x14ac:dyDescent="0.25">
      <c r="A69" s="391" t="s">
        <v>271</v>
      </c>
      <c r="B69" s="308"/>
      <c r="C69" s="315"/>
    </row>
    <row r="70" spans="1:4" ht="13.8" thickBot="1" x14ac:dyDescent="0.3">
      <c r="A70" s="399" t="s">
        <v>268</v>
      </c>
      <c r="B70" s="320"/>
      <c r="C70" s="321"/>
    </row>
    <row r="71" spans="1:4" x14ac:dyDescent="0.25">
      <c r="A71" s="499"/>
      <c r="B71" s="499"/>
      <c r="C71" s="499"/>
    </row>
    <row r="72" spans="1:4" s="55" customFormat="1" ht="14.4" thickBot="1" x14ac:dyDescent="0.3">
      <c r="A72" s="581"/>
      <c r="B72" s="554"/>
      <c r="C72" s="428"/>
    </row>
    <row r="73" spans="1:4" s="55" customFormat="1" ht="14.4" thickBot="1" x14ac:dyDescent="0.3">
      <c r="A73" s="554" t="s">
        <v>178</v>
      </c>
      <c r="B73" s="764"/>
      <c r="C73" s="765"/>
    </row>
    <row r="74" spans="1:4" ht="14.4" x14ac:dyDescent="0.3">
      <c r="A74" s="551"/>
      <c r="B74" s="560"/>
      <c r="C74" s="583"/>
    </row>
    <row r="75" spans="1:4" s="23" customFormat="1" ht="13.8" thickBot="1" x14ac:dyDescent="0.3">
      <c r="A75" s="584"/>
      <c r="B75" s="586"/>
      <c r="C75" s="586"/>
      <c r="D75" s="22"/>
    </row>
    <row r="76" spans="1:4" s="23" customFormat="1" ht="40.200000000000003" thickBot="1" x14ac:dyDescent="0.3">
      <c r="A76" s="387" t="s">
        <v>37</v>
      </c>
      <c r="B76" s="388" t="str">
        <f>+B55</f>
        <v>Interim
as at  
 March 31, 2017</v>
      </c>
      <c r="C76" s="389" t="str">
        <f>+C55</f>
        <v>Plan                
as at          
March 31, 2018</v>
      </c>
      <c r="D76" s="22"/>
    </row>
    <row r="77" spans="1:4" s="23" customFormat="1" x14ac:dyDescent="0.25">
      <c r="A77" s="390" t="s">
        <v>259</v>
      </c>
      <c r="B77" s="313"/>
      <c r="C77" s="314"/>
      <c r="D77" s="22"/>
    </row>
    <row r="78" spans="1:4" s="23" customFormat="1" x14ac:dyDescent="0.25">
      <c r="A78" s="391" t="s">
        <v>260</v>
      </c>
      <c r="B78" s="308"/>
      <c r="C78" s="315"/>
      <c r="D78" s="22"/>
    </row>
    <row r="79" spans="1:4" x14ac:dyDescent="0.25">
      <c r="A79" s="392" t="s">
        <v>81</v>
      </c>
      <c r="B79" s="316"/>
      <c r="C79" s="317"/>
      <c r="D79" s="22"/>
    </row>
    <row r="80" spans="1:4" s="23" customFormat="1" x14ac:dyDescent="0.25">
      <c r="A80" s="393" t="s">
        <v>53</v>
      </c>
      <c r="B80" s="318"/>
      <c r="C80" s="319"/>
      <c r="D80" s="22"/>
    </row>
    <row r="81" spans="1:3" x14ac:dyDescent="0.25">
      <c r="A81" s="393" t="s">
        <v>267</v>
      </c>
      <c r="B81" s="308"/>
      <c r="C81" s="315"/>
    </row>
    <row r="82" spans="1:3" s="23" customFormat="1" ht="9.75" customHeight="1" x14ac:dyDescent="0.25">
      <c r="A82" s="394"/>
      <c r="B82" s="542"/>
      <c r="C82" s="585"/>
    </row>
    <row r="83" spans="1:3" x14ac:dyDescent="0.25">
      <c r="A83" s="391" t="s">
        <v>269</v>
      </c>
      <c r="B83" s="308"/>
      <c r="C83" s="315"/>
    </row>
    <row r="84" spans="1:3" x14ac:dyDescent="0.25">
      <c r="A84" s="391" t="s">
        <v>270</v>
      </c>
      <c r="B84" s="308"/>
      <c r="C84" s="315"/>
    </row>
    <row r="85" spans="1:3" x14ac:dyDescent="0.25">
      <c r="A85" s="397" t="s">
        <v>82</v>
      </c>
      <c r="B85" s="308"/>
      <c r="C85" s="315"/>
    </row>
    <row r="86" spans="1:3" x14ac:dyDescent="0.25">
      <c r="A86" s="394" t="s">
        <v>6</v>
      </c>
      <c r="B86" s="308"/>
      <c r="C86" s="315"/>
    </row>
    <row r="87" spans="1:3" ht="13.5" customHeight="1" x14ac:dyDescent="0.25">
      <c r="A87" s="398" t="s">
        <v>1</v>
      </c>
      <c r="B87" s="308"/>
      <c r="C87" s="315"/>
    </row>
    <row r="88" spans="1:3" x14ac:dyDescent="0.25">
      <c r="A88" s="391" t="s">
        <v>141</v>
      </c>
      <c r="B88" s="309">
        <f>'Form G'!B89</f>
        <v>0</v>
      </c>
      <c r="C88" s="310">
        <f>'Form G'!C89</f>
        <v>0</v>
      </c>
    </row>
    <row r="89" spans="1:3" x14ac:dyDescent="0.25">
      <c r="A89" s="391" t="s">
        <v>142</v>
      </c>
      <c r="B89" s="309">
        <f>'Form G'!B98</f>
        <v>0</v>
      </c>
      <c r="C89" s="310">
        <f>'Form G'!C98</f>
        <v>0</v>
      </c>
    </row>
    <row r="90" spans="1:3" x14ac:dyDescent="0.25">
      <c r="A90" s="533" t="s">
        <v>271</v>
      </c>
      <c r="B90" s="308"/>
      <c r="C90" s="315"/>
    </row>
    <row r="91" spans="1:3" ht="13.8" thickBot="1" x14ac:dyDescent="0.3">
      <c r="A91" s="399" t="s">
        <v>268</v>
      </c>
      <c r="B91" s="320"/>
      <c r="C91" s="321"/>
    </row>
    <row r="92" spans="1:3" x14ac:dyDescent="0.25">
      <c r="A92" s="766"/>
      <c r="B92" s="766"/>
      <c r="C92" s="499"/>
    </row>
    <row r="93" spans="1:3" ht="13.8" thickBot="1" x14ac:dyDescent="0.3">
      <c r="A93" s="587"/>
      <c r="B93" s="587"/>
      <c r="C93" s="499"/>
    </row>
    <row r="94" spans="1:3" s="55" customFormat="1" ht="14.4" thickBot="1" x14ac:dyDescent="0.3">
      <c r="A94" s="554" t="s">
        <v>178</v>
      </c>
      <c r="B94" s="764"/>
      <c r="C94" s="765"/>
    </row>
    <row r="95" spans="1:3" ht="14.4" x14ac:dyDescent="0.3">
      <c r="A95" s="551"/>
      <c r="B95" s="560"/>
      <c r="C95" s="583"/>
    </row>
    <row r="96" spans="1:3" ht="13.8" thickBot="1" x14ac:dyDescent="0.3">
      <c r="A96" s="587"/>
      <c r="B96" s="587"/>
      <c r="C96" s="499"/>
    </row>
    <row r="97" spans="1:3" ht="40.200000000000003" thickBot="1" x14ac:dyDescent="0.3">
      <c r="A97" s="387" t="s">
        <v>37</v>
      </c>
      <c r="B97" s="388" t="str">
        <f>+B76</f>
        <v>Interim
as at  
 March 31, 2017</v>
      </c>
      <c r="C97" s="389" t="str">
        <f>+C76</f>
        <v>Plan                
as at          
March 31, 2018</v>
      </c>
    </row>
    <row r="98" spans="1:3" x14ac:dyDescent="0.25">
      <c r="A98" s="390" t="s">
        <v>259</v>
      </c>
      <c r="B98" s="313"/>
      <c r="C98" s="314"/>
    </row>
    <row r="99" spans="1:3" x14ac:dyDescent="0.25">
      <c r="A99" s="391" t="s">
        <v>260</v>
      </c>
      <c r="B99" s="308"/>
      <c r="C99" s="315"/>
    </row>
    <row r="100" spans="1:3" x14ac:dyDescent="0.25">
      <c r="A100" s="392" t="s">
        <v>81</v>
      </c>
      <c r="B100" s="316"/>
      <c r="C100" s="317"/>
    </row>
    <row r="101" spans="1:3" x14ac:dyDescent="0.25">
      <c r="A101" s="393" t="s">
        <v>53</v>
      </c>
      <c r="B101" s="318"/>
      <c r="C101" s="319"/>
    </row>
    <row r="102" spans="1:3" x14ac:dyDescent="0.25">
      <c r="A102" s="393" t="s">
        <v>267</v>
      </c>
      <c r="B102" s="308"/>
      <c r="C102" s="315"/>
    </row>
    <row r="103" spans="1:3" x14ac:dyDescent="0.25">
      <c r="A103" s="394"/>
      <c r="B103" s="542"/>
      <c r="C103" s="585"/>
    </row>
    <row r="104" spans="1:3" x14ac:dyDescent="0.25">
      <c r="A104" s="391" t="s">
        <v>269</v>
      </c>
      <c r="B104" s="308"/>
      <c r="C104" s="315"/>
    </row>
    <row r="105" spans="1:3" x14ac:dyDescent="0.25">
      <c r="A105" s="391" t="s">
        <v>270</v>
      </c>
      <c r="B105" s="308"/>
      <c r="C105" s="315"/>
    </row>
    <row r="106" spans="1:3" x14ac:dyDescent="0.25">
      <c r="A106" s="397" t="s">
        <v>82</v>
      </c>
      <c r="B106" s="308"/>
      <c r="C106" s="315"/>
    </row>
    <row r="107" spans="1:3" x14ac:dyDescent="0.25">
      <c r="A107" s="394" t="s">
        <v>6</v>
      </c>
      <c r="B107" s="308"/>
      <c r="C107" s="315"/>
    </row>
    <row r="108" spans="1:3" x14ac:dyDescent="0.25">
      <c r="A108" s="398" t="s">
        <v>1</v>
      </c>
      <c r="B108" s="308"/>
      <c r="C108" s="315"/>
    </row>
    <row r="109" spans="1:3" x14ac:dyDescent="0.25">
      <c r="A109" s="391" t="s">
        <v>141</v>
      </c>
      <c r="B109" s="309">
        <f>+'Form G'!B112</f>
        <v>0</v>
      </c>
      <c r="C109" s="448">
        <f>+'Form G'!C112</f>
        <v>0</v>
      </c>
    </row>
    <row r="110" spans="1:3" x14ac:dyDescent="0.25">
      <c r="A110" s="391" t="s">
        <v>142</v>
      </c>
      <c r="B110" s="309">
        <f>+'Form G'!B121</f>
        <v>0</v>
      </c>
      <c r="C110" s="448">
        <f>+'Form G'!C121</f>
        <v>0</v>
      </c>
    </row>
    <row r="111" spans="1:3" x14ac:dyDescent="0.25">
      <c r="A111" s="391" t="s">
        <v>271</v>
      </c>
      <c r="B111" s="308"/>
      <c r="C111" s="315"/>
    </row>
    <row r="112" spans="1:3" ht="13.8" thickBot="1" x14ac:dyDescent="0.3">
      <c r="A112" s="399" t="s">
        <v>268</v>
      </c>
      <c r="B112" s="320"/>
      <c r="C112" s="321"/>
    </row>
    <row r="113" spans="1:3" x14ac:dyDescent="0.25">
      <c r="A113" s="587"/>
      <c r="B113" s="587"/>
      <c r="C113" s="499"/>
    </row>
    <row r="114" spans="1:3" ht="13.8" thickBot="1" x14ac:dyDescent="0.3">
      <c r="A114" s="587"/>
      <c r="B114" s="587"/>
      <c r="C114" s="499"/>
    </row>
    <row r="115" spans="1:3" s="55" customFormat="1" ht="14.4" thickBot="1" x14ac:dyDescent="0.3">
      <c r="A115" s="554" t="s">
        <v>178</v>
      </c>
      <c r="B115" s="764"/>
      <c r="C115" s="765"/>
    </row>
    <row r="116" spans="1:3" ht="14.4" x14ac:dyDescent="0.3">
      <c r="A116" s="551"/>
      <c r="B116" s="560"/>
      <c r="C116" s="583"/>
    </row>
    <row r="117" spans="1:3" ht="13.8" thickBot="1" x14ac:dyDescent="0.3">
      <c r="A117" s="587"/>
      <c r="B117" s="587"/>
      <c r="C117" s="499"/>
    </row>
    <row r="118" spans="1:3" ht="40.200000000000003" thickBot="1" x14ac:dyDescent="0.3">
      <c r="A118" s="387" t="s">
        <v>37</v>
      </c>
      <c r="B118" s="388" t="str">
        <f>+B97</f>
        <v>Interim
as at  
 March 31, 2017</v>
      </c>
      <c r="C118" s="389" t="str">
        <f>+C97</f>
        <v>Plan                
as at          
March 31, 2018</v>
      </c>
    </row>
    <row r="119" spans="1:3" x14ac:dyDescent="0.25">
      <c r="A119" s="390" t="s">
        <v>259</v>
      </c>
      <c r="B119" s="313"/>
      <c r="C119" s="314"/>
    </row>
    <row r="120" spans="1:3" x14ac:dyDescent="0.25">
      <c r="A120" s="391" t="s">
        <v>260</v>
      </c>
      <c r="B120" s="308"/>
      <c r="C120" s="315"/>
    </row>
    <row r="121" spans="1:3" x14ac:dyDescent="0.25">
      <c r="A121" s="392" t="s">
        <v>81</v>
      </c>
      <c r="B121" s="316"/>
      <c r="C121" s="317"/>
    </row>
    <row r="122" spans="1:3" x14ac:dyDescent="0.25">
      <c r="A122" s="393" t="s">
        <v>53</v>
      </c>
      <c r="B122" s="318"/>
      <c r="C122" s="319"/>
    </row>
    <row r="123" spans="1:3" x14ac:dyDescent="0.25">
      <c r="A123" s="393" t="s">
        <v>267</v>
      </c>
      <c r="B123" s="308"/>
      <c r="C123" s="315"/>
    </row>
    <row r="124" spans="1:3" x14ac:dyDescent="0.25">
      <c r="A124" s="394"/>
      <c r="B124" s="542"/>
      <c r="C124" s="585"/>
    </row>
    <row r="125" spans="1:3" x14ac:dyDescent="0.25">
      <c r="A125" s="391" t="s">
        <v>269</v>
      </c>
      <c r="B125" s="308"/>
      <c r="C125" s="315"/>
    </row>
    <row r="126" spans="1:3" x14ac:dyDescent="0.25">
      <c r="A126" s="391" t="s">
        <v>270</v>
      </c>
      <c r="B126" s="308"/>
      <c r="C126" s="315"/>
    </row>
    <row r="127" spans="1:3" x14ac:dyDescent="0.25">
      <c r="A127" s="397" t="s">
        <v>82</v>
      </c>
      <c r="B127" s="308"/>
      <c r="C127" s="315"/>
    </row>
    <row r="128" spans="1:3" x14ac:dyDescent="0.25">
      <c r="A128" s="394" t="s">
        <v>6</v>
      </c>
      <c r="B128" s="308"/>
      <c r="C128" s="315"/>
    </row>
    <row r="129" spans="1:3" x14ac:dyDescent="0.25">
      <c r="A129" s="398" t="s">
        <v>1</v>
      </c>
      <c r="B129" s="308"/>
      <c r="C129" s="315"/>
    </row>
    <row r="130" spans="1:3" x14ac:dyDescent="0.25">
      <c r="A130" s="391" t="s">
        <v>141</v>
      </c>
      <c r="B130" s="309">
        <f>+'Form G'!B135</f>
        <v>0</v>
      </c>
      <c r="C130" s="448">
        <f>+'Form G'!C135</f>
        <v>0</v>
      </c>
    </row>
    <row r="131" spans="1:3" x14ac:dyDescent="0.25">
      <c r="A131" s="391" t="s">
        <v>142</v>
      </c>
      <c r="B131" s="309">
        <f>+'Form G'!B144</f>
        <v>0</v>
      </c>
      <c r="C131" s="448">
        <f>+'Form G'!C144</f>
        <v>0</v>
      </c>
    </row>
    <row r="132" spans="1:3" x14ac:dyDescent="0.25">
      <c r="A132" s="391" t="s">
        <v>271</v>
      </c>
      <c r="B132" s="308"/>
      <c r="C132" s="315"/>
    </row>
    <row r="133" spans="1:3" ht="13.8" thickBot="1" x14ac:dyDescent="0.3">
      <c r="A133" s="399" t="s">
        <v>268</v>
      </c>
      <c r="B133" s="320"/>
      <c r="C133" s="321"/>
    </row>
    <row r="134" spans="1:3" x14ac:dyDescent="0.25">
      <c r="A134" s="587"/>
      <c r="B134" s="587"/>
      <c r="C134" s="499"/>
    </row>
    <row r="135" spans="1:3" ht="13.8" thickBot="1" x14ac:dyDescent="0.3">
      <c r="A135" s="587"/>
      <c r="B135" s="587"/>
      <c r="C135" s="499"/>
    </row>
    <row r="136" spans="1:3" ht="14.4" thickBot="1" x14ac:dyDescent="0.3">
      <c r="A136" s="554" t="s">
        <v>178</v>
      </c>
      <c r="B136" s="764"/>
      <c r="C136" s="765"/>
    </row>
    <row r="137" spans="1:3" ht="14.4" x14ac:dyDescent="0.3">
      <c r="A137" s="551"/>
      <c r="B137" s="560"/>
      <c r="C137" s="583"/>
    </row>
    <row r="138" spans="1:3" ht="13.8" thickBot="1" x14ac:dyDescent="0.3">
      <c r="A138" s="587"/>
      <c r="B138" s="587"/>
      <c r="C138" s="499"/>
    </row>
    <row r="139" spans="1:3" ht="40.200000000000003" thickBot="1" x14ac:dyDescent="0.3">
      <c r="A139" s="387" t="s">
        <v>37</v>
      </c>
      <c r="B139" s="388" t="str">
        <f>+B118</f>
        <v>Interim
as at  
 March 31, 2017</v>
      </c>
      <c r="C139" s="389" t="str">
        <f>+C118</f>
        <v>Plan                
as at          
March 31, 2018</v>
      </c>
    </row>
    <row r="140" spans="1:3" x14ac:dyDescent="0.25">
      <c r="A140" s="390" t="s">
        <v>259</v>
      </c>
      <c r="B140" s="313"/>
      <c r="C140" s="314"/>
    </row>
    <row r="141" spans="1:3" x14ac:dyDescent="0.25">
      <c r="A141" s="391" t="s">
        <v>260</v>
      </c>
      <c r="B141" s="308"/>
      <c r="C141" s="315"/>
    </row>
    <row r="142" spans="1:3" x14ac:dyDescent="0.25">
      <c r="A142" s="392" t="s">
        <v>81</v>
      </c>
      <c r="B142" s="316"/>
      <c r="C142" s="317"/>
    </row>
    <row r="143" spans="1:3" x14ac:dyDescent="0.25">
      <c r="A143" s="393" t="s">
        <v>53</v>
      </c>
      <c r="B143" s="318"/>
      <c r="C143" s="319"/>
    </row>
    <row r="144" spans="1:3" x14ac:dyDescent="0.25">
      <c r="A144" s="393" t="s">
        <v>267</v>
      </c>
      <c r="B144" s="308"/>
      <c r="C144" s="315"/>
    </row>
    <row r="145" spans="1:3" x14ac:dyDescent="0.25">
      <c r="A145" s="394"/>
      <c r="B145" s="542"/>
      <c r="C145" s="585"/>
    </row>
    <row r="146" spans="1:3" x14ac:dyDescent="0.25">
      <c r="A146" s="391" t="s">
        <v>269</v>
      </c>
      <c r="B146" s="308"/>
      <c r="C146" s="315"/>
    </row>
    <row r="147" spans="1:3" x14ac:dyDescent="0.25">
      <c r="A147" s="391" t="s">
        <v>270</v>
      </c>
      <c r="B147" s="308"/>
      <c r="C147" s="315"/>
    </row>
    <row r="148" spans="1:3" x14ac:dyDescent="0.25">
      <c r="A148" s="397" t="s">
        <v>82</v>
      </c>
      <c r="B148" s="308"/>
      <c r="C148" s="315"/>
    </row>
    <row r="149" spans="1:3" x14ac:dyDescent="0.25">
      <c r="A149" s="394" t="s">
        <v>6</v>
      </c>
      <c r="B149" s="308"/>
      <c r="C149" s="315"/>
    </row>
    <row r="150" spans="1:3" x14ac:dyDescent="0.25">
      <c r="A150" s="398" t="s">
        <v>1</v>
      </c>
      <c r="B150" s="308"/>
      <c r="C150" s="315"/>
    </row>
    <row r="151" spans="1:3" x14ac:dyDescent="0.25">
      <c r="A151" s="391" t="s">
        <v>141</v>
      </c>
      <c r="B151" s="309">
        <f>+'Form G'!B158</f>
        <v>0</v>
      </c>
      <c r="C151" s="448">
        <f>+'Form G'!C158</f>
        <v>0</v>
      </c>
    </row>
    <row r="152" spans="1:3" x14ac:dyDescent="0.25">
      <c r="A152" s="391" t="s">
        <v>142</v>
      </c>
      <c r="B152" s="309">
        <f>+'Form G'!B167</f>
        <v>0</v>
      </c>
      <c r="C152" s="448">
        <f>+'Form G'!C167</f>
        <v>0</v>
      </c>
    </row>
    <row r="153" spans="1:3" x14ac:dyDescent="0.25">
      <c r="A153" s="391" t="s">
        <v>271</v>
      </c>
      <c r="B153" s="308"/>
      <c r="C153" s="315"/>
    </row>
    <row r="154" spans="1:3" ht="13.8" thickBot="1" x14ac:dyDescent="0.3">
      <c r="A154" s="399" t="s">
        <v>268</v>
      </c>
      <c r="B154" s="320"/>
      <c r="C154" s="321"/>
    </row>
    <row r="155" spans="1:3" x14ac:dyDescent="0.25">
      <c r="A155" s="587"/>
      <c r="B155" s="587"/>
      <c r="C155" s="499"/>
    </row>
    <row r="156" spans="1:3" ht="13.8" thickBot="1" x14ac:dyDescent="0.3">
      <c r="A156" s="587"/>
      <c r="B156" s="587"/>
      <c r="C156" s="499"/>
    </row>
    <row r="157" spans="1:3" ht="14.4" thickBot="1" x14ac:dyDescent="0.3">
      <c r="A157" s="554" t="s">
        <v>178</v>
      </c>
      <c r="B157" s="764"/>
      <c r="C157" s="765"/>
    </row>
    <row r="158" spans="1:3" ht="14.4" x14ac:dyDescent="0.3">
      <c r="A158" s="551"/>
      <c r="B158" s="560"/>
      <c r="C158" s="583"/>
    </row>
    <row r="159" spans="1:3" ht="13.8" thickBot="1" x14ac:dyDescent="0.3">
      <c r="A159" s="587"/>
      <c r="B159" s="587"/>
      <c r="C159" s="499"/>
    </row>
    <row r="160" spans="1:3" ht="40.200000000000003" thickBot="1" x14ac:dyDescent="0.3">
      <c r="A160" s="387" t="s">
        <v>37</v>
      </c>
      <c r="B160" s="388" t="str">
        <f>+B139</f>
        <v>Interim
as at  
 March 31, 2017</v>
      </c>
      <c r="C160" s="389" t="str">
        <f>+C139</f>
        <v>Plan                
as at          
March 31, 2018</v>
      </c>
    </row>
    <row r="161" spans="1:3" x14ac:dyDescent="0.25">
      <c r="A161" s="390" t="s">
        <v>259</v>
      </c>
      <c r="B161" s="313"/>
      <c r="C161" s="314"/>
    </row>
    <row r="162" spans="1:3" x14ac:dyDescent="0.25">
      <c r="A162" s="391" t="s">
        <v>260</v>
      </c>
      <c r="B162" s="308"/>
      <c r="C162" s="315"/>
    </row>
    <row r="163" spans="1:3" x14ac:dyDescent="0.25">
      <c r="A163" s="392" t="s">
        <v>81</v>
      </c>
      <c r="B163" s="316"/>
      <c r="C163" s="317"/>
    </row>
    <row r="164" spans="1:3" x14ac:dyDescent="0.25">
      <c r="A164" s="393" t="s">
        <v>53</v>
      </c>
      <c r="B164" s="318"/>
      <c r="C164" s="319"/>
    </row>
    <row r="165" spans="1:3" x14ac:dyDescent="0.25">
      <c r="A165" s="393" t="s">
        <v>267</v>
      </c>
      <c r="B165" s="308"/>
      <c r="C165" s="315"/>
    </row>
    <row r="166" spans="1:3" x14ac:dyDescent="0.25">
      <c r="A166" s="394"/>
      <c r="B166" s="542"/>
      <c r="C166" s="585"/>
    </row>
    <row r="167" spans="1:3" x14ac:dyDescent="0.25">
      <c r="A167" s="391" t="s">
        <v>269</v>
      </c>
      <c r="B167" s="308"/>
      <c r="C167" s="315"/>
    </row>
    <row r="168" spans="1:3" x14ac:dyDescent="0.25">
      <c r="A168" s="391" t="s">
        <v>270</v>
      </c>
      <c r="B168" s="308"/>
      <c r="C168" s="315"/>
    </row>
    <row r="169" spans="1:3" x14ac:dyDescent="0.25">
      <c r="A169" s="397" t="s">
        <v>82</v>
      </c>
      <c r="B169" s="308"/>
      <c r="C169" s="315"/>
    </row>
    <row r="170" spans="1:3" x14ac:dyDescent="0.25">
      <c r="A170" s="394" t="s">
        <v>6</v>
      </c>
      <c r="B170" s="308"/>
      <c r="C170" s="315"/>
    </row>
    <row r="171" spans="1:3" x14ac:dyDescent="0.25">
      <c r="A171" s="398" t="s">
        <v>1</v>
      </c>
      <c r="B171" s="308"/>
      <c r="C171" s="315"/>
    </row>
    <row r="172" spans="1:3" x14ac:dyDescent="0.25">
      <c r="A172" s="391" t="s">
        <v>141</v>
      </c>
      <c r="B172" s="309">
        <f>+'Form G'!B181</f>
        <v>0</v>
      </c>
      <c r="C172" s="448">
        <f>+'Form G'!C181</f>
        <v>0</v>
      </c>
    </row>
    <row r="173" spans="1:3" x14ac:dyDescent="0.25">
      <c r="A173" s="391" t="s">
        <v>142</v>
      </c>
      <c r="B173" s="309">
        <f>+'Form G'!B190</f>
        <v>0</v>
      </c>
      <c r="C173" s="448">
        <f>+'Form G'!C190</f>
        <v>0</v>
      </c>
    </row>
    <row r="174" spans="1:3" x14ac:dyDescent="0.25">
      <c r="A174" s="391" t="s">
        <v>271</v>
      </c>
      <c r="B174" s="308"/>
      <c r="C174" s="315"/>
    </row>
    <row r="175" spans="1:3" ht="13.8" thickBot="1" x14ac:dyDescent="0.3">
      <c r="A175" s="399" t="s">
        <v>268</v>
      </c>
      <c r="B175" s="320"/>
      <c r="C175" s="321"/>
    </row>
    <row r="176" spans="1:3" x14ac:dyDescent="0.25">
      <c r="A176" s="587"/>
      <c r="B176" s="587"/>
      <c r="C176" s="499"/>
    </row>
    <row r="177" spans="1:3" x14ac:dyDescent="0.25">
      <c r="A177" s="587"/>
      <c r="B177" s="587"/>
      <c r="C177" s="499"/>
    </row>
    <row r="178" spans="1:3" ht="13.5" customHeight="1" thickBot="1" x14ac:dyDescent="0.3">
      <c r="A178" s="569" t="s">
        <v>306</v>
      </c>
      <c r="B178" s="587"/>
      <c r="C178" s="499"/>
    </row>
    <row r="179" spans="1:3" ht="44.25" customHeight="1" thickBot="1" x14ac:dyDescent="0.3">
      <c r="A179" s="387" t="s">
        <v>37</v>
      </c>
      <c r="B179" s="388" t="str">
        <f>+B160</f>
        <v>Interim
as at  
 March 31, 2017</v>
      </c>
      <c r="C179" s="389" t="str">
        <f>+C160</f>
        <v>Plan                
as at          
March 31, 2018</v>
      </c>
    </row>
    <row r="180" spans="1:3" ht="13.5" customHeight="1" x14ac:dyDescent="0.25">
      <c r="A180" s="390" t="s">
        <v>259</v>
      </c>
      <c r="B180" s="368">
        <f t="shared" ref="B180:C184" si="0">+B14+B35+B56+B77+B98+B119+B140+B161</f>
        <v>0</v>
      </c>
      <c r="C180" s="369">
        <f t="shared" si="0"/>
        <v>0</v>
      </c>
    </row>
    <row r="181" spans="1:3" ht="13.5" customHeight="1" x14ac:dyDescent="0.25">
      <c r="A181" s="391" t="s">
        <v>260</v>
      </c>
      <c r="B181" s="370">
        <f t="shared" si="0"/>
        <v>0</v>
      </c>
      <c r="C181" s="371">
        <f t="shared" si="0"/>
        <v>0</v>
      </c>
    </row>
    <row r="182" spans="1:3" ht="13.5" customHeight="1" x14ac:dyDescent="0.25">
      <c r="A182" s="392" t="s">
        <v>81</v>
      </c>
      <c r="B182" s="370">
        <f t="shared" si="0"/>
        <v>0</v>
      </c>
      <c r="C182" s="371">
        <f t="shared" si="0"/>
        <v>0</v>
      </c>
    </row>
    <row r="183" spans="1:3" ht="13.5" customHeight="1" x14ac:dyDescent="0.25">
      <c r="A183" s="393" t="s">
        <v>53</v>
      </c>
      <c r="B183" s="370">
        <f t="shared" si="0"/>
        <v>0</v>
      </c>
      <c r="C183" s="371">
        <f t="shared" si="0"/>
        <v>0</v>
      </c>
    </row>
    <row r="184" spans="1:3" ht="13.5" customHeight="1" x14ac:dyDescent="0.25">
      <c r="A184" s="393" t="s">
        <v>267</v>
      </c>
      <c r="B184" s="370">
        <f t="shared" si="0"/>
        <v>0</v>
      </c>
      <c r="C184" s="371">
        <f t="shared" si="0"/>
        <v>0</v>
      </c>
    </row>
    <row r="185" spans="1:3" x14ac:dyDescent="0.25">
      <c r="A185" s="394"/>
      <c r="B185" s="395"/>
      <c r="C185" s="396"/>
    </row>
    <row r="186" spans="1:3" x14ac:dyDescent="0.25">
      <c r="A186" s="391" t="s">
        <v>269</v>
      </c>
      <c r="B186" s="374">
        <f t="shared" ref="B186:C194" si="1">+B20+B41+B62+B83+B104+B125+B146+B167</f>
        <v>0</v>
      </c>
      <c r="C186" s="375">
        <f t="shared" si="1"/>
        <v>0</v>
      </c>
    </row>
    <row r="187" spans="1:3" x14ac:dyDescent="0.25">
      <c r="A187" s="391" t="s">
        <v>270</v>
      </c>
      <c r="B187" s="370">
        <f t="shared" si="1"/>
        <v>0.76724999999999999</v>
      </c>
      <c r="C187" s="371">
        <f t="shared" si="1"/>
        <v>0.76724999999999999</v>
      </c>
    </row>
    <row r="188" spans="1:3" x14ac:dyDescent="0.25">
      <c r="A188" s="397" t="s">
        <v>82</v>
      </c>
      <c r="B188" s="370">
        <f t="shared" si="1"/>
        <v>2.0411916778051395</v>
      </c>
      <c r="C188" s="371">
        <f t="shared" si="1"/>
        <v>2.0383154948298574</v>
      </c>
    </row>
    <row r="189" spans="1:3" x14ac:dyDescent="0.25">
      <c r="A189" s="394" t="s">
        <v>6</v>
      </c>
      <c r="B189" s="370">
        <f t="shared" si="1"/>
        <v>70.565337517000003</v>
      </c>
      <c r="C189" s="371">
        <f t="shared" si="1"/>
        <v>67.011766067000011</v>
      </c>
    </row>
    <row r="190" spans="1:3" x14ac:dyDescent="0.25">
      <c r="A190" s="398" t="s">
        <v>1</v>
      </c>
      <c r="B190" s="370">
        <f t="shared" si="1"/>
        <v>0</v>
      </c>
      <c r="C190" s="371">
        <f t="shared" si="1"/>
        <v>0</v>
      </c>
    </row>
    <row r="191" spans="1:3" x14ac:dyDescent="0.25">
      <c r="A191" s="391" t="s">
        <v>141</v>
      </c>
      <c r="B191" s="370">
        <f t="shared" si="1"/>
        <v>0</v>
      </c>
      <c r="C191" s="371">
        <f t="shared" si="1"/>
        <v>0</v>
      </c>
    </row>
    <row r="192" spans="1:3" x14ac:dyDescent="0.25">
      <c r="A192" s="391" t="s">
        <v>142</v>
      </c>
      <c r="B192" s="370">
        <f t="shared" si="1"/>
        <v>0</v>
      </c>
      <c r="C192" s="371">
        <f t="shared" si="1"/>
        <v>0</v>
      </c>
    </row>
    <row r="193" spans="1:3" x14ac:dyDescent="0.25">
      <c r="A193" s="391" t="s">
        <v>271</v>
      </c>
      <c r="B193" s="370">
        <f t="shared" si="1"/>
        <v>0</v>
      </c>
      <c r="C193" s="371">
        <f t="shared" si="1"/>
        <v>0</v>
      </c>
    </row>
    <row r="194" spans="1:3" ht="13.8" thickBot="1" x14ac:dyDescent="0.3">
      <c r="A194" s="399" t="s">
        <v>268</v>
      </c>
      <c r="B194" s="372">
        <f t="shared" si="1"/>
        <v>0</v>
      </c>
      <c r="C194" s="373">
        <f t="shared" si="1"/>
        <v>0</v>
      </c>
    </row>
    <row r="195" spans="1:3" x14ac:dyDescent="0.25">
      <c r="A195" s="587"/>
      <c r="B195" s="587"/>
      <c r="C195" s="499"/>
    </row>
    <row r="196" spans="1:3" x14ac:dyDescent="0.25">
      <c r="A196" s="588"/>
      <c r="B196" s="588"/>
      <c r="C196" s="588"/>
    </row>
    <row r="197" spans="1:3" x14ac:dyDescent="0.25">
      <c r="A197" s="429" t="s">
        <v>54</v>
      </c>
      <c r="B197" s="499"/>
      <c r="C197" s="499"/>
    </row>
    <row r="198" spans="1:3" x14ac:dyDescent="0.25">
      <c r="A198" s="758"/>
      <c r="B198" s="758"/>
      <c r="C198" s="758"/>
    </row>
    <row r="199" spans="1:3" x14ac:dyDescent="0.25">
      <c r="A199" s="757"/>
      <c r="B199" s="757"/>
      <c r="C199" s="757"/>
    </row>
    <row r="200" spans="1:3" x14ac:dyDescent="0.25">
      <c r="A200" s="759"/>
      <c r="B200" s="759"/>
      <c r="C200" s="759"/>
    </row>
    <row r="201" spans="1:3" x14ac:dyDescent="0.25">
      <c r="A201" s="757"/>
      <c r="B201" s="757"/>
      <c r="C201" s="757"/>
    </row>
    <row r="202" spans="1:3" x14ac:dyDescent="0.25">
      <c r="A202" s="759"/>
      <c r="B202" s="759"/>
      <c r="C202" s="759"/>
    </row>
    <row r="203" spans="1:3" x14ac:dyDescent="0.25">
      <c r="A203" s="757"/>
      <c r="B203" s="757"/>
      <c r="C203" s="757"/>
    </row>
    <row r="205" spans="1:3" x14ac:dyDescent="0.25">
      <c r="A205" s="70" t="s">
        <v>359</v>
      </c>
      <c r="B205" s="70" t="s">
        <v>180</v>
      </c>
      <c r="C205" s="347"/>
    </row>
    <row r="206" spans="1:3" x14ac:dyDescent="0.25">
      <c r="A206" s="24"/>
      <c r="B206" s="24"/>
      <c r="C206" s="115"/>
    </row>
    <row r="207" spans="1:3" x14ac:dyDescent="0.25">
      <c r="A207" s="70" t="s">
        <v>360</v>
      </c>
      <c r="B207" s="70" t="s">
        <v>181</v>
      </c>
      <c r="C207" s="348">
        <f>+'Form A'!D84</f>
        <v>42678</v>
      </c>
    </row>
    <row r="208" spans="1:3" x14ac:dyDescent="0.25">
      <c r="A208" s="24" t="s">
        <v>38</v>
      </c>
      <c r="B208" s="24"/>
      <c r="C208" s="24"/>
    </row>
  </sheetData>
  <sheetProtection password="83AF" sheet="1" objects="1" scenarios="1"/>
  <mergeCells count="20">
    <mergeCell ref="A203:C203"/>
    <mergeCell ref="A199:C199"/>
    <mergeCell ref="A198:C198"/>
    <mergeCell ref="A200:C200"/>
    <mergeCell ref="A201:C201"/>
    <mergeCell ref="A202:C202"/>
    <mergeCell ref="B115:C115"/>
    <mergeCell ref="B136:C136"/>
    <mergeCell ref="B157:C157"/>
    <mergeCell ref="A92:B92"/>
    <mergeCell ref="A1:C1"/>
    <mergeCell ref="B52:C52"/>
    <mergeCell ref="B73:C73"/>
    <mergeCell ref="B5:C5"/>
    <mergeCell ref="A50:B50"/>
    <mergeCell ref="B11:C11"/>
    <mergeCell ref="B31:C31"/>
    <mergeCell ref="A7:D7"/>
    <mergeCell ref="B94:C94"/>
    <mergeCell ref="A9:C9"/>
  </mergeCells>
  <phoneticPr fontId="0" type="noConversion"/>
  <dataValidations count="1">
    <dataValidation type="list" allowBlank="1" showInputMessage="1" showErrorMessage="1" sqref="C32 C53 C74 C12 C95 C116 C137 C158">
      <formula1>#REF!</formula1>
    </dataValidation>
  </dataValidations>
  <printOptions horizontalCentered="1"/>
  <pageMargins left="0.27559055118110198" right="0.196850393700787" top="0.59055118110236204" bottom="0.78740157480314998" header="0.31496062992126" footer="0.511811023622047"/>
  <pageSetup scale="54" fitToHeight="2" orientation="portrait" r:id="rId1"/>
  <headerFooter alignWithMargins="0">
    <oddFooter>&amp;C&amp;A</oddFooter>
  </headerFooter>
  <rowBreaks count="2" manualBreakCount="2">
    <brk id="71" max="3" man="1"/>
    <brk id="134"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65FA914C736E4AB01A7AC7C422A3E7" ma:contentTypeVersion="2" ma:contentTypeDescription="Create a new document." ma:contentTypeScope="" ma:versionID="e1642741ccc43438e368668b71719839">
  <xsd:schema xmlns:xsd="http://www.w3.org/2001/XMLSchema" xmlns:xs="http://www.w3.org/2001/XMLSchema" xmlns:p="http://schemas.microsoft.com/office/2006/metadata/properties" xmlns:ns1="http://schemas.microsoft.com/sharepoint/v3" targetNamespace="http://schemas.microsoft.com/office/2006/metadata/properties" ma:root="true" ma:fieldsID="0dcb43bc1bff55f269f4b483d39b5d4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BDE35D-51C1-4992-BD10-74BE721A14A9}">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7944F129-A27A-45D4-8F7E-A6F18908029C}">
  <ds:schemaRefs>
    <ds:schemaRef ds:uri="http://schemas.microsoft.com/sharepoint/v3/contenttype/forms"/>
  </ds:schemaRefs>
</ds:datastoreItem>
</file>

<file path=customXml/itemProps3.xml><?xml version="1.0" encoding="utf-8"?>
<ds:datastoreItem xmlns:ds="http://schemas.openxmlformats.org/officeDocument/2006/customXml" ds:itemID="{718B781C-0EFD-41CA-9EAB-AB8CB51B40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21</vt:i4>
      </vt:variant>
    </vt:vector>
  </HeadingPairs>
  <TitlesOfParts>
    <vt:vector size="34" baseType="lpstr">
      <vt:lpstr>Cover</vt:lpstr>
      <vt:lpstr>Instructions</vt:lpstr>
      <vt:lpstr>Form A</vt:lpstr>
      <vt:lpstr>FORM A(i)</vt:lpstr>
      <vt:lpstr>Form B</vt:lpstr>
      <vt:lpstr>Form C</vt:lpstr>
      <vt:lpstr>Form D</vt:lpstr>
      <vt:lpstr>Form E</vt:lpstr>
      <vt:lpstr>Form F</vt:lpstr>
      <vt:lpstr>Form G</vt:lpstr>
      <vt:lpstr>Form H</vt:lpstr>
      <vt:lpstr>Form I</vt:lpstr>
      <vt:lpstr>Form J</vt:lpstr>
      <vt:lpstr>Cover!Print_Area</vt:lpstr>
      <vt:lpstr>'Form A'!Print_Area</vt:lpstr>
      <vt:lpstr>'FORM A(i)'!Print_Area</vt:lpstr>
      <vt:lpstr>'Form B'!Print_Area</vt:lpstr>
      <vt:lpstr>'Form C'!Print_Area</vt:lpstr>
      <vt:lpstr>'Form D'!Print_Area</vt:lpstr>
      <vt:lpstr>'Form E'!Print_Area</vt:lpstr>
      <vt:lpstr>'Form F'!Print_Area</vt:lpstr>
      <vt:lpstr>'Form G'!Print_Area</vt:lpstr>
      <vt:lpstr>'Form H'!Print_Area</vt:lpstr>
      <vt:lpstr>'Form I'!Print_Area</vt:lpstr>
      <vt:lpstr>'Form J'!Print_Area</vt:lpstr>
      <vt:lpstr>Instructions!Print_Area</vt:lpstr>
      <vt:lpstr>'Form B'!Print_Titles</vt:lpstr>
      <vt:lpstr>'Form C'!Print_Titles</vt:lpstr>
      <vt:lpstr>'Form D'!Print_Titles</vt:lpstr>
      <vt:lpstr>'Form E'!Print_Titles</vt:lpstr>
      <vt:lpstr>'Form F'!Print_Titles</vt:lpstr>
      <vt:lpstr>'Form G'!Print_Titles</vt:lpstr>
      <vt:lpstr>'Form H'!Print_Titles</vt:lpstr>
      <vt:lpstr>Instructions!Print_Titles</vt:lpstr>
    </vt:vector>
  </TitlesOfParts>
  <Company>Government of Ontario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Ministry of Transportation</dc:creator>
  <cp:lastModifiedBy>Chan, David (ENERGY/MEDEI/MRI)</cp:lastModifiedBy>
  <cp:lastPrinted>2016-10-31T13:33:39Z</cp:lastPrinted>
  <dcterms:created xsi:type="dcterms:W3CDTF">2003-10-14T14:40:25Z</dcterms:created>
  <dcterms:modified xsi:type="dcterms:W3CDTF">2018-07-03T14:24:59Z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0x010100C965FA914C736E4AB01A7AC7C422A3E7</vt:lpwstr>
  </property>
  <property fmtid="{D5CDD505-2E9C-101B-9397-08002B2CF9AE}" pid="3" name="SV_QUERY_LIST_4F35BF76-6C0D-4D9B-82B2-816C12CF3733">
    <vt:lpwstr>empty_477D106A-C0D6-4607-AEBD-E2C9D60EA279</vt:lpwstr>
  </property>
</Properties>
</file>